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.safarova\Documents\GitHub\workshopy_R\data\input\"/>
    </mc:Choice>
  </mc:AlternateContent>
  <xr:revisionPtr revIDLastSave="0" documentId="13_ncr:1_{59346078-0276-49E4-A2F5-6B6211EF4F8D}" xr6:coauthVersionLast="47" xr6:coauthVersionMax="47" xr10:uidLastSave="{00000000-0000-0000-0000-000000000000}"/>
  <bookViews>
    <workbookView xWindow="-120" yWindow="-120" windowWidth="29040" windowHeight="15720" activeTab="6" xr2:uid="{8FC9FA9F-9F57-4E60-A53D-768DB7E24508}"/>
  </bookViews>
  <sheets>
    <sheet name="legenda" sheetId="7" r:id="rId1"/>
    <sheet name="orp_zdroj" sheetId="1" r:id="rId2"/>
    <sheet name="orp_excel_doplneno" sheetId="3" r:id="rId3"/>
    <sheet name="telefony_zdroj" sheetId="2" r:id="rId4"/>
    <sheet name="telefony_excel_doplneno" sheetId="4" r:id="rId5"/>
    <sheet name="studenti_zdroj" sheetId="5" r:id="rId6"/>
    <sheet name="studenti_excel_doplneno" sheetId="6" r:id="rId7"/>
  </sheets>
  <definedNames>
    <definedName name="_xlnm._FilterDatabase" localSheetId="2" hidden="1">orp_excel_doplneno!$A$2:$K$2</definedName>
    <definedName name="_xlnm._FilterDatabase" localSheetId="1" hidden="1">orp_zdroj!$A$2:$M$6260</definedName>
    <definedName name="_xlnm._FilterDatabase" localSheetId="6" hidden="1">studenti_excel_doplneno!$A$2:$AF$2</definedName>
    <definedName name="_xlnm._FilterDatabase" localSheetId="5" hidden="1">studenti_zdroj!$A$2:$Y$2</definedName>
    <definedName name="_xlnm._FilterDatabase" localSheetId="4" hidden="1">telefony_excel_doplneno!$A$2:$K$2</definedName>
    <definedName name="_xlnm._FilterDatabase" localSheetId="3" hidden="1">telefony_zdroj!$A$1:$J$1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6" l="1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" i="6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O3" i="3"/>
  <c r="O2" i="3"/>
  <c r="O6" i="3" a="1"/>
  <c r="O6" i="3" s="1"/>
  <c r="K11" i="6"/>
  <c r="K12" i="6"/>
  <c r="K14" i="6"/>
  <c r="K13" i="6"/>
  <c r="K3" i="6"/>
  <c r="K29" i="6"/>
  <c r="K16" i="6"/>
  <c r="K17" i="6"/>
  <c r="K21" i="6"/>
  <c r="K24" i="6"/>
  <c r="K26" i="6"/>
  <c r="K31" i="6"/>
  <c r="K32" i="6"/>
  <c r="K33" i="6"/>
  <c r="K34" i="6"/>
  <c r="K35" i="6"/>
  <c r="K36" i="6"/>
  <c r="K23" i="6"/>
  <c r="K25" i="6"/>
  <c r="K30" i="6"/>
  <c r="K28" i="6"/>
  <c r="K27" i="6"/>
  <c r="K22" i="6"/>
  <c r="K20" i="6"/>
  <c r="K19" i="6"/>
  <c r="K18" i="6"/>
  <c r="K15" i="6"/>
  <c r="K10" i="6"/>
  <c r="K37" i="6"/>
  <c r="K8" i="6"/>
  <c r="K7" i="6"/>
  <c r="K6" i="6"/>
  <c r="K5" i="6"/>
  <c r="K4" i="6"/>
  <c r="K9" i="6"/>
  <c r="AJ26" i="6"/>
  <c r="X23" i="5"/>
  <c r="X35" i="5"/>
  <c r="X24" i="5"/>
  <c r="X33" i="5"/>
  <c r="X10" i="5"/>
  <c r="X28" i="5"/>
  <c r="X4" i="5"/>
  <c r="X21" i="5"/>
  <c r="X16" i="5"/>
  <c r="X32" i="5"/>
  <c r="X15" i="5"/>
  <c r="X31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K4540" i="3"/>
  <c r="K4541" i="3"/>
  <c r="K4542" i="3"/>
  <c r="K4543" i="3"/>
  <c r="K4544" i="3"/>
  <c r="K4545" i="3"/>
  <c r="K4546" i="3"/>
  <c r="K4547" i="3"/>
  <c r="K4548" i="3"/>
  <c r="K4549" i="3"/>
  <c r="K4550" i="3"/>
  <c r="K4551" i="3"/>
  <c r="K4552" i="3"/>
  <c r="K4553" i="3"/>
  <c r="K4554" i="3"/>
  <c r="K4555" i="3"/>
  <c r="K4556" i="3"/>
  <c r="K4557" i="3"/>
  <c r="K4558" i="3"/>
  <c r="K4559" i="3"/>
  <c r="K4560" i="3"/>
  <c r="K4561" i="3"/>
  <c r="K4562" i="3"/>
  <c r="K4563" i="3"/>
  <c r="K4564" i="3"/>
  <c r="K4565" i="3"/>
  <c r="K4566" i="3"/>
  <c r="K4567" i="3"/>
  <c r="K4568" i="3"/>
  <c r="K4569" i="3"/>
  <c r="K4570" i="3"/>
  <c r="K4571" i="3"/>
  <c r="K4572" i="3"/>
  <c r="K4573" i="3"/>
  <c r="K4574" i="3"/>
  <c r="K4575" i="3"/>
  <c r="K4576" i="3"/>
  <c r="K4577" i="3"/>
  <c r="K4578" i="3"/>
  <c r="K4579" i="3"/>
  <c r="K4580" i="3"/>
  <c r="K4581" i="3"/>
  <c r="K4582" i="3"/>
  <c r="K4583" i="3"/>
  <c r="K4584" i="3"/>
  <c r="K4585" i="3"/>
  <c r="K4586" i="3"/>
  <c r="K4587" i="3"/>
  <c r="K4588" i="3"/>
  <c r="K4589" i="3"/>
  <c r="K4590" i="3"/>
  <c r="K4591" i="3"/>
  <c r="K4592" i="3"/>
  <c r="K4593" i="3"/>
  <c r="K4594" i="3"/>
  <c r="K4595" i="3"/>
  <c r="K4596" i="3"/>
  <c r="K4597" i="3"/>
  <c r="K4598" i="3"/>
  <c r="K4599" i="3"/>
  <c r="K4600" i="3"/>
  <c r="K4601" i="3"/>
  <c r="K4602" i="3"/>
  <c r="K4603" i="3"/>
  <c r="K4604" i="3"/>
  <c r="K4605" i="3"/>
  <c r="K4606" i="3"/>
  <c r="K4607" i="3"/>
  <c r="K4608" i="3"/>
  <c r="K4609" i="3"/>
  <c r="K4610" i="3"/>
  <c r="K4611" i="3"/>
  <c r="K4612" i="3"/>
  <c r="K4613" i="3"/>
  <c r="K4614" i="3"/>
  <c r="K4615" i="3"/>
  <c r="K4616" i="3"/>
  <c r="K4617" i="3"/>
  <c r="K4618" i="3"/>
  <c r="K4619" i="3"/>
  <c r="K4620" i="3"/>
  <c r="K4621" i="3"/>
  <c r="K4622" i="3"/>
  <c r="K4623" i="3"/>
  <c r="K4624" i="3"/>
  <c r="K4625" i="3"/>
  <c r="K4626" i="3"/>
  <c r="K4627" i="3"/>
  <c r="K4628" i="3"/>
  <c r="K4629" i="3"/>
  <c r="K4630" i="3"/>
  <c r="K4631" i="3"/>
  <c r="K4632" i="3"/>
  <c r="K4633" i="3"/>
  <c r="K4634" i="3"/>
  <c r="K4635" i="3"/>
  <c r="K4636" i="3"/>
  <c r="K4637" i="3"/>
  <c r="K4638" i="3"/>
  <c r="K4639" i="3"/>
  <c r="K4640" i="3"/>
  <c r="K4641" i="3"/>
  <c r="K4642" i="3"/>
  <c r="K4643" i="3"/>
  <c r="K4644" i="3"/>
  <c r="K4645" i="3"/>
  <c r="K4646" i="3"/>
  <c r="K4647" i="3"/>
  <c r="K4648" i="3"/>
  <c r="K4649" i="3"/>
  <c r="K4650" i="3"/>
  <c r="K4651" i="3"/>
  <c r="K4652" i="3"/>
  <c r="K4653" i="3"/>
  <c r="K4654" i="3"/>
  <c r="K4655" i="3"/>
  <c r="K4656" i="3"/>
  <c r="K4657" i="3"/>
  <c r="K4658" i="3"/>
  <c r="K4659" i="3"/>
  <c r="K4660" i="3"/>
  <c r="K4661" i="3"/>
  <c r="K4662" i="3"/>
  <c r="K4663" i="3"/>
  <c r="K4664" i="3"/>
  <c r="K4665" i="3"/>
  <c r="K4666" i="3"/>
  <c r="K4667" i="3"/>
  <c r="K4668" i="3"/>
  <c r="K4669" i="3"/>
  <c r="K4670" i="3"/>
  <c r="K4671" i="3"/>
  <c r="K4672" i="3"/>
  <c r="K4673" i="3"/>
  <c r="K4674" i="3"/>
  <c r="K4675" i="3"/>
  <c r="K4676" i="3"/>
  <c r="K4677" i="3"/>
  <c r="K4678" i="3"/>
  <c r="K4679" i="3"/>
  <c r="K4680" i="3"/>
  <c r="K4681" i="3"/>
  <c r="K4682" i="3"/>
  <c r="K4683" i="3"/>
  <c r="K4684" i="3"/>
  <c r="K4685" i="3"/>
  <c r="K4686" i="3"/>
  <c r="K4687" i="3"/>
  <c r="K4688" i="3"/>
  <c r="K4689" i="3"/>
  <c r="K4690" i="3"/>
  <c r="K4691" i="3"/>
  <c r="K4692" i="3"/>
  <c r="K4693" i="3"/>
  <c r="K4694" i="3"/>
  <c r="K4695" i="3"/>
  <c r="K4696" i="3"/>
  <c r="K4697" i="3"/>
  <c r="K4698" i="3"/>
  <c r="K4699" i="3"/>
  <c r="K4700" i="3"/>
  <c r="K4701" i="3"/>
  <c r="K4702" i="3"/>
  <c r="K4703" i="3"/>
  <c r="K4704" i="3"/>
  <c r="K4705" i="3"/>
  <c r="K4706" i="3"/>
  <c r="K4707" i="3"/>
  <c r="K4708" i="3"/>
  <c r="K4709" i="3"/>
  <c r="K4710" i="3"/>
  <c r="K4711" i="3"/>
  <c r="K4712" i="3"/>
  <c r="K4713" i="3"/>
  <c r="K4714" i="3"/>
  <c r="K4715" i="3"/>
  <c r="K4716" i="3"/>
  <c r="K4717" i="3"/>
  <c r="K4718" i="3"/>
  <c r="K4719" i="3"/>
  <c r="K4720" i="3"/>
  <c r="K4721" i="3"/>
  <c r="K4722" i="3"/>
  <c r="K4723" i="3"/>
  <c r="K4724" i="3"/>
  <c r="K4725" i="3"/>
  <c r="K4726" i="3"/>
  <c r="K4727" i="3"/>
  <c r="K4728" i="3"/>
  <c r="K4729" i="3"/>
  <c r="K4730" i="3"/>
  <c r="K4731" i="3"/>
  <c r="K4732" i="3"/>
  <c r="K4733" i="3"/>
  <c r="K4734" i="3"/>
  <c r="K4735" i="3"/>
  <c r="K4736" i="3"/>
  <c r="K4737" i="3"/>
  <c r="K4738" i="3"/>
  <c r="K4739" i="3"/>
  <c r="K4740" i="3"/>
  <c r="K4741" i="3"/>
  <c r="K4742" i="3"/>
  <c r="K4743" i="3"/>
  <c r="K4744" i="3"/>
  <c r="K4745" i="3"/>
  <c r="K4746" i="3"/>
  <c r="K4747" i="3"/>
  <c r="K4748" i="3"/>
  <c r="K4749" i="3"/>
  <c r="K4750" i="3"/>
  <c r="K4751" i="3"/>
  <c r="K4752" i="3"/>
  <c r="K4753" i="3"/>
  <c r="K4754" i="3"/>
  <c r="K4755" i="3"/>
  <c r="K4756" i="3"/>
  <c r="K4757" i="3"/>
  <c r="K4758" i="3"/>
  <c r="K4759" i="3"/>
  <c r="K4760" i="3"/>
  <c r="K4761" i="3"/>
  <c r="K4762" i="3"/>
  <c r="K4763" i="3"/>
  <c r="K4764" i="3"/>
  <c r="K4765" i="3"/>
  <c r="K4766" i="3"/>
  <c r="K4767" i="3"/>
  <c r="K4768" i="3"/>
  <c r="K4769" i="3"/>
  <c r="K4770" i="3"/>
  <c r="K4771" i="3"/>
  <c r="K4772" i="3"/>
  <c r="K4773" i="3"/>
  <c r="K4774" i="3"/>
  <c r="K4775" i="3"/>
  <c r="K4776" i="3"/>
  <c r="K4777" i="3"/>
  <c r="K4778" i="3"/>
  <c r="K4779" i="3"/>
  <c r="K4780" i="3"/>
  <c r="K4781" i="3"/>
  <c r="K4782" i="3"/>
  <c r="K4783" i="3"/>
  <c r="K4784" i="3"/>
  <c r="K4785" i="3"/>
  <c r="K4786" i="3"/>
  <c r="K4787" i="3"/>
  <c r="K4788" i="3"/>
  <c r="K4789" i="3"/>
  <c r="K4790" i="3"/>
  <c r="K4791" i="3"/>
  <c r="K4792" i="3"/>
  <c r="K4793" i="3"/>
  <c r="K4794" i="3"/>
  <c r="K4795" i="3"/>
  <c r="K4796" i="3"/>
  <c r="K4797" i="3"/>
  <c r="K4798" i="3"/>
  <c r="K4799" i="3"/>
  <c r="K4800" i="3"/>
  <c r="K4801" i="3"/>
  <c r="K4802" i="3"/>
  <c r="K4803" i="3"/>
  <c r="K4804" i="3"/>
  <c r="K4805" i="3"/>
  <c r="K4806" i="3"/>
  <c r="K4807" i="3"/>
  <c r="K4808" i="3"/>
  <c r="K4809" i="3"/>
  <c r="K4810" i="3"/>
  <c r="K4811" i="3"/>
  <c r="K4812" i="3"/>
  <c r="K4813" i="3"/>
  <c r="K4814" i="3"/>
  <c r="K4815" i="3"/>
  <c r="K4816" i="3"/>
  <c r="K4817" i="3"/>
  <c r="K4818" i="3"/>
  <c r="K4819" i="3"/>
  <c r="K4820" i="3"/>
  <c r="K4821" i="3"/>
  <c r="K4822" i="3"/>
  <c r="K4823" i="3"/>
  <c r="K4824" i="3"/>
  <c r="K4825" i="3"/>
  <c r="K4826" i="3"/>
  <c r="K4827" i="3"/>
  <c r="K4828" i="3"/>
  <c r="K4829" i="3"/>
  <c r="K4830" i="3"/>
  <c r="K4831" i="3"/>
  <c r="K4832" i="3"/>
  <c r="K4833" i="3"/>
  <c r="K4834" i="3"/>
  <c r="K4835" i="3"/>
  <c r="K4836" i="3"/>
  <c r="K4837" i="3"/>
  <c r="K4838" i="3"/>
  <c r="K4839" i="3"/>
  <c r="K4840" i="3"/>
  <c r="K4841" i="3"/>
  <c r="K4842" i="3"/>
  <c r="K4843" i="3"/>
  <c r="K4844" i="3"/>
  <c r="K4845" i="3"/>
  <c r="K4846" i="3"/>
  <c r="K4847" i="3"/>
  <c r="K4848" i="3"/>
  <c r="K4849" i="3"/>
  <c r="K4850" i="3"/>
  <c r="K4851" i="3"/>
  <c r="K4852" i="3"/>
  <c r="K4853" i="3"/>
  <c r="K4854" i="3"/>
  <c r="K4855" i="3"/>
  <c r="K4856" i="3"/>
  <c r="K4857" i="3"/>
  <c r="K4858" i="3"/>
  <c r="K4859" i="3"/>
  <c r="K4860" i="3"/>
  <c r="K4861" i="3"/>
  <c r="K4862" i="3"/>
  <c r="K4863" i="3"/>
  <c r="K4864" i="3"/>
  <c r="K4865" i="3"/>
  <c r="K4866" i="3"/>
  <c r="K4867" i="3"/>
  <c r="K4868" i="3"/>
  <c r="K4869" i="3"/>
  <c r="K4870" i="3"/>
  <c r="K4871" i="3"/>
  <c r="K4872" i="3"/>
  <c r="K4873" i="3"/>
  <c r="K4874" i="3"/>
  <c r="K4875" i="3"/>
  <c r="K4876" i="3"/>
  <c r="K4877" i="3"/>
  <c r="K4878" i="3"/>
  <c r="K4879" i="3"/>
  <c r="K4880" i="3"/>
  <c r="K4881" i="3"/>
  <c r="K4882" i="3"/>
  <c r="K4883" i="3"/>
  <c r="K4884" i="3"/>
  <c r="K4885" i="3"/>
  <c r="K4886" i="3"/>
  <c r="K4887" i="3"/>
  <c r="K4888" i="3"/>
  <c r="K4889" i="3"/>
  <c r="K4890" i="3"/>
  <c r="K4891" i="3"/>
  <c r="K4892" i="3"/>
  <c r="K4893" i="3"/>
  <c r="K4894" i="3"/>
  <c r="K4895" i="3"/>
  <c r="K4896" i="3"/>
  <c r="K4897" i="3"/>
  <c r="K4898" i="3"/>
  <c r="K4899" i="3"/>
  <c r="K4900" i="3"/>
  <c r="K4901" i="3"/>
  <c r="K4902" i="3"/>
  <c r="K4903" i="3"/>
  <c r="K4904" i="3"/>
  <c r="K4905" i="3"/>
  <c r="K4906" i="3"/>
  <c r="K4907" i="3"/>
  <c r="K4908" i="3"/>
  <c r="K4909" i="3"/>
  <c r="K4910" i="3"/>
  <c r="K4911" i="3"/>
  <c r="K4912" i="3"/>
  <c r="K4913" i="3"/>
  <c r="K4914" i="3"/>
  <c r="K4915" i="3"/>
  <c r="K4916" i="3"/>
  <c r="K4917" i="3"/>
  <c r="K4918" i="3"/>
  <c r="K4919" i="3"/>
  <c r="K4920" i="3"/>
  <c r="K4921" i="3"/>
  <c r="K4922" i="3"/>
  <c r="K4923" i="3"/>
  <c r="K4924" i="3"/>
  <c r="K4925" i="3"/>
  <c r="K4926" i="3"/>
  <c r="K4927" i="3"/>
  <c r="K4928" i="3"/>
  <c r="K4929" i="3"/>
  <c r="K4930" i="3"/>
  <c r="K4931" i="3"/>
  <c r="K4932" i="3"/>
  <c r="K4933" i="3"/>
  <c r="K4934" i="3"/>
  <c r="K4935" i="3"/>
  <c r="K4936" i="3"/>
  <c r="K4937" i="3"/>
  <c r="K4938" i="3"/>
  <c r="K4939" i="3"/>
  <c r="K4940" i="3"/>
  <c r="K4941" i="3"/>
  <c r="K4942" i="3"/>
  <c r="K4943" i="3"/>
  <c r="K4944" i="3"/>
  <c r="K4945" i="3"/>
  <c r="K4946" i="3"/>
  <c r="K4947" i="3"/>
  <c r="K4948" i="3"/>
  <c r="K4949" i="3"/>
  <c r="K4950" i="3"/>
  <c r="K4951" i="3"/>
  <c r="K4952" i="3"/>
  <c r="K4953" i="3"/>
  <c r="K4954" i="3"/>
  <c r="K4955" i="3"/>
  <c r="K4956" i="3"/>
  <c r="K4957" i="3"/>
  <c r="K4958" i="3"/>
  <c r="K4959" i="3"/>
  <c r="K4960" i="3"/>
  <c r="K4961" i="3"/>
  <c r="K4962" i="3"/>
  <c r="K4963" i="3"/>
  <c r="K4964" i="3"/>
  <c r="K4965" i="3"/>
  <c r="K4966" i="3"/>
  <c r="K4967" i="3"/>
  <c r="K4968" i="3"/>
  <c r="K4969" i="3"/>
  <c r="K4970" i="3"/>
  <c r="K4971" i="3"/>
  <c r="K4972" i="3"/>
  <c r="K4973" i="3"/>
  <c r="K4974" i="3"/>
  <c r="K4975" i="3"/>
  <c r="K4976" i="3"/>
  <c r="K4977" i="3"/>
  <c r="K4978" i="3"/>
  <c r="K4979" i="3"/>
  <c r="K4980" i="3"/>
  <c r="K4981" i="3"/>
  <c r="K4982" i="3"/>
  <c r="K4983" i="3"/>
  <c r="K4984" i="3"/>
  <c r="K4985" i="3"/>
  <c r="K4986" i="3"/>
  <c r="K4987" i="3"/>
  <c r="K4988" i="3"/>
  <c r="K4989" i="3"/>
  <c r="K4990" i="3"/>
  <c r="K4991" i="3"/>
  <c r="K4992" i="3"/>
  <c r="K4993" i="3"/>
  <c r="K4994" i="3"/>
  <c r="K4995" i="3"/>
  <c r="K4996" i="3"/>
  <c r="K4997" i="3"/>
  <c r="K4998" i="3"/>
  <c r="K4999" i="3"/>
  <c r="K5000" i="3"/>
  <c r="K5001" i="3"/>
  <c r="K5002" i="3"/>
  <c r="K5003" i="3"/>
  <c r="K5004" i="3"/>
  <c r="K5005" i="3"/>
  <c r="K5006" i="3"/>
  <c r="K5007" i="3"/>
  <c r="K5008" i="3"/>
  <c r="K5009" i="3"/>
  <c r="K5010" i="3"/>
  <c r="K5011" i="3"/>
  <c r="K5012" i="3"/>
  <c r="K5013" i="3"/>
  <c r="K5014" i="3"/>
  <c r="K5015" i="3"/>
  <c r="K5016" i="3"/>
  <c r="K5017" i="3"/>
  <c r="K5018" i="3"/>
  <c r="K5019" i="3"/>
  <c r="K5020" i="3"/>
  <c r="K5021" i="3"/>
  <c r="K5022" i="3"/>
  <c r="K5023" i="3"/>
  <c r="K5024" i="3"/>
  <c r="K5025" i="3"/>
  <c r="K5026" i="3"/>
  <c r="K5027" i="3"/>
  <c r="K5028" i="3"/>
  <c r="K5029" i="3"/>
  <c r="K5030" i="3"/>
  <c r="K5031" i="3"/>
  <c r="K5032" i="3"/>
  <c r="K5033" i="3"/>
  <c r="K5034" i="3"/>
  <c r="K5035" i="3"/>
  <c r="K5036" i="3"/>
  <c r="K5037" i="3"/>
  <c r="K5038" i="3"/>
  <c r="K5039" i="3"/>
  <c r="K5040" i="3"/>
  <c r="K5041" i="3"/>
  <c r="K5042" i="3"/>
  <c r="K5043" i="3"/>
  <c r="K5044" i="3"/>
  <c r="K5045" i="3"/>
  <c r="K5046" i="3"/>
  <c r="K5047" i="3"/>
  <c r="K5048" i="3"/>
  <c r="K5049" i="3"/>
  <c r="K5050" i="3"/>
  <c r="K5051" i="3"/>
  <c r="K5052" i="3"/>
  <c r="K5053" i="3"/>
  <c r="K5054" i="3"/>
  <c r="K5055" i="3"/>
  <c r="K5056" i="3"/>
  <c r="K5057" i="3"/>
  <c r="K5058" i="3"/>
  <c r="K5059" i="3"/>
  <c r="K5060" i="3"/>
  <c r="K5061" i="3"/>
  <c r="K5062" i="3"/>
  <c r="K5063" i="3"/>
  <c r="K5064" i="3"/>
  <c r="K5065" i="3"/>
  <c r="K5066" i="3"/>
  <c r="K5067" i="3"/>
  <c r="K5068" i="3"/>
  <c r="K5069" i="3"/>
  <c r="K5070" i="3"/>
  <c r="K5071" i="3"/>
  <c r="K5072" i="3"/>
  <c r="K5073" i="3"/>
  <c r="K5074" i="3"/>
  <c r="K5075" i="3"/>
  <c r="K5076" i="3"/>
  <c r="K5077" i="3"/>
  <c r="K5078" i="3"/>
  <c r="K5079" i="3"/>
  <c r="K5080" i="3"/>
  <c r="K5081" i="3"/>
  <c r="K5082" i="3"/>
  <c r="K5083" i="3"/>
  <c r="K5084" i="3"/>
  <c r="K5085" i="3"/>
  <c r="K5086" i="3"/>
  <c r="K5087" i="3"/>
  <c r="K5088" i="3"/>
  <c r="K5089" i="3"/>
  <c r="K5090" i="3"/>
  <c r="K5091" i="3"/>
  <c r="K5092" i="3"/>
  <c r="K5093" i="3"/>
  <c r="K5094" i="3"/>
  <c r="K5095" i="3"/>
  <c r="K5096" i="3"/>
  <c r="K5097" i="3"/>
  <c r="K5098" i="3"/>
  <c r="K5099" i="3"/>
  <c r="K5100" i="3"/>
  <c r="K5101" i="3"/>
  <c r="K5102" i="3"/>
  <c r="K5103" i="3"/>
  <c r="K5104" i="3"/>
  <c r="K5105" i="3"/>
  <c r="K5106" i="3"/>
  <c r="K5107" i="3"/>
  <c r="K5108" i="3"/>
  <c r="K5109" i="3"/>
  <c r="K5110" i="3"/>
  <c r="K5111" i="3"/>
  <c r="K5112" i="3"/>
  <c r="K5113" i="3"/>
  <c r="K5114" i="3"/>
  <c r="K5115" i="3"/>
  <c r="K5116" i="3"/>
  <c r="K5117" i="3"/>
  <c r="K5118" i="3"/>
  <c r="K5119" i="3"/>
  <c r="K5120" i="3"/>
  <c r="K5121" i="3"/>
  <c r="K5122" i="3"/>
  <c r="K5123" i="3"/>
  <c r="K5124" i="3"/>
  <c r="K5125" i="3"/>
  <c r="K5126" i="3"/>
  <c r="K5127" i="3"/>
  <c r="K5128" i="3"/>
  <c r="K5129" i="3"/>
  <c r="K5130" i="3"/>
  <c r="K5131" i="3"/>
  <c r="K5132" i="3"/>
  <c r="K5133" i="3"/>
  <c r="K5134" i="3"/>
  <c r="K5135" i="3"/>
  <c r="K5136" i="3"/>
  <c r="K5137" i="3"/>
  <c r="K5138" i="3"/>
  <c r="K5139" i="3"/>
  <c r="K5140" i="3"/>
  <c r="K5141" i="3"/>
  <c r="K5142" i="3"/>
  <c r="K5143" i="3"/>
  <c r="K5144" i="3"/>
  <c r="K5145" i="3"/>
  <c r="K5146" i="3"/>
  <c r="K5147" i="3"/>
  <c r="K5148" i="3"/>
  <c r="K5149" i="3"/>
  <c r="K5150" i="3"/>
  <c r="K5151" i="3"/>
  <c r="K5152" i="3"/>
  <c r="K5153" i="3"/>
  <c r="K5154" i="3"/>
  <c r="K5155" i="3"/>
  <c r="K5156" i="3"/>
  <c r="K5157" i="3"/>
  <c r="K5158" i="3"/>
  <c r="K5159" i="3"/>
  <c r="K5160" i="3"/>
  <c r="K5161" i="3"/>
  <c r="K5162" i="3"/>
  <c r="K5163" i="3"/>
  <c r="K5164" i="3"/>
  <c r="K5165" i="3"/>
  <c r="K5166" i="3"/>
  <c r="K5167" i="3"/>
  <c r="K5168" i="3"/>
  <c r="K5169" i="3"/>
  <c r="K5170" i="3"/>
  <c r="K5171" i="3"/>
  <c r="K5172" i="3"/>
  <c r="K5173" i="3"/>
  <c r="K5174" i="3"/>
  <c r="K5175" i="3"/>
  <c r="K5176" i="3"/>
  <c r="K5177" i="3"/>
  <c r="K5178" i="3"/>
  <c r="K5179" i="3"/>
  <c r="K5180" i="3"/>
  <c r="K5181" i="3"/>
  <c r="K5182" i="3"/>
  <c r="K5183" i="3"/>
  <c r="K5184" i="3"/>
  <c r="K5185" i="3"/>
  <c r="K5186" i="3"/>
  <c r="K5187" i="3"/>
  <c r="K5188" i="3"/>
  <c r="K5189" i="3"/>
  <c r="K5190" i="3"/>
  <c r="K5191" i="3"/>
  <c r="K5192" i="3"/>
  <c r="K5193" i="3"/>
  <c r="K5194" i="3"/>
  <c r="K5195" i="3"/>
  <c r="K5196" i="3"/>
  <c r="K5197" i="3"/>
  <c r="K5198" i="3"/>
  <c r="K5199" i="3"/>
  <c r="K5200" i="3"/>
  <c r="K5201" i="3"/>
  <c r="K5202" i="3"/>
  <c r="K5203" i="3"/>
  <c r="K5204" i="3"/>
  <c r="K5205" i="3"/>
  <c r="K5206" i="3"/>
  <c r="K5207" i="3"/>
  <c r="K5208" i="3"/>
  <c r="K5209" i="3"/>
  <c r="K5210" i="3"/>
  <c r="K5211" i="3"/>
  <c r="K5212" i="3"/>
  <c r="K5213" i="3"/>
  <c r="K5214" i="3"/>
  <c r="K5215" i="3"/>
  <c r="K5216" i="3"/>
  <c r="K5217" i="3"/>
  <c r="K5218" i="3"/>
  <c r="K5219" i="3"/>
  <c r="K5220" i="3"/>
  <c r="K5221" i="3"/>
  <c r="K5222" i="3"/>
  <c r="K5223" i="3"/>
  <c r="K5224" i="3"/>
  <c r="K5225" i="3"/>
  <c r="K5226" i="3"/>
  <c r="K5227" i="3"/>
  <c r="K5228" i="3"/>
  <c r="K5229" i="3"/>
  <c r="K5230" i="3"/>
  <c r="K5231" i="3"/>
  <c r="K5232" i="3"/>
  <c r="K5233" i="3"/>
  <c r="K5234" i="3"/>
  <c r="K5235" i="3"/>
  <c r="K5236" i="3"/>
  <c r="K5237" i="3"/>
  <c r="K5238" i="3"/>
  <c r="K5239" i="3"/>
  <c r="K5240" i="3"/>
  <c r="K5241" i="3"/>
  <c r="K5242" i="3"/>
  <c r="K5243" i="3"/>
  <c r="K5244" i="3"/>
  <c r="K5245" i="3"/>
  <c r="K5246" i="3"/>
  <c r="K5247" i="3"/>
  <c r="K5248" i="3"/>
  <c r="K5249" i="3"/>
  <c r="K5250" i="3"/>
  <c r="K5251" i="3"/>
  <c r="K5252" i="3"/>
  <c r="K5253" i="3"/>
  <c r="K5254" i="3"/>
  <c r="K5255" i="3"/>
  <c r="K5256" i="3"/>
  <c r="K5257" i="3"/>
  <c r="K5258" i="3"/>
  <c r="K5259" i="3"/>
  <c r="K5260" i="3"/>
  <c r="K5261" i="3"/>
  <c r="K5262" i="3"/>
  <c r="K5263" i="3"/>
  <c r="K5264" i="3"/>
  <c r="K5265" i="3"/>
  <c r="K5266" i="3"/>
  <c r="K5267" i="3"/>
  <c r="K5268" i="3"/>
  <c r="K5269" i="3"/>
  <c r="K5270" i="3"/>
  <c r="K5271" i="3"/>
  <c r="K5272" i="3"/>
  <c r="K5273" i="3"/>
  <c r="K5274" i="3"/>
  <c r="K5275" i="3"/>
  <c r="K5276" i="3"/>
  <c r="K5277" i="3"/>
  <c r="K5278" i="3"/>
  <c r="K5279" i="3"/>
  <c r="K5280" i="3"/>
  <c r="K5281" i="3"/>
  <c r="K5282" i="3"/>
  <c r="K5283" i="3"/>
  <c r="K5284" i="3"/>
  <c r="K5285" i="3"/>
  <c r="K5286" i="3"/>
  <c r="K5287" i="3"/>
  <c r="K5288" i="3"/>
  <c r="K5289" i="3"/>
  <c r="K5290" i="3"/>
  <c r="K5291" i="3"/>
  <c r="K5292" i="3"/>
  <c r="K5293" i="3"/>
  <c r="K5294" i="3"/>
  <c r="K5295" i="3"/>
  <c r="K5296" i="3"/>
  <c r="K5297" i="3"/>
  <c r="K5298" i="3"/>
  <c r="K5299" i="3"/>
  <c r="K5300" i="3"/>
  <c r="K5301" i="3"/>
  <c r="K5302" i="3"/>
  <c r="K5303" i="3"/>
  <c r="K5304" i="3"/>
  <c r="K5305" i="3"/>
  <c r="K5306" i="3"/>
  <c r="K5307" i="3"/>
  <c r="K5308" i="3"/>
  <c r="K5309" i="3"/>
  <c r="K5310" i="3"/>
  <c r="K5311" i="3"/>
  <c r="K5312" i="3"/>
  <c r="K5313" i="3"/>
  <c r="K5314" i="3"/>
  <c r="K5315" i="3"/>
  <c r="K5316" i="3"/>
  <c r="K5317" i="3"/>
  <c r="K5318" i="3"/>
  <c r="K5319" i="3"/>
  <c r="K5320" i="3"/>
  <c r="K5321" i="3"/>
  <c r="K5322" i="3"/>
  <c r="K5323" i="3"/>
  <c r="K5324" i="3"/>
  <c r="K5325" i="3"/>
  <c r="K5326" i="3"/>
  <c r="K5327" i="3"/>
  <c r="K5328" i="3"/>
  <c r="K5329" i="3"/>
  <c r="K5330" i="3"/>
  <c r="K5331" i="3"/>
  <c r="K5332" i="3"/>
  <c r="K5333" i="3"/>
  <c r="K5334" i="3"/>
  <c r="K5335" i="3"/>
  <c r="K5336" i="3"/>
  <c r="K5337" i="3"/>
  <c r="K5338" i="3"/>
  <c r="K5339" i="3"/>
  <c r="K5340" i="3"/>
  <c r="K5341" i="3"/>
  <c r="K5342" i="3"/>
  <c r="K5343" i="3"/>
  <c r="K5344" i="3"/>
  <c r="K5345" i="3"/>
  <c r="K5346" i="3"/>
  <c r="K5347" i="3"/>
  <c r="K5348" i="3"/>
  <c r="K5349" i="3"/>
  <c r="K5350" i="3"/>
  <c r="K5351" i="3"/>
  <c r="K5352" i="3"/>
  <c r="K5353" i="3"/>
  <c r="K5354" i="3"/>
  <c r="K5355" i="3"/>
  <c r="K5356" i="3"/>
  <c r="K5357" i="3"/>
  <c r="K5358" i="3"/>
  <c r="K5359" i="3"/>
  <c r="K5360" i="3"/>
  <c r="K5361" i="3"/>
  <c r="K5362" i="3"/>
  <c r="K5363" i="3"/>
  <c r="K5364" i="3"/>
  <c r="K5365" i="3"/>
  <c r="K5366" i="3"/>
  <c r="K5367" i="3"/>
  <c r="K5368" i="3"/>
  <c r="K5369" i="3"/>
  <c r="K5370" i="3"/>
  <c r="K5371" i="3"/>
  <c r="K5372" i="3"/>
  <c r="K5373" i="3"/>
  <c r="K5374" i="3"/>
  <c r="K5375" i="3"/>
  <c r="K5376" i="3"/>
  <c r="K5377" i="3"/>
  <c r="K5378" i="3"/>
  <c r="K5379" i="3"/>
  <c r="K5380" i="3"/>
  <c r="K5381" i="3"/>
  <c r="K5382" i="3"/>
  <c r="K5383" i="3"/>
  <c r="K5384" i="3"/>
  <c r="K5385" i="3"/>
  <c r="K5386" i="3"/>
  <c r="K5387" i="3"/>
  <c r="K5388" i="3"/>
  <c r="K5389" i="3"/>
  <c r="K5390" i="3"/>
  <c r="K5391" i="3"/>
  <c r="K5392" i="3"/>
  <c r="K5393" i="3"/>
  <c r="K5394" i="3"/>
  <c r="K5395" i="3"/>
  <c r="K5396" i="3"/>
  <c r="K5397" i="3"/>
  <c r="K5398" i="3"/>
  <c r="K5399" i="3"/>
  <c r="K5400" i="3"/>
  <c r="K5401" i="3"/>
  <c r="K5402" i="3"/>
  <c r="K5403" i="3"/>
  <c r="K5404" i="3"/>
  <c r="K5405" i="3"/>
  <c r="K5406" i="3"/>
  <c r="K5407" i="3"/>
  <c r="K5408" i="3"/>
  <c r="K5409" i="3"/>
  <c r="K5410" i="3"/>
  <c r="K5411" i="3"/>
  <c r="K5412" i="3"/>
  <c r="K5413" i="3"/>
  <c r="K5414" i="3"/>
  <c r="K5415" i="3"/>
  <c r="K5416" i="3"/>
  <c r="K5417" i="3"/>
  <c r="K5418" i="3"/>
  <c r="K5419" i="3"/>
  <c r="K5420" i="3"/>
  <c r="K5421" i="3"/>
  <c r="K5422" i="3"/>
  <c r="K5423" i="3"/>
  <c r="K5424" i="3"/>
  <c r="K5425" i="3"/>
  <c r="K5426" i="3"/>
  <c r="K5427" i="3"/>
  <c r="K5428" i="3"/>
  <c r="K5429" i="3"/>
  <c r="K5430" i="3"/>
  <c r="K5431" i="3"/>
  <c r="K5432" i="3"/>
  <c r="K5433" i="3"/>
  <c r="K5434" i="3"/>
  <c r="K5435" i="3"/>
  <c r="K5436" i="3"/>
  <c r="K5437" i="3"/>
  <c r="K5438" i="3"/>
  <c r="K5439" i="3"/>
  <c r="K5440" i="3"/>
  <c r="K5441" i="3"/>
  <c r="K5442" i="3"/>
  <c r="K5443" i="3"/>
  <c r="K5444" i="3"/>
  <c r="K5445" i="3"/>
  <c r="K5446" i="3"/>
  <c r="K5447" i="3"/>
  <c r="K5448" i="3"/>
  <c r="K5449" i="3"/>
  <c r="K5450" i="3"/>
  <c r="K5451" i="3"/>
  <c r="K5452" i="3"/>
  <c r="K5453" i="3"/>
  <c r="K5454" i="3"/>
  <c r="K5455" i="3"/>
  <c r="K5456" i="3"/>
  <c r="K5457" i="3"/>
  <c r="K5458" i="3"/>
  <c r="K5459" i="3"/>
  <c r="K5460" i="3"/>
  <c r="K5461" i="3"/>
  <c r="K5462" i="3"/>
  <c r="K5463" i="3"/>
  <c r="K5464" i="3"/>
  <c r="K5465" i="3"/>
  <c r="K5466" i="3"/>
  <c r="K5467" i="3"/>
  <c r="K5468" i="3"/>
  <c r="K5469" i="3"/>
  <c r="K5470" i="3"/>
  <c r="K5471" i="3"/>
  <c r="K5472" i="3"/>
  <c r="K5473" i="3"/>
  <c r="K5474" i="3"/>
  <c r="K5475" i="3"/>
  <c r="K5476" i="3"/>
  <c r="K5477" i="3"/>
  <c r="K5478" i="3"/>
  <c r="K5479" i="3"/>
  <c r="K5480" i="3"/>
  <c r="K5481" i="3"/>
  <c r="K5482" i="3"/>
  <c r="K5483" i="3"/>
  <c r="K5484" i="3"/>
  <c r="K5485" i="3"/>
  <c r="K5486" i="3"/>
  <c r="K5487" i="3"/>
  <c r="K5488" i="3"/>
  <c r="K5489" i="3"/>
  <c r="K5490" i="3"/>
  <c r="K5491" i="3"/>
  <c r="K5492" i="3"/>
  <c r="K5493" i="3"/>
  <c r="K5494" i="3"/>
  <c r="K5495" i="3"/>
  <c r="K5496" i="3"/>
  <c r="K5497" i="3"/>
  <c r="K5498" i="3"/>
  <c r="K5499" i="3"/>
  <c r="K5500" i="3"/>
  <c r="K5501" i="3"/>
  <c r="K5502" i="3"/>
  <c r="K5503" i="3"/>
  <c r="K5504" i="3"/>
  <c r="K5505" i="3"/>
  <c r="K5506" i="3"/>
  <c r="K5507" i="3"/>
  <c r="K5508" i="3"/>
  <c r="K5509" i="3"/>
  <c r="K5510" i="3"/>
  <c r="K5511" i="3"/>
  <c r="K5512" i="3"/>
  <c r="K5513" i="3"/>
  <c r="K5514" i="3"/>
  <c r="K5515" i="3"/>
  <c r="K5516" i="3"/>
  <c r="K5517" i="3"/>
  <c r="K5518" i="3"/>
  <c r="K5519" i="3"/>
  <c r="K5520" i="3"/>
  <c r="K5521" i="3"/>
  <c r="K5522" i="3"/>
  <c r="K5523" i="3"/>
  <c r="K5524" i="3"/>
  <c r="K5525" i="3"/>
  <c r="K5526" i="3"/>
  <c r="K5527" i="3"/>
  <c r="K5528" i="3"/>
  <c r="K5529" i="3"/>
  <c r="K5530" i="3"/>
  <c r="K5531" i="3"/>
  <c r="K5532" i="3"/>
  <c r="K5533" i="3"/>
  <c r="K5534" i="3"/>
  <c r="K5535" i="3"/>
  <c r="K5536" i="3"/>
  <c r="K5537" i="3"/>
  <c r="K5538" i="3"/>
  <c r="K5539" i="3"/>
  <c r="K5540" i="3"/>
  <c r="K5541" i="3"/>
  <c r="K5542" i="3"/>
  <c r="K5543" i="3"/>
  <c r="K5544" i="3"/>
  <c r="K5545" i="3"/>
  <c r="K5546" i="3"/>
  <c r="K5547" i="3"/>
  <c r="K5548" i="3"/>
  <c r="K5549" i="3"/>
  <c r="K5550" i="3"/>
  <c r="K5551" i="3"/>
  <c r="K5552" i="3"/>
  <c r="K5553" i="3"/>
  <c r="K5554" i="3"/>
  <c r="K5555" i="3"/>
  <c r="K5556" i="3"/>
  <c r="K5557" i="3"/>
  <c r="K5558" i="3"/>
  <c r="K5559" i="3"/>
  <c r="K5560" i="3"/>
  <c r="K5561" i="3"/>
  <c r="K5562" i="3"/>
  <c r="K5563" i="3"/>
  <c r="K5564" i="3"/>
  <c r="K5565" i="3"/>
  <c r="K5566" i="3"/>
  <c r="K5567" i="3"/>
  <c r="K5568" i="3"/>
  <c r="K5569" i="3"/>
  <c r="K5570" i="3"/>
  <c r="K5571" i="3"/>
  <c r="K5572" i="3"/>
  <c r="K5573" i="3"/>
  <c r="K5574" i="3"/>
  <c r="K5575" i="3"/>
  <c r="K5576" i="3"/>
  <c r="K5577" i="3"/>
  <c r="K5578" i="3"/>
  <c r="K5579" i="3"/>
  <c r="K5580" i="3"/>
  <c r="K5581" i="3"/>
  <c r="K5582" i="3"/>
  <c r="K5583" i="3"/>
  <c r="K5584" i="3"/>
  <c r="K5585" i="3"/>
  <c r="K5586" i="3"/>
  <c r="K5587" i="3"/>
  <c r="K5588" i="3"/>
  <c r="K5589" i="3"/>
  <c r="K5590" i="3"/>
  <c r="K5591" i="3"/>
  <c r="K5592" i="3"/>
  <c r="K5593" i="3"/>
  <c r="K5594" i="3"/>
  <c r="K5595" i="3"/>
  <c r="K5596" i="3"/>
  <c r="K5597" i="3"/>
  <c r="K5598" i="3"/>
  <c r="K5599" i="3"/>
  <c r="K5600" i="3"/>
  <c r="K5601" i="3"/>
  <c r="K5602" i="3"/>
  <c r="K5603" i="3"/>
  <c r="K5604" i="3"/>
  <c r="K5605" i="3"/>
  <c r="K5606" i="3"/>
  <c r="K5607" i="3"/>
  <c r="K5608" i="3"/>
  <c r="K5609" i="3"/>
  <c r="K5610" i="3"/>
  <c r="K5611" i="3"/>
  <c r="K5612" i="3"/>
  <c r="K5613" i="3"/>
  <c r="K5614" i="3"/>
  <c r="K5615" i="3"/>
  <c r="K5616" i="3"/>
  <c r="K5617" i="3"/>
  <c r="K5618" i="3"/>
  <c r="K5619" i="3"/>
  <c r="K5620" i="3"/>
  <c r="K5621" i="3"/>
  <c r="K5622" i="3"/>
  <c r="K5623" i="3"/>
  <c r="K5624" i="3"/>
  <c r="K5625" i="3"/>
  <c r="K5626" i="3"/>
  <c r="K5627" i="3"/>
  <c r="K5628" i="3"/>
  <c r="K5629" i="3"/>
  <c r="K5630" i="3"/>
  <c r="K5631" i="3"/>
  <c r="K5632" i="3"/>
  <c r="K5633" i="3"/>
  <c r="K5634" i="3"/>
  <c r="K5635" i="3"/>
  <c r="K5636" i="3"/>
  <c r="K5637" i="3"/>
  <c r="K5638" i="3"/>
  <c r="K5639" i="3"/>
  <c r="K5640" i="3"/>
  <c r="K5641" i="3"/>
  <c r="K5642" i="3"/>
  <c r="K5643" i="3"/>
  <c r="K5644" i="3"/>
  <c r="K5645" i="3"/>
  <c r="K5646" i="3"/>
  <c r="K5647" i="3"/>
  <c r="K5648" i="3"/>
  <c r="K5649" i="3"/>
  <c r="K5650" i="3"/>
  <c r="K5651" i="3"/>
  <c r="K5652" i="3"/>
  <c r="K5653" i="3"/>
  <c r="K5654" i="3"/>
  <c r="K5655" i="3"/>
  <c r="K5656" i="3"/>
  <c r="K5657" i="3"/>
  <c r="K5658" i="3"/>
  <c r="K5659" i="3"/>
  <c r="K5660" i="3"/>
  <c r="K5661" i="3"/>
  <c r="K5662" i="3"/>
  <c r="K5663" i="3"/>
  <c r="K5664" i="3"/>
  <c r="K5665" i="3"/>
  <c r="K5666" i="3"/>
  <c r="K5667" i="3"/>
  <c r="K5668" i="3"/>
  <c r="K5669" i="3"/>
  <c r="K5670" i="3"/>
  <c r="K5671" i="3"/>
  <c r="K5672" i="3"/>
  <c r="K5673" i="3"/>
  <c r="K5674" i="3"/>
  <c r="K5675" i="3"/>
  <c r="K5676" i="3"/>
  <c r="K5677" i="3"/>
  <c r="K5678" i="3"/>
  <c r="K5679" i="3"/>
  <c r="K5680" i="3"/>
  <c r="K5681" i="3"/>
  <c r="K5682" i="3"/>
  <c r="K5683" i="3"/>
  <c r="K5684" i="3"/>
  <c r="K5685" i="3"/>
  <c r="K5686" i="3"/>
  <c r="K5687" i="3"/>
  <c r="K5688" i="3"/>
  <c r="K5689" i="3"/>
  <c r="K5690" i="3"/>
  <c r="K5691" i="3"/>
  <c r="K5692" i="3"/>
  <c r="K5693" i="3"/>
  <c r="K5694" i="3"/>
  <c r="K5695" i="3"/>
  <c r="K5696" i="3"/>
  <c r="K5697" i="3"/>
  <c r="K5698" i="3"/>
  <c r="K5699" i="3"/>
  <c r="K5700" i="3"/>
  <c r="K5701" i="3"/>
  <c r="K5702" i="3"/>
  <c r="K5703" i="3"/>
  <c r="K5704" i="3"/>
  <c r="K5705" i="3"/>
  <c r="K5706" i="3"/>
  <c r="K5707" i="3"/>
  <c r="K5708" i="3"/>
  <c r="K5709" i="3"/>
  <c r="K5710" i="3"/>
  <c r="K5711" i="3"/>
  <c r="K5712" i="3"/>
  <c r="K5713" i="3"/>
  <c r="K5714" i="3"/>
  <c r="K5715" i="3"/>
  <c r="K5716" i="3"/>
  <c r="K5717" i="3"/>
  <c r="K5718" i="3"/>
  <c r="K5719" i="3"/>
  <c r="K5720" i="3"/>
  <c r="K5721" i="3"/>
  <c r="K5722" i="3"/>
  <c r="K5723" i="3"/>
  <c r="K5724" i="3"/>
  <c r="K5725" i="3"/>
  <c r="K5726" i="3"/>
  <c r="K5727" i="3"/>
  <c r="K5728" i="3"/>
  <c r="K5729" i="3"/>
  <c r="K5730" i="3"/>
  <c r="K5731" i="3"/>
  <c r="K5732" i="3"/>
  <c r="K5733" i="3"/>
  <c r="K5734" i="3"/>
  <c r="K5735" i="3"/>
  <c r="K5736" i="3"/>
  <c r="K5737" i="3"/>
  <c r="K5738" i="3"/>
  <c r="K5739" i="3"/>
  <c r="K5740" i="3"/>
  <c r="K5741" i="3"/>
  <c r="K5742" i="3"/>
  <c r="K5743" i="3"/>
  <c r="K5744" i="3"/>
  <c r="K5745" i="3"/>
  <c r="K5746" i="3"/>
  <c r="K5747" i="3"/>
  <c r="K5748" i="3"/>
  <c r="K5749" i="3"/>
  <c r="K5750" i="3"/>
  <c r="K5751" i="3"/>
  <c r="K5752" i="3"/>
  <c r="K5753" i="3"/>
  <c r="K5754" i="3"/>
  <c r="K5755" i="3"/>
  <c r="K5756" i="3"/>
  <c r="K5757" i="3"/>
  <c r="K5758" i="3"/>
  <c r="K5759" i="3"/>
  <c r="K5760" i="3"/>
  <c r="K5761" i="3"/>
  <c r="K5762" i="3"/>
  <c r="K5763" i="3"/>
  <c r="K5764" i="3"/>
  <c r="K5765" i="3"/>
  <c r="K5766" i="3"/>
  <c r="K5767" i="3"/>
  <c r="K5768" i="3"/>
  <c r="K5769" i="3"/>
  <c r="K5770" i="3"/>
  <c r="K5771" i="3"/>
  <c r="K5772" i="3"/>
  <c r="K5773" i="3"/>
  <c r="K5774" i="3"/>
  <c r="K5775" i="3"/>
  <c r="K5776" i="3"/>
  <c r="K5777" i="3"/>
  <c r="K5778" i="3"/>
  <c r="K5779" i="3"/>
  <c r="K5780" i="3"/>
  <c r="K5781" i="3"/>
  <c r="K5782" i="3"/>
  <c r="K5783" i="3"/>
  <c r="K5784" i="3"/>
  <c r="K5785" i="3"/>
  <c r="K5786" i="3"/>
  <c r="K5787" i="3"/>
  <c r="K5788" i="3"/>
  <c r="K5789" i="3"/>
  <c r="K5790" i="3"/>
  <c r="K5791" i="3"/>
  <c r="K5792" i="3"/>
  <c r="K5793" i="3"/>
  <c r="K5794" i="3"/>
  <c r="K5795" i="3"/>
  <c r="K5796" i="3"/>
  <c r="K5797" i="3"/>
  <c r="K5798" i="3"/>
  <c r="K5799" i="3"/>
  <c r="K5800" i="3"/>
  <c r="K5801" i="3"/>
  <c r="K5802" i="3"/>
  <c r="K5803" i="3"/>
  <c r="K5804" i="3"/>
  <c r="K5805" i="3"/>
  <c r="K5806" i="3"/>
  <c r="K5807" i="3"/>
  <c r="K5808" i="3"/>
  <c r="K5809" i="3"/>
  <c r="K5810" i="3"/>
  <c r="K5811" i="3"/>
  <c r="K5812" i="3"/>
  <c r="K5813" i="3"/>
  <c r="K5814" i="3"/>
  <c r="K5815" i="3"/>
  <c r="K5816" i="3"/>
  <c r="K5817" i="3"/>
  <c r="K5818" i="3"/>
  <c r="K5819" i="3"/>
  <c r="K5820" i="3"/>
  <c r="K5821" i="3"/>
  <c r="K5822" i="3"/>
  <c r="K5823" i="3"/>
  <c r="K5824" i="3"/>
  <c r="K5825" i="3"/>
  <c r="K5826" i="3"/>
  <c r="K5827" i="3"/>
  <c r="K5828" i="3"/>
  <c r="K5829" i="3"/>
  <c r="K5830" i="3"/>
  <c r="K5831" i="3"/>
  <c r="K5832" i="3"/>
  <c r="K5833" i="3"/>
  <c r="K5834" i="3"/>
  <c r="K5835" i="3"/>
  <c r="K5836" i="3"/>
  <c r="K5837" i="3"/>
  <c r="K5838" i="3"/>
  <c r="K5839" i="3"/>
  <c r="K5840" i="3"/>
  <c r="K5841" i="3"/>
  <c r="K5842" i="3"/>
  <c r="K5843" i="3"/>
  <c r="K5844" i="3"/>
  <c r="K5845" i="3"/>
  <c r="K5846" i="3"/>
  <c r="K5847" i="3"/>
  <c r="K5848" i="3"/>
  <c r="K5849" i="3"/>
  <c r="K5850" i="3"/>
  <c r="K5851" i="3"/>
  <c r="K5852" i="3"/>
  <c r="K5853" i="3"/>
  <c r="K5854" i="3"/>
  <c r="K5855" i="3"/>
  <c r="K5856" i="3"/>
  <c r="K5857" i="3"/>
  <c r="K5858" i="3"/>
  <c r="K5859" i="3"/>
  <c r="K5860" i="3"/>
  <c r="K5861" i="3"/>
  <c r="K5862" i="3"/>
  <c r="K5863" i="3"/>
  <c r="K5864" i="3"/>
  <c r="K5865" i="3"/>
  <c r="K5866" i="3"/>
  <c r="K5867" i="3"/>
  <c r="K5868" i="3"/>
  <c r="K5869" i="3"/>
  <c r="K5870" i="3"/>
  <c r="K5871" i="3"/>
  <c r="K5872" i="3"/>
  <c r="K5873" i="3"/>
  <c r="K5874" i="3"/>
  <c r="K5875" i="3"/>
  <c r="K5876" i="3"/>
  <c r="K5877" i="3"/>
  <c r="K5878" i="3"/>
  <c r="K5879" i="3"/>
  <c r="K5880" i="3"/>
  <c r="K5881" i="3"/>
  <c r="K5882" i="3"/>
  <c r="K5883" i="3"/>
  <c r="K5884" i="3"/>
  <c r="K5885" i="3"/>
  <c r="K5886" i="3"/>
  <c r="K5887" i="3"/>
  <c r="K5888" i="3"/>
  <c r="K5889" i="3"/>
  <c r="K5890" i="3"/>
  <c r="K5891" i="3"/>
  <c r="K5892" i="3"/>
  <c r="K5893" i="3"/>
  <c r="K5894" i="3"/>
  <c r="K5895" i="3"/>
  <c r="K5896" i="3"/>
  <c r="K5897" i="3"/>
  <c r="K5898" i="3"/>
  <c r="K5899" i="3"/>
  <c r="K5900" i="3"/>
  <c r="K5901" i="3"/>
  <c r="K5902" i="3"/>
  <c r="K5903" i="3"/>
  <c r="K5904" i="3"/>
  <c r="K5905" i="3"/>
  <c r="K5906" i="3"/>
  <c r="K5907" i="3"/>
  <c r="K5908" i="3"/>
  <c r="K5909" i="3"/>
  <c r="K5910" i="3"/>
  <c r="K5911" i="3"/>
  <c r="K5912" i="3"/>
  <c r="K5913" i="3"/>
  <c r="K5914" i="3"/>
  <c r="K5915" i="3"/>
  <c r="K5916" i="3"/>
  <c r="K5917" i="3"/>
  <c r="K5918" i="3"/>
  <c r="K5919" i="3"/>
  <c r="K5920" i="3"/>
  <c r="K5921" i="3"/>
  <c r="K5922" i="3"/>
  <c r="K5923" i="3"/>
  <c r="K5924" i="3"/>
  <c r="K5925" i="3"/>
  <c r="K5926" i="3"/>
  <c r="K5927" i="3"/>
  <c r="K5928" i="3"/>
  <c r="K5929" i="3"/>
  <c r="K5930" i="3"/>
  <c r="K5931" i="3"/>
  <c r="K5932" i="3"/>
  <c r="K5933" i="3"/>
  <c r="K5934" i="3"/>
  <c r="K5935" i="3"/>
  <c r="K5936" i="3"/>
  <c r="K5937" i="3"/>
  <c r="K5938" i="3"/>
  <c r="K5939" i="3"/>
  <c r="K5940" i="3"/>
  <c r="K5941" i="3"/>
  <c r="K5942" i="3"/>
  <c r="K5943" i="3"/>
  <c r="K5944" i="3"/>
  <c r="K5945" i="3"/>
  <c r="K5946" i="3"/>
  <c r="K5947" i="3"/>
  <c r="K5948" i="3"/>
  <c r="K5949" i="3"/>
  <c r="K5950" i="3"/>
  <c r="K5951" i="3"/>
  <c r="K5952" i="3"/>
  <c r="K5953" i="3"/>
  <c r="K5954" i="3"/>
  <c r="K5955" i="3"/>
  <c r="K5956" i="3"/>
  <c r="K5957" i="3"/>
  <c r="K5958" i="3"/>
  <c r="K5959" i="3"/>
  <c r="K5960" i="3"/>
  <c r="K5961" i="3"/>
  <c r="K5962" i="3"/>
  <c r="K5963" i="3"/>
  <c r="K5964" i="3"/>
  <c r="K5965" i="3"/>
  <c r="K5966" i="3"/>
  <c r="K5967" i="3"/>
  <c r="K5968" i="3"/>
  <c r="K5969" i="3"/>
  <c r="K5970" i="3"/>
  <c r="K5971" i="3"/>
  <c r="K5972" i="3"/>
  <c r="K5973" i="3"/>
  <c r="K5974" i="3"/>
  <c r="K5975" i="3"/>
  <c r="K5976" i="3"/>
  <c r="K5977" i="3"/>
  <c r="K5978" i="3"/>
  <c r="K5979" i="3"/>
  <c r="K5980" i="3"/>
  <c r="K5981" i="3"/>
  <c r="K5982" i="3"/>
  <c r="K5983" i="3"/>
  <c r="K5984" i="3"/>
  <c r="K5985" i="3"/>
  <c r="K5986" i="3"/>
  <c r="K5987" i="3"/>
  <c r="K5988" i="3"/>
  <c r="K5989" i="3"/>
  <c r="K5990" i="3"/>
  <c r="K5991" i="3"/>
  <c r="K5992" i="3"/>
  <c r="K5993" i="3"/>
  <c r="K5994" i="3"/>
  <c r="K5995" i="3"/>
  <c r="K5996" i="3"/>
  <c r="K5997" i="3"/>
  <c r="K5998" i="3"/>
  <c r="K5999" i="3"/>
  <c r="K6000" i="3"/>
  <c r="K6001" i="3"/>
  <c r="K6002" i="3"/>
  <c r="K6003" i="3"/>
  <c r="K6004" i="3"/>
  <c r="K6005" i="3"/>
  <c r="K6006" i="3"/>
  <c r="K6007" i="3"/>
  <c r="K6008" i="3"/>
  <c r="K6009" i="3"/>
  <c r="K6010" i="3"/>
  <c r="K6011" i="3"/>
  <c r="K6012" i="3"/>
  <c r="K6013" i="3"/>
  <c r="K6014" i="3"/>
  <c r="K6015" i="3"/>
  <c r="K6016" i="3"/>
  <c r="K6017" i="3"/>
  <c r="K6018" i="3"/>
  <c r="K6019" i="3"/>
  <c r="K6020" i="3"/>
  <c r="K6021" i="3"/>
  <c r="K6022" i="3"/>
  <c r="K6023" i="3"/>
  <c r="K6024" i="3"/>
  <c r="K6025" i="3"/>
  <c r="K6026" i="3"/>
  <c r="K6027" i="3"/>
  <c r="K6028" i="3"/>
  <c r="K6029" i="3"/>
  <c r="K6030" i="3"/>
  <c r="K6031" i="3"/>
  <c r="K6032" i="3"/>
  <c r="K6033" i="3"/>
  <c r="K6034" i="3"/>
  <c r="K6035" i="3"/>
  <c r="K6036" i="3"/>
  <c r="K6037" i="3"/>
  <c r="K6038" i="3"/>
  <c r="K6039" i="3"/>
  <c r="K6040" i="3"/>
  <c r="K6041" i="3"/>
  <c r="K6042" i="3"/>
  <c r="K6043" i="3"/>
  <c r="K6044" i="3"/>
  <c r="K6045" i="3"/>
  <c r="K6046" i="3"/>
  <c r="K6047" i="3"/>
  <c r="K6048" i="3"/>
  <c r="K6049" i="3"/>
  <c r="K6050" i="3"/>
  <c r="K6051" i="3"/>
  <c r="K6052" i="3"/>
  <c r="K6053" i="3"/>
  <c r="K6054" i="3"/>
  <c r="K6055" i="3"/>
  <c r="K6056" i="3"/>
  <c r="K6057" i="3"/>
  <c r="K6058" i="3"/>
  <c r="K6059" i="3"/>
  <c r="K6060" i="3"/>
  <c r="K6061" i="3"/>
  <c r="K6062" i="3"/>
  <c r="K6063" i="3"/>
  <c r="K6064" i="3"/>
  <c r="K6065" i="3"/>
  <c r="K6066" i="3"/>
  <c r="K6067" i="3"/>
  <c r="K6068" i="3"/>
  <c r="K6069" i="3"/>
  <c r="K6070" i="3"/>
  <c r="K6071" i="3"/>
  <c r="K6072" i="3"/>
  <c r="K6073" i="3"/>
  <c r="K6074" i="3"/>
  <c r="K6075" i="3"/>
  <c r="K6076" i="3"/>
  <c r="K6077" i="3"/>
  <c r="K6078" i="3"/>
  <c r="K6079" i="3"/>
  <c r="K6080" i="3"/>
  <c r="K6081" i="3"/>
  <c r="K6082" i="3"/>
  <c r="K6083" i="3"/>
  <c r="K6084" i="3"/>
  <c r="K6085" i="3"/>
  <c r="K6086" i="3"/>
  <c r="K6087" i="3"/>
  <c r="K6088" i="3"/>
  <c r="K6089" i="3"/>
  <c r="K6090" i="3"/>
  <c r="K6091" i="3"/>
  <c r="K6092" i="3"/>
  <c r="K6093" i="3"/>
  <c r="K6094" i="3"/>
  <c r="K6095" i="3"/>
  <c r="K6096" i="3"/>
  <c r="K6097" i="3"/>
  <c r="K6098" i="3"/>
  <c r="K6099" i="3"/>
  <c r="K6100" i="3"/>
  <c r="K6101" i="3"/>
  <c r="K6102" i="3"/>
  <c r="K6103" i="3"/>
  <c r="K6104" i="3"/>
  <c r="K6105" i="3"/>
  <c r="K6106" i="3"/>
  <c r="K6107" i="3"/>
  <c r="K6108" i="3"/>
  <c r="K6109" i="3"/>
  <c r="K6110" i="3"/>
  <c r="K6111" i="3"/>
  <c r="K6112" i="3"/>
  <c r="K6113" i="3"/>
  <c r="K6114" i="3"/>
  <c r="K6115" i="3"/>
  <c r="K6116" i="3"/>
  <c r="K6117" i="3"/>
  <c r="K6118" i="3"/>
  <c r="K6119" i="3"/>
  <c r="K6120" i="3"/>
  <c r="K6121" i="3"/>
  <c r="K6122" i="3"/>
  <c r="K6123" i="3"/>
  <c r="K6124" i="3"/>
  <c r="K6125" i="3"/>
  <c r="K6126" i="3"/>
  <c r="K6127" i="3"/>
  <c r="K6128" i="3"/>
  <c r="K6129" i="3"/>
  <c r="K6130" i="3"/>
  <c r="K6131" i="3"/>
  <c r="K6132" i="3"/>
  <c r="K6133" i="3"/>
  <c r="K6134" i="3"/>
  <c r="K6135" i="3"/>
  <c r="K6136" i="3"/>
  <c r="K6137" i="3"/>
  <c r="K6138" i="3"/>
  <c r="K6139" i="3"/>
  <c r="K6140" i="3"/>
  <c r="K6141" i="3"/>
  <c r="K6142" i="3"/>
  <c r="K6143" i="3"/>
  <c r="K6144" i="3"/>
  <c r="K6145" i="3"/>
  <c r="K6146" i="3"/>
  <c r="K6147" i="3"/>
  <c r="K6148" i="3"/>
  <c r="K6149" i="3"/>
  <c r="K6150" i="3"/>
  <c r="K6151" i="3"/>
  <c r="K6152" i="3"/>
  <c r="K6153" i="3"/>
  <c r="K6154" i="3"/>
  <c r="K6155" i="3"/>
  <c r="K6156" i="3"/>
  <c r="K6157" i="3"/>
  <c r="K6158" i="3"/>
  <c r="K6159" i="3"/>
  <c r="K6160" i="3"/>
  <c r="K6161" i="3"/>
  <c r="K6162" i="3"/>
  <c r="K6163" i="3"/>
  <c r="K6164" i="3"/>
  <c r="K6165" i="3"/>
  <c r="K6166" i="3"/>
  <c r="K6167" i="3"/>
  <c r="K6168" i="3"/>
  <c r="K6169" i="3"/>
  <c r="K6170" i="3"/>
  <c r="K6171" i="3"/>
  <c r="K6172" i="3"/>
  <c r="K6173" i="3"/>
  <c r="K6174" i="3"/>
  <c r="K6175" i="3"/>
  <c r="K6176" i="3"/>
  <c r="K6177" i="3"/>
  <c r="K6178" i="3"/>
  <c r="K6179" i="3"/>
  <c r="K6180" i="3"/>
  <c r="K6181" i="3"/>
  <c r="K6182" i="3"/>
  <c r="K6183" i="3"/>
  <c r="K6184" i="3"/>
  <c r="K6185" i="3"/>
  <c r="K6186" i="3"/>
  <c r="K6187" i="3"/>
  <c r="K6188" i="3"/>
  <c r="K6189" i="3"/>
  <c r="K6190" i="3"/>
  <c r="K6191" i="3"/>
  <c r="K6192" i="3"/>
  <c r="K6193" i="3"/>
  <c r="K6194" i="3"/>
  <c r="K6195" i="3"/>
  <c r="K6196" i="3"/>
  <c r="K6197" i="3"/>
  <c r="K6198" i="3"/>
  <c r="K6199" i="3"/>
  <c r="K6200" i="3"/>
  <c r="K6201" i="3"/>
  <c r="K6202" i="3"/>
  <c r="K6203" i="3"/>
  <c r="K6204" i="3"/>
  <c r="K6205" i="3"/>
  <c r="K6206" i="3"/>
  <c r="K6207" i="3"/>
  <c r="K6208" i="3"/>
  <c r="K6209" i="3"/>
  <c r="K6210" i="3"/>
  <c r="K6211" i="3"/>
  <c r="K6212" i="3"/>
  <c r="K6213" i="3"/>
  <c r="K6214" i="3"/>
  <c r="K6215" i="3"/>
  <c r="K6216" i="3"/>
  <c r="K6217" i="3"/>
  <c r="K6218" i="3"/>
  <c r="K6219" i="3"/>
  <c r="K6220" i="3"/>
  <c r="K6221" i="3"/>
  <c r="K6222" i="3"/>
  <c r="K6223" i="3"/>
  <c r="K6224" i="3"/>
  <c r="K6225" i="3"/>
  <c r="K6226" i="3"/>
  <c r="K6227" i="3"/>
  <c r="K6228" i="3"/>
  <c r="K6229" i="3"/>
  <c r="K6230" i="3"/>
  <c r="K6231" i="3"/>
  <c r="K6232" i="3"/>
  <c r="K6233" i="3"/>
  <c r="K6234" i="3"/>
  <c r="K6235" i="3"/>
  <c r="K6236" i="3"/>
  <c r="K6237" i="3"/>
  <c r="K6238" i="3"/>
  <c r="K6239" i="3"/>
  <c r="K6240" i="3"/>
  <c r="K6241" i="3"/>
  <c r="K6242" i="3"/>
  <c r="K6243" i="3"/>
  <c r="K6244" i="3"/>
  <c r="K6245" i="3"/>
  <c r="K6246" i="3"/>
  <c r="K6247" i="3"/>
  <c r="K6248" i="3"/>
  <c r="K6249" i="3"/>
  <c r="K6250" i="3"/>
  <c r="K6251" i="3"/>
  <c r="K6252" i="3"/>
  <c r="K6253" i="3"/>
  <c r="K6254" i="3"/>
  <c r="K6255" i="3"/>
  <c r="K6256" i="3"/>
  <c r="K6257" i="3"/>
  <c r="K6258" i="3"/>
  <c r="K6259" i="3"/>
  <c r="K6260" i="3"/>
  <c r="K3" i="3"/>
  <c r="G11" i="6"/>
  <c r="H11" i="6" s="1"/>
  <c r="G12" i="6"/>
  <c r="H12" i="6" s="1"/>
  <c r="G14" i="6"/>
  <c r="H14" i="6" s="1"/>
  <c r="G13" i="6"/>
  <c r="H13" i="6" s="1"/>
  <c r="G3" i="6"/>
  <c r="H3" i="6" s="1"/>
  <c r="G29" i="6"/>
  <c r="H29" i="6" s="1"/>
  <c r="G16" i="6"/>
  <c r="H16" i="6" s="1"/>
  <c r="G17" i="6"/>
  <c r="H17" i="6" s="1"/>
  <c r="G21" i="6"/>
  <c r="H21" i="6" s="1"/>
  <c r="G24" i="6"/>
  <c r="H24" i="6" s="1"/>
  <c r="G26" i="6"/>
  <c r="H26" i="6" s="1"/>
  <c r="G31" i="6"/>
  <c r="H31" i="6" s="1"/>
  <c r="G32" i="6"/>
  <c r="H32" i="6" s="1"/>
  <c r="G33" i="6"/>
  <c r="H33" i="6" s="1"/>
  <c r="G34" i="6"/>
  <c r="H34" i="6" s="1"/>
  <c r="G35" i="6"/>
  <c r="H35" i="6" s="1"/>
  <c r="G36" i="6"/>
  <c r="H36" i="6" s="1"/>
  <c r="G23" i="6"/>
  <c r="H23" i="6" s="1"/>
  <c r="G25" i="6"/>
  <c r="H25" i="6" s="1"/>
  <c r="G30" i="6"/>
  <c r="H30" i="6" s="1"/>
  <c r="G28" i="6"/>
  <c r="H28" i="6" s="1"/>
  <c r="G27" i="6"/>
  <c r="H27" i="6" s="1"/>
  <c r="G22" i="6"/>
  <c r="H22" i="6" s="1"/>
  <c r="G20" i="6"/>
  <c r="H20" i="6" s="1"/>
  <c r="G19" i="6"/>
  <c r="H19" i="6" s="1"/>
  <c r="G18" i="6"/>
  <c r="H18" i="6" s="1"/>
  <c r="G15" i="6"/>
  <c r="H15" i="6" s="1"/>
  <c r="G10" i="6"/>
  <c r="H10" i="6" s="1"/>
  <c r="G37" i="6"/>
  <c r="H37" i="6" s="1"/>
  <c r="G8" i="6"/>
  <c r="H8" i="6" s="1"/>
  <c r="G7" i="6"/>
  <c r="H7" i="6" s="1"/>
  <c r="G6" i="6"/>
  <c r="H6" i="6" s="1"/>
  <c r="G5" i="6"/>
  <c r="H5" i="6" s="1"/>
  <c r="G4" i="6"/>
  <c r="H4" i="6" s="1"/>
  <c r="G9" i="6"/>
  <c r="H9" i="6" s="1"/>
  <c r="N19" i="4"/>
  <c r="N20" i="4"/>
  <c r="D11" i="6"/>
  <c r="F11" i="6" s="1"/>
  <c r="D12" i="6"/>
  <c r="F12" i="6" s="1"/>
  <c r="D14" i="6"/>
  <c r="E14" i="6" s="1"/>
  <c r="D13" i="6"/>
  <c r="E13" i="6" s="1"/>
  <c r="D3" i="6"/>
  <c r="F3" i="6" s="1"/>
  <c r="D29" i="6"/>
  <c r="F29" i="6" s="1"/>
  <c r="D16" i="6"/>
  <c r="F16" i="6" s="1"/>
  <c r="D17" i="6"/>
  <c r="F17" i="6" s="1"/>
  <c r="D21" i="6"/>
  <c r="F21" i="6" s="1"/>
  <c r="D24" i="6"/>
  <c r="F24" i="6" s="1"/>
  <c r="D26" i="6"/>
  <c r="E26" i="6" s="1"/>
  <c r="D31" i="6"/>
  <c r="F31" i="6" s="1"/>
  <c r="D32" i="6"/>
  <c r="F32" i="6" s="1"/>
  <c r="D33" i="6"/>
  <c r="F33" i="6" s="1"/>
  <c r="D34" i="6"/>
  <c r="F34" i="6" s="1"/>
  <c r="D35" i="6"/>
  <c r="F35" i="6" s="1"/>
  <c r="D36" i="6"/>
  <c r="F36" i="6" s="1"/>
  <c r="D23" i="6"/>
  <c r="F23" i="6" s="1"/>
  <c r="D25" i="6"/>
  <c r="F25" i="6" s="1"/>
  <c r="D30" i="6"/>
  <c r="F30" i="6" s="1"/>
  <c r="D28" i="6"/>
  <c r="F28" i="6" s="1"/>
  <c r="D27" i="6"/>
  <c r="F27" i="6" s="1"/>
  <c r="D22" i="6"/>
  <c r="F22" i="6" s="1"/>
  <c r="D20" i="6"/>
  <c r="F20" i="6" s="1"/>
  <c r="D19" i="6"/>
  <c r="F19" i="6" s="1"/>
  <c r="D18" i="6"/>
  <c r="F18" i="6" s="1"/>
  <c r="D15" i="6"/>
  <c r="E15" i="6" s="1"/>
  <c r="D10" i="6"/>
  <c r="E10" i="6" s="1"/>
  <c r="D37" i="6"/>
  <c r="F37" i="6" s="1"/>
  <c r="D8" i="6"/>
  <c r="F8" i="6" s="1"/>
  <c r="D7" i="6"/>
  <c r="F7" i="6" s="1"/>
  <c r="D6" i="6"/>
  <c r="F6" i="6" s="1"/>
  <c r="D5" i="6"/>
  <c r="F5" i="6" s="1"/>
  <c r="D4" i="6"/>
  <c r="F4" i="6" s="1"/>
  <c r="D9" i="6"/>
  <c r="E9" i="6" s="1"/>
  <c r="N29" i="6"/>
  <c r="O29" i="6" s="1"/>
  <c r="Y29" i="6"/>
  <c r="Z29" i="6" s="1"/>
  <c r="AA29" i="6" s="1"/>
  <c r="T29" i="6"/>
  <c r="U29" i="6" s="1"/>
  <c r="Q29" i="6"/>
  <c r="R29" i="6" s="1"/>
  <c r="M29" i="6"/>
  <c r="L29" i="6"/>
  <c r="O7" i="3"/>
  <c r="O5" i="3" a="1"/>
  <c r="O5" i="3" s="1"/>
  <c r="T11" i="6"/>
  <c r="U11" i="6" s="1"/>
  <c r="T12" i="6"/>
  <c r="U12" i="6" s="1"/>
  <c r="T14" i="6"/>
  <c r="U14" i="6" s="1"/>
  <c r="T13" i="6"/>
  <c r="U13" i="6" s="1"/>
  <c r="T3" i="6"/>
  <c r="U3" i="6" s="1"/>
  <c r="T16" i="6"/>
  <c r="U16" i="6" s="1"/>
  <c r="T17" i="6"/>
  <c r="U17" i="6" s="1"/>
  <c r="T21" i="6"/>
  <c r="U21" i="6" s="1"/>
  <c r="T24" i="6"/>
  <c r="U24" i="6" s="1"/>
  <c r="T26" i="6"/>
  <c r="U26" i="6" s="1"/>
  <c r="T31" i="6"/>
  <c r="U31" i="6" s="1"/>
  <c r="T32" i="6"/>
  <c r="U32" i="6" s="1"/>
  <c r="T33" i="6"/>
  <c r="U33" i="6" s="1"/>
  <c r="T34" i="6"/>
  <c r="U34" i="6" s="1"/>
  <c r="T35" i="6"/>
  <c r="U35" i="6" s="1"/>
  <c r="T36" i="6"/>
  <c r="U36" i="6" s="1"/>
  <c r="T23" i="6"/>
  <c r="U23" i="6" s="1"/>
  <c r="T25" i="6"/>
  <c r="U25" i="6" s="1"/>
  <c r="T30" i="6"/>
  <c r="U30" i="6" s="1"/>
  <c r="T28" i="6"/>
  <c r="U28" i="6" s="1"/>
  <c r="T27" i="6"/>
  <c r="U27" i="6" s="1"/>
  <c r="T22" i="6"/>
  <c r="U22" i="6" s="1"/>
  <c r="T20" i="6"/>
  <c r="U20" i="6" s="1"/>
  <c r="T19" i="6"/>
  <c r="U19" i="6" s="1"/>
  <c r="T18" i="6"/>
  <c r="U18" i="6" s="1"/>
  <c r="T15" i="6"/>
  <c r="U15" i="6" s="1"/>
  <c r="T10" i="6"/>
  <c r="U10" i="6" s="1"/>
  <c r="T37" i="6"/>
  <c r="U37" i="6" s="1"/>
  <c r="T8" i="6"/>
  <c r="U8" i="6" s="1"/>
  <c r="T7" i="6"/>
  <c r="U7" i="6" s="1"/>
  <c r="T6" i="6"/>
  <c r="U6" i="6" s="1"/>
  <c r="T5" i="6"/>
  <c r="U5" i="6" s="1"/>
  <c r="T4" i="6"/>
  <c r="U4" i="6" s="1"/>
  <c r="T9" i="6"/>
  <c r="U9" i="6" s="1"/>
  <c r="AM13" i="6"/>
  <c r="AM14" i="6"/>
  <c r="AM15" i="6"/>
  <c r="AM16" i="6"/>
  <c r="AM17" i="6"/>
  <c r="AM18" i="6"/>
  <c r="AM19" i="6"/>
  <c r="AM20" i="6"/>
  <c r="AM21" i="6"/>
  <c r="AM22" i="6"/>
  <c r="AM23" i="6"/>
  <c r="AM12" i="6"/>
  <c r="AN13" i="6"/>
  <c r="AN14" i="6"/>
  <c r="AN15" i="6"/>
  <c r="AN16" i="6"/>
  <c r="AN17" i="6"/>
  <c r="AN18" i="6"/>
  <c r="AN19" i="6"/>
  <c r="AN20" i="6"/>
  <c r="AN21" i="6"/>
  <c r="AN22" i="6"/>
  <c r="AN23" i="6"/>
  <c r="AN12" i="6"/>
  <c r="AL13" i="6"/>
  <c r="AL14" i="6"/>
  <c r="AL15" i="6"/>
  <c r="AL16" i="6"/>
  <c r="AL17" i="6"/>
  <c r="AL18" i="6"/>
  <c r="AL19" i="6"/>
  <c r="AL20" i="6"/>
  <c r="AL21" i="6"/>
  <c r="AL22" i="6"/>
  <c r="AL23" i="6"/>
  <c r="AL12" i="6"/>
  <c r="Q11" i="6" s="1"/>
  <c r="R11" i="6" s="1"/>
  <c r="AK12" i="6"/>
  <c r="Q12" i="6" s="1"/>
  <c r="R12" i="6" s="1"/>
  <c r="AK13" i="6"/>
  <c r="AK14" i="6"/>
  <c r="AK15" i="6"/>
  <c r="AK16" i="6"/>
  <c r="AK17" i="6"/>
  <c r="AK18" i="6"/>
  <c r="AK19" i="6"/>
  <c r="AK20" i="6"/>
  <c r="AK21" i="6"/>
  <c r="AK22" i="6"/>
  <c r="AK23" i="6"/>
  <c r="Q18" i="6"/>
  <c r="R18" i="6" s="1"/>
  <c r="Q15" i="6"/>
  <c r="R15" i="6" s="1"/>
  <c r="Q10" i="6"/>
  <c r="R10" i="6" s="1"/>
  <c r="Q37" i="6"/>
  <c r="R37" i="6" s="1"/>
  <c r="Q8" i="6"/>
  <c r="R8" i="6" s="1"/>
  <c r="Q7" i="6"/>
  <c r="R7" i="6" s="1"/>
  <c r="Q6" i="6"/>
  <c r="R6" i="6" s="1"/>
  <c r="Q5" i="6"/>
  <c r="R5" i="6" s="1"/>
  <c r="Q4" i="6"/>
  <c r="R4" i="6" s="1"/>
  <c r="Q13" i="6"/>
  <c r="R13" i="6" s="1"/>
  <c r="Q3" i="6"/>
  <c r="R3" i="6" s="1"/>
  <c r="Q16" i="6"/>
  <c r="R16" i="6" s="1"/>
  <c r="Q17" i="6"/>
  <c r="R17" i="6" s="1"/>
  <c r="Q21" i="6"/>
  <c r="R21" i="6" s="1"/>
  <c r="Q24" i="6"/>
  <c r="R24" i="6" s="1"/>
  <c r="Q26" i="6"/>
  <c r="R26" i="6" s="1"/>
  <c r="Q31" i="6"/>
  <c r="R31" i="6" s="1"/>
  <c r="Q32" i="6"/>
  <c r="R32" i="6" s="1"/>
  <c r="Q33" i="6"/>
  <c r="R33" i="6" s="1"/>
  <c r="Q34" i="6"/>
  <c r="R34" i="6" s="1"/>
  <c r="Q35" i="6"/>
  <c r="R35" i="6" s="1"/>
  <c r="Q36" i="6"/>
  <c r="R36" i="6" s="1"/>
  <c r="Q23" i="6"/>
  <c r="R23" i="6" s="1"/>
  <c r="Q25" i="6"/>
  <c r="R25" i="6" s="1"/>
  <c r="Q30" i="6"/>
  <c r="R30" i="6" s="1"/>
  <c r="Q28" i="6"/>
  <c r="R28" i="6" s="1"/>
  <c r="Q27" i="6"/>
  <c r="R27" i="6" s="1"/>
  <c r="Q22" i="6"/>
  <c r="R22" i="6" s="1"/>
  <c r="Q20" i="6"/>
  <c r="R20" i="6" s="1"/>
  <c r="Q19" i="6"/>
  <c r="R19" i="6" s="1"/>
  <c r="AO13" i="6"/>
  <c r="AO14" i="6"/>
  <c r="AO15" i="6"/>
  <c r="AO16" i="6"/>
  <c r="AO17" i="6"/>
  <c r="AO18" i="6"/>
  <c r="AO19" i="6"/>
  <c r="AO20" i="6"/>
  <c r="AO21" i="6"/>
  <c r="AO22" i="6"/>
  <c r="AO23" i="6"/>
  <c r="AO12" i="6"/>
  <c r="N11" i="6"/>
  <c r="O11" i="6" s="1"/>
  <c r="N12" i="6"/>
  <c r="O12" i="6" s="1"/>
  <c r="N14" i="6"/>
  <c r="O14" i="6" s="1"/>
  <c r="N13" i="6"/>
  <c r="O13" i="6" s="1"/>
  <c r="N3" i="6"/>
  <c r="O3" i="6" s="1"/>
  <c r="N16" i="6"/>
  <c r="O16" i="6" s="1"/>
  <c r="N17" i="6"/>
  <c r="O17" i="6" s="1"/>
  <c r="N21" i="6"/>
  <c r="O21" i="6" s="1"/>
  <c r="N24" i="6"/>
  <c r="O24" i="6" s="1"/>
  <c r="N26" i="6"/>
  <c r="O26" i="6" s="1"/>
  <c r="N31" i="6"/>
  <c r="O31" i="6" s="1"/>
  <c r="O32" i="6"/>
  <c r="N33" i="6"/>
  <c r="O33" i="6" s="1"/>
  <c r="N34" i="6"/>
  <c r="O34" i="6" s="1"/>
  <c r="N35" i="6"/>
  <c r="O35" i="6" s="1"/>
  <c r="N36" i="6"/>
  <c r="O36" i="6" s="1"/>
  <c r="N23" i="6"/>
  <c r="O23" i="6" s="1"/>
  <c r="N25" i="6"/>
  <c r="O25" i="6" s="1"/>
  <c r="N30" i="6"/>
  <c r="O30" i="6" s="1"/>
  <c r="N28" i="6"/>
  <c r="O28" i="6" s="1"/>
  <c r="N27" i="6"/>
  <c r="O27" i="6" s="1"/>
  <c r="N22" i="6"/>
  <c r="O22" i="6" s="1"/>
  <c r="N20" i="6"/>
  <c r="O20" i="6" s="1"/>
  <c r="N19" i="6"/>
  <c r="O19" i="6" s="1"/>
  <c r="N18" i="6"/>
  <c r="O18" i="6" s="1"/>
  <c r="N15" i="6"/>
  <c r="O15" i="6" s="1"/>
  <c r="N10" i="6"/>
  <c r="O10" i="6" s="1"/>
  <c r="N37" i="6"/>
  <c r="O37" i="6" s="1"/>
  <c r="N8" i="6"/>
  <c r="O8" i="6" s="1"/>
  <c r="N7" i="6"/>
  <c r="O7" i="6" s="1"/>
  <c r="N6" i="6"/>
  <c r="O6" i="6" s="1"/>
  <c r="N5" i="6"/>
  <c r="O5" i="6" s="1"/>
  <c r="N4" i="6"/>
  <c r="O4" i="6" s="1"/>
  <c r="N9" i="6"/>
  <c r="O9" i="6" s="1"/>
  <c r="M11" i="6"/>
  <c r="M12" i="6"/>
  <c r="M14" i="6"/>
  <c r="M13" i="6"/>
  <c r="M3" i="6"/>
  <c r="M16" i="6"/>
  <c r="M17" i="6"/>
  <c r="M21" i="6"/>
  <c r="M24" i="6"/>
  <c r="M26" i="6"/>
  <c r="M31" i="6"/>
  <c r="M32" i="6"/>
  <c r="M33" i="6"/>
  <c r="M34" i="6"/>
  <c r="M35" i="6"/>
  <c r="M36" i="6"/>
  <c r="M23" i="6"/>
  <c r="M25" i="6"/>
  <c r="M30" i="6"/>
  <c r="M28" i="6"/>
  <c r="M27" i="6"/>
  <c r="M22" i="6"/>
  <c r="M20" i="6"/>
  <c r="M19" i="6"/>
  <c r="M18" i="6"/>
  <c r="M15" i="6"/>
  <c r="M10" i="6"/>
  <c r="M37" i="6"/>
  <c r="M8" i="6"/>
  <c r="M7" i="6"/>
  <c r="M6" i="6"/>
  <c r="M5" i="6"/>
  <c r="M4" i="6"/>
  <c r="M9" i="6"/>
  <c r="L11" i="6"/>
  <c r="L12" i="6"/>
  <c r="L14" i="6"/>
  <c r="L13" i="6"/>
  <c r="L3" i="6"/>
  <c r="L16" i="6"/>
  <c r="L17" i="6"/>
  <c r="L21" i="6"/>
  <c r="L24" i="6"/>
  <c r="L26" i="6"/>
  <c r="L31" i="6"/>
  <c r="L32" i="6"/>
  <c r="L33" i="6"/>
  <c r="L34" i="6"/>
  <c r="L35" i="6"/>
  <c r="L36" i="6"/>
  <c r="L23" i="6"/>
  <c r="L25" i="6"/>
  <c r="L30" i="6"/>
  <c r="L28" i="6"/>
  <c r="L27" i="6"/>
  <c r="L22" i="6"/>
  <c r="L20" i="6"/>
  <c r="L19" i="6"/>
  <c r="L18" i="6"/>
  <c r="L15" i="6"/>
  <c r="L10" i="6"/>
  <c r="L37" i="6"/>
  <c r="L8" i="6"/>
  <c r="L7" i="6"/>
  <c r="L6" i="6"/>
  <c r="L5" i="6"/>
  <c r="L4" i="6"/>
  <c r="L9" i="6"/>
  <c r="Y4" i="6"/>
  <c r="Z4" i="6" s="1"/>
  <c r="AA4" i="6" s="1"/>
  <c r="Y5" i="6"/>
  <c r="Z5" i="6" s="1"/>
  <c r="AA5" i="6" s="1"/>
  <c r="Y6" i="6"/>
  <c r="Z6" i="6" s="1"/>
  <c r="AA6" i="6" s="1"/>
  <c r="Y7" i="6"/>
  <c r="Z7" i="6" s="1"/>
  <c r="AA7" i="6" s="1"/>
  <c r="Y8" i="6"/>
  <c r="Z8" i="6" s="1"/>
  <c r="AA8" i="6" s="1"/>
  <c r="Y37" i="6"/>
  <c r="Z37" i="6" s="1"/>
  <c r="AA37" i="6" s="1"/>
  <c r="Y10" i="6"/>
  <c r="Z10" i="6" s="1"/>
  <c r="AA10" i="6" s="1"/>
  <c r="Y15" i="6"/>
  <c r="Z15" i="6" s="1"/>
  <c r="AA15" i="6" s="1"/>
  <c r="Y18" i="6"/>
  <c r="Z18" i="6" s="1"/>
  <c r="AA18" i="6" s="1"/>
  <c r="Y19" i="6"/>
  <c r="Z19" i="6" s="1"/>
  <c r="AA19" i="6" s="1"/>
  <c r="Y20" i="6"/>
  <c r="Z20" i="6" s="1"/>
  <c r="AA20" i="6" s="1"/>
  <c r="Y22" i="6"/>
  <c r="Z22" i="6" s="1"/>
  <c r="AA22" i="6" s="1"/>
  <c r="Y27" i="6"/>
  <c r="Z27" i="6" s="1"/>
  <c r="AA27" i="6" s="1"/>
  <c r="Y28" i="6"/>
  <c r="Z28" i="6" s="1"/>
  <c r="AA28" i="6" s="1"/>
  <c r="Y30" i="6"/>
  <c r="Z30" i="6" s="1"/>
  <c r="AA30" i="6" s="1"/>
  <c r="Y25" i="6"/>
  <c r="Z25" i="6" s="1"/>
  <c r="AB25" i="6" s="1"/>
  <c r="Y23" i="6"/>
  <c r="Z23" i="6" s="1"/>
  <c r="AA23" i="6" s="1"/>
  <c r="Y36" i="6"/>
  <c r="Z36" i="6" s="1"/>
  <c r="AA36" i="6" s="1"/>
  <c r="Y35" i="6"/>
  <c r="Z35" i="6" s="1"/>
  <c r="AA35" i="6" s="1"/>
  <c r="Y34" i="6"/>
  <c r="Z34" i="6" s="1"/>
  <c r="AA34" i="6" s="1"/>
  <c r="Y33" i="6"/>
  <c r="Z33" i="6" s="1"/>
  <c r="AA33" i="6" s="1"/>
  <c r="Y32" i="6"/>
  <c r="Z32" i="6" s="1"/>
  <c r="AA32" i="6" s="1"/>
  <c r="Y31" i="6"/>
  <c r="Z31" i="6" s="1"/>
  <c r="AA31" i="6" s="1"/>
  <c r="Y26" i="6"/>
  <c r="Z26" i="6" s="1"/>
  <c r="AA26" i="6" s="1"/>
  <c r="Y24" i="6"/>
  <c r="Z24" i="6" s="1"/>
  <c r="AA24" i="6" s="1"/>
  <c r="Y21" i="6"/>
  <c r="Z21" i="6" s="1"/>
  <c r="AA21" i="6" s="1"/>
  <c r="Y17" i="6"/>
  <c r="Z17" i="6" s="1"/>
  <c r="AA17" i="6" s="1"/>
  <c r="Y16" i="6"/>
  <c r="Z16" i="6" s="1"/>
  <c r="AA16" i="6" s="1"/>
  <c r="Y3" i="6"/>
  <c r="Z3" i="6" s="1"/>
  <c r="AA3" i="6" s="1"/>
  <c r="Y13" i="6"/>
  <c r="Z13" i="6" s="1"/>
  <c r="AA13" i="6" s="1"/>
  <c r="Y14" i="6"/>
  <c r="Z14" i="6" s="1"/>
  <c r="AA14" i="6" s="1"/>
  <c r="Y12" i="6"/>
  <c r="Z12" i="6" s="1"/>
  <c r="AA12" i="6" s="1"/>
  <c r="Y11" i="6"/>
  <c r="Z11" i="6" s="1"/>
  <c r="AA11" i="6" s="1"/>
  <c r="Y9" i="6"/>
  <c r="Z9" i="6" s="1"/>
  <c r="AA9" i="6" s="1"/>
  <c r="X5" i="5"/>
  <c r="X6" i="5"/>
  <c r="X7" i="5"/>
  <c r="X8" i="5"/>
  <c r="X11" i="5"/>
  <c r="X12" i="5"/>
  <c r="X13" i="5"/>
  <c r="X14" i="5"/>
  <c r="X17" i="5"/>
  <c r="X18" i="5"/>
  <c r="X19" i="5"/>
  <c r="X20" i="5"/>
  <c r="X22" i="5"/>
  <c r="X9" i="5"/>
  <c r="X25" i="5"/>
  <c r="X26" i="5"/>
  <c r="X27" i="5"/>
  <c r="X29" i="5"/>
  <c r="X30" i="5"/>
  <c r="X34" i="5"/>
  <c r="X36" i="5"/>
  <c r="X37" i="5"/>
  <c r="X3" i="5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59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3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7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1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5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79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3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7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1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5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799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3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7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1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5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19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3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7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1" i="3"/>
  <c r="J4992" i="3"/>
  <c r="J4993" i="3"/>
  <c r="J4994" i="3"/>
  <c r="J4995" i="3"/>
  <c r="J4996" i="3"/>
  <c r="J4997" i="3"/>
  <c r="J4998" i="3"/>
  <c r="J4999" i="3"/>
  <c r="J5000" i="3"/>
  <c r="J5001" i="3"/>
  <c r="J5002" i="3"/>
  <c r="J5003" i="3"/>
  <c r="J5004" i="3"/>
  <c r="J5005" i="3"/>
  <c r="J5006" i="3"/>
  <c r="J5007" i="3"/>
  <c r="J5008" i="3"/>
  <c r="J5009" i="3"/>
  <c r="J5010" i="3"/>
  <c r="J5011" i="3"/>
  <c r="J5012" i="3"/>
  <c r="J5013" i="3"/>
  <c r="J5014" i="3"/>
  <c r="J5015" i="3"/>
  <c r="J5016" i="3"/>
  <c r="J5017" i="3"/>
  <c r="J5018" i="3"/>
  <c r="J5019" i="3"/>
  <c r="J5020" i="3"/>
  <c r="J5021" i="3"/>
  <c r="J5022" i="3"/>
  <c r="J5023" i="3"/>
  <c r="J5024" i="3"/>
  <c r="J5025" i="3"/>
  <c r="J5026" i="3"/>
  <c r="J5027" i="3"/>
  <c r="J5028" i="3"/>
  <c r="J5029" i="3"/>
  <c r="J5030" i="3"/>
  <c r="J5031" i="3"/>
  <c r="J5032" i="3"/>
  <c r="J5033" i="3"/>
  <c r="J5034" i="3"/>
  <c r="J5035" i="3"/>
  <c r="J5036" i="3"/>
  <c r="J5037" i="3"/>
  <c r="J5038" i="3"/>
  <c r="J5039" i="3"/>
  <c r="J5040" i="3"/>
  <c r="J5041" i="3"/>
  <c r="J5042" i="3"/>
  <c r="J5043" i="3"/>
  <c r="J5044" i="3"/>
  <c r="J5045" i="3"/>
  <c r="J5046" i="3"/>
  <c r="J5047" i="3"/>
  <c r="J5048" i="3"/>
  <c r="J5049" i="3"/>
  <c r="J5050" i="3"/>
  <c r="J5051" i="3"/>
  <c r="J5052" i="3"/>
  <c r="J5053" i="3"/>
  <c r="J5054" i="3"/>
  <c r="J5055" i="3"/>
  <c r="J5056" i="3"/>
  <c r="J5057" i="3"/>
  <c r="J5058" i="3"/>
  <c r="J5059" i="3"/>
  <c r="J5060" i="3"/>
  <c r="J5061" i="3"/>
  <c r="J5062" i="3"/>
  <c r="J5063" i="3"/>
  <c r="J5064" i="3"/>
  <c r="J5065" i="3"/>
  <c r="J5066" i="3"/>
  <c r="J5067" i="3"/>
  <c r="J5068" i="3"/>
  <c r="J5069" i="3"/>
  <c r="J5070" i="3"/>
  <c r="J5071" i="3"/>
  <c r="J5072" i="3"/>
  <c r="J5073" i="3"/>
  <c r="J5074" i="3"/>
  <c r="J5075" i="3"/>
  <c r="J5076" i="3"/>
  <c r="J5077" i="3"/>
  <c r="J5078" i="3"/>
  <c r="J5079" i="3"/>
  <c r="J5080" i="3"/>
  <c r="J5081" i="3"/>
  <c r="J5082" i="3"/>
  <c r="J5083" i="3"/>
  <c r="J5084" i="3"/>
  <c r="J5085" i="3"/>
  <c r="J5086" i="3"/>
  <c r="J5087" i="3"/>
  <c r="J5088" i="3"/>
  <c r="J5089" i="3"/>
  <c r="J5090" i="3"/>
  <c r="J5091" i="3"/>
  <c r="J5092" i="3"/>
  <c r="J5093" i="3"/>
  <c r="J5094" i="3"/>
  <c r="J5095" i="3"/>
  <c r="J5096" i="3"/>
  <c r="J5097" i="3"/>
  <c r="J5098" i="3"/>
  <c r="J5099" i="3"/>
  <c r="J5100" i="3"/>
  <c r="J5101" i="3"/>
  <c r="J5102" i="3"/>
  <c r="J5103" i="3"/>
  <c r="J5104" i="3"/>
  <c r="J5105" i="3"/>
  <c r="J5106" i="3"/>
  <c r="J5107" i="3"/>
  <c r="J5108" i="3"/>
  <c r="J5109" i="3"/>
  <c r="J5110" i="3"/>
  <c r="J5111" i="3"/>
  <c r="J5112" i="3"/>
  <c r="J5113" i="3"/>
  <c r="J5114" i="3"/>
  <c r="J5115" i="3"/>
  <c r="J5116" i="3"/>
  <c r="J5117" i="3"/>
  <c r="J5118" i="3"/>
  <c r="J5119" i="3"/>
  <c r="J5120" i="3"/>
  <c r="J5121" i="3"/>
  <c r="J5122" i="3"/>
  <c r="J5123" i="3"/>
  <c r="J5124" i="3"/>
  <c r="J5125" i="3"/>
  <c r="J5126" i="3"/>
  <c r="J5127" i="3"/>
  <c r="J5128" i="3"/>
  <c r="J5129" i="3"/>
  <c r="J5130" i="3"/>
  <c r="J5131" i="3"/>
  <c r="J5132" i="3"/>
  <c r="J5133" i="3"/>
  <c r="J5134" i="3"/>
  <c r="J5135" i="3"/>
  <c r="J5136" i="3"/>
  <c r="J5137" i="3"/>
  <c r="J5138" i="3"/>
  <c r="J5139" i="3"/>
  <c r="J5140" i="3"/>
  <c r="J5141" i="3"/>
  <c r="J5142" i="3"/>
  <c r="J5143" i="3"/>
  <c r="J5144" i="3"/>
  <c r="J5145" i="3"/>
  <c r="J5146" i="3"/>
  <c r="J5147" i="3"/>
  <c r="J5148" i="3"/>
  <c r="J5149" i="3"/>
  <c r="J5150" i="3"/>
  <c r="J5151" i="3"/>
  <c r="J5152" i="3"/>
  <c r="J5153" i="3"/>
  <c r="J5154" i="3"/>
  <c r="J5155" i="3"/>
  <c r="J5156" i="3"/>
  <c r="J5157" i="3"/>
  <c r="J5158" i="3"/>
  <c r="J5159" i="3"/>
  <c r="J5160" i="3"/>
  <c r="J5161" i="3"/>
  <c r="J5162" i="3"/>
  <c r="J5163" i="3"/>
  <c r="J5164" i="3"/>
  <c r="J5165" i="3"/>
  <c r="J5166" i="3"/>
  <c r="J5167" i="3"/>
  <c r="J5168" i="3"/>
  <c r="J5169" i="3"/>
  <c r="J5170" i="3"/>
  <c r="J5171" i="3"/>
  <c r="J5172" i="3"/>
  <c r="J5173" i="3"/>
  <c r="J5174" i="3"/>
  <c r="J5175" i="3"/>
  <c r="J5176" i="3"/>
  <c r="J5177" i="3"/>
  <c r="J5178" i="3"/>
  <c r="J5179" i="3"/>
  <c r="J5180" i="3"/>
  <c r="J5181" i="3"/>
  <c r="J5182" i="3"/>
  <c r="J5183" i="3"/>
  <c r="J5184" i="3"/>
  <c r="J5185" i="3"/>
  <c r="J5186" i="3"/>
  <c r="J5187" i="3"/>
  <c r="J5188" i="3"/>
  <c r="J5189" i="3"/>
  <c r="J5190" i="3"/>
  <c r="J5191" i="3"/>
  <c r="J5192" i="3"/>
  <c r="J5193" i="3"/>
  <c r="J5194" i="3"/>
  <c r="J5195" i="3"/>
  <c r="J5196" i="3"/>
  <c r="J5197" i="3"/>
  <c r="J5198" i="3"/>
  <c r="J5199" i="3"/>
  <c r="J5200" i="3"/>
  <c r="J5201" i="3"/>
  <c r="J5202" i="3"/>
  <c r="J5203" i="3"/>
  <c r="J5204" i="3"/>
  <c r="J5205" i="3"/>
  <c r="J5206" i="3"/>
  <c r="J5207" i="3"/>
  <c r="J5208" i="3"/>
  <c r="J5209" i="3"/>
  <c r="J5210" i="3"/>
  <c r="J5211" i="3"/>
  <c r="J5212" i="3"/>
  <c r="J5213" i="3"/>
  <c r="J5214" i="3"/>
  <c r="J5215" i="3"/>
  <c r="J5216" i="3"/>
  <c r="J5217" i="3"/>
  <c r="J5218" i="3"/>
  <c r="J5219" i="3"/>
  <c r="J5220" i="3"/>
  <c r="J5221" i="3"/>
  <c r="J5222" i="3"/>
  <c r="J5223" i="3"/>
  <c r="J5224" i="3"/>
  <c r="J5225" i="3"/>
  <c r="J5226" i="3"/>
  <c r="J5227" i="3"/>
  <c r="J5228" i="3"/>
  <c r="J5229" i="3"/>
  <c r="J5230" i="3"/>
  <c r="J5231" i="3"/>
  <c r="J5232" i="3"/>
  <c r="J5233" i="3"/>
  <c r="J5234" i="3"/>
  <c r="J5235" i="3"/>
  <c r="J5236" i="3"/>
  <c r="J5237" i="3"/>
  <c r="J5238" i="3"/>
  <c r="J5239" i="3"/>
  <c r="J5240" i="3"/>
  <c r="J5241" i="3"/>
  <c r="J5242" i="3"/>
  <c r="J5243" i="3"/>
  <c r="J5244" i="3"/>
  <c r="J5245" i="3"/>
  <c r="J5246" i="3"/>
  <c r="J5247" i="3"/>
  <c r="J5248" i="3"/>
  <c r="J5249" i="3"/>
  <c r="J5250" i="3"/>
  <c r="J5251" i="3"/>
  <c r="J5252" i="3"/>
  <c r="J5253" i="3"/>
  <c r="J5254" i="3"/>
  <c r="J5255" i="3"/>
  <c r="J5256" i="3"/>
  <c r="J5257" i="3"/>
  <c r="J5258" i="3"/>
  <c r="J5259" i="3"/>
  <c r="J5260" i="3"/>
  <c r="J5261" i="3"/>
  <c r="J5262" i="3"/>
  <c r="J5263" i="3"/>
  <c r="J5264" i="3"/>
  <c r="J5265" i="3"/>
  <c r="J5266" i="3"/>
  <c r="J5267" i="3"/>
  <c r="J5268" i="3"/>
  <c r="J5269" i="3"/>
  <c r="J5270" i="3"/>
  <c r="J5271" i="3"/>
  <c r="J5272" i="3"/>
  <c r="J5273" i="3"/>
  <c r="J5274" i="3"/>
  <c r="J5275" i="3"/>
  <c r="J5276" i="3"/>
  <c r="J5277" i="3"/>
  <c r="J5278" i="3"/>
  <c r="J5279" i="3"/>
  <c r="J5280" i="3"/>
  <c r="J5281" i="3"/>
  <c r="J5282" i="3"/>
  <c r="J5283" i="3"/>
  <c r="J5284" i="3"/>
  <c r="J5285" i="3"/>
  <c r="J5286" i="3"/>
  <c r="J5287" i="3"/>
  <c r="J5288" i="3"/>
  <c r="J5289" i="3"/>
  <c r="J5290" i="3"/>
  <c r="J5291" i="3"/>
  <c r="J5292" i="3"/>
  <c r="J5293" i="3"/>
  <c r="J5294" i="3"/>
  <c r="J5295" i="3"/>
  <c r="J5296" i="3"/>
  <c r="J5297" i="3"/>
  <c r="J5298" i="3"/>
  <c r="J5299" i="3"/>
  <c r="J5300" i="3"/>
  <c r="J5301" i="3"/>
  <c r="J5302" i="3"/>
  <c r="J5303" i="3"/>
  <c r="J5304" i="3"/>
  <c r="J5305" i="3"/>
  <c r="J5306" i="3"/>
  <c r="J5307" i="3"/>
  <c r="J5308" i="3"/>
  <c r="J5309" i="3"/>
  <c r="J5310" i="3"/>
  <c r="J5311" i="3"/>
  <c r="J5312" i="3"/>
  <c r="J5313" i="3"/>
  <c r="J5314" i="3"/>
  <c r="J5315" i="3"/>
  <c r="J5316" i="3"/>
  <c r="J5317" i="3"/>
  <c r="J5318" i="3"/>
  <c r="J5319" i="3"/>
  <c r="J5320" i="3"/>
  <c r="J5321" i="3"/>
  <c r="J5322" i="3"/>
  <c r="J5323" i="3"/>
  <c r="J5324" i="3"/>
  <c r="J5325" i="3"/>
  <c r="J5326" i="3"/>
  <c r="J5327" i="3"/>
  <c r="J5328" i="3"/>
  <c r="J5329" i="3"/>
  <c r="J5330" i="3"/>
  <c r="J5331" i="3"/>
  <c r="J5332" i="3"/>
  <c r="J5333" i="3"/>
  <c r="J5334" i="3"/>
  <c r="J5335" i="3"/>
  <c r="J5336" i="3"/>
  <c r="J5337" i="3"/>
  <c r="J5338" i="3"/>
  <c r="J5339" i="3"/>
  <c r="J5340" i="3"/>
  <c r="J5341" i="3"/>
  <c r="J5342" i="3"/>
  <c r="J5343" i="3"/>
  <c r="J5344" i="3"/>
  <c r="J5345" i="3"/>
  <c r="J5346" i="3"/>
  <c r="J5347" i="3"/>
  <c r="J5348" i="3"/>
  <c r="J5349" i="3"/>
  <c r="J5350" i="3"/>
  <c r="J5351" i="3"/>
  <c r="J5352" i="3"/>
  <c r="J5353" i="3"/>
  <c r="J5354" i="3"/>
  <c r="J5355" i="3"/>
  <c r="J5356" i="3"/>
  <c r="J5357" i="3"/>
  <c r="J5358" i="3"/>
  <c r="J5359" i="3"/>
  <c r="J5360" i="3"/>
  <c r="J5361" i="3"/>
  <c r="J5362" i="3"/>
  <c r="J5363" i="3"/>
  <c r="J5364" i="3"/>
  <c r="J5365" i="3"/>
  <c r="J5366" i="3"/>
  <c r="J5367" i="3"/>
  <c r="J5368" i="3"/>
  <c r="J5369" i="3"/>
  <c r="J5370" i="3"/>
  <c r="J5371" i="3"/>
  <c r="J5372" i="3"/>
  <c r="J5373" i="3"/>
  <c r="J5374" i="3"/>
  <c r="J5375" i="3"/>
  <c r="J5376" i="3"/>
  <c r="J5377" i="3"/>
  <c r="J5378" i="3"/>
  <c r="J5379" i="3"/>
  <c r="J5380" i="3"/>
  <c r="J5381" i="3"/>
  <c r="J5382" i="3"/>
  <c r="J5383" i="3"/>
  <c r="J5384" i="3"/>
  <c r="J5385" i="3"/>
  <c r="J5386" i="3"/>
  <c r="J5387" i="3"/>
  <c r="J5388" i="3"/>
  <c r="J5389" i="3"/>
  <c r="J5390" i="3"/>
  <c r="J5391" i="3"/>
  <c r="J5392" i="3"/>
  <c r="J5393" i="3"/>
  <c r="J5394" i="3"/>
  <c r="J5395" i="3"/>
  <c r="J5396" i="3"/>
  <c r="J5397" i="3"/>
  <c r="J5398" i="3"/>
  <c r="J5399" i="3"/>
  <c r="J5400" i="3"/>
  <c r="J5401" i="3"/>
  <c r="J5402" i="3"/>
  <c r="J5403" i="3"/>
  <c r="J5404" i="3"/>
  <c r="J5405" i="3"/>
  <c r="J5406" i="3"/>
  <c r="J5407" i="3"/>
  <c r="J5408" i="3"/>
  <c r="J5409" i="3"/>
  <c r="J5410" i="3"/>
  <c r="J5411" i="3"/>
  <c r="J5412" i="3"/>
  <c r="J5413" i="3"/>
  <c r="J5414" i="3"/>
  <c r="J5415" i="3"/>
  <c r="J5416" i="3"/>
  <c r="J5417" i="3"/>
  <c r="J5418" i="3"/>
  <c r="J5419" i="3"/>
  <c r="J5420" i="3"/>
  <c r="J5421" i="3"/>
  <c r="J5422" i="3"/>
  <c r="J5423" i="3"/>
  <c r="J5424" i="3"/>
  <c r="J5425" i="3"/>
  <c r="J5426" i="3"/>
  <c r="J5427" i="3"/>
  <c r="J5428" i="3"/>
  <c r="J5429" i="3"/>
  <c r="J5430" i="3"/>
  <c r="J5431" i="3"/>
  <c r="J5432" i="3"/>
  <c r="J5433" i="3"/>
  <c r="J5434" i="3"/>
  <c r="J5435" i="3"/>
  <c r="J5436" i="3"/>
  <c r="J5437" i="3"/>
  <c r="J5438" i="3"/>
  <c r="J5439" i="3"/>
  <c r="J5440" i="3"/>
  <c r="J5441" i="3"/>
  <c r="J5442" i="3"/>
  <c r="J5443" i="3"/>
  <c r="J5444" i="3"/>
  <c r="J5445" i="3"/>
  <c r="J5446" i="3"/>
  <c r="J5447" i="3"/>
  <c r="J5448" i="3"/>
  <c r="J5449" i="3"/>
  <c r="J5450" i="3"/>
  <c r="J5451" i="3"/>
  <c r="J5452" i="3"/>
  <c r="J5453" i="3"/>
  <c r="J5454" i="3"/>
  <c r="J5455" i="3"/>
  <c r="J5456" i="3"/>
  <c r="J5457" i="3"/>
  <c r="J5458" i="3"/>
  <c r="J5459" i="3"/>
  <c r="J5460" i="3"/>
  <c r="J5461" i="3"/>
  <c r="J5462" i="3"/>
  <c r="J5463" i="3"/>
  <c r="J5464" i="3"/>
  <c r="J5465" i="3"/>
  <c r="J5466" i="3"/>
  <c r="J5467" i="3"/>
  <c r="J5468" i="3"/>
  <c r="J5469" i="3"/>
  <c r="J5470" i="3"/>
  <c r="J5471" i="3"/>
  <c r="J5472" i="3"/>
  <c r="J5473" i="3"/>
  <c r="J5474" i="3"/>
  <c r="J5475" i="3"/>
  <c r="J5476" i="3"/>
  <c r="J5477" i="3"/>
  <c r="J5478" i="3"/>
  <c r="J5479" i="3"/>
  <c r="J5480" i="3"/>
  <c r="J5481" i="3"/>
  <c r="J5482" i="3"/>
  <c r="J5483" i="3"/>
  <c r="J5484" i="3"/>
  <c r="J5485" i="3"/>
  <c r="J5486" i="3"/>
  <c r="J5487" i="3"/>
  <c r="J5488" i="3"/>
  <c r="J5489" i="3"/>
  <c r="J5490" i="3"/>
  <c r="J5491" i="3"/>
  <c r="J5492" i="3"/>
  <c r="J5493" i="3"/>
  <c r="J5494" i="3"/>
  <c r="J5495" i="3"/>
  <c r="J5496" i="3"/>
  <c r="J5497" i="3"/>
  <c r="J5498" i="3"/>
  <c r="J5499" i="3"/>
  <c r="J5500" i="3"/>
  <c r="J5501" i="3"/>
  <c r="J5502" i="3"/>
  <c r="J5503" i="3"/>
  <c r="J5504" i="3"/>
  <c r="J5505" i="3"/>
  <c r="J5506" i="3"/>
  <c r="J5507" i="3"/>
  <c r="J5508" i="3"/>
  <c r="J5509" i="3"/>
  <c r="J5510" i="3"/>
  <c r="J5511" i="3"/>
  <c r="J5512" i="3"/>
  <c r="J5513" i="3"/>
  <c r="J5514" i="3"/>
  <c r="J5515" i="3"/>
  <c r="J5516" i="3"/>
  <c r="J5517" i="3"/>
  <c r="J5518" i="3"/>
  <c r="J5519" i="3"/>
  <c r="J5520" i="3"/>
  <c r="J5521" i="3"/>
  <c r="J5522" i="3"/>
  <c r="J5523" i="3"/>
  <c r="J5524" i="3"/>
  <c r="J5525" i="3"/>
  <c r="J5526" i="3"/>
  <c r="J5527" i="3"/>
  <c r="J5528" i="3"/>
  <c r="J5529" i="3"/>
  <c r="J5530" i="3"/>
  <c r="J5531" i="3"/>
  <c r="J5532" i="3"/>
  <c r="J5533" i="3"/>
  <c r="J5534" i="3"/>
  <c r="J5535" i="3"/>
  <c r="J5536" i="3"/>
  <c r="J5537" i="3"/>
  <c r="J5538" i="3"/>
  <c r="J5539" i="3"/>
  <c r="J5540" i="3"/>
  <c r="J5541" i="3"/>
  <c r="J5542" i="3"/>
  <c r="J5543" i="3"/>
  <c r="J5544" i="3"/>
  <c r="J5545" i="3"/>
  <c r="J5546" i="3"/>
  <c r="J5547" i="3"/>
  <c r="J5548" i="3"/>
  <c r="J5549" i="3"/>
  <c r="J5550" i="3"/>
  <c r="J5551" i="3"/>
  <c r="J5552" i="3"/>
  <c r="J5553" i="3"/>
  <c r="J5554" i="3"/>
  <c r="J5555" i="3"/>
  <c r="J5556" i="3"/>
  <c r="J5557" i="3"/>
  <c r="J5558" i="3"/>
  <c r="J5559" i="3"/>
  <c r="J5560" i="3"/>
  <c r="J5561" i="3"/>
  <c r="J5562" i="3"/>
  <c r="J5563" i="3"/>
  <c r="J5564" i="3"/>
  <c r="J5565" i="3"/>
  <c r="J5566" i="3"/>
  <c r="J5567" i="3"/>
  <c r="J5568" i="3"/>
  <c r="J5569" i="3"/>
  <c r="J5570" i="3"/>
  <c r="J5571" i="3"/>
  <c r="J5572" i="3"/>
  <c r="J5573" i="3"/>
  <c r="J5574" i="3"/>
  <c r="J5575" i="3"/>
  <c r="J5576" i="3"/>
  <c r="J5577" i="3"/>
  <c r="J5578" i="3"/>
  <c r="J5579" i="3"/>
  <c r="J5580" i="3"/>
  <c r="J5581" i="3"/>
  <c r="J5582" i="3"/>
  <c r="J5583" i="3"/>
  <c r="J5584" i="3"/>
  <c r="J5585" i="3"/>
  <c r="J5586" i="3"/>
  <c r="J5587" i="3"/>
  <c r="J5588" i="3"/>
  <c r="J5589" i="3"/>
  <c r="J5590" i="3"/>
  <c r="J5591" i="3"/>
  <c r="J5592" i="3"/>
  <c r="J5593" i="3"/>
  <c r="J5594" i="3"/>
  <c r="J5595" i="3"/>
  <c r="J5596" i="3"/>
  <c r="J5597" i="3"/>
  <c r="J5598" i="3"/>
  <c r="J5599" i="3"/>
  <c r="J5600" i="3"/>
  <c r="J5601" i="3"/>
  <c r="J5602" i="3"/>
  <c r="J5603" i="3"/>
  <c r="J5604" i="3"/>
  <c r="J5605" i="3"/>
  <c r="J5606" i="3"/>
  <c r="J5607" i="3"/>
  <c r="J5608" i="3"/>
  <c r="J5609" i="3"/>
  <c r="J5610" i="3"/>
  <c r="J5611" i="3"/>
  <c r="J5612" i="3"/>
  <c r="J5613" i="3"/>
  <c r="J5614" i="3"/>
  <c r="J5615" i="3"/>
  <c r="J5616" i="3"/>
  <c r="J5617" i="3"/>
  <c r="J5618" i="3"/>
  <c r="J5619" i="3"/>
  <c r="J5620" i="3"/>
  <c r="J5621" i="3"/>
  <c r="J5622" i="3"/>
  <c r="J5623" i="3"/>
  <c r="J5624" i="3"/>
  <c r="J5625" i="3"/>
  <c r="J5626" i="3"/>
  <c r="J5627" i="3"/>
  <c r="J5628" i="3"/>
  <c r="J5629" i="3"/>
  <c r="J5630" i="3"/>
  <c r="J5631" i="3"/>
  <c r="J5632" i="3"/>
  <c r="J5633" i="3"/>
  <c r="J5634" i="3"/>
  <c r="J5635" i="3"/>
  <c r="J5636" i="3"/>
  <c r="J5637" i="3"/>
  <c r="J5638" i="3"/>
  <c r="J5639" i="3"/>
  <c r="J5640" i="3"/>
  <c r="J5641" i="3"/>
  <c r="J5642" i="3"/>
  <c r="J5643" i="3"/>
  <c r="J5644" i="3"/>
  <c r="J5645" i="3"/>
  <c r="J5646" i="3"/>
  <c r="J5647" i="3"/>
  <c r="J5648" i="3"/>
  <c r="J5649" i="3"/>
  <c r="J5650" i="3"/>
  <c r="J5651" i="3"/>
  <c r="J5652" i="3"/>
  <c r="J5653" i="3"/>
  <c r="J5654" i="3"/>
  <c r="J5655" i="3"/>
  <c r="J5656" i="3"/>
  <c r="J5657" i="3"/>
  <c r="J5658" i="3"/>
  <c r="J5659" i="3"/>
  <c r="J5660" i="3"/>
  <c r="J5661" i="3"/>
  <c r="J5662" i="3"/>
  <c r="J5663" i="3"/>
  <c r="J5664" i="3"/>
  <c r="J5665" i="3"/>
  <c r="J5666" i="3"/>
  <c r="J5667" i="3"/>
  <c r="J5668" i="3"/>
  <c r="J5669" i="3"/>
  <c r="J5670" i="3"/>
  <c r="J5671" i="3"/>
  <c r="J5672" i="3"/>
  <c r="J5673" i="3"/>
  <c r="J5674" i="3"/>
  <c r="J5675" i="3"/>
  <c r="J5676" i="3"/>
  <c r="J5677" i="3"/>
  <c r="J5678" i="3"/>
  <c r="J5679" i="3"/>
  <c r="J5680" i="3"/>
  <c r="J5681" i="3"/>
  <c r="J5682" i="3"/>
  <c r="J5683" i="3"/>
  <c r="J5684" i="3"/>
  <c r="J5685" i="3"/>
  <c r="J5686" i="3"/>
  <c r="J5687" i="3"/>
  <c r="J5688" i="3"/>
  <c r="J5689" i="3"/>
  <c r="J5690" i="3"/>
  <c r="J5691" i="3"/>
  <c r="J5692" i="3"/>
  <c r="J5693" i="3"/>
  <c r="J5694" i="3"/>
  <c r="J5695" i="3"/>
  <c r="J5696" i="3"/>
  <c r="J5697" i="3"/>
  <c r="J5698" i="3"/>
  <c r="J5699" i="3"/>
  <c r="J5700" i="3"/>
  <c r="J5701" i="3"/>
  <c r="J5702" i="3"/>
  <c r="J5703" i="3"/>
  <c r="J5704" i="3"/>
  <c r="J5705" i="3"/>
  <c r="J5706" i="3"/>
  <c r="J5707" i="3"/>
  <c r="J5708" i="3"/>
  <c r="J5709" i="3"/>
  <c r="J5710" i="3"/>
  <c r="J5711" i="3"/>
  <c r="J5712" i="3"/>
  <c r="J5713" i="3"/>
  <c r="J5714" i="3"/>
  <c r="J5715" i="3"/>
  <c r="J5716" i="3"/>
  <c r="J5717" i="3"/>
  <c r="J5718" i="3"/>
  <c r="J5719" i="3"/>
  <c r="J5720" i="3"/>
  <c r="J5721" i="3"/>
  <c r="J5722" i="3"/>
  <c r="J5723" i="3"/>
  <c r="J5724" i="3"/>
  <c r="J5725" i="3"/>
  <c r="J5726" i="3"/>
  <c r="J5727" i="3"/>
  <c r="J5728" i="3"/>
  <c r="J5729" i="3"/>
  <c r="J5730" i="3"/>
  <c r="J5731" i="3"/>
  <c r="J5732" i="3"/>
  <c r="J5733" i="3"/>
  <c r="J5734" i="3"/>
  <c r="J5735" i="3"/>
  <c r="J5736" i="3"/>
  <c r="J5737" i="3"/>
  <c r="J5738" i="3"/>
  <c r="J5739" i="3"/>
  <c r="J5740" i="3"/>
  <c r="J5741" i="3"/>
  <c r="J5742" i="3"/>
  <c r="J5743" i="3"/>
  <c r="J5744" i="3"/>
  <c r="J5745" i="3"/>
  <c r="J5746" i="3"/>
  <c r="J5747" i="3"/>
  <c r="J5748" i="3"/>
  <c r="J5749" i="3"/>
  <c r="J5750" i="3"/>
  <c r="J5751" i="3"/>
  <c r="J5752" i="3"/>
  <c r="J5753" i="3"/>
  <c r="J5754" i="3"/>
  <c r="J5755" i="3"/>
  <c r="J5756" i="3"/>
  <c r="J5757" i="3"/>
  <c r="J5758" i="3"/>
  <c r="J5759" i="3"/>
  <c r="J5760" i="3"/>
  <c r="J5761" i="3"/>
  <c r="J5762" i="3"/>
  <c r="J5763" i="3"/>
  <c r="J5764" i="3"/>
  <c r="J5765" i="3"/>
  <c r="J5766" i="3"/>
  <c r="J5767" i="3"/>
  <c r="J5768" i="3"/>
  <c r="J5769" i="3"/>
  <c r="J5770" i="3"/>
  <c r="J5771" i="3"/>
  <c r="J5772" i="3"/>
  <c r="J5773" i="3"/>
  <c r="J5774" i="3"/>
  <c r="J5775" i="3"/>
  <c r="J5776" i="3"/>
  <c r="J5777" i="3"/>
  <c r="J5778" i="3"/>
  <c r="J5779" i="3"/>
  <c r="J5780" i="3"/>
  <c r="J5781" i="3"/>
  <c r="J5782" i="3"/>
  <c r="J5783" i="3"/>
  <c r="J5784" i="3"/>
  <c r="J5785" i="3"/>
  <c r="J5786" i="3"/>
  <c r="J5787" i="3"/>
  <c r="J5788" i="3"/>
  <c r="J5789" i="3"/>
  <c r="J5790" i="3"/>
  <c r="J5791" i="3"/>
  <c r="J5792" i="3"/>
  <c r="J5793" i="3"/>
  <c r="J5794" i="3"/>
  <c r="J5795" i="3"/>
  <c r="J5796" i="3"/>
  <c r="J5797" i="3"/>
  <c r="J5798" i="3"/>
  <c r="J5799" i="3"/>
  <c r="J5800" i="3"/>
  <c r="J5801" i="3"/>
  <c r="J5802" i="3"/>
  <c r="J5803" i="3"/>
  <c r="J5804" i="3"/>
  <c r="J5805" i="3"/>
  <c r="J5806" i="3"/>
  <c r="J5807" i="3"/>
  <c r="J5808" i="3"/>
  <c r="J5809" i="3"/>
  <c r="J5810" i="3"/>
  <c r="J5811" i="3"/>
  <c r="J5812" i="3"/>
  <c r="J5813" i="3"/>
  <c r="J5814" i="3"/>
  <c r="J5815" i="3"/>
  <c r="J5816" i="3"/>
  <c r="J5817" i="3"/>
  <c r="J5818" i="3"/>
  <c r="J5819" i="3"/>
  <c r="J5820" i="3"/>
  <c r="J5821" i="3"/>
  <c r="J5822" i="3"/>
  <c r="J5823" i="3"/>
  <c r="J5824" i="3"/>
  <c r="J5825" i="3"/>
  <c r="J5826" i="3"/>
  <c r="J5827" i="3"/>
  <c r="J5828" i="3"/>
  <c r="J5829" i="3"/>
  <c r="J5830" i="3"/>
  <c r="J5831" i="3"/>
  <c r="J5832" i="3"/>
  <c r="J5833" i="3"/>
  <c r="J5834" i="3"/>
  <c r="J5835" i="3"/>
  <c r="J5836" i="3"/>
  <c r="J5837" i="3"/>
  <c r="J5838" i="3"/>
  <c r="J5839" i="3"/>
  <c r="J5840" i="3"/>
  <c r="J5841" i="3"/>
  <c r="J5842" i="3"/>
  <c r="J5843" i="3"/>
  <c r="J5844" i="3"/>
  <c r="J5845" i="3"/>
  <c r="J5846" i="3"/>
  <c r="J5847" i="3"/>
  <c r="J5848" i="3"/>
  <c r="J5849" i="3"/>
  <c r="J5850" i="3"/>
  <c r="J5851" i="3"/>
  <c r="J5852" i="3"/>
  <c r="J5853" i="3"/>
  <c r="J5854" i="3"/>
  <c r="J5855" i="3"/>
  <c r="J5856" i="3"/>
  <c r="J5857" i="3"/>
  <c r="J5858" i="3"/>
  <c r="J5859" i="3"/>
  <c r="J5860" i="3"/>
  <c r="J5861" i="3"/>
  <c r="J5862" i="3"/>
  <c r="J5863" i="3"/>
  <c r="J5864" i="3"/>
  <c r="J5865" i="3"/>
  <c r="J5866" i="3"/>
  <c r="J5867" i="3"/>
  <c r="J5868" i="3"/>
  <c r="J5869" i="3"/>
  <c r="J5870" i="3"/>
  <c r="J5871" i="3"/>
  <c r="J5872" i="3"/>
  <c r="J5873" i="3"/>
  <c r="J5874" i="3"/>
  <c r="J5875" i="3"/>
  <c r="J5876" i="3"/>
  <c r="J5877" i="3"/>
  <c r="J5878" i="3"/>
  <c r="J5879" i="3"/>
  <c r="J5880" i="3"/>
  <c r="J5881" i="3"/>
  <c r="J5882" i="3"/>
  <c r="J5883" i="3"/>
  <c r="J5884" i="3"/>
  <c r="J5885" i="3"/>
  <c r="J5886" i="3"/>
  <c r="J5887" i="3"/>
  <c r="J5888" i="3"/>
  <c r="J5889" i="3"/>
  <c r="J5890" i="3"/>
  <c r="J5891" i="3"/>
  <c r="J5892" i="3"/>
  <c r="J5893" i="3"/>
  <c r="J5894" i="3"/>
  <c r="J5895" i="3"/>
  <c r="J5896" i="3"/>
  <c r="J5897" i="3"/>
  <c r="J5898" i="3"/>
  <c r="J5899" i="3"/>
  <c r="J5900" i="3"/>
  <c r="J5901" i="3"/>
  <c r="J5902" i="3"/>
  <c r="J5903" i="3"/>
  <c r="J5904" i="3"/>
  <c r="J5905" i="3"/>
  <c r="J5906" i="3"/>
  <c r="J5907" i="3"/>
  <c r="J5908" i="3"/>
  <c r="J5909" i="3"/>
  <c r="J5910" i="3"/>
  <c r="J5911" i="3"/>
  <c r="J5912" i="3"/>
  <c r="J5913" i="3"/>
  <c r="J5914" i="3"/>
  <c r="J5915" i="3"/>
  <c r="J5916" i="3"/>
  <c r="J5917" i="3"/>
  <c r="J5918" i="3"/>
  <c r="J5919" i="3"/>
  <c r="J5920" i="3"/>
  <c r="J5921" i="3"/>
  <c r="J5922" i="3"/>
  <c r="J5923" i="3"/>
  <c r="J5924" i="3"/>
  <c r="J5925" i="3"/>
  <c r="J5926" i="3"/>
  <c r="J5927" i="3"/>
  <c r="J5928" i="3"/>
  <c r="J5929" i="3"/>
  <c r="J5930" i="3"/>
  <c r="J5931" i="3"/>
  <c r="J5932" i="3"/>
  <c r="J5933" i="3"/>
  <c r="J5934" i="3"/>
  <c r="J5935" i="3"/>
  <c r="J5936" i="3"/>
  <c r="J5937" i="3"/>
  <c r="J5938" i="3"/>
  <c r="J5939" i="3"/>
  <c r="J5940" i="3"/>
  <c r="J5941" i="3"/>
  <c r="J5942" i="3"/>
  <c r="J5943" i="3"/>
  <c r="J5944" i="3"/>
  <c r="J5945" i="3"/>
  <c r="J5946" i="3"/>
  <c r="J5947" i="3"/>
  <c r="J5948" i="3"/>
  <c r="J5949" i="3"/>
  <c r="J5950" i="3"/>
  <c r="J5951" i="3"/>
  <c r="J5952" i="3"/>
  <c r="J5953" i="3"/>
  <c r="J5954" i="3"/>
  <c r="J5955" i="3"/>
  <c r="J5956" i="3"/>
  <c r="J5957" i="3"/>
  <c r="J5958" i="3"/>
  <c r="J5959" i="3"/>
  <c r="J5960" i="3"/>
  <c r="J5961" i="3"/>
  <c r="J5962" i="3"/>
  <c r="J5963" i="3"/>
  <c r="J5964" i="3"/>
  <c r="J5965" i="3"/>
  <c r="J5966" i="3"/>
  <c r="J5967" i="3"/>
  <c r="J5968" i="3"/>
  <c r="J5969" i="3"/>
  <c r="J5970" i="3"/>
  <c r="J5971" i="3"/>
  <c r="J5972" i="3"/>
  <c r="J5973" i="3"/>
  <c r="J5974" i="3"/>
  <c r="J5975" i="3"/>
  <c r="J5976" i="3"/>
  <c r="J5977" i="3"/>
  <c r="J5978" i="3"/>
  <c r="J5979" i="3"/>
  <c r="J5980" i="3"/>
  <c r="J5981" i="3"/>
  <c r="J5982" i="3"/>
  <c r="J5983" i="3"/>
  <c r="J5984" i="3"/>
  <c r="J5985" i="3"/>
  <c r="J5986" i="3"/>
  <c r="J5987" i="3"/>
  <c r="J5988" i="3"/>
  <c r="J5989" i="3"/>
  <c r="J5990" i="3"/>
  <c r="J5991" i="3"/>
  <c r="J5992" i="3"/>
  <c r="J5993" i="3"/>
  <c r="J5994" i="3"/>
  <c r="J5995" i="3"/>
  <c r="J5996" i="3"/>
  <c r="J5997" i="3"/>
  <c r="J5998" i="3"/>
  <c r="J5999" i="3"/>
  <c r="J6000" i="3"/>
  <c r="J6001" i="3"/>
  <c r="J6002" i="3"/>
  <c r="J6003" i="3"/>
  <c r="J6004" i="3"/>
  <c r="J6005" i="3"/>
  <c r="J6006" i="3"/>
  <c r="J6007" i="3"/>
  <c r="J6008" i="3"/>
  <c r="J6009" i="3"/>
  <c r="J6010" i="3"/>
  <c r="J6011" i="3"/>
  <c r="J6012" i="3"/>
  <c r="J6013" i="3"/>
  <c r="J6014" i="3"/>
  <c r="J6015" i="3"/>
  <c r="J6016" i="3"/>
  <c r="J6017" i="3"/>
  <c r="J6018" i="3"/>
  <c r="J6019" i="3"/>
  <c r="J6020" i="3"/>
  <c r="J6021" i="3"/>
  <c r="J6022" i="3"/>
  <c r="J6023" i="3"/>
  <c r="J6024" i="3"/>
  <c r="J6025" i="3"/>
  <c r="J6026" i="3"/>
  <c r="J6027" i="3"/>
  <c r="J6028" i="3"/>
  <c r="J6029" i="3"/>
  <c r="J6030" i="3"/>
  <c r="J6031" i="3"/>
  <c r="J6032" i="3"/>
  <c r="J6033" i="3"/>
  <c r="J6034" i="3"/>
  <c r="J6035" i="3"/>
  <c r="J6036" i="3"/>
  <c r="J6037" i="3"/>
  <c r="J6038" i="3"/>
  <c r="J6039" i="3"/>
  <c r="J6040" i="3"/>
  <c r="J6041" i="3"/>
  <c r="J6042" i="3"/>
  <c r="J6043" i="3"/>
  <c r="J6044" i="3"/>
  <c r="J6045" i="3"/>
  <c r="J6046" i="3"/>
  <c r="J6047" i="3"/>
  <c r="J6048" i="3"/>
  <c r="J6049" i="3"/>
  <c r="J6050" i="3"/>
  <c r="J6051" i="3"/>
  <c r="J6052" i="3"/>
  <c r="J6053" i="3"/>
  <c r="J6054" i="3"/>
  <c r="J6055" i="3"/>
  <c r="J6056" i="3"/>
  <c r="J6057" i="3"/>
  <c r="J6058" i="3"/>
  <c r="J6059" i="3"/>
  <c r="J6060" i="3"/>
  <c r="J6061" i="3"/>
  <c r="J6062" i="3"/>
  <c r="J6063" i="3"/>
  <c r="J6064" i="3"/>
  <c r="J6065" i="3"/>
  <c r="J6066" i="3"/>
  <c r="J6067" i="3"/>
  <c r="J6068" i="3"/>
  <c r="J6069" i="3"/>
  <c r="J6070" i="3"/>
  <c r="J6071" i="3"/>
  <c r="J6072" i="3"/>
  <c r="J6073" i="3"/>
  <c r="J6074" i="3"/>
  <c r="J6075" i="3"/>
  <c r="J6076" i="3"/>
  <c r="J6077" i="3"/>
  <c r="J6078" i="3"/>
  <c r="J6079" i="3"/>
  <c r="J6080" i="3"/>
  <c r="J6081" i="3"/>
  <c r="J6082" i="3"/>
  <c r="J6083" i="3"/>
  <c r="J6084" i="3"/>
  <c r="J6085" i="3"/>
  <c r="J6086" i="3"/>
  <c r="J6087" i="3"/>
  <c r="J6088" i="3"/>
  <c r="J6089" i="3"/>
  <c r="J6090" i="3"/>
  <c r="J6091" i="3"/>
  <c r="J6092" i="3"/>
  <c r="J6093" i="3"/>
  <c r="J6094" i="3"/>
  <c r="J6095" i="3"/>
  <c r="J6096" i="3"/>
  <c r="J6097" i="3"/>
  <c r="J6098" i="3"/>
  <c r="J6099" i="3"/>
  <c r="J6100" i="3"/>
  <c r="J6101" i="3"/>
  <c r="J6102" i="3"/>
  <c r="J6103" i="3"/>
  <c r="J6104" i="3"/>
  <c r="J6105" i="3"/>
  <c r="J6106" i="3"/>
  <c r="J6107" i="3"/>
  <c r="J6108" i="3"/>
  <c r="J6109" i="3"/>
  <c r="J6110" i="3"/>
  <c r="J6111" i="3"/>
  <c r="J6112" i="3"/>
  <c r="J6113" i="3"/>
  <c r="J6114" i="3"/>
  <c r="J6115" i="3"/>
  <c r="J6116" i="3"/>
  <c r="J6117" i="3"/>
  <c r="J6118" i="3"/>
  <c r="J6119" i="3"/>
  <c r="J6120" i="3"/>
  <c r="J6121" i="3"/>
  <c r="J6122" i="3"/>
  <c r="J6123" i="3"/>
  <c r="J6124" i="3"/>
  <c r="J6125" i="3"/>
  <c r="J6126" i="3"/>
  <c r="J6127" i="3"/>
  <c r="J6128" i="3"/>
  <c r="J6129" i="3"/>
  <c r="J6130" i="3"/>
  <c r="J6131" i="3"/>
  <c r="J6132" i="3"/>
  <c r="J6133" i="3"/>
  <c r="J6134" i="3"/>
  <c r="J6135" i="3"/>
  <c r="J6136" i="3"/>
  <c r="J6137" i="3"/>
  <c r="J6138" i="3"/>
  <c r="J6139" i="3"/>
  <c r="J6140" i="3"/>
  <c r="J6141" i="3"/>
  <c r="J6142" i="3"/>
  <c r="J6143" i="3"/>
  <c r="J6144" i="3"/>
  <c r="J6145" i="3"/>
  <c r="J6146" i="3"/>
  <c r="J6147" i="3"/>
  <c r="J6148" i="3"/>
  <c r="J6149" i="3"/>
  <c r="J6150" i="3"/>
  <c r="J6151" i="3"/>
  <c r="J6152" i="3"/>
  <c r="J6153" i="3"/>
  <c r="J6154" i="3"/>
  <c r="J6155" i="3"/>
  <c r="J6156" i="3"/>
  <c r="J6157" i="3"/>
  <c r="J6158" i="3"/>
  <c r="J6159" i="3"/>
  <c r="J6160" i="3"/>
  <c r="J6161" i="3"/>
  <c r="J6162" i="3"/>
  <c r="J6163" i="3"/>
  <c r="J6164" i="3"/>
  <c r="J6165" i="3"/>
  <c r="J6166" i="3"/>
  <c r="J6167" i="3"/>
  <c r="J6168" i="3"/>
  <c r="J6169" i="3"/>
  <c r="J6170" i="3"/>
  <c r="J6171" i="3"/>
  <c r="J6172" i="3"/>
  <c r="J6173" i="3"/>
  <c r="J6174" i="3"/>
  <c r="J6175" i="3"/>
  <c r="J6176" i="3"/>
  <c r="J6177" i="3"/>
  <c r="J6178" i="3"/>
  <c r="J6179" i="3"/>
  <c r="J6180" i="3"/>
  <c r="J6181" i="3"/>
  <c r="J6182" i="3"/>
  <c r="J6183" i="3"/>
  <c r="J6184" i="3"/>
  <c r="J6185" i="3"/>
  <c r="J6186" i="3"/>
  <c r="J6187" i="3"/>
  <c r="J6188" i="3"/>
  <c r="J6189" i="3"/>
  <c r="J6190" i="3"/>
  <c r="J6191" i="3"/>
  <c r="J6192" i="3"/>
  <c r="J6193" i="3"/>
  <c r="J6194" i="3"/>
  <c r="J6195" i="3"/>
  <c r="J6196" i="3"/>
  <c r="J6197" i="3"/>
  <c r="J6198" i="3"/>
  <c r="J6199" i="3"/>
  <c r="J6200" i="3"/>
  <c r="J6201" i="3"/>
  <c r="J6202" i="3"/>
  <c r="J6203" i="3"/>
  <c r="J6204" i="3"/>
  <c r="J6205" i="3"/>
  <c r="J6206" i="3"/>
  <c r="J6207" i="3"/>
  <c r="J6208" i="3"/>
  <c r="J6209" i="3"/>
  <c r="J6210" i="3"/>
  <c r="J6211" i="3"/>
  <c r="J6212" i="3"/>
  <c r="J6213" i="3"/>
  <c r="J6214" i="3"/>
  <c r="J6215" i="3"/>
  <c r="J6216" i="3"/>
  <c r="J6217" i="3"/>
  <c r="J6218" i="3"/>
  <c r="J6219" i="3"/>
  <c r="J6220" i="3"/>
  <c r="J6221" i="3"/>
  <c r="J6222" i="3"/>
  <c r="J6223" i="3"/>
  <c r="J6224" i="3"/>
  <c r="J6225" i="3"/>
  <c r="J6226" i="3"/>
  <c r="J6227" i="3"/>
  <c r="J6228" i="3"/>
  <c r="J6229" i="3"/>
  <c r="J6230" i="3"/>
  <c r="J6231" i="3"/>
  <c r="J6232" i="3"/>
  <c r="J6233" i="3"/>
  <c r="J6234" i="3"/>
  <c r="J6235" i="3"/>
  <c r="J6236" i="3"/>
  <c r="J6237" i="3"/>
  <c r="J6238" i="3"/>
  <c r="J6239" i="3"/>
  <c r="J6240" i="3"/>
  <c r="J6241" i="3"/>
  <c r="J6242" i="3"/>
  <c r="J6243" i="3"/>
  <c r="J6244" i="3"/>
  <c r="J6245" i="3"/>
  <c r="J6246" i="3"/>
  <c r="J6247" i="3"/>
  <c r="J6248" i="3"/>
  <c r="J6249" i="3"/>
  <c r="J6250" i="3"/>
  <c r="J6251" i="3"/>
  <c r="J6252" i="3"/>
  <c r="J6253" i="3"/>
  <c r="J6254" i="3"/>
  <c r="J6255" i="3"/>
  <c r="J6256" i="3"/>
  <c r="J6257" i="3"/>
  <c r="J6258" i="3"/>
  <c r="J6259" i="3"/>
  <c r="J6260" i="3"/>
  <c r="J3" i="3"/>
  <c r="N12" i="3"/>
  <c r="O12" i="3" s="1" a="1"/>
  <c r="O12" i="3" s="1"/>
  <c r="M17" i="3" a="1"/>
  <c r="M17" i="3" s="1"/>
  <c r="N17" i="3" s="1"/>
  <c r="O4" i="3" a="1"/>
  <c r="O4" i="3" s="1"/>
  <c r="N11" i="3"/>
  <c r="O11" i="3" s="1"/>
  <c r="J52" i="4"/>
  <c r="G52" i="4"/>
  <c r="H52" i="4" s="1"/>
  <c r="J51" i="4"/>
  <c r="G51" i="4"/>
  <c r="H51" i="4" s="1"/>
  <c r="J50" i="4"/>
  <c r="G50" i="4"/>
  <c r="H50" i="4" s="1"/>
  <c r="A50" i="4" s="1"/>
  <c r="B50" i="4" s="1"/>
  <c r="J49" i="4"/>
  <c r="G49" i="4"/>
  <c r="H49" i="4" s="1"/>
  <c r="J48" i="4"/>
  <c r="G48" i="4"/>
  <c r="H48" i="4" s="1"/>
  <c r="J47" i="4"/>
  <c r="G47" i="4"/>
  <c r="H47" i="4" s="1"/>
  <c r="J46" i="4"/>
  <c r="G46" i="4"/>
  <c r="H46" i="4" s="1"/>
  <c r="J45" i="4"/>
  <c r="G45" i="4"/>
  <c r="H45" i="4" s="1"/>
  <c r="I45" i="4" s="1"/>
  <c r="J44" i="4"/>
  <c r="G44" i="4"/>
  <c r="H44" i="4" s="1"/>
  <c r="J43" i="4"/>
  <c r="G43" i="4"/>
  <c r="H43" i="4" s="1"/>
  <c r="J42" i="4"/>
  <c r="G42" i="4"/>
  <c r="H42" i="4" s="1"/>
  <c r="A42" i="4" s="1"/>
  <c r="B42" i="4" s="1"/>
  <c r="J41" i="4"/>
  <c r="G41" i="4"/>
  <c r="H41" i="4" s="1"/>
  <c r="J40" i="4"/>
  <c r="G40" i="4"/>
  <c r="H40" i="4" s="1"/>
  <c r="I40" i="4" s="1"/>
  <c r="J39" i="4"/>
  <c r="G39" i="4"/>
  <c r="H39" i="4" s="1"/>
  <c r="J38" i="4"/>
  <c r="G38" i="4"/>
  <c r="H38" i="4" s="1"/>
  <c r="J37" i="4"/>
  <c r="G37" i="4"/>
  <c r="H37" i="4" s="1"/>
  <c r="I37" i="4" s="1"/>
  <c r="J36" i="4"/>
  <c r="H36" i="4"/>
  <c r="I36" i="4" s="1"/>
  <c r="G36" i="4"/>
  <c r="J35" i="4"/>
  <c r="G35" i="4"/>
  <c r="H35" i="4" s="1"/>
  <c r="J34" i="4"/>
  <c r="G34" i="4"/>
  <c r="H34" i="4" s="1"/>
  <c r="A34" i="4" s="1"/>
  <c r="B34" i="4" s="1"/>
  <c r="J33" i="4"/>
  <c r="G33" i="4"/>
  <c r="H33" i="4" s="1"/>
  <c r="J32" i="4"/>
  <c r="G32" i="4"/>
  <c r="H32" i="4" s="1"/>
  <c r="J31" i="4"/>
  <c r="G31" i="4"/>
  <c r="H31" i="4" s="1"/>
  <c r="J30" i="4"/>
  <c r="G30" i="4"/>
  <c r="H30" i="4" s="1"/>
  <c r="J29" i="4"/>
  <c r="G29" i="4"/>
  <c r="H29" i="4" s="1"/>
  <c r="I29" i="4" s="1"/>
  <c r="J28" i="4"/>
  <c r="G28" i="4"/>
  <c r="H28" i="4" s="1"/>
  <c r="J27" i="4"/>
  <c r="G27" i="4"/>
  <c r="H27" i="4" s="1"/>
  <c r="J26" i="4"/>
  <c r="G26" i="4"/>
  <c r="H26" i="4" s="1"/>
  <c r="A26" i="4" s="1"/>
  <c r="B26" i="4" s="1"/>
  <c r="J25" i="4"/>
  <c r="G25" i="4"/>
  <c r="H25" i="4" s="1"/>
  <c r="J24" i="4"/>
  <c r="G24" i="4"/>
  <c r="H24" i="4" s="1"/>
  <c r="I24" i="4" s="1"/>
  <c r="J23" i="4"/>
  <c r="G23" i="4"/>
  <c r="H23" i="4" s="1"/>
  <c r="J22" i="4"/>
  <c r="G22" i="4"/>
  <c r="H22" i="4" s="1"/>
  <c r="J21" i="4"/>
  <c r="H21" i="4"/>
  <c r="I21" i="4" s="1"/>
  <c r="G21" i="4"/>
  <c r="J20" i="4"/>
  <c r="G20" i="4"/>
  <c r="H20" i="4" s="1"/>
  <c r="J19" i="4"/>
  <c r="G19" i="4"/>
  <c r="H19" i="4" s="1"/>
  <c r="O18" i="4"/>
  <c r="J18" i="4"/>
  <c r="G18" i="4"/>
  <c r="H18" i="4" s="1"/>
  <c r="O17" i="4"/>
  <c r="J17" i="4"/>
  <c r="G17" i="4"/>
  <c r="H17" i="4" s="1"/>
  <c r="I17" i="4" s="1"/>
  <c r="J16" i="4"/>
  <c r="H16" i="4"/>
  <c r="I16" i="4" s="1"/>
  <c r="G16" i="4"/>
  <c r="J15" i="4"/>
  <c r="G15" i="4"/>
  <c r="H15" i="4" s="1"/>
  <c r="J14" i="4"/>
  <c r="H14" i="4"/>
  <c r="A14" i="4" s="1"/>
  <c r="B14" i="4" s="1"/>
  <c r="G14" i="4"/>
  <c r="N13" i="4"/>
  <c r="J13" i="4"/>
  <c r="G13" i="4"/>
  <c r="H13" i="4" s="1"/>
  <c r="J12" i="4"/>
  <c r="G12" i="4"/>
  <c r="H12" i="4" s="1"/>
  <c r="J11" i="4"/>
  <c r="G11" i="4"/>
  <c r="H11" i="4" s="1"/>
  <c r="J10" i="4"/>
  <c r="G10" i="4"/>
  <c r="H10" i="4" s="1"/>
  <c r="J9" i="4"/>
  <c r="G9" i="4"/>
  <c r="H9" i="4" s="1"/>
  <c r="J8" i="4"/>
  <c r="G8" i="4"/>
  <c r="H8" i="4" s="1"/>
  <c r="J7" i="4"/>
  <c r="H7" i="4"/>
  <c r="A7" i="4" s="1"/>
  <c r="B7" i="4" s="1"/>
  <c r="G7" i="4"/>
  <c r="J6" i="4"/>
  <c r="G6" i="4"/>
  <c r="H6" i="4" s="1"/>
  <c r="J5" i="4"/>
  <c r="G5" i="4"/>
  <c r="H5" i="4" s="1"/>
  <c r="J4" i="4"/>
  <c r="G4" i="4"/>
  <c r="H4" i="4" s="1"/>
  <c r="J3" i="4"/>
  <c r="G3" i="4"/>
  <c r="H3" i="4" s="1"/>
  <c r="AB35" i="6" l="1"/>
  <c r="AB19" i="6"/>
  <c r="P11" i="3"/>
  <c r="AB18" i="6"/>
  <c r="AB11" i="6"/>
  <c r="AB10" i="6"/>
  <c r="AB26" i="6"/>
  <c r="AB9" i="6"/>
  <c r="AB32" i="6"/>
  <c r="AB24" i="6"/>
  <c r="AB16" i="6"/>
  <c r="AB8" i="6"/>
  <c r="AB34" i="6"/>
  <c r="AB33" i="6"/>
  <c r="AB31" i="6"/>
  <c r="AB23" i="6"/>
  <c r="AB15" i="6"/>
  <c r="AB7" i="6"/>
  <c r="AC25" i="6"/>
  <c r="AB3" i="6"/>
  <c r="AB30" i="6"/>
  <c r="AB22" i="6"/>
  <c r="AB14" i="6"/>
  <c r="AB6" i="6"/>
  <c r="AB27" i="6"/>
  <c r="AB17" i="6"/>
  <c r="AB37" i="6"/>
  <c r="AB29" i="6"/>
  <c r="AB21" i="6"/>
  <c r="AB13" i="6"/>
  <c r="AB5" i="6"/>
  <c r="AB36" i="6"/>
  <c r="AB28" i="6"/>
  <c r="AB20" i="6"/>
  <c r="AB12" i="6"/>
  <c r="AB4" i="6"/>
  <c r="AC7" i="6"/>
  <c r="AC22" i="6"/>
  <c r="AC34" i="6"/>
  <c r="AC16" i="6"/>
  <c r="AC8" i="6"/>
  <c r="AC27" i="6"/>
  <c r="AC33" i="6"/>
  <c r="AC29" i="6"/>
  <c r="AC37" i="6"/>
  <c r="AC28" i="6"/>
  <c r="AC32" i="6"/>
  <c r="AC3" i="6"/>
  <c r="AC10" i="6"/>
  <c r="AC30" i="6"/>
  <c r="AC31" i="6"/>
  <c r="AC13" i="6"/>
  <c r="AC9" i="6"/>
  <c r="AC15" i="6"/>
  <c r="AC26" i="6"/>
  <c r="AC14" i="6"/>
  <c r="AC4" i="6"/>
  <c r="AC18" i="6"/>
  <c r="AC23" i="6"/>
  <c r="AC24" i="6"/>
  <c r="AC12" i="6"/>
  <c r="AC5" i="6"/>
  <c r="AC19" i="6"/>
  <c r="AC36" i="6"/>
  <c r="AC21" i="6"/>
  <c r="AC11" i="6"/>
  <c r="AC6" i="6"/>
  <c r="AC20" i="6"/>
  <c r="AC35" i="6"/>
  <c r="AC17" i="6"/>
  <c r="S12" i="4" a="1"/>
  <c r="S12" i="4" s="1"/>
  <c r="AA25" i="6"/>
  <c r="I20" i="4"/>
  <c r="A20" i="4"/>
  <c r="B20" i="4" s="1"/>
  <c r="A44" i="4"/>
  <c r="B44" i="4" s="1"/>
  <c r="C44" i="4" s="1"/>
  <c r="D44" i="4" s="1"/>
  <c r="I44" i="4"/>
  <c r="T10" i="4" a="1"/>
  <c r="T10" i="4" s="1"/>
  <c r="A16" i="4"/>
  <c r="B16" i="4" s="1"/>
  <c r="A24" i="4"/>
  <c r="B24" i="4" s="1"/>
  <c r="I4" i="6"/>
  <c r="I23" i="6"/>
  <c r="I12" i="6"/>
  <c r="I35" i="6"/>
  <c r="I30" i="6"/>
  <c r="I13" i="6"/>
  <c r="I6" i="6"/>
  <c r="I7" i="6"/>
  <c r="I34" i="6"/>
  <c r="I10" i="6"/>
  <c r="I31" i="6"/>
  <c r="I18" i="6"/>
  <c r="I24" i="6"/>
  <c r="I20" i="6"/>
  <c r="I17" i="6"/>
  <c r="I22" i="6"/>
  <c r="I16" i="6"/>
  <c r="I8" i="6"/>
  <c r="I27" i="6"/>
  <c r="I33" i="6"/>
  <c r="I29" i="6"/>
  <c r="I37" i="6"/>
  <c r="I28" i="6"/>
  <c r="I32" i="6"/>
  <c r="I3" i="6"/>
  <c r="I9" i="6"/>
  <c r="I15" i="6"/>
  <c r="I25" i="6"/>
  <c r="I26" i="6"/>
  <c r="I14" i="6"/>
  <c r="I5" i="6"/>
  <c r="I19" i="6"/>
  <c r="I36" i="6"/>
  <c r="I21" i="6"/>
  <c r="I11" i="6"/>
  <c r="E6" i="6"/>
  <c r="E23" i="6"/>
  <c r="E36" i="6"/>
  <c r="E35" i="6"/>
  <c r="E12" i="6"/>
  <c r="AL4" i="6"/>
  <c r="F26" i="6"/>
  <c r="E18" i="6"/>
  <c r="E31" i="6"/>
  <c r="E11" i="6"/>
  <c r="F13" i="6"/>
  <c r="AF13" i="6" s="1"/>
  <c r="E19" i="6"/>
  <c r="F9" i="6"/>
  <c r="F14" i="6"/>
  <c r="AK3" i="6"/>
  <c r="E20" i="6"/>
  <c r="E24" i="6"/>
  <c r="F10" i="6"/>
  <c r="E4" i="6"/>
  <c r="E30" i="6"/>
  <c r="AE30" i="6" s="1"/>
  <c r="E21" i="6"/>
  <c r="AE21" i="6" s="1"/>
  <c r="F15" i="6"/>
  <c r="E5" i="6"/>
  <c r="E25" i="6"/>
  <c r="E17" i="6"/>
  <c r="AK4" i="6"/>
  <c r="E7" i="6"/>
  <c r="E22" i="6"/>
  <c r="E34" i="6"/>
  <c r="AE34" i="6" s="1"/>
  <c r="E16" i="6"/>
  <c r="AF16" i="6" s="1"/>
  <c r="E8" i="6"/>
  <c r="AF8" i="6" s="1"/>
  <c r="E27" i="6"/>
  <c r="AF27" i="6" s="1"/>
  <c r="E33" i="6"/>
  <c r="AF33" i="6" s="1"/>
  <c r="E29" i="6"/>
  <c r="AF29" i="6" s="1"/>
  <c r="E37" i="6"/>
  <c r="AF37" i="6" s="1"/>
  <c r="E28" i="6"/>
  <c r="AF28" i="6" s="1"/>
  <c r="E32" i="6"/>
  <c r="AF32" i="6" s="1"/>
  <c r="E3" i="6"/>
  <c r="AF3" i="6" s="1"/>
  <c r="AL3" i="6"/>
  <c r="Q14" i="6"/>
  <c r="R14" i="6" s="1"/>
  <c r="Q9" i="6"/>
  <c r="R9" i="6" s="1"/>
  <c r="N24" i="3"/>
  <c r="N26" i="3"/>
  <c r="N18" i="3"/>
  <c r="N23" i="3"/>
  <c r="N25" i="3"/>
  <c r="N30" i="3"/>
  <c r="N22" i="3"/>
  <c r="N29" i="3"/>
  <c r="N21" i="3"/>
  <c r="N28" i="3"/>
  <c r="N20" i="3"/>
  <c r="N27" i="3"/>
  <c r="N19" i="3"/>
  <c r="A49" i="4"/>
  <c r="B49" i="4" s="1"/>
  <c r="I49" i="4"/>
  <c r="A11" i="4"/>
  <c r="B11" i="4" s="1"/>
  <c r="C11" i="4" s="1"/>
  <c r="D11" i="4" s="1"/>
  <c r="I11" i="4"/>
  <c r="A4" i="4"/>
  <c r="B4" i="4" s="1"/>
  <c r="C4" i="4" s="1"/>
  <c r="D4" i="4" s="1"/>
  <c r="I4" i="4"/>
  <c r="I32" i="4"/>
  <c r="A32" i="4"/>
  <c r="B32" i="4" s="1"/>
  <c r="C32" i="4" s="1"/>
  <c r="D32" i="4" s="1"/>
  <c r="I28" i="4"/>
  <c r="A28" i="4"/>
  <c r="B28" i="4" s="1"/>
  <c r="E28" i="4" s="1"/>
  <c r="I48" i="4"/>
  <c r="A48" i="4"/>
  <c r="B48" i="4" s="1"/>
  <c r="I5" i="4"/>
  <c r="A5" i="4"/>
  <c r="B5" i="4" s="1"/>
  <c r="I18" i="4"/>
  <c r="A18" i="4"/>
  <c r="B18" i="4" s="1"/>
  <c r="C18" i="4" s="1"/>
  <c r="D18" i="4" s="1"/>
  <c r="I52" i="4"/>
  <c r="A52" i="4"/>
  <c r="B52" i="4" s="1"/>
  <c r="E52" i="4" s="1"/>
  <c r="A36" i="4"/>
  <c r="B36" i="4" s="1"/>
  <c r="E36" i="4" s="1"/>
  <c r="A40" i="4"/>
  <c r="B40" i="4" s="1"/>
  <c r="C40" i="4" s="1"/>
  <c r="D40" i="4" s="1"/>
  <c r="A9" i="4"/>
  <c r="B9" i="4" s="1"/>
  <c r="I9" i="4"/>
  <c r="I15" i="4"/>
  <c r="A15" i="4"/>
  <c r="B15" i="4" s="1"/>
  <c r="C36" i="4"/>
  <c r="D36" i="4" s="1"/>
  <c r="A41" i="4"/>
  <c r="B41" i="4" s="1"/>
  <c r="I41" i="4"/>
  <c r="A12" i="4"/>
  <c r="B12" i="4" s="1"/>
  <c r="I12" i="4"/>
  <c r="I19" i="4"/>
  <c r="A19" i="4"/>
  <c r="B19" i="4" s="1"/>
  <c r="A38" i="4"/>
  <c r="B38" i="4" s="1"/>
  <c r="I38" i="4"/>
  <c r="A6" i="4"/>
  <c r="B6" i="4" s="1"/>
  <c r="I6" i="4"/>
  <c r="A30" i="4"/>
  <c r="B30" i="4" s="1"/>
  <c r="I30" i="4"/>
  <c r="A33" i="4"/>
  <c r="B33" i="4" s="1"/>
  <c r="I33" i="4"/>
  <c r="A47" i="4"/>
  <c r="B47" i="4" s="1"/>
  <c r="I47" i="4"/>
  <c r="I51" i="4"/>
  <c r="A51" i="4"/>
  <c r="B51" i="4" s="1"/>
  <c r="A10" i="4"/>
  <c r="B10" i="4" s="1"/>
  <c r="I10" i="4"/>
  <c r="A39" i="4"/>
  <c r="B39" i="4" s="1"/>
  <c r="I39" i="4"/>
  <c r="A31" i="4"/>
  <c r="B31" i="4" s="1"/>
  <c r="I31" i="4"/>
  <c r="E42" i="4"/>
  <c r="C42" i="4"/>
  <c r="D42" i="4" s="1"/>
  <c r="C48" i="4"/>
  <c r="D48" i="4" s="1"/>
  <c r="E48" i="4"/>
  <c r="E7" i="4"/>
  <c r="C7" i="4"/>
  <c r="D7" i="4" s="1"/>
  <c r="A23" i="4"/>
  <c r="B23" i="4" s="1"/>
  <c r="I23" i="4"/>
  <c r="E34" i="4"/>
  <c r="C34" i="4"/>
  <c r="D34" i="4" s="1"/>
  <c r="E40" i="4"/>
  <c r="A25" i="4"/>
  <c r="B25" i="4" s="1"/>
  <c r="I25" i="4"/>
  <c r="C5" i="4"/>
  <c r="D5" i="4" s="1"/>
  <c r="E5" i="4"/>
  <c r="E11" i="4"/>
  <c r="E26" i="4"/>
  <c r="C26" i="4"/>
  <c r="D26" i="4" s="1"/>
  <c r="I43" i="4"/>
  <c r="A43" i="4"/>
  <c r="B43" i="4" s="1"/>
  <c r="A13" i="4"/>
  <c r="B13" i="4" s="1"/>
  <c r="I13" i="4"/>
  <c r="E16" i="4"/>
  <c r="C16" i="4"/>
  <c r="D16" i="4" s="1"/>
  <c r="E20" i="4"/>
  <c r="C20" i="4"/>
  <c r="D20" i="4" s="1"/>
  <c r="I8" i="4"/>
  <c r="A8" i="4"/>
  <c r="B8" i="4" s="1"/>
  <c r="E14" i="4"/>
  <c r="C14" i="4"/>
  <c r="D14" i="4" s="1"/>
  <c r="C24" i="4"/>
  <c r="D24" i="4" s="1"/>
  <c r="E24" i="4"/>
  <c r="I35" i="4"/>
  <c r="A35" i="4"/>
  <c r="B35" i="4" s="1"/>
  <c r="A22" i="4"/>
  <c r="B22" i="4" s="1"/>
  <c r="I22" i="4"/>
  <c r="A3" i="4"/>
  <c r="B3" i="4" s="1"/>
  <c r="I3" i="4"/>
  <c r="I27" i="4"/>
  <c r="A27" i="4"/>
  <c r="B27" i="4" s="1"/>
  <c r="E44" i="4"/>
  <c r="A46" i="4"/>
  <c r="B46" i="4" s="1"/>
  <c r="I46" i="4"/>
  <c r="E50" i="4"/>
  <c r="C50" i="4"/>
  <c r="D50" i="4" s="1"/>
  <c r="Q10" i="4" a="1"/>
  <c r="Q10" i="4" s="1"/>
  <c r="O11" i="4" a="1"/>
  <c r="O11" i="4" s="1"/>
  <c r="S11" i="4" a="1"/>
  <c r="S11" i="4" s="1"/>
  <c r="A17" i="4"/>
  <c r="B17" i="4" s="1"/>
  <c r="A21" i="4"/>
  <c r="B21" i="4" s="1"/>
  <c r="A29" i="4"/>
  <c r="B29" i="4" s="1"/>
  <c r="A37" i="4"/>
  <c r="B37" i="4" s="1"/>
  <c r="A45" i="4"/>
  <c r="B45" i="4" s="1"/>
  <c r="P12" i="4" a="1"/>
  <c r="P12" i="4" s="1"/>
  <c r="R10" i="4" a="1"/>
  <c r="R10" i="4" s="1"/>
  <c r="Q12" i="4" a="1"/>
  <c r="Q12" i="4" s="1"/>
  <c r="N17" i="4"/>
  <c r="P10" i="4" a="1"/>
  <c r="P10" i="4" s="1"/>
  <c r="I7" i="4"/>
  <c r="T12" i="4" a="1"/>
  <c r="T12" i="4" s="1"/>
  <c r="P11" i="4" a="1"/>
  <c r="P11" i="4" s="1"/>
  <c r="T11" i="4" a="1"/>
  <c r="T11" i="4" s="1"/>
  <c r="R11" i="4" a="1"/>
  <c r="R11" i="4" s="1"/>
  <c r="S10" i="4" a="1"/>
  <c r="S10" i="4" s="1"/>
  <c r="O10" i="4" a="1"/>
  <c r="O10" i="4" s="1"/>
  <c r="R12" i="4" a="1"/>
  <c r="R12" i="4" s="1"/>
  <c r="Q11" i="4" a="1"/>
  <c r="Q11" i="4" s="1"/>
  <c r="I14" i="4"/>
  <c r="N18" i="4"/>
  <c r="I26" i="4"/>
  <c r="I34" i="4"/>
  <c r="I42" i="4"/>
  <c r="I50" i="4"/>
  <c r="O12" i="4" a="1"/>
  <c r="O12" i="4" s="1"/>
  <c r="AE27" i="6" l="1"/>
  <c r="AE18" i="6"/>
  <c r="AE14" i="6"/>
  <c r="AE29" i="6"/>
  <c r="AE4" i="6"/>
  <c r="AE36" i="6"/>
  <c r="AE10" i="6"/>
  <c r="AE17" i="6"/>
  <c r="AE24" i="6"/>
  <c r="AE31" i="6"/>
  <c r="AE6" i="6"/>
  <c r="AE35" i="6"/>
  <c r="AE22" i="6"/>
  <c r="AE7" i="6"/>
  <c r="AE11" i="6"/>
  <c r="AE15" i="6"/>
  <c r="AE12" i="6"/>
  <c r="AE3" i="6"/>
  <c r="AE19" i="6"/>
  <c r="AE25" i="6"/>
  <c r="AE20" i="6"/>
  <c r="AE5" i="6"/>
  <c r="AE26" i="6"/>
  <c r="AE9" i="6"/>
  <c r="AE23" i="6"/>
  <c r="AE33" i="6"/>
  <c r="AF12" i="6"/>
  <c r="AE28" i="6"/>
  <c r="AF35" i="6"/>
  <c r="AE16" i="6"/>
  <c r="AF4" i="6"/>
  <c r="AF20" i="6"/>
  <c r="AE32" i="6"/>
  <c r="AE8" i="6"/>
  <c r="AF10" i="6"/>
  <c r="AE13" i="6"/>
  <c r="AE37" i="6"/>
  <c r="E4" i="4"/>
  <c r="AF24" i="6"/>
  <c r="AF30" i="6"/>
  <c r="AF17" i="6"/>
  <c r="AF6" i="6"/>
  <c r="AF25" i="6"/>
  <c r="AF18" i="6"/>
  <c r="AF23" i="6"/>
  <c r="AF34" i="6"/>
  <c r="AF21" i="6"/>
  <c r="C52" i="4"/>
  <c r="D52" i="4" s="1"/>
  <c r="C28" i="4"/>
  <c r="D28" i="4" s="1"/>
  <c r="AF26" i="6"/>
  <c r="AF22" i="6"/>
  <c r="AF11" i="6"/>
  <c r="AF31" i="6"/>
  <c r="AF36" i="6"/>
  <c r="AF15" i="6"/>
  <c r="AF7" i="6"/>
  <c r="AF19" i="6"/>
  <c r="AF5" i="6"/>
  <c r="AF9" i="6"/>
  <c r="AF14" i="6"/>
  <c r="E32" i="4"/>
  <c r="E18" i="4"/>
  <c r="P13" i="4"/>
  <c r="E49" i="4"/>
  <c r="C49" i="4"/>
  <c r="D49" i="4" s="1"/>
  <c r="E8" i="4"/>
  <c r="C8" i="4"/>
  <c r="D8" i="4" s="1"/>
  <c r="E45" i="4"/>
  <c r="C45" i="4"/>
  <c r="D45" i="4" s="1"/>
  <c r="E29" i="4"/>
  <c r="C29" i="4"/>
  <c r="D29" i="4" s="1"/>
  <c r="E37" i="4"/>
  <c r="C37" i="4"/>
  <c r="D37" i="4" s="1"/>
  <c r="E3" i="4"/>
  <c r="C3" i="4"/>
  <c r="D3" i="4" s="1"/>
  <c r="E13" i="4"/>
  <c r="C13" i="4"/>
  <c r="D13" i="4" s="1"/>
  <c r="C25" i="4"/>
  <c r="D25" i="4" s="1"/>
  <c r="E25" i="4"/>
  <c r="C31" i="4"/>
  <c r="D31" i="4" s="1"/>
  <c r="E31" i="4"/>
  <c r="C47" i="4"/>
  <c r="D47" i="4" s="1"/>
  <c r="E47" i="4"/>
  <c r="E6" i="4"/>
  <c r="C6" i="4"/>
  <c r="D6" i="4" s="1"/>
  <c r="C41" i="4"/>
  <c r="D41" i="4" s="1"/>
  <c r="E41" i="4"/>
  <c r="E21" i="4"/>
  <c r="C21" i="4"/>
  <c r="D21" i="4" s="1"/>
  <c r="E46" i="4"/>
  <c r="C46" i="4"/>
  <c r="D46" i="4" s="1"/>
  <c r="E22" i="4"/>
  <c r="C22" i="4"/>
  <c r="D22" i="4" s="1"/>
  <c r="C39" i="4"/>
  <c r="D39" i="4" s="1"/>
  <c r="E39" i="4"/>
  <c r="C33" i="4"/>
  <c r="D33" i="4" s="1"/>
  <c r="E33" i="4"/>
  <c r="E38" i="4"/>
  <c r="C38" i="4"/>
  <c r="D38" i="4" s="1"/>
  <c r="O13" i="4"/>
  <c r="E17" i="4"/>
  <c r="C17" i="4"/>
  <c r="D17" i="4" s="1"/>
  <c r="E35" i="4"/>
  <c r="C35" i="4"/>
  <c r="D35" i="4" s="1"/>
  <c r="E43" i="4"/>
  <c r="C43" i="4"/>
  <c r="D43" i="4" s="1"/>
  <c r="E19" i="4"/>
  <c r="C19" i="4"/>
  <c r="D19" i="4" s="1"/>
  <c r="E15" i="4"/>
  <c r="C15" i="4"/>
  <c r="D15" i="4" s="1"/>
  <c r="C10" i="4"/>
  <c r="D10" i="4" s="1"/>
  <c r="E10" i="4"/>
  <c r="E30" i="4"/>
  <c r="C30" i="4"/>
  <c r="D30" i="4" s="1"/>
  <c r="E27" i="4"/>
  <c r="C27" i="4"/>
  <c r="D27" i="4" s="1"/>
  <c r="E51" i="4"/>
  <c r="C51" i="4"/>
  <c r="D51" i="4" s="1"/>
  <c r="C23" i="4"/>
  <c r="D23" i="4" s="1"/>
  <c r="E23" i="4"/>
  <c r="C12" i="4"/>
  <c r="D12" i="4" s="1"/>
  <c r="E12" i="4"/>
  <c r="C9" i="4"/>
  <c r="D9" i="4" s="1"/>
  <c r="E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<sst xmlns="http://schemas.openxmlformats.org/spreadsheetml/2006/main" count="75825" uniqueCount="5788">
  <si>
    <t>cisob</t>
  </si>
  <si>
    <t>obec</t>
  </si>
  <si>
    <t>cisorp</t>
  </si>
  <si>
    <t>orp</t>
  </si>
  <si>
    <t>okres_lau</t>
  </si>
  <si>
    <t>okres</t>
  </si>
  <si>
    <t>nut3_kod</t>
  </si>
  <si>
    <t>kraj</t>
  </si>
  <si>
    <t>Polná na Šumavě</t>
  </si>
  <si>
    <t>Český Krumlov</t>
  </si>
  <si>
    <t>CZ0312</t>
  </si>
  <si>
    <t>CZ031</t>
  </si>
  <si>
    <t>Jihočeský kraj</t>
  </si>
  <si>
    <t>Doňov</t>
  </si>
  <si>
    <t>Jindřichův Hradec</t>
  </si>
  <si>
    <t>CZ0313</t>
  </si>
  <si>
    <t>Pleše</t>
  </si>
  <si>
    <t>Újezdec</t>
  </si>
  <si>
    <t>Višňová</t>
  </si>
  <si>
    <t>Záhoří</t>
  </si>
  <si>
    <t>Peč</t>
  </si>
  <si>
    <t>Dačice</t>
  </si>
  <si>
    <t>Březina</t>
  </si>
  <si>
    <t>Ratiboř</t>
  </si>
  <si>
    <t>Roseč</t>
  </si>
  <si>
    <t>Střížovice</t>
  </si>
  <si>
    <t>Kostelní Vydří</t>
  </si>
  <si>
    <t>Lužnice</t>
  </si>
  <si>
    <t>Třeboň</t>
  </si>
  <si>
    <t>Záblatí</t>
  </si>
  <si>
    <t>Plavsko</t>
  </si>
  <si>
    <t>Kostelní Radouň</t>
  </si>
  <si>
    <t>Červený Hrádek</t>
  </si>
  <si>
    <t>Dvory nad Lužnicí</t>
  </si>
  <si>
    <t>Cep</t>
  </si>
  <si>
    <t>Předotice</t>
  </si>
  <si>
    <t>Písek</t>
  </si>
  <si>
    <t>CZ0314</t>
  </si>
  <si>
    <t>Křižanov</t>
  </si>
  <si>
    <t>Milevsko</t>
  </si>
  <si>
    <t>Čečelovice</t>
  </si>
  <si>
    <t>Blatná</t>
  </si>
  <si>
    <t>CZ0316</t>
  </si>
  <si>
    <t>Strakonice</t>
  </si>
  <si>
    <t>Nová Ves</t>
  </si>
  <si>
    <t>Kvítkovice</t>
  </si>
  <si>
    <t>České Budějovice</t>
  </si>
  <si>
    <t>CZ0311</t>
  </si>
  <si>
    <t>Dívčí Kopy</t>
  </si>
  <si>
    <t>Žďár</t>
  </si>
  <si>
    <t>Okrouhlá</t>
  </si>
  <si>
    <t>Stehlovice</t>
  </si>
  <si>
    <t>Nicov</t>
  </si>
  <si>
    <t>Vimperk</t>
  </si>
  <si>
    <t>CZ0315</t>
  </si>
  <si>
    <t>Prachatice</t>
  </si>
  <si>
    <t>Vrbice</t>
  </si>
  <si>
    <t>Žárovná</t>
  </si>
  <si>
    <t>Buzice</t>
  </si>
  <si>
    <t>Chlum</t>
  </si>
  <si>
    <t>Březí</t>
  </si>
  <si>
    <t>Stožice</t>
  </si>
  <si>
    <t>Vodňany</t>
  </si>
  <si>
    <t>Katov</t>
  </si>
  <si>
    <t>Soběslav</t>
  </si>
  <si>
    <t>CZ0317</t>
  </si>
  <si>
    <t>Tábor</t>
  </si>
  <si>
    <t>Planá</t>
  </si>
  <si>
    <t>Dobrá Voda u Českých Budějovic</t>
  </si>
  <si>
    <t>Ostrolovský Újezd</t>
  </si>
  <si>
    <t>Trhové Sviny</t>
  </si>
  <si>
    <t>Dasný</t>
  </si>
  <si>
    <t>Mydlovary</t>
  </si>
  <si>
    <t>Plav</t>
  </si>
  <si>
    <t>Nákří</t>
  </si>
  <si>
    <t>Bošilec</t>
  </si>
  <si>
    <t>Neplachov</t>
  </si>
  <si>
    <t>Hradce</t>
  </si>
  <si>
    <t>Úsilné</t>
  </si>
  <si>
    <t>Hosty</t>
  </si>
  <si>
    <t>Týn nad Vltavou</t>
  </si>
  <si>
    <t>Čakov</t>
  </si>
  <si>
    <t>Habří</t>
  </si>
  <si>
    <t>Zvíkov</t>
  </si>
  <si>
    <t>Hvozdec</t>
  </si>
  <si>
    <t>Doubravice</t>
  </si>
  <si>
    <t>Borovnice</t>
  </si>
  <si>
    <t>Petříkov</t>
  </si>
  <si>
    <t>Vidov</t>
  </si>
  <si>
    <t>Hůry</t>
  </si>
  <si>
    <t>Jivno</t>
  </si>
  <si>
    <t>Dubičné</t>
  </si>
  <si>
    <t>Vráto</t>
  </si>
  <si>
    <t>Libníč</t>
  </si>
  <si>
    <t>Adamov</t>
  </si>
  <si>
    <t>Mokrý Lom</t>
  </si>
  <si>
    <t>Hlavatce</t>
  </si>
  <si>
    <t>Komařice</t>
  </si>
  <si>
    <t>Vitín</t>
  </si>
  <si>
    <t>Chotýčany</t>
  </si>
  <si>
    <t>Vlkov</t>
  </si>
  <si>
    <t>Mazelov</t>
  </si>
  <si>
    <t>Drahotěšice</t>
  </si>
  <si>
    <t>Kamenná</t>
  </si>
  <si>
    <t>Pištín</t>
  </si>
  <si>
    <t>Zahájí</t>
  </si>
  <si>
    <t>Strýčice</t>
  </si>
  <si>
    <t>Břehov</t>
  </si>
  <si>
    <t>Hartmanice</t>
  </si>
  <si>
    <t>Horní Kněžeklady</t>
  </si>
  <si>
    <t>Bečice</t>
  </si>
  <si>
    <t>Dobšice</t>
  </si>
  <si>
    <t>Chlumec</t>
  </si>
  <si>
    <t>Kaplice</t>
  </si>
  <si>
    <t>Srnín</t>
  </si>
  <si>
    <t>Bohdalovice</t>
  </si>
  <si>
    <t>Malšín</t>
  </si>
  <si>
    <t>Věžovatá Pláně</t>
  </si>
  <si>
    <t>Krajníčko</t>
  </si>
  <si>
    <t>Hornosín</t>
  </si>
  <si>
    <t>Měkynec</t>
  </si>
  <si>
    <t>Radějovice</t>
  </si>
  <si>
    <t>Mačkov</t>
  </si>
  <si>
    <t>Němčice</t>
  </si>
  <si>
    <t>Zahorčice</t>
  </si>
  <si>
    <t>Vacovice</t>
  </si>
  <si>
    <t>Truskovice</t>
  </si>
  <si>
    <t>Milejovice</t>
  </si>
  <si>
    <t>Přechovice</t>
  </si>
  <si>
    <t>Krty-Hradec</t>
  </si>
  <si>
    <t>Mnichov</t>
  </si>
  <si>
    <t>Tchořovice</t>
  </si>
  <si>
    <t>Kocelovice</t>
  </si>
  <si>
    <t>Hlupín</t>
  </si>
  <si>
    <t>Nebřehovice</t>
  </si>
  <si>
    <t>Třešovice</t>
  </si>
  <si>
    <t>Úlehle</t>
  </si>
  <si>
    <t>Němětice</t>
  </si>
  <si>
    <t>Velká Turná</t>
  </si>
  <si>
    <t>Kváskovice</t>
  </si>
  <si>
    <t>Slaník</t>
  </si>
  <si>
    <t>Strunkovice nad Volyňkou</t>
  </si>
  <si>
    <t>Přední Zborovice</t>
  </si>
  <si>
    <t>Krašlovice</t>
  </si>
  <si>
    <t>Lom</t>
  </si>
  <si>
    <t>Libětice</t>
  </si>
  <si>
    <t>Řepice</t>
  </si>
  <si>
    <t>Rovná</t>
  </si>
  <si>
    <t>Zvotoky</t>
  </si>
  <si>
    <t>Horní Poříčí</t>
  </si>
  <si>
    <t>Uzeničky</t>
  </si>
  <si>
    <t>Chobot</t>
  </si>
  <si>
    <t>Pohorovice</t>
  </si>
  <si>
    <t>Štěchovice</t>
  </si>
  <si>
    <t>Kalenice</t>
  </si>
  <si>
    <t>Krejnice</t>
  </si>
  <si>
    <t>Nišovice</t>
  </si>
  <si>
    <t>Bratronice</t>
  </si>
  <si>
    <t>Lipovice</t>
  </si>
  <si>
    <t>Kratušín</t>
  </si>
  <si>
    <t>Dvory</t>
  </si>
  <si>
    <t>Drslavice</t>
  </si>
  <si>
    <t>Zábrdí</t>
  </si>
  <si>
    <t>Žernovice</t>
  </si>
  <si>
    <t>Babice</t>
  </si>
  <si>
    <t>Lužice</t>
  </si>
  <si>
    <t>Olšovice</t>
  </si>
  <si>
    <t>Mahouš</t>
  </si>
  <si>
    <t>Chvalovice</t>
  </si>
  <si>
    <t>Buk</t>
  </si>
  <si>
    <t>Bohunice</t>
  </si>
  <si>
    <t>Pěčnov</t>
  </si>
  <si>
    <t>Borek</t>
  </si>
  <si>
    <t>Borovany</t>
  </si>
  <si>
    <t>Boršov nad Vltavou</t>
  </si>
  <si>
    <t>Čejkovice</t>
  </si>
  <si>
    <t>Dívčice</t>
  </si>
  <si>
    <t>Dolní Bukovsko</t>
  </si>
  <si>
    <t>Doudleby</t>
  </si>
  <si>
    <t>Dříteň</t>
  </si>
  <si>
    <t>Dubné</t>
  </si>
  <si>
    <t>Dynín</t>
  </si>
  <si>
    <t>Hluboká nad Vltavou</t>
  </si>
  <si>
    <t>Homole</t>
  </si>
  <si>
    <t>Horní Stropnice</t>
  </si>
  <si>
    <t>Hosín</t>
  </si>
  <si>
    <t>Hranice</t>
  </si>
  <si>
    <t>Hrdějovice</t>
  </si>
  <si>
    <t>Chrášany</t>
  </si>
  <si>
    <t>Jankov</t>
  </si>
  <si>
    <t>Jílovice</t>
  </si>
  <si>
    <t>Kamenný Újezd</t>
  </si>
  <si>
    <t>Ledenice</t>
  </si>
  <si>
    <t>Libín</t>
  </si>
  <si>
    <t>Lipí</t>
  </si>
  <si>
    <t>Lišov</t>
  </si>
  <si>
    <t>Litvínovice</t>
  </si>
  <si>
    <t>Ločenice</t>
  </si>
  <si>
    <t>Mladošovice</t>
  </si>
  <si>
    <t>Nedabyle</t>
  </si>
  <si>
    <t>Nové Hrady</t>
  </si>
  <si>
    <t>Olešnice</t>
  </si>
  <si>
    <t>Olešník</t>
  </si>
  <si>
    <t>Radošovice</t>
  </si>
  <si>
    <t>Roudné</t>
  </si>
  <si>
    <t>Rudolfov</t>
  </si>
  <si>
    <t>Římov</t>
  </si>
  <si>
    <t>Sedlec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</si>
  <si>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</si>
  <si>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</si>
  <si>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</si>
  <si>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</si>
  <si>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</si>
  <si>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</si>
  <si>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</si>
  <si>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</si>
  <si>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</si>
  <si>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Včelná</t>
  </si>
  <si>
    <t>Vrábče</t>
  </si>
  <si>
    <t>Všemyslice</t>
  </si>
  <si>
    <t>Záboří</t>
  </si>
  <si>
    <t>Zliv</t>
  </si>
  <si>
    <t>Žabovřesky</t>
  </si>
  <si>
    <t>Žár</t>
  </si>
  <si>
    <t>Žimutice</t>
  </si>
  <si>
    <t>Benešov nad Černou</t>
  </si>
  <si>
    <t>Besednice</t>
  </si>
  <si>
    <t>Boletice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</si>
  <si>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</si>
  <si>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</si>
  <si>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</si>
  <si>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</si>
  <si>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</si>
  <si>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</si>
  <si>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</si>
  <si>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</si>
  <si>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</si>
  <si>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</si>
  <si>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Chvalšiny</t>
  </si>
  <si>
    <t>Kájov</t>
  </si>
  <si>
    <t>Křemže</t>
  </si>
  <si>
    <t>Lipno nad Vltavou</t>
  </si>
  <si>
    <t>Loučovice</t>
  </si>
  <si>
    <t>Malonty</t>
  </si>
  <si>
    <t>Mirkovice</t>
  </si>
  <si>
    <t>Netřebice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</si>
  <si>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</si>
  <si>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</si>
  <si>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</si>
  <si>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</si>
  <si>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</si>
  <si>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</si>
  <si>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</si>
  <si>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Soběnov</t>
  </si>
  <si>
    <t>Světlík</t>
  </si>
  <si>
    <t>Velešín</t>
  </si>
  <si>
    <t>Větřní</t>
  </si>
  <si>
    <t>Vyšší Brod</t>
  </si>
  <si>
    <t>Zlatá Koruna</t>
  </si>
  <si>
    <t>Zubčice</t>
  </si>
  <si>
    <t>Borová Lada</t>
  </si>
  <si>
    <t>Budeč</t>
  </si>
  <si>
    <t>Budíškovice</t>
  </si>
  <si>
    <t>Cizkrajov</t>
  </si>
  <si>
    <t>České Velenice</t>
  </si>
  <si>
    <t>Český Rudolec</t>
  </si>
  <si>
    <t>Číměř</t>
  </si>
  <si>
    <t>Dešná</t>
  </si>
  <si>
    <t>Deštná</t>
  </si>
  <si>
    <t>Hatín</t>
  </si>
  <si>
    <t>Heřmaneč</t>
  </si>
  <si>
    <t>Horní Pěna</t>
  </si>
  <si>
    <t>Horní Radouň</t>
  </si>
  <si>
    <t>Hospříz</t>
  </si>
  <si>
    <t>Hříšice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</si>
  <si>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</si>
  <si>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</si>
  <si>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</si>
  <si>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</si>
  <si>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</si>
  <si>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</si>
  <si>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</si>
  <si>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Majdalena</t>
  </si>
  <si>
    <t>Nová Bystřice</t>
  </si>
  <si>
    <t>Nová Včelnice</t>
  </si>
  <si>
    <t>Novosedly nad Nežárkou</t>
  </si>
  <si>
    <t>Písečné</t>
  </si>
  <si>
    <t>Pluhův Žďár</t>
  </si>
  <si>
    <t>Popelín</t>
  </si>
  <si>
    <t>Rapšach</t>
  </si>
  <si>
    <t>Rodvínov</t>
  </si>
  <si>
    <t>Slavonice</t>
  </si>
  <si>
    <t>Staré Hobzí</t>
  </si>
  <si>
    <t>Staré Město pod Landštejnem</t>
  </si>
  <si>
    <t>Stráž nad Nežárkou</t>
  </si>
  <si>
    <t>Strmilov</t>
  </si>
  <si>
    <t>Stříbřec</t>
  </si>
  <si>
    <t>Studená</t>
  </si>
  <si>
    <t>Suchdol nad Lužnicí</t>
  </si>
  <si>
    <t>Volfířov</t>
  </si>
  <si>
    <t>Zahrádky</t>
  </si>
  <si>
    <t>Albrechtice nad Vltavou</t>
  </si>
  <si>
    <t>Bernartice</t>
  </si>
  <si>
    <t>Božetice</t>
  </si>
  <si>
    <t>Branice</t>
  </si>
  <si>
    <t>Cerhonice</t>
  </si>
  <si>
    <t>Čimelice</t>
  </si>
  <si>
    <t>Čížová</t>
  </si>
  <si>
    <t>Dobev</t>
  </si>
  <si>
    <t>Dražíč</t>
  </si>
  <si>
    <t>Drhovle</t>
  </si>
  <si>
    <t>Heřmaň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</si>
  <si>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</si>
  <si>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</si>
  <si>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</si>
  <si>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</si>
  <si>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</si>
  <si>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</si>
  <si>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</si>
  <si>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</si>
  <si>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Králova Lhota</t>
  </si>
  <si>
    <t>Kučeř</t>
  </si>
  <si>
    <t>Lety</t>
  </si>
  <si>
    <t>Mirotice</t>
  </si>
  <si>
    <t>Mirovice</t>
  </si>
  <si>
    <t>Mišovice</t>
  </si>
  <si>
    <t>Myslín</t>
  </si>
  <si>
    <t>Nadějkov</t>
  </si>
  <si>
    <t>Nevězice</t>
  </si>
  <si>
    <t>Orlík nad Vltavou</t>
  </si>
  <si>
    <t>Oslov</t>
  </si>
  <si>
    <t>Ostrovec</t>
  </si>
  <si>
    <t>Podolí I</t>
  </si>
  <si>
    <t>Protivín</t>
  </si>
  <si>
    <t>Přeštěnice</t>
  </si>
  <si>
    <t>Putim</t>
  </si>
  <si>
    <t>Ražice</t>
  </si>
  <si>
    <t>Sepekov</t>
  </si>
  <si>
    <t>Skály</t>
  </si>
  <si>
    <t>Slabčice</t>
  </si>
  <si>
    <t>Smetanova Lhota</t>
  </si>
  <si>
    <t>Tálín</t>
  </si>
  <si>
    <t>Veselíčko</t>
  </si>
  <si>
    <t>Vráž</t>
  </si>
  <si>
    <t>Vrcovice</t>
  </si>
  <si>
    <t>Zbelítov</t>
  </si>
  <si>
    <t>Zběšičky</t>
  </si>
  <si>
    <t>Zhoř</t>
  </si>
  <si>
    <t>Bohumilice</t>
  </si>
  <si>
    <t>Bošice</t>
  </si>
  <si>
    <t>Bušanovice</t>
  </si>
  <si>
    <t>Čkyně</t>
  </si>
  <si>
    <t>Dub</t>
  </si>
  <si>
    <t>Horní Vltavice</t>
  </si>
  <si>
    <t>Hracholusky</t>
  </si>
  <si>
    <t>Husinec</t>
  </si>
  <si>
    <t>Chlumany</t>
  </si>
  <si>
    <t>Chroboly</t>
  </si>
  <si>
    <t>Ktiš</t>
  </si>
  <si>
    <t>Kvilda</t>
  </si>
  <si>
    <t>Lažiště</t>
  </si>
  <si>
    <t>Lenora</t>
  </si>
  <si>
    <t>Lhenice</t>
  </si>
  <si>
    <t>Malovice</t>
  </si>
  <si>
    <t>Mičovice</t>
  </si>
  <si>
    <t>Nebahovy</t>
  </si>
  <si>
    <t>Netolice</t>
  </si>
  <si>
    <t>Nová Pec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</si>
  <si>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</si>
  <si>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</si>
  <si>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</si>
  <si>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</si>
  <si>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</si>
  <si>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</si>
  <si>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</si>
  <si>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</si>
  <si>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Tvrzice</t>
  </si>
  <si>
    <t>Vacov</t>
  </si>
  <si>
    <t>Vitějovice</t>
  </si>
  <si>
    <t>Vlachovo Březí</t>
  </si>
  <si>
    <t>Volary</t>
  </si>
  <si>
    <t>Zálezly</t>
  </si>
  <si>
    <t>Zbytiny</t>
  </si>
  <si>
    <t>Zdíkov</t>
  </si>
  <si>
    <t>Želnava</t>
  </si>
  <si>
    <t>Bavorov</t>
  </si>
  <si>
    <t>Bělčice</t>
  </si>
  <si>
    <t>Bílsko</t>
  </si>
  <si>
    <t>Cehnice</t>
  </si>
  <si>
    <t>Čejetice</t>
  </si>
  <si>
    <t>Čepřovice</t>
  </si>
  <si>
    <t>Čestice</t>
  </si>
  <si>
    <t>Číčenice</t>
  </si>
  <si>
    <t>Drahonice</t>
  </si>
  <si>
    <t>Drážov</t>
  </si>
  <si>
    <t>Dřešín</t>
  </si>
  <si>
    <t>Hoslovice</t>
  </si>
  <si>
    <t>Hoštice</t>
  </si>
  <si>
    <t>Chelčice</t>
  </si>
  <si>
    <t>Chrášovice</t>
  </si>
  <si>
    <t>Jinín</t>
  </si>
  <si>
    <t>Kadov</t>
  </si>
  <si>
    <t>Katovice</t>
  </si>
  <si>
    <t>Kraselov</t>
  </si>
  <si>
    <t>Libějovice</t>
  </si>
  <si>
    <t>Litochovice</t>
  </si>
  <si>
    <t>Lnáře</t>
  </si>
  <si>
    <t>Malenice</t>
  </si>
  <si>
    <t>Mečichov</t>
  </si>
  <si>
    <t>Miloňovice</t>
  </si>
  <si>
    <t>Myštice</t>
  </si>
  <si>
    <t>Branišov</t>
  </si>
  <si>
    <t>Čížkrajice</t>
  </si>
  <si>
    <t>Nihošovice</t>
  </si>
  <si>
    <t>Střítež</t>
  </si>
  <si>
    <t>Novosedly</t>
  </si>
  <si>
    <t>Osek</t>
  </si>
  <si>
    <t>Paračov</t>
  </si>
  <si>
    <t>Hajany</t>
  </si>
  <si>
    <t>Turovec</t>
  </si>
  <si>
    <t>Pracejovice</t>
  </si>
  <si>
    <t>Předmíř</t>
  </si>
  <si>
    <t>Předslavice</t>
  </si>
  <si>
    <t>Přešovice</t>
  </si>
  <si>
    <t>Radomyšl</t>
  </si>
  <si>
    <t>Sedlice</t>
  </si>
  <si>
    <t>Skočice</t>
  </si>
  <si>
    <t>Sousedovice</t>
  </si>
  <si>
    <t>Strašice</t>
  </si>
  <si>
    <t>Střelské Hoštice</t>
  </si>
  <si>
    <t>Škvořetice</t>
  </si>
  <si>
    <t>Štěkeň</t>
  </si>
  <si>
    <t>Třebohostice</t>
  </si>
  <si>
    <t>Uzenice</t>
  </si>
  <si>
    <t>Volenice</t>
  </si>
  <si>
    <t>Volyně</t>
  </si>
  <si>
    <t>Bechyně</t>
  </si>
  <si>
    <t>Borkovice</t>
  </si>
  <si>
    <t>Borotín</t>
  </si>
  <si>
    <t>Bradáčov</t>
  </si>
  <si>
    <t>Březnice</t>
  </si>
  <si>
    <t>Budislav</t>
  </si>
  <si>
    <t>Dírná</t>
  </si>
  <si>
    <t>Dobronice u Bechyně</t>
  </si>
  <si>
    <t>Dolní Hořice</t>
  </si>
  <si>
    <t>Dráchov</t>
  </si>
  <si>
    <t>Dražice</t>
  </si>
  <si>
    <t>Dražičky</t>
  </si>
  <si>
    <t>Chotěmice</t>
  </si>
  <si>
    <t>Chotoviny</t>
  </si>
  <si>
    <t>Choustník</t>
  </si>
  <si>
    <t>Chýnov</t>
  </si>
  <si>
    <t>Jistebnice</t>
  </si>
  <si>
    <t>Košice</t>
  </si>
  <si>
    <t>Malšice</t>
  </si>
  <si>
    <t>Mladá Vožice</t>
  </si>
  <si>
    <t>Mlýny</t>
  </si>
  <si>
    <t>Myslkovice</t>
  </si>
  <si>
    <t>Nemyšl</t>
  </si>
  <si>
    <t>Nová Ves u Chýnova</t>
  </si>
  <si>
    <t>Oldřichov</t>
  </si>
  <si>
    <t>Opařany</t>
  </si>
  <si>
    <t>Planá nad Lužnicí</t>
  </si>
  <si>
    <t>Pohnání</t>
  </si>
  <si>
    <t>Pojbuky</t>
  </si>
  <si>
    <t>Přehořov</t>
  </si>
  <si>
    <t>Radenín</t>
  </si>
  <si>
    <t>Radětice</t>
  </si>
  <si>
    <t>Radimovice u Želče</t>
  </si>
  <si>
    <t>Radkov</t>
  </si>
  <si>
    <t>Rataje</t>
  </si>
  <si>
    <t>Ratibořské Hory</t>
  </si>
  <si>
    <t>Roudná</t>
  </si>
  <si>
    <t>Řepeč</t>
  </si>
  <si>
    <t>Sezimovo Ústí</t>
  </si>
  <si>
    <t>Skalice</t>
  </si>
  <si>
    <t>Skopytce</t>
  </si>
  <si>
    <t>Smilovy Hory</t>
  </si>
  <si>
    <t>Stádlec</t>
  </si>
  <si>
    <t>Sudoměřice u Bechyně</t>
  </si>
  <si>
    <t>Sudoměřice u Tábora</t>
  </si>
  <si>
    <t>Sviny</t>
  </si>
  <si>
    <t>Šebířov</t>
  </si>
  <si>
    <t>Tučapy</t>
  </si>
  <si>
    <t>Val</t>
  </si>
  <si>
    <t>Vesce</t>
  </si>
  <si>
    <t>Veselí nad Lužnicí</t>
  </si>
  <si>
    <t>Vilice</t>
  </si>
  <si>
    <t>Vlastiboř</t>
  </si>
  <si>
    <t>Vodice</t>
  </si>
  <si>
    <t>Zálší</t>
  </si>
  <si>
    <t>Zvěrotice</t>
  </si>
  <si>
    <t>Želeč</t>
  </si>
  <si>
    <t>Nasavrky</t>
  </si>
  <si>
    <t>Budyně</t>
  </si>
  <si>
    <t>Lažany</t>
  </si>
  <si>
    <t>Drachkov</t>
  </si>
  <si>
    <t>Droužetice</t>
  </si>
  <si>
    <t>Mutěnice</t>
  </si>
  <si>
    <t>Kuřimany</t>
  </si>
  <si>
    <t>Kladruby</t>
  </si>
  <si>
    <t>Zhoř u Tábora</t>
  </si>
  <si>
    <t>Běleč</t>
  </si>
  <si>
    <t>Hlasivo</t>
  </si>
  <si>
    <t>Řemíčov</t>
  </si>
  <si>
    <t>Dolní Hrachovice</t>
  </si>
  <si>
    <t>Pohnánec</t>
  </si>
  <si>
    <t>Rodná</t>
  </si>
  <si>
    <t>Krátošice</t>
  </si>
  <si>
    <t>Skrýchov u Malšic</t>
  </si>
  <si>
    <t>Drunče</t>
  </si>
  <si>
    <t>Rosička</t>
  </si>
  <si>
    <t>Světce</t>
  </si>
  <si>
    <t>Vícemil</t>
  </si>
  <si>
    <t>Smržov</t>
  </si>
  <si>
    <t>Bednáreček</t>
  </si>
  <si>
    <t>Horní Skrýchov</t>
  </si>
  <si>
    <t>Pístina</t>
  </si>
  <si>
    <t>Příbraz</t>
  </si>
  <si>
    <t>Probulov</t>
  </si>
  <si>
    <t>Přeborov</t>
  </si>
  <si>
    <t>Horosedly</t>
  </si>
  <si>
    <t>Kožlí</t>
  </si>
  <si>
    <t>Nové Hutě</t>
  </si>
  <si>
    <t>Budkov</t>
  </si>
  <si>
    <t>Lčovice</t>
  </si>
  <si>
    <t>Křišanov</t>
  </si>
  <si>
    <t>Hájek</t>
  </si>
  <si>
    <t>Člunek</t>
  </si>
  <si>
    <t>Blažejov</t>
  </si>
  <si>
    <t>Rakovice</t>
  </si>
  <si>
    <t>Jickovice</t>
  </si>
  <si>
    <t>Boudy</t>
  </si>
  <si>
    <t>Minice</t>
  </si>
  <si>
    <t>Nerestce</t>
  </si>
  <si>
    <t>Zvíkovské Podhradí</t>
  </si>
  <si>
    <t>Křenovice</t>
  </si>
  <si>
    <t>Olešná</t>
  </si>
  <si>
    <t>Varvažov</t>
  </si>
  <si>
    <t>Paseky</t>
  </si>
  <si>
    <t>Temešvár</t>
  </si>
  <si>
    <t>Vojníkov</t>
  </si>
  <si>
    <t>Dolní Novosedly</t>
  </si>
  <si>
    <t>Horní Slatina</t>
  </si>
  <si>
    <t>Třebětice</t>
  </si>
  <si>
    <t>Nová Ves nad Lužnicí</t>
  </si>
  <si>
    <t>Staňkov</t>
  </si>
  <si>
    <t>Hamr</t>
  </si>
  <si>
    <t>Dobrohoš</t>
  </si>
  <si>
    <t>Županovice</t>
  </si>
  <si>
    <t>Polště</t>
  </si>
  <si>
    <t>Dolní Pěna</t>
  </si>
  <si>
    <t>Okrouhlá Radouň</t>
  </si>
  <si>
    <t>Kačlehy</t>
  </si>
  <si>
    <t>Bednárec</t>
  </si>
  <si>
    <t>Velký Ratmírov</t>
  </si>
  <si>
    <t>Dolní Žďár</t>
  </si>
  <si>
    <t>Vydří</t>
  </si>
  <si>
    <t>Frahelž</t>
  </si>
  <si>
    <t>Ponědrážka</t>
  </si>
  <si>
    <t>Ponědraž</t>
  </si>
  <si>
    <t>Klec</t>
  </si>
  <si>
    <t>Hadravova Rosička</t>
  </si>
  <si>
    <t>Báňovice</t>
  </si>
  <si>
    <t>Nová Olešná</t>
  </si>
  <si>
    <t>Bořetín</t>
  </si>
  <si>
    <t>Jilem</t>
  </si>
  <si>
    <t>Horní Němčice</t>
  </si>
  <si>
    <t>Halámky</t>
  </si>
  <si>
    <t>Dunajovice</t>
  </si>
  <si>
    <t>Hrachoviště</t>
  </si>
  <si>
    <t>Domanín</t>
  </si>
  <si>
    <t>Mažice</t>
  </si>
  <si>
    <t>Hodonice</t>
  </si>
  <si>
    <t>Košín</t>
  </si>
  <si>
    <t>Jedlany</t>
  </si>
  <si>
    <t>Krtov</t>
  </si>
  <si>
    <t>Chrbonín</t>
  </si>
  <si>
    <t>Třebějice</t>
  </si>
  <si>
    <t>Svrabov</t>
  </si>
  <si>
    <t>Radimovice u Tábora</t>
  </si>
  <si>
    <t>Meziříčí</t>
  </si>
  <si>
    <t>Balkova Lhota</t>
  </si>
  <si>
    <t>Drhovice</t>
  </si>
  <si>
    <t>Psárov</t>
  </si>
  <si>
    <t>Vlčeves</t>
  </si>
  <si>
    <t>Nová Ves u Mladé Vožice</t>
  </si>
  <si>
    <t>Libějice</t>
  </si>
  <si>
    <t>Haškovcova Lhota</t>
  </si>
  <si>
    <t>Dlouhá Lhota</t>
  </si>
  <si>
    <t>Černýšovice</t>
  </si>
  <si>
    <t>Drahov</t>
  </si>
  <si>
    <t>Žíšov</t>
  </si>
  <si>
    <t>Zadní Střítež</t>
  </si>
  <si>
    <t>Únice</t>
  </si>
  <si>
    <t>Kubova Hu</t>
  </si>
  <si>
    <t>Klenovice</t>
  </si>
  <si>
    <t>Hlincová Hora</t>
  </si>
  <si>
    <t>Modrá Hůrka</t>
  </si>
  <si>
    <t>Mojné</t>
  </si>
  <si>
    <t>Kamenný Malíkov</t>
  </si>
  <si>
    <t>Vlčetínec</t>
  </si>
  <si>
    <t>Horní Meziříčko</t>
  </si>
  <si>
    <t>Květov</t>
  </si>
  <si>
    <t>Vlastec</t>
  </si>
  <si>
    <t>Vlksice</t>
  </si>
  <si>
    <t>Pivkovice</t>
  </si>
  <si>
    <t>Bezdědovice</t>
  </si>
  <si>
    <t>Lažánky</t>
  </si>
  <si>
    <t>Čenkov u Bechyně</t>
  </si>
  <si>
    <t>Hodětín</t>
  </si>
  <si>
    <t>Slapsko</t>
  </si>
  <si>
    <t>Zhoř u Mladé Vožice</t>
  </si>
  <si>
    <t>Slapy</t>
  </si>
  <si>
    <t>Řípec</t>
  </si>
  <si>
    <t>Ústrašice</t>
  </si>
  <si>
    <t>Mezná</t>
  </si>
  <si>
    <t>Sedlečko u Soběslavě</t>
  </si>
  <si>
    <t>Zlukov</t>
  </si>
  <si>
    <t>Komárov</t>
  </si>
  <si>
    <t>Závraty</t>
  </si>
  <si>
    <t>Otmarov</t>
  </si>
  <si>
    <t>Židlochovice</t>
  </si>
  <si>
    <t>CZ0643</t>
  </si>
  <si>
    <t>Brno-venkov</t>
  </si>
  <si>
    <t>CZ064</t>
  </si>
  <si>
    <t>Jihomoravský kraj</t>
  </si>
  <si>
    <t>Horní Smržov</t>
  </si>
  <si>
    <t>Boskovice</t>
  </si>
  <si>
    <t>CZ0641</t>
  </si>
  <si>
    <t>Blansko</t>
  </si>
  <si>
    <t>Roubanina</t>
  </si>
  <si>
    <t>Velenov</t>
  </si>
  <si>
    <t>Ludíkov</t>
  </si>
  <si>
    <t>Újezd u Boskovic</t>
  </si>
  <si>
    <t>Skalička</t>
  </si>
  <si>
    <t>Tišnov</t>
  </si>
  <si>
    <t>Velký Karlov</t>
  </si>
  <si>
    <t>Znojmo</t>
  </si>
  <si>
    <t>CZ0647</t>
  </si>
  <si>
    <t>Ponětovice</t>
  </si>
  <si>
    <t>Šlapanice</t>
  </si>
  <si>
    <t>Předklášteří</t>
  </si>
  <si>
    <t>Říčky</t>
  </si>
  <si>
    <t>Rosice</t>
  </si>
  <si>
    <t>Skryje</t>
  </si>
  <si>
    <t>Újezd u Tišnova</t>
  </si>
  <si>
    <t>Vracovice</t>
  </si>
  <si>
    <t>Plenkovice</t>
  </si>
  <si>
    <t>Přeskače</t>
  </si>
  <si>
    <t>Křídlůvky</t>
  </si>
  <si>
    <t>Kozlany</t>
  </si>
  <si>
    <t>Vyškov</t>
  </si>
  <si>
    <t>CZ0646</t>
  </si>
  <si>
    <t>Olšany</t>
  </si>
  <si>
    <t>Medlovice</t>
  </si>
  <si>
    <t>Podomí</t>
  </si>
  <si>
    <t>Uhřice</t>
  </si>
  <si>
    <t>Bučovice</t>
  </si>
  <si>
    <t>Heršpice</t>
  </si>
  <si>
    <t>Slavkov u Brna</t>
  </si>
  <si>
    <t>Kašnice</t>
  </si>
  <si>
    <t>Hustopeče</t>
  </si>
  <si>
    <t>CZ0644</t>
  </si>
  <si>
    <t>Břeclav</t>
  </si>
  <si>
    <t>Cvrčovice</t>
  </si>
  <si>
    <t>Pohořelice</t>
  </si>
  <si>
    <t>Podbřežice</t>
  </si>
  <si>
    <t>Holubice</t>
  </si>
  <si>
    <t>Jiřice u Moravských Budějovic</t>
  </si>
  <si>
    <t>Louka</t>
  </si>
  <si>
    <t>Ústup</t>
  </si>
  <si>
    <t>Rybníček</t>
  </si>
  <si>
    <t>Crhov</t>
  </si>
  <si>
    <t>Rostěnice-Zvonovice</t>
  </si>
  <si>
    <t>Suchohrdly</t>
  </si>
  <si>
    <t>Kurdějov</t>
  </si>
  <si>
    <t>Spešov</t>
  </si>
  <si>
    <t>Mouřínov</t>
  </si>
  <si>
    <t>Ladná</t>
  </si>
  <si>
    <t>Bedřichov</t>
  </si>
  <si>
    <t>Benešov</t>
  </si>
  <si>
    <t>Bořitov</t>
  </si>
  <si>
    <t>Brov-Jeneč</t>
  </si>
  <si>
    <t>Brumov</t>
  </si>
  <si>
    <t>Bukovice</t>
  </si>
  <si>
    <t>Bukovina</t>
  </si>
  <si>
    <t>Bukovinka</t>
  </si>
  <si>
    <t>Býkovice</t>
  </si>
  <si>
    <t>Cetkovice</t>
  </si>
  <si>
    <t>Černá Hora</t>
  </si>
  <si>
    <t>Černovice</t>
  </si>
  <si>
    <t>Chrudichromy</t>
  </si>
  <si>
    <t>Doubravice nad Svitavou</t>
  </si>
  <si>
    <t>Drnovice</t>
  </si>
  <si>
    <t>Habrůvka</t>
  </si>
  <si>
    <t>Hluboké Dvory</t>
  </si>
  <si>
    <t>Hodonín</t>
  </si>
  <si>
    <t>Holštejn</t>
  </si>
  <si>
    <t>Jabloňany</t>
  </si>
  <si>
    <t>Jedovnice</t>
  </si>
  <si>
    <t>Kněževes</t>
  </si>
  <si>
    <t>Knínice</t>
  </si>
  <si>
    <t>Kořenec</t>
  </si>
  <si>
    <t>Kotvrdovice</t>
  </si>
  <si>
    <t>Kozárov</t>
  </si>
  <si>
    <t>Krasová</t>
  </si>
  <si>
    <t>Krhov</t>
  </si>
  <si>
    <t>Křetín</t>
  </si>
  <si>
    <t>Křtěnov</t>
  </si>
  <si>
    <t>Křtiny</t>
  </si>
  <si>
    <t>Kulířov</t>
  </si>
  <si>
    <t>Kunčina Ves</t>
  </si>
  <si>
    <t>Kunice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</si>
  <si>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</si>
  <si>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</si>
  <si>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</si>
  <si>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</si>
  <si>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</si>
  <si>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</si>
  <si>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</si>
  <si>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Lipovec</t>
  </si>
  <si>
    <t>Lipůvka</t>
  </si>
  <si>
    <t>Lomnice</t>
  </si>
  <si>
    <t>Lubě</t>
  </si>
  <si>
    <t>Lysice</t>
  </si>
  <si>
    <t>Makov</t>
  </si>
  <si>
    <t>Malá Lhota</t>
  </si>
  <si>
    <t>Malá Roudka</t>
  </si>
  <si>
    <t>Míchov</t>
  </si>
  <si>
    <t>Milonice</t>
  </si>
  <si>
    <t>Nýrov</t>
  </si>
  <si>
    <t>Obora</t>
  </si>
  <si>
    <t>Ochoz u Tišnova</t>
  </si>
  <si>
    <t>Olomučany</t>
  </si>
  <si>
    <t>Osiky</t>
  </si>
  <si>
    <t>Ostrov u Macochy</t>
  </si>
  <si>
    <t>Pamětice</t>
  </si>
  <si>
    <t>Petrov</t>
  </si>
  <si>
    <t>Petrovice</t>
  </si>
  <si>
    <t>Prostřední Poříčí</t>
  </si>
  <si>
    <t>Rájec-Jestřebí</t>
  </si>
  <si>
    <t>Ráječko</t>
  </si>
  <si>
    <t>Rašov</t>
  </si>
  <si>
    <t>Rohozec</t>
  </si>
  <si>
    <t>Rozseč nad Kunštátem</t>
  </si>
  <si>
    <t>Rozsíčka</t>
  </si>
  <si>
    <t>Rudice</t>
  </si>
  <si>
    <t>Sebranice</t>
  </si>
  <si>
    <t>Senetářov</t>
  </si>
  <si>
    <t>Skalice nad Svitavou</t>
  </si>
  <si>
    <t>Skrchov</t>
  </si>
  <si>
    <t>Sloup</t>
  </si>
  <si>
    <t>Strhaře</t>
  </si>
  <si>
    <t>Sudice</t>
  </si>
  <si>
    <t>Suchý</t>
  </si>
  <si>
    <t>Sulíkov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</si>
  <si>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</si>
  <si>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</si>
  <si>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</si>
  <si>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</si>
  <si>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</si>
  <si>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</si>
  <si>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</si>
  <si>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</t>
  </si>
  <si>
    <t>Újezd u Černé Hory</t>
  </si>
  <si>
    <t>Unín</t>
  </si>
  <si>
    <t>Úsobrno</t>
  </si>
  <si>
    <t>Valchov</t>
  </si>
  <si>
    <t>Vanovice</t>
  </si>
  <si>
    <t>Vavřinec</t>
  </si>
  <si>
    <t>Vážany</t>
  </si>
  <si>
    <t>Stvolová</t>
  </si>
  <si>
    <t>Velké Opatovice</t>
  </si>
  <si>
    <t>Vilémovice</t>
  </si>
  <si>
    <t>Vísky</t>
  </si>
  <si>
    <t>Voděrady</t>
  </si>
  <si>
    <t>Vranová</t>
  </si>
  <si>
    <t>Vysočany</t>
  </si>
  <si>
    <t>Zbraslavec</t>
  </si>
  <si>
    <t>Žďárná</t>
  </si>
  <si>
    <t>Žernovník</t>
  </si>
  <si>
    <t>Žerůtky</t>
  </si>
  <si>
    <t>Brno</t>
  </si>
  <si>
    <t>CZ0642</t>
  </si>
  <si>
    <t>Brno-město</t>
  </si>
  <si>
    <t>Babice nad Svitavou</t>
  </si>
  <si>
    <t>Babice u Rosic</t>
  </si>
  <si>
    <t>Bílovice nad Svitavou</t>
  </si>
  <si>
    <t>Biskoupky</t>
  </si>
  <si>
    <t>Ivančice</t>
  </si>
  <si>
    <t>Blažovice</t>
  </si>
  <si>
    <t>Blučina</t>
  </si>
  <si>
    <t>Braníškov</t>
  </si>
  <si>
    <t>Bratčice</t>
  </si>
  <si>
    <t>Čebín</t>
  </si>
  <si>
    <t>Kuřim</t>
  </si>
  <si>
    <t>Česká</t>
  </si>
  <si>
    <t>Čučice</t>
  </si>
  <si>
    <t>Deblín</t>
  </si>
  <si>
    <t>Dolní Kounice</t>
  </si>
  <si>
    <t>Domašov</t>
  </si>
  <si>
    <t>Drásov</t>
  </si>
  <si>
    <t>Heroltice</t>
  </si>
  <si>
    <t>Hlína</t>
  </si>
  <si>
    <t>Holasice</t>
  </si>
  <si>
    <t>Hostěnice</t>
  </si>
  <si>
    <t>Hradčany</t>
  </si>
  <si>
    <t>Hrušovany u Brna</t>
  </si>
  <si>
    <t>Chudčice</t>
  </si>
  <si>
    <t>Javůrek</t>
  </si>
  <si>
    <t>Jinačovice</t>
  </si>
  <si>
    <t>Jiříkovice</t>
  </si>
  <si>
    <t>Kanice</t>
  </si>
  <si>
    <t>Ketkovice</t>
  </si>
  <si>
    <t>Kobylnice</t>
  </si>
  <si>
    <t>Kovalovice</t>
  </si>
  <si>
    <t>Kratochvilka</t>
  </si>
  <si>
    <t>Kupařovice</t>
  </si>
  <si>
    <t>Ledce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</si>
  <si>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</si>
  <si>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</si>
  <si>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</si>
  <si>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</si>
  <si>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</si>
  <si>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</si>
  <si>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</si>
  <si>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</si>
  <si>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</si>
  <si>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</si>
  <si>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</si>
  <si>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</si>
  <si>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</si>
  <si>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</si>
  <si>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</si>
  <si>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</si>
  <si>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</si>
  <si>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</si>
  <si>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Nelepeč-Žernůvka</t>
  </si>
  <si>
    <t>Němčičky</t>
  </si>
  <si>
    <t>Neslovice</t>
  </si>
  <si>
    <t>Nesvačilka</t>
  </si>
  <si>
    <t>Nové Bránice</t>
  </si>
  <si>
    <t>Odrovice</t>
  </si>
  <si>
    <t>Ochoz u Brna</t>
  </si>
  <si>
    <t>Omice</t>
  </si>
  <si>
    <t>Opatovice</t>
  </si>
  <si>
    <t>Ořechov</t>
  </si>
  <si>
    <t>Oslavany</t>
  </si>
  <si>
    <t>Ostopovice</t>
  </si>
  <si>
    <t>Ostrovačice</t>
  </si>
  <si>
    <t>Podolí</t>
  </si>
  <si>
    <t>Popovice</t>
  </si>
  <si>
    <t>Popůvky</t>
  </si>
  <si>
    <t>Pozořice</t>
  </si>
  <si>
    <t>Prace</t>
  </si>
  <si>
    <t>Pravlov</t>
  </si>
  <si>
    <t>Prštice</t>
  </si>
  <si>
    <t>Příbram na Moravě</t>
  </si>
  <si>
    <t>Přibyslavice</t>
  </si>
  <si>
    <t>Přísnotice</t>
  </si>
  <si>
    <t>Radostice</t>
  </si>
  <si>
    <t>Rajhrad</t>
  </si>
  <si>
    <t>Rajhradice</t>
  </si>
  <si>
    <t>Rebešovice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</si>
  <si>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</si>
  <si>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</si>
  <si>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</si>
  <si>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</si>
  <si>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</si>
  <si>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</si>
  <si>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</si>
  <si>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</si>
  <si>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</si>
  <si>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Stanoviště</t>
  </si>
  <si>
    <t>Střelice</t>
  </si>
  <si>
    <t>Svatoslav</t>
  </si>
  <si>
    <t>Syrovice</t>
  </si>
  <si>
    <t>Šerkovice</t>
  </si>
  <si>
    <t>Telnice</t>
  </si>
  <si>
    <t>Tetčice</t>
  </si>
  <si>
    <t>Těšany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</si>
  <si>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</si>
  <si>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</si>
  <si>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</si>
  <si>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</si>
  <si>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</si>
  <si>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</si>
  <si>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</si>
  <si>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</si>
  <si>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</si>
  <si>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</si>
  <si>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</si>
  <si>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</si>
  <si>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Vojkovice</t>
  </si>
  <si>
    <t>Vranov</t>
  </si>
  <si>
    <t>Všechovice</t>
  </si>
  <si>
    <t>Vysoké Popovice</t>
  </si>
  <si>
    <t>Zakřany</t>
  </si>
  <si>
    <t>Zálesná Zhoř</t>
  </si>
  <si>
    <t>Zastávka</t>
  </si>
  <si>
    <t>Zbraslav</t>
  </si>
  <si>
    <t>Zbýšov</t>
  </si>
  <si>
    <t>Žabčice</t>
  </si>
  <si>
    <t>Žatčany</t>
  </si>
  <si>
    <t>Želešice</t>
  </si>
  <si>
    <t>Železné</t>
  </si>
  <si>
    <t>Bavory</t>
  </si>
  <si>
    <t>Mikulov</t>
  </si>
  <si>
    <t>Boleradice</t>
  </si>
  <si>
    <t>Borkovany</t>
  </si>
  <si>
    <t>Bořetice</t>
  </si>
  <si>
    <t>Brod nad Dyjí</t>
  </si>
  <si>
    <t>Brumovice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</si>
  <si>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</si>
  <si>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</si>
  <si>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</si>
  <si>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</si>
  <si>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</si>
  <si>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</si>
  <si>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</si>
  <si>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</si>
  <si>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</si>
  <si>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</si>
  <si>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Ivaň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</si>
  <si>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</si>
  <si>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</si>
  <si>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</si>
  <si>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</si>
  <si>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</si>
  <si>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</si>
  <si>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</si>
  <si>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Lanžhot</t>
  </si>
  <si>
    <t>Lednice</t>
  </si>
  <si>
    <t>Milovice</t>
  </si>
  <si>
    <t>Moravská Nová Ves</t>
  </si>
  <si>
    <t>Moravský Žižkov</t>
  </si>
  <si>
    <t>Morkůvky</t>
  </si>
  <si>
    <t>Nikolčice</t>
  </si>
  <si>
    <t>Nosislav</t>
  </si>
  <si>
    <t>Nový Přerov</t>
  </si>
  <si>
    <t>Pasohlávky</t>
  </si>
  <si>
    <t>Pavlov</t>
  </si>
  <si>
    <t>Perná</t>
  </si>
  <si>
    <t>Podivín</t>
  </si>
  <si>
    <t>Popice</t>
  </si>
  <si>
    <t>Pouzdřany</t>
  </si>
  <si>
    <t>Přibice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</si>
  <si>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</si>
  <si>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</si>
  <si>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</si>
  <si>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</si>
  <si>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</si>
  <si>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</si>
  <si>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</si>
  <si>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</si>
  <si>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</si>
  <si>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</si>
  <si>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</si>
  <si>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</si>
  <si>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</si>
  <si>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</si>
  <si>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</si>
  <si>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Vlasatice</t>
  </si>
  <si>
    <t>Vranovice</t>
  </si>
  <si>
    <t>Zaječí</t>
  </si>
  <si>
    <t>Závist</t>
  </si>
  <si>
    <t>CZ0645</t>
  </si>
  <si>
    <t>Archlebov</t>
  </si>
  <si>
    <t>Kyjov</t>
  </si>
  <si>
    <t>Blatnice pod Svatým Antonínkem</t>
  </si>
  <si>
    <t>Veselí nad Moravou</t>
  </si>
  <si>
    <t>Blatnička</t>
  </si>
  <si>
    <t>Světlá</t>
  </si>
  <si>
    <t>Bukovany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</si>
  <si>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</si>
  <si>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</si>
  <si>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</si>
  <si>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</si>
  <si>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</si>
  <si>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</si>
  <si>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</si>
  <si>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</si>
  <si>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</si>
  <si>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</si>
  <si>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</si>
  <si>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Javorník</t>
  </si>
  <si>
    <t>Ježov</t>
  </si>
  <si>
    <t>Josefov</t>
  </si>
  <si>
    <t>Karlín</t>
  </si>
  <si>
    <t>Kelčany</t>
  </si>
  <si>
    <t>Kněždub</t>
  </si>
  <si>
    <t>Kostelec</t>
  </si>
  <si>
    <t>Kozojídky</t>
  </si>
  <si>
    <t>Kuželov</t>
  </si>
  <si>
    <t>Labuty</t>
  </si>
  <si>
    <t>Lipov</t>
  </si>
  <si>
    <t>Lovčice</t>
  </si>
  <si>
    <t>Malá Vrbka</t>
  </si>
  <si>
    <t>Mikulčice</t>
  </si>
  <si>
    <t>Milotice</t>
  </si>
  <si>
    <t>Moravský Písek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</si>
  <si>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</si>
  <si>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</si>
  <si>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</si>
  <si>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</si>
  <si>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</si>
  <si>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</si>
  <si>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</si>
  <si>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</si>
  <si>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</si>
  <si>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</si>
  <si>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</si>
  <si>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</si>
  <si>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</si>
  <si>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</si>
  <si>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</si>
  <si>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</si>
  <si>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</si>
  <si>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</si>
  <si>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</si>
  <si>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</si>
  <si>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</si>
  <si>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</si>
  <si>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</t>
  </si>
  <si>
    <t>Těmice</t>
  </si>
  <si>
    <t>Terezín</t>
  </si>
  <si>
    <t>Tvarožná Lhota</t>
  </si>
  <si>
    <t>Vacenovice</t>
  </si>
  <si>
    <t>Velká nad Veličkou</t>
  </si>
  <si>
    <t>Věteřov</t>
  </si>
  <si>
    <t>Vlkoš</t>
  </si>
  <si>
    <t>Vnorovy</t>
  </si>
  <si>
    <t>Vracov</t>
  </si>
  <si>
    <t>Vřesovice</t>
  </si>
  <si>
    <t>Žádovice</t>
  </si>
  <si>
    <t>Žarošice</t>
  </si>
  <si>
    <t>Ždánice</t>
  </si>
  <si>
    <t>Želetice</t>
  </si>
  <si>
    <t>Žeravice</t>
  </si>
  <si>
    <t>Žeraviny</t>
  </si>
  <si>
    <t>Nový Šaldorf-Sedlešovice</t>
  </si>
  <si>
    <t>Senorady</t>
  </si>
  <si>
    <t>Bohaté Málkovice</t>
  </si>
  <si>
    <t>Bohdalice-Pavlovice</t>
  </si>
  <si>
    <t>Bošovice</t>
  </si>
  <si>
    <t>Brankovice</t>
  </si>
  <si>
    <t>Dětkovice</t>
  </si>
  <si>
    <t>Dobročkovice</t>
  </si>
  <si>
    <t>Dražovice</t>
  </si>
  <si>
    <t>Drysice</t>
  </si>
  <si>
    <t>Habrovany</t>
  </si>
  <si>
    <t>Hlubočany</t>
  </si>
  <si>
    <t>Hodějice</t>
  </si>
  <si>
    <t>Hostěrádky-Rešov</t>
  </si>
  <si>
    <t>Hoštice-Heroltice</t>
  </si>
  <si>
    <t>Hvězdlice</t>
  </si>
  <si>
    <t>Chvalkovice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</si>
  <si>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</si>
  <si>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</si>
  <si>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</si>
  <si>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</si>
  <si>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</si>
  <si>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</si>
  <si>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</si>
  <si>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</si>
  <si>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</si>
  <si>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</si>
  <si>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</si>
  <si>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</si>
  <si>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</si>
  <si>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</si>
  <si>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</si>
  <si>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</si>
  <si>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Moravské Málkovice</t>
  </si>
  <si>
    <t>Mouchnice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</si>
  <si>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</si>
  <si>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</si>
  <si>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</si>
  <si>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</si>
  <si>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</si>
  <si>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</si>
  <si>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</si>
  <si>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</t>
  </si>
  <si>
    <t>Orlovice</t>
  </si>
  <si>
    <t>Otnice</t>
  </si>
  <si>
    <t>Podivice</t>
  </si>
  <si>
    <t>Prusy-Boškůvky</t>
  </si>
  <si>
    <t>Pustiměř</t>
  </si>
  <si>
    <t>Račice-Pístovice</t>
  </si>
  <si>
    <t>Radslavice</t>
  </si>
  <si>
    <t>Rašovice</t>
  </si>
  <si>
    <t>Rousínov</t>
  </si>
  <si>
    <t>Ruprechtov</t>
  </si>
  <si>
    <t>Snovídky</t>
  </si>
  <si>
    <t>Studnice</t>
  </si>
  <si>
    <t>Šaratice</t>
  </si>
  <si>
    <t>Švábenice</t>
  </si>
  <si>
    <t>Topolany</t>
  </si>
  <si>
    <t>Vážany nad Litavou</t>
  </si>
  <si>
    <t>Velešovice</t>
  </si>
  <si>
    <t>Zelená Hora</t>
  </si>
  <si>
    <t>Bantice</t>
  </si>
  <si>
    <t>Běhařovice</t>
  </si>
  <si>
    <t>Bezkov</t>
  </si>
  <si>
    <t>Bítov</t>
  </si>
  <si>
    <t>Blanné</t>
  </si>
  <si>
    <t>Blížkovice</t>
  </si>
  <si>
    <t>Bohutice</t>
  </si>
  <si>
    <t>Moravský Krumlov</t>
  </si>
  <si>
    <t>Bojanovice</t>
  </si>
  <si>
    <t>Borotice</t>
  </si>
  <si>
    <t>Boskovštejn</t>
  </si>
  <si>
    <t>Božice</t>
  </si>
  <si>
    <t>Branišovice</t>
  </si>
  <si>
    <t>Břežany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</si>
  <si>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</si>
  <si>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</si>
  <si>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</si>
  <si>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</si>
  <si>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</si>
  <si>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</si>
  <si>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</si>
  <si>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</si>
  <si>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</si>
  <si>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</si>
  <si>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</si>
  <si>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</si>
  <si>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</si>
  <si>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</si>
  <si>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</si>
  <si>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</si>
  <si>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</si>
  <si>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</si>
  <si>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</si>
  <si>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</si>
  <si>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</si>
  <si>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</si>
  <si>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</si>
  <si>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</si>
  <si>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</si>
  <si>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</si>
  <si>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</si>
  <si>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</si>
  <si>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</si>
  <si>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</si>
  <si>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</si>
  <si>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</si>
  <si>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</si>
  <si>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Korolupy</t>
  </si>
  <si>
    <t>Kravsko</t>
  </si>
  <si>
    <t>Krhovice</t>
  </si>
  <si>
    <t>Kubšice</t>
  </si>
  <si>
    <t>Kuchařovice</t>
  </si>
  <si>
    <t>Kyjovice</t>
  </si>
  <si>
    <t>Lančov</t>
  </si>
  <si>
    <t>Lechovice</t>
  </si>
  <si>
    <t>Lesná</t>
  </si>
  <si>
    <t>Lesonice</t>
  </si>
  <si>
    <t>Litobratřice</t>
  </si>
  <si>
    <t>Loděnice</t>
  </si>
  <si>
    <t>Lubnice</t>
  </si>
  <si>
    <t>Lukov</t>
  </si>
  <si>
    <t>Mackovice</t>
  </si>
  <si>
    <t>Mašovice</t>
  </si>
  <si>
    <t>Medlice</t>
  </si>
  <si>
    <t>Mikulovice</t>
  </si>
  <si>
    <t>Milíčovice</t>
  </si>
  <si>
    <t>Miroslav</t>
  </si>
  <si>
    <t>Miroslavské Knínice</t>
  </si>
  <si>
    <t>Morašice</t>
  </si>
  <si>
    <t>Našiměřice</t>
  </si>
  <si>
    <t>Olbramkostel</t>
  </si>
  <si>
    <t>Olbramovice</t>
  </si>
  <si>
    <t>Oleksovice</t>
  </si>
  <si>
    <t>Onšov</t>
  </si>
  <si>
    <t>Oslnovice</t>
  </si>
  <si>
    <t>Pavlice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</si>
  <si>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</si>
  <si>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</si>
  <si>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</si>
  <si>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</si>
  <si>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</si>
  <si>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</si>
  <si>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</si>
  <si>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</si>
  <si>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</si>
  <si>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Rozkoš</t>
  </si>
  <si>
    <t>Rudlice</t>
  </si>
  <si>
    <t>Rybníky</t>
  </si>
  <si>
    <t>Slatina</t>
  </si>
  <si>
    <t>Slup</t>
  </si>
  <si>
    <t>Stálky</t>
  </si>
  <si>
    <t>Starý Petřín</t>
  </si>
  <si>
    <t>Stošíkovice na Louce</t>
  </si>
  <si>
    <t>Strachotice</t>
  </si>
  <si>
    <t>Suchohrdly u Miroslavi</t>
  </si>
  <si>
    <t>Šafov</t>
  </si>
  <si>
    <t>Šanov</t>
  </si>
  <si>
    <t>Šatov</t>
  </si>
  <si>
    <t>Štítary</t>
  </si>
  <si>
    <t>Šumice</t>
  </si>
  <si>
    <t>Šumná</t>
  </si>
  <si>
    <t>Tavíkovice</t>
  </si>
  <si>
    <t>Těšetice</t>
  </si>
  <si>
    <t>Trnové Pole</t>
  </si>
  <si>
    <t>Troskotovice</t>
  </si>
  <si>
    <t>Trstěnice</t>
  </si>
  <si>
    <t>Tulešice</t>
  </si>
  <si>
    <t>Tvořihráz</t>
  </si>
  <si>
    <t>Újezd</t>
  </si>
  <si>
    <t>Únanov</t>
  </si>
  <si>
    <t>Valtrovice</t>
  </si>
  <si>
    <t>Vedrovice</t>
  </si>
  <si>
    <t>Vémyslice</t>
  </si>
  <si>
    <t>Vevčice</t>
  </si>
  <si>
    <t>Višňové</t>
  </si>
  <si>
    <t>Vítonice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</si>
  <si>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</si>
  <si>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</si>
  <si>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</si>
  <si>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</si>
  <si>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</si>
  <si>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</si>
  <si>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</si>
  <si>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Žerotice</t>
  </si>
  <si>
    <t>Borač</t>
  </si>
  <si>
    <t>Borovník</t>
  </si>
  <si>
    <t>Černvír</t>
  </si>
  <si>
    <t>Dolní Loučky</t>
  </si>
  <si>
    <t>Doubravník</t>
  </si>
  <si>
    <t>Drahonín</t>
  </si>
  <si>
    <t>Horní Loučky</t>
  </si>
  <si>
    <t>Kaly</t>
  </si>
  <si>
    <t>Křižínkov</t>
  </si>
  <si>
    <t>Kuřimská Nová Ves</t>
  </si>
  <si>
    <t>Kuřimské Jestřabí</t>
  </si>
  <si>
    <t>Lubné</t>
  </si>
  <si>
    <t>Nedvědice</t>
  </si>
  <si>
    <t>Níhov</t>
  </si>
  <si>
    <t>Olší</t>
  </si>
  <si>
    <t>Pernštejnské Jestřabí</t>
  </si>
  <si>
    <t>Rojetín</t>
  </si>
  <si>
    <t>Řikonín</t>
  </si>
  <si>
    <t>Tišnovská Nová Ves</t>
  </si>
  <si>
    <t>Vratislávka</t>
  </si>
  <si>
    <t>Žďárec</t>
  </si>
  <si>
    <t>Bražec</t>
  </si>
  <si>
    <t>Karlovy Vary</t>
  </si>
  <si>
    <t>CZ0412</t>
  </si>
  <si>
    <t>CZ041</t>
  </si>
  <si>
    <t>Karlovarský kraj</t>
  </si>
  <si>
    <t>Doupovské Hradiště</t>
  </si>
  <si>
    <t>Ostrov</t>
  </si>
  <si>
    <t>Boží Dar</t>
  </si>
  <si>
    <t>Nové Hamry</t>
  </si>
  <si>
    <t>Čichalov</t>
  </si>
  <si>
    <t>Sokolov</t>
  </si>
  <si>
    <t>CZ0413</t>
  </si>
  <si>
    <t>Teplička</t>
  </si>
  <si>
    <t>Březová</t>
  </si>
  <si>
    <t>Dalovice</t>
  </si>
  <si>
    <t>Jenišov</t>
  </si>
  <si>
    <t>Mírová</t>
  </si>
  <si>
    <t>Otovice</t>
  </si>
  <si>
    <t>Andělská Hora</t>
  </si>
  <si>
    <t>Černava</t>
  </si>
  <si>
    <t>Smolné Pece</t>
  </si>
  <si>
    <t>Děpoltovice</t>
  </si>
  <si>
    <t>Krásno</t>
  </si>
  <si>
    <t>Šabina</t>
  </si>
  <si>
    <t>Svatava</t>
  </si>
  <si>
    <t>Dolní Rychnov</t>
  </si>
  <si>
    <t>Tatrovice</t>
  </si>
  <si>
    <t>Krásná</t>
  </si>
  <si>
    <t>Aš</t>
  </si>
  <si>
    <t>CZ0411</t>
  </si>
  <si>
    <t>Cheb</t>
  </si>
  <si>
    <t>Podhradí</t>
  </si>
  <si>
    <t>Pomezí nad Ohří</t>
  </si>
  <si>
    <t>Milíkov</t>
  </si>
  <si>
    <t>Třebeň</t>
  </si>
  <si>
    <t>Vojtanov</t>
  </si>
  <si>
    <t>Stará Voda</t>
  </si>
  <si>
    <t>Mariánské Lázně</t>
  </si>
  <si>
    <t>Velká Hleďsebe</t>
  </si>
  <si>
    <t>Vlkovice</t>
  </si>
  <si>
    <t>Zádub-Závišín</t>
  </si>
  <si>
    <t>Ovesné Kladruby</t>
  </si>
  <si>
    <t>Valy</t>
  </si>
  <si>
    <t>Prameny</t>
  </si>
  <si>
    <t>Odrava</t>
  </si>
  <si>
    <t>Tuřany</t>
  </si>
  <si>
    <t>Hory</t>
  </si>
  <si>
    <t>Dolní Žandov</t>
  </si>
  <si>
    <t>Drmoul</t>
  </si>
  <si>
    <t>Františkovy Lázně</t>
  </si>
  <si>
    <t>Hazlov</t>
  </si>
  <si>
    <t>Křižovatka</t>
  </si>
  <si>
    <t>Lázně Kynžvart</t>
  </si>
  <si>
    <t>Libá</t>
  </si>
  <si>
    <t>Lipová</t>
  </si>
  <si>
    <t>Luby</t>
  </si>
  <si>
    <t>Milhostov</t>
  </si>
  <si>
    <t>Nebanice</t>
  </si>
  <si>
    <t>Nový Kostel</t>
  </si>
  <si>
    <t>Plesná</t>
  </si>
  <si>
    <t>Skalná</t>
  </si>
  <si>
    <t>Tři Sekery</t>
  </si>
  <si>
    <t>Abertamy</t>
  </si>
  <si>
    <t>Bečov nad Teplou</t>
  </si>
  <si>
    <t>Bochov</t>
  </si>
  <si>
    <t>Božičany</t>
  </si>
  <si>
    <t>Horní Blatná</t>
  </si>
  <si>
    <t>Hradiště</t>
  </si>
  <si>
    <t>Hroznětín</t>
  </si>
  <si>
    <t>Chyše</t>
  </si>
  <si>
    <t>Jáchymov</t>
  </si>
  <si>
    <t>Kolová</t>
  </si>
  <si>
    <t>Krásné Údolí</t>
  </si>
  <si>
    <t>Kyselka</t>
  </si>
  <si>
    <t>Merklín</t>
  </si>
  <si>
    <t>Nejdek</t>
  </si>
  <si>
    <t>Nová Role</t>
  </si>
  <si>
    <t>Otročín</t>
  </si>
  <si>
    <t>Pernink</t>
  </si>
  <si>
    <t>Potůčky</t>
  </si>
  <si>
    <t>Pšov</t>
  </si>
  <si>
    <t>Sadov</t>
  </si>
  <si>
    <t>Stanovice</t>
  </si>
  <si>
    <t>Stráž nad Ohří</t>
  </si>
  <si>
    <t>Stružná</t>
  </si>
  <si>
    <t>Šemnice</t>
  </si>
  <si>
    <t>Štědrá</t>
  </si>
  <si>
    <t>Teplá</t>
  </si>
  <si>
    <t>Toužim</t>
  </si>
  <si>
    <t>Útvina</t>
  </si>
  <si>
    <t>Valeč</t>
  </si>
  <si>
    <t>Velichov</t>
  </si>
  <si>
    <t>Verušičky</t>
  </si>
  <si>
    <t>Žlutice</t>
  </si>
  <si>
    <t>Pila</t>
  </si>
  <si>
    <t>Bublava</t>
  </si>
  <si>
    <t>Kraslice</t>
  </si>
  <si>
    <t>Citice</t>
  </si>
  <si>
    <t>Dasnice</t>
  </si>
  <si>
    <t>Dolní Nivy</t>
  </si>
  <si>
    <t>Habartov</t>
  </si>
  <si>
    <t>Horní Slavkov</t>
  </si>
  <si>
    <t>Chlum Svaté Maří</t>
  </si>
  <si>
    <t>Chodov</t>
  </si>
  <si>
    <t>Jindřichovice</t>
  </si>
  <si>
    <t>Kaceřov</t>
  </si>
  <si>
    <t>Krajková</t>
  </si>
  <si>
    <t>Královské Poříčí</t>
  </si>
  <si>
    <t>Kynšperk nad Ohří</t>
  </si>
  <si>
    <t>Libavské Údolí</t>
  </si>
  <si>
    <t>Loket</t>
  </si>
  <si>
    <t>Nové Sedlo</t>
  </si>
  <si>
    <t>Oloví</t>
  </si>
  <si>
    <t>Přebuz</t>
  </si>
  <si>
    <t>Rotava</t>
  </si>
  <si>
    <t>Staré Sedlo</t>
  </si>
  <si>
    <t>Stříbrná</t>
  </si>
  <si>
    <t>Šindelová</t>
  </si>
  <si>
    <t>Vintířov</t>
  </si>
  <si>
    <t>Vřesová</t>
  </si>
  <si>
    <t>Poustka</t>
  </si>
  <si>
    <t>Velký Luh</t>
  </si>
  <si>
    <t>Vysoká Pec</t>
  </si>
  <si>
    <t>Krásný Les</t>
  </si>
  <si>
    <t>Červená Hora</t>
  </si>
  <si>
    <t>Náchod</t>
  </si>
  <si>
    <t>CZ0523</t>
  </si>
  <si>
    <t>CZ052</t>
  </si>
  <si>
    <t>Královéhradecký kraj</t>
  </si>
  <si>
    <t>Urbanice</t>
  </si>
  <si>
    <t>Hradec Králové</t>
  </si>
  <si>
    <t>CZ0521</t>
  </si>
  <si>
    <t>Pšánky</t>
  </si>
  <si>
    <t>Staré Hrady</t>
  </si>
  <si>
    <t>Jičín</t>
  </si>
  <si>
    <t>CZ0522</t>
  </si>
  <si>
    <t>Říkov</t>
  </si>
  <si>
    <t>Královec</t>
  </si>
  <si>
    <t>Trutnov</t>
  </si>
  <si>
    <t>CZ0525</t>
  </si>
  <si>
    <t>Litíč</t>
  </si>
  <si>
    <t>Dvůr Králové nad Labem</t>
  </si>
  <si>
    <t>Hořenice</t>
  </si>
  <si>
    <t>Jaroměř</t>
  </si>
  <si>
    <t>Vestec</t>
  </si>
  <si>
    <t>Velké Poříčí</t>
  </si>
  <si>
    <t>Šestajovice</t>
  </si>
  <si>
    <t>Libchyně</t>
  </si>
  <si>
    <t>Nové Město nad Metují</t>
  </si>
  <si>
    <t>Sendraž</t>
  </si>
  <si>
    <t>Vernéřovice</t>
  </si>
  <si>
    <t>Broumov</t>
  </si>
  <si>
    <t>Adršpach</t>
  </si>
  <si>
    <t>Vrchovnice</t>
  </si>
  <si>
    <t>Obědovice</t>
  </si>
  <si>
    <t>Světí</t>
  </si>
  <si>
    <t>Hřibiny-Ledská</t>
  </si>
  <si>
    <t>Kostelec nad Orlicí</t>
  </si>
  <si>
    <t>CZ0524</t>
  </si>
  <si>
    <t>Rychnov nad Kněžnou</t>
  </si>
  <si>
    <t>Libel</t>
  </si>
  <si>
    <t>Rohenice</t>
  </si>
  <si>
    <t>Dobruška</t>
  </si>
  <si>
    <t>Vysoký Újezd</t>
  </si>
  <si>
    <t>Krchleby</t>
  </si>
  <si>
    <t>Svídnice</t>
  </si>
  <si>
    <t>Polom</t>
  </si>
  <si>
    <t>Proruby</t>
  </si>
  <si>
    <t>Jahodov</t>
  </si>
  <si>
    <t>Chlístov</t>
  </si>
  <si>
    <t>Lampertice</t>
  </si>
  <si>
    <t>Borovnička</t>
  </si>
  <si>
    <t>Zábřezí-Řečice</t>
  </si>
  <si>
    <t>Zdobín</t>
  </si>
  <si>
    <t>Bříšany</t>
  </si>
  <si>
    <t>Hořice</t>
  </si>
  <si>
    <t>Milovice u Hořic</t>
  </si>
  <si>
    <t>Petrovičky</t>
  </si>
  <si>
    <t>Sukorady</t>
  </si>
  <si>
    <t>Rokytňany</t>
  </si>
  <si>
    <t>Bílsko u Hořic</t>
  </si>
  <si>
    <t>Ohaveč</t>
  </si>
  <si>
    <t>Kovač</t>
  </si>
  <si>
    <t>Budčeves</t>
  </si>
  <si>
    <t>Sedliště</t>
  </si>
  <si>
    <t>Červená Třemešná</t>
  </si>
  <si>
    <t>Vřesník</t>
  </si>
  <si>
    <t>Choteč</t>
  </si>
  <si>
    <t>Dolní Lochov</t>
  </si>
  <si>
    <t>Staré Místo</t>
  </si>
  <si>
    <t>Brada-Rybníček</t>
  </si>
  <si>
    <t>Dílce</t>
  </si>
  <si>
    <t>Jinolice</t>
  </si>
  <si>
    <t>Kbelnice</t>
  </si>
  <si>
    <t>Ohařice</t>
  </si>
  <si>
    <t>Zámostí-Blata</t>
  </si>
  <si>
    <t>Nevratice</t>
  </si>
  <si>
    <t>Chyjice</t>
  </si>
  <si>
    <t>Rašín</t>
  </si>
  <si>
    <t>Butoves</t>
  </si>
  <si>
    <t>Kacákova Lhota</t>
  </si>
  <si>
    <t>Cholenice</t>
  </si>
  <si>
    <t>Bačalky</t>
  </si>
  <si>
    <t>Dolní Brusnice</t>
  </si>
  <si>
    <t>Nový Bydžov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</si>
  <si>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</si>
  <si>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</si>
  <si>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</si>
  <si>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</si>
  <si>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</si>
  <si>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</si>
  <si>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</si>
  <si>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</si>
  <si>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</si>
  <si>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</si>
  <si>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</si>
  <si>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</si>
  <si>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</si>
  <si>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</si>
  <si>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</si>
  <si>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</si>
  <si>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</si>
  <si>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Humburky</t>
  </si>
  <si>
    <t>Chlumec nad Cidlinou</t>
  </si>
  <si>
    <t>Chudeřice</t>
  </si>
  <si>
    <t>Jeníkovice</t>
  </si>
  <si>
    <t>Káranice</t>
  </si>
  <si>
    <t>Klamoš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</si>
  <si>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</si>
  <si>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</si>
  <si>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</si>
  <si>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</si>
  <si>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</si>
  <si>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</si>
  <si>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</si>
  <si>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</si>
  <si>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</si>
  <si>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</si>
  <si>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</si>
  <si>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</si>
  <si>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</si>
  <si>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</si>
  <si>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Lužany</t>
  </si>
  <si>
    <t>Lužec nad Cidlinou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</si>
  <si>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</si>
  <si>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</si>
  <si>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</si>
  <si>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</si>
  <si>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</si>
  <si>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</si>
  <si>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</si>
  <si>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</si>
  <si>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</si>
  <si>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Ohnišany</t>
  </si>
  <si>
    <t>Osice</t>
  </si>
  <si>
    <t>Osičky</t>
  </si>
  <si>
    <t>Prasek</t>
  </si>
  <si>
    <t>Praskačka</t>
  </si>
  <si>
    <t>Předměřice nad Labem</t>
  </si>
  <si>
    <t>Převýšov</t>
  </si>
  <si>
    <t>Račice nad Trotinou</t>
  </si>
  <si>
    <t>Radíkovice</t>
  </si>
  <si>
    <t>Radostov</t>
  </si>
  <si>
    <t>Roudnice</t>
  </si>
  <si>
    <t>Sendražice</t>
  </si>
  <si>
    <t>Skřivany</t>
  </si>
  <si>
    <t>Sloupno</t>
  </si>
  <si>
    <t>Smidary</t>
  </si>
  <si>
    <t>Smiřice</t>
  </si>
  <si>
    <t>Sovětice</t>
  </si>
  <si>
    <t>Stěžery</t>
  </si>
  <si>
    <t>Stračov</t>
  </si>
  <si>
    <t>Střezetice</t>
  </si>
  <si>
    <t>Syrovátka</t>
  </si>
  <si>
    <t>Šaplava</t>
  </si>
  <si>
    <t>Těchlovice</t>
  </si>
  <si>
    <t>Třebechovice pod Orebem</t>
  </si>
  <si>
    <t>Třesovice</t>
  </si>
  <si>
    <t>Vinary</t>
  </si>
  <si>
    <t>Všestary</t>
  </si>
  <si>
    <t>Výrava</t>
  </si>
  <si>
    <t>Vysoká nad Labem</t>
  </si>
  <si>
    <t>Zachrašany</t>
  </si>
  <si>
    <t>Kyje</t>
  </si>
  <si>
    <t>Kozojedy</t>
  </si>
  <si>
    <t>Sekeřice</t>
  </si>
  <si>
    <t>Slavhostice</t>
  </si>
  <si>
    <t>Bašnice</t>
  </si>
  <si>
    <t>Běchary</t>
  </si>
  <si>
    <t>Boháňka</t>
  </si>
  <si>
    <t>Tetín</t>
  </si>
  <si>
    <t>Bystřice</t>
  </si>
  <si>
    <t>Cerekvice nad Bystřicí</t>
  </si>
  <si>
    <t>Češov</t>
  </si>
  <si>
    <t>Dětenice</t>
  </si>
  <si>
    <t>Dobrá Voda u Hořic</t>
  </si>
  <si>
    <t>Holín</t>
  </si>
  <si>
    <t>Holovousy</t>
  </si>
  <si>
    <t>Chomutice</t>
  </si>
  <si>
    <t>Jeřice</t>
  </si>
  <si>
    <t>Jičíněves</t>
  </si>
  <si>
    <t>Kněžnice</t>
  </si>
  <si>
    <t>Konecchlumí</t>
  </si>
  <si>
    <t>Kopidlno</t>
  </si>
  <si>
    <t>Lískovice</t>
  </si>
  <si>
    <t>Lázně Bělohrad</t>
  </si>
  <si>
    <t>Libáň</t>
  </si>
  <si>
    <t>Libošovice</t>
  </si>
  <si>
    <t>Libuň</t>
  </si>
  <si>
    <t>Starý Bydžov</t>
  </si>
  <si>
    <t>Lukavec u Hořic</t>
  </si>
  <si>
    <t>Markvartice</t>
  </si>
  <si>
    <t>Miletín</t>
  </si>
  <si>
    <t>Zelenecká Lhota</t>
  </si>
  <si>
    <t>Sadová</t>
  </si>
  <si>
    <t>Mladějov</t>
  </si>
  <si>
    <t>Mlázovice</t>
  </si>
  <si>
    <t>Rohoznice</t>
  </si>
  <si>
    <t>Nemyčeves</t>
  </si>
  <si>
    <t>Nová Paka</t>
  </si>
  <si>
    <t>Šárovcova Lhota</t>
  </si>
  <si>
    <t>Ostroměř</t>
  </si>
  <si>
    <t>Ostružno</t>
  </si>
  <si>
    <t>Pecka</t>
  </si>
  <si>
    <t>Svatojanský Újezd</t>
  </si>
  <si>
    <t>Podhorní Újezd a Vojice</t>
  </si>
  <si>
    <t>Dřevěnice</t>
  </si>
  <si>
    <t>Podůlší</t>
  </si>
  <si>
    <t>Bukvice</t>
  </si>
  <si>
    <t>Soběraz</t>
  </si>
  <si>
    <t>Radim</t>
  </si>
  <si>
    <t>Litoboř</t>
  </si>
  <si>
    <t>Samšina</t>
  </si>
  <si>
    <t>Sběř</t>
  </si>
  <si>
    <t>Slatiny</t>
  </si>
  <si>
    <t>Sobčice</t>
  </si>
  <si>
    <t>Sobotka</t>
  </si>
  <si>
    <t>Stará Paka</t>
  </si>
  <si>
    <t>Staré Smrkovice</t>
  </si>
  <si>
    <t>Puchlovice</t>
  </si>
  <si>
    <t>Střevač</t>
  </si>
  <si>
    <t>Třebnouševes</t>
  </si>
  <si>
    <t>Hvozdnice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</si>
  <si>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</si>
  <si>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</si>
  <si>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</si>
  <si>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</si>
  <si>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</si>
  <si>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</si>
  <si>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</si>
  <si>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</si>
  <si>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Kobylice</t>
  </si>
  <si>
    <t>Veliš</t>
  </si>
  <si>
    <t>Vidochov</t>
  </si>
  <si>
    <t>Zdechovice</t>
  </si>
  <si>
    <t>Vitiněves</t>
  </si>
  <si>
    <t>Volanice</t>
  </si>
  <si>
    <t>Máslojedy</t>
  </si>
  <si>
    <t>Vršce</t>
  </si>
  <si>
    <t>Vysoké Veselí</t>
  </si>
  <si>
    <t>Železnice</t>
  </si>
  <si>
    <t>Žeretice</t>
  </si>
  <si>
    <t>Židovice</t>
  </si>
  <si>
    <t>Žlunice</t>
  </si>
  <si>
    <t>Bezděkov nad Metují</t>
  </si>
  <si>
    <t>Bohuslavice</t>
  </si>
  <si>
    <t>Borová</t>
  </si>
  <si>
    <t>Božanov</t>
  </si>
  <si>
    <t>Brzice</t>
  </si>
  <si>
    <t>Černčice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</si>
  <si>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</si>
  <si>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</si>
  <si>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</si>
  <si>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</si>
  <si>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</si>
  <si>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</si>
  <si>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</si>
  <si>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</si>
  <si>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Heřmánkovice</t>
  </si>
  <si>
    <t>Horní Radechová</t>
  </si>
  <si>
    <t>Hořičky</t>
  </si>
  <si>
    <t>Hronov</t>
  </si>
  <si>
    <t>Jasenná</t>
  </si>
  <si>
    <t>Jestřebí</t>
  </si>
  <si>
    <t>Jetřichov</t>
  </si>
  <si>
    <t>Hynčice</t>
  </si>
  <si>
    <t>Křinice</t>
  </si>
  <si>
    <t>Lhota pod Hořičkami</t>
  </si>
  <si>
    <t>Machov</t>
  </si>
  <si>
    <t>Martínkovice</t>
  </si>
  <si>
    <t>Mezilečí</t>
  </si>
  <si>
    <t>Mezilesí</t>
  </si>
  <si>
    <t>Meziměstí</t>
  </si>
  <si>
    <t>Nahořany</t>
  </si>
  <si>
    <t>Nový Hrádek</t>
  </si>
  <si>
    <t>Nový Ples</t>
  </si>
  <si>
    <t>Police nad Metují</t>
  </si>
  <si>
    <t>Provodov-Šonov</t>
  </si>
  <si>
    <t>Přibyslav</t>
  </si>
  <si>
    <t>Rasošky</t>
  </si>
  <si>
    <t>Rožnov</t>
  </si>
  <si>
    <t>Rychnovek</t>
  </si>
  <si>
    <t>Slatina nad Úpou</t>
  </si>
  <si>
    <t>Slavětín nad Metují</t>
  </si>
  <si>
    <t>Slavoňov</t>
  </si>
  <si>
    <t>Stárkov</t>
  </si>
  <si>
    <t>Suchý Důl</t>
  </si>
  <si>
    <t>Šonov</t>
  </si>
  <si>
    <t>Teplice nad Metují</t>
  </si>
  <si>
    <t>Kramolna</t>
  </si>
  <si>
    <t>Velichovky</t>
  </si>
  <si>
    <t>Velká Jesenice</t>
  </si>
  <si>
    <t>Velké Petrovice</t>
  </si>
  <si>
    <t>Velký Třebešov</t>
  </si>
  <si>
    <t>Vilantice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</si>
  <si>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</si>
  <si>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</si>
  <si>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</si>
  <si>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</si>
  <si>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</si>
  <si>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</si>
  <si>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</si>
  <si>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</t>
  </si>
  <si>
    <t>Albrechtice nad Orlicí</t>
  </si>
  <si>
    <t>Bačetín</t>
  </si>
  <si>
    <t>Bartošovice v Orlických horách</t>
  </si>
  <si>
    <t>Bílý Újezd</t>
  </si>
  <si>
    <t>Bohdašín</t>
  </si>
  <si>
    <t>Bolehoš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</si>
  <si>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</si>
  <si>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</si>
  <si>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</si>
  <si>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</si>
  <si>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</si>
  <si>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</si>
  <si>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</si>
  <si>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</si>
  <si>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</si>
  <si>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Dobřany</t>
  </si>
  <si>
    <t>Doudleby nad Orlicí</t>
  </si>
  <si>
    <t>Chleny</t>
  </si>
  <si>
    <t>Janov</t>
  </si>
  <si>
    <t>Javornice</t>
  </si>
  <si>
    <t>Kostelecké Horky</t>
  </si>
  <si>
    <t>Kounov</t>
  </si>
  <si>
    <t>Kvasiny</t>
  </si>
  <si>
    <t>Lhoty u Potštejna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</si>
  <si>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</si>
  <si>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</si>
  <si>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</si>
  <si>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</si>
  <si>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</si>
  <si>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</si>
  <si>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</si>
  <si>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</si>
  <si>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</si>
  <si>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</si>
  <si>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</si>
  <si>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Osečnice</t>
  </si>
  <si>
    <t>Pěčín</t>
  </si>
  <si>
    <t>Podbřezí</t>
  </si>
  <si>
    <t>Pohoří</t>
  </si>
  <si>
    <t>Potštejn</t>
  </si>
  <si>
    <t>Přepychy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</si>
  <si>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</si>
  <si>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</si>
  <si>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</si>
  <si>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</si>
  <si>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</si>
  <si>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</si>
  <si>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</si>
  <si>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</si>
  <si>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</si>
  <si>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Synkov-Slemeno</t>
  </si>
  <si>
    <t>Trnov</t>
  </si>
  <si>
    <t>Třebešov</t>
  </si>
  <si>
    <t>Tutleky</t>
  </si>
  <si>
    <t>Týniště nad Orlicí</t>
  </si>
  <si>
    <t>Vamberk</t>
  </si>
  <si>
    <t>Záměl</t>
  </si>
  <si>
    <t>Zdelov</t>
  </si>
  <si>
    <t>Zdobnice</t>
  </si>
  <si>
    <t>Žďár nad Orlicí</t>
  </si>
  <si>
    <t>Batňovice</t>
  </si>
  <si>
    <t>Bílá Třemešná</t>
  </si>
  <si>
    <t>Bílé Poličany</t>
  </si>
  <si>
    <t>Čermná</t>
  </si>
  <si>
    <t>Vrchlabí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</si>
  <si>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</si>
  <si>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</si>
  <si>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</si>
  <si>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</si>
  <si>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</si>
  <si>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</si>
  <si>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</si>
  <si>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</si>
  <si>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</si>
  <si>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</si>
  <si>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</si>
  <si>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</si>
  <si>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</si>
  <si>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</si>
  <si>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</si>
  <si>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</si>
  <si>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</si>
  <si>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</si>
  <si>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</si>
  <si>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</si>
  <si>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</si>
  <si>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</si>
  <si>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</si>
  <si>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Kuks</t>
  </si>
  <si>
    <t>Kunčice nad Labem</t>
  </si>
  <si>
    <t>Lánov</t>
  </si>
  <si>
    <t>Lanžov</t>
  </si>
  <si>
    <t>Libňatov</t>
  </si>
  <si>
    <t>Libotov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</si>
  <si>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</si>
  <si>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</si>
  <si>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</si>
  <si>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</si>
  <si>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</si>
  <si>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</si>
  <si>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</si>
  <si>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</si>
  <si>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</si>
  <si>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</si>
  <si>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</si>
  <si>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</si>
  <si>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</si>
  <si>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</si>
  <si>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</si>
  <si>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</si>
  <si>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</si>
  <si>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</si>
  <si>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Třebihoš</t>
  </si>
  <si>
    <t>Úpice</t>
  </si>
  <si>
    <t>Velké Svatoňovice</t>
  </si>
  <si>
    <t>Velký Vřešov</t>
  </si>
  <si>
    <t>Vítězná</t>
  </si>
  <si>
    <t>Vlčice</t>
  </si>
  <si>
    <t>Vlčkovice v Podkrkonoší</t>
  </si>
  <si>
    <t>Zlatá Olešnice</t>
  </si>
  <si>
    <t>Žacléř</t>
  </si>
  <si>
    <t>Skalka u Doks</t>
  </si>
  <si>
    <t>Česká Lípa</t>
  </si>
  <si>
    <t>CZ0511</t>
  </si>
  <si>
    <t>CZ051</t>
  </si>
  <si>
    <t>Liberecký kraj</t>
  </si>
  <si>
    <t>Luka</t>
  </si>
  <si>
    <t>Ždírec</t>
  </si>
  <si>
    <t>Pertoltice pod Ralskem</t>
  </si>
  <si>
    <t>Radvanec</t>
  </si>
  <si>
    <t>Nový Bor</t>
  </si>
  <si>
    <t>Dalešice</t>
  </si>
  <si>
    <t>Jablonec nad Nisou</t>
  </si>
  <si>
    <t>CZ0512</t>
  </si>
  <si>
    <t>Kunratice</t>
  </si>
  <si>
    <t>Frýdlant</t>
  </si>
  <si>
    <t>CZ0513</t>
  </si>
  <si>
    <t>Liberec</t>
  </si>
  <si>
    <t>Dlouhý Most</t>
  </si>
  <si>
    <t>Jeřmanice</t>
  </si>
  <si>
    <t>Hamr na Jezeře</t>
  </si>
  <si>
    <t>Proseč pod Ještědem</t>
  </si>
  <si>
    <t>Stráž nad Nisou</t>
  </si>
  <si>
    <t>Čtveřín</t>
  </si>
  <si>
    <t>Turnov</t>
  </si>
  <si>
    <t>Radimovice</t>
  </si>
  <si>
    <t>Žďárek</t>
  </si>
  <si>
    <t>Paceřice</t>
  </si>
  <si>
    <t>Černousy</t>
  </si>
  <si>
    <t>Kozly</t>
  </si>
  <si>
    <t>Kvítkov</t>
  </si>
  <si>
    <t>Tuhaň</t>
  </si>
  <si>
    <t>Slunečná</t>
  </si>
  <si>
    <t>Svojkov</t>
  </si>
  <si>
    <t>Pulečný</t>
  </si>
  <si>
    <t>Jiřetín pod Bukovou</t>
  </si>
  <si>
    <t>Tanvald</t>
  </si>
  <si>
    <t>Dětřichov</t>
  </si>
  <si>
    <t>Bílý Potok</t>
  </si>
  <si>
    <t>Janův Důl</t>
  </si>
  <si>
    <t>Paseky nad Jizerou</t>
  </si>
  <si>
    <t>Jilemnice</t>
  </si>
  <si>
    <t>CZ0514</t>
  </si>
  <si>
    <t>Semily</t>
  </si>
  <si>
    <t>Ktová</t>
  </si>
  <si>
    <t>Tachov</t>
  </si>
  <si>
    <t>Bezděz</t>
  </si>
  <si>
    <t>Blatce</t>
  </si>
  <si>
    <t>Blíževedly</t>
  </si>
  <si>
    <t>Bohatice</t>
  </si>
  <si>
    <t>Brniště</t>
  </si>
  <si>
    <t>Cvikov</t>
  </si>
  <si>
    <t>Doksy</t>
  </si>
  <si>
    <t>Dubá</t>
  </si>
  <si>
    <t>Dubnice</t>
  </si>
  <si>
    <t>Holany</t>
  </si>
  <si>
    <t>Horní Libchava</t>
  </si>
  <si>
    <t>Horní Police</t>
  </si>
  <si>
    <t>Chotovice</t>
  </si>
  <si>
    <t>Jablonné v Podještědí</t>
  </si>
  <si>
    <t>Janovice v Podještědí</t>
  </si>
  <si>
    <t>Kamenický Šenov</t>
  </si>
  <si>
    <t>Kravaře</t>
  </si>
  <si>
    <t>Krompach</t>
  </si>
  <si>
    <t>Kunratice u Cvikova</t>
  </si>
  <si>
    <t>Mařenice</t>
  </si>
  <si>
    <t>Mimoň</t>
  </si>
  <si>
    <t>Noviny pod Ralskem</t>
  </si>
  <si>
    <t>Nový Oldřichov</t>
  </si>
  <si>
    <t>Okna</t>
  </si>
  <si>
    <t>Polevsko</t>
  </si>
  <si>
    <t>Provodín</t>
  </si>
  <si>
    <t>Prysk</t>
  </si>
  <si>
    <t>Ralsko</t>
  </si>
  <si>
    <t>Skalice u České Lípy</t>
  </si>
  <si>
    <t>Sloup v Čechách</t>
  </si>
  <si>
    <t>Sosnová</t>
  </si>
  <si>
    <t>Stráž pod Ralskem</t>
  </si>
  <si>
    <t>Stružnice</t>
  </si>
  <si>
    <t>Stvolínky</t>
  </si>
  <si>
    <t>Svor</t>
  </si>
  <si>
    <t>Velenice</t>
  </si>
  <si>
    <t>Velký Valtinov</t>
  </si>
  <si>
    <t>Volfartice</t>
  </si>
  <si>
    <t>Vrchovany</t>
  </si>
  <si>
    <t>Zákupy</t>
  </si>
  <si>
    <t>Žandov</t>
  </si>
  <si>
    <t>Albrechtice v Jizerských horách</t>
  </si>
  <si>
    <t>Desná</t>
  </si>
  <si>
    <t>Držkov</t>
  </si>
  <si>
    <t>Železný Brod</t>
  </si>
  <si>
    <t>Frýdštejn</t>
  </si>
  <si>
    <t>Janov nad Nisou</t>
  </si>
  <si>
    <t>Jenišovice</t>
  </si>
  <si>
    <t>Jílové u Držkova</t>
  </si>
  <si>
    <t>Josefův Důl</t>
  </si>
  <si>
    <t>Koberovy</t>
  </si>
  <si>
    <t>Kořenov</t>
  </si>
  <si>
    <t>Líšný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</si>
  <si>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</si>
  <si>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</si>
  <si>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</si>
  <si>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</si>
  <si>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</si>
  <si>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</si>
  <si>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</si>
  <si>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Radčice</t>
  </si>
  <si>
    <t>Rádlo</t>
  </si>
  <si>
    <t>Rychnov u Jablonce nad Nisou</t>
  </si>
  <si>
    <t>Skuhrov</t>
  </si>
  <si>
    <t>Smržovka</t>
  </si>
  <si>
    <t>Velké Hamry</t>
  </si>
  <si>
    <t>Zásada</t>
  </si>
  <si>
    <t>Bílá</t>
  </si>
  <si>
    <t>Bílý Kostel nad Nisou</t>
  </si>
  <si>
    <t>Bulovka</t>
  </si>
  <si>
    <t>Cetenov</t>
  </si>
  <si>
    <t>Český Dub</t>
  </si>
  <si>
    <t>Dolní Řasnice</t>
  </si>
  <si>
    <t>Habartice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</si>
  <si>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</si>
  <si>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</si>
  <si>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</si>
  <si>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</si>
  <si>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</si>
  <si>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</si>
  <si>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</si>
  <si>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Jindřichovice pod Smrkem</t>
  </si>
  <si>
    <t>Kobyly</t>
  </si>
  <si>
    <t>Kryštofovo Údolí</t>
  </si>
  <si>
    <t>Křižany</t>
  </si>
  <si>
    <t>Lázně Libverda</t>
  </si>
  <si>
    <t>Mníšek</t>
  </si>
  <si>
    <t>Nové Město pod Smrkem</t>
  </si>
  <si>
    <t>Oldřichov v Hájích</t>
  </si>
  <si>
    <t>Osečná</t>
  </si>
  <si>
    <t>Pertoltice</t>
  </si>
  <si>
    <t>Příšovice</t>
  </si>
  <si>
    <t>Raspenava</t>
  </si>
  <si>
    <t>Rynoltice</t>
  </si>
  <si>
    <t>Soběslavice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</si>
  <si>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</si>
  <si>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</si>
  <si>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</si>
  <si>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</si>
  <si>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</si>
  <si>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</si>
  <si>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</si>
  <si>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</si>
  <si>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Loučky</t>
  </si>
  <si>
    <t>Martinice v Krkonoších</t>
  </si>
  <si>
    <t>Horka u Staré Paky</t>
  </si>
  <si>
    <t>Bělá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</si>
  <si>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</si>
  <si>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</si>
  <si>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</si>
  <si>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</si>
  <si>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</si>
  <si>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</si>
  <si>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</si>
  <si>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</si>
  <si>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</si>
  <si>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</si>
  <si>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</si>
  <si>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</si>
  <si>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</si>
  <si>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</si>
  <si>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</si>
  <si>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</si>
  <si>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</si>
  <si>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</t>
  </si>
  <si>
    <t>Klokočí</t>
  </si>
  <si>
    <t>Košálov</t>
  </si>
  <si>
    <t>Kruh</t>
  </si>
  <si>
    <t>Libštát</t>
  </si>
  <si>
    <t>Lomnice nad Popelkou</t>
  </si>
  <si>
    <t>Mírová pod Kozákovem</t>
  </si>
  <si>
    <t>Modřišice</t>
  </si>
  <si>
    <t>Mříčná</t>
  </si>
  <si>
    <t>Nová Ves nad Popelkou</t>
  </si>
  <si>
    <t>Ohrazenice</t>
  </si>
  <si>
    <t>Levínská Olešnice</t>
  </si>
  <si>
    <t>Peřimov</t>
  </si>
  <si>
    <t>Poniklá</t>
  </si>
  <si>
    <t>Přepeře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</si>
  <si>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</si>
  <si>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</si>
  <si>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</si>
  <si>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</si>
  <si>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</si>
  <si>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</si>
  <si>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Semil</t>
  </si>
  <si>
    <t>Roztoky u Jilemnice</t>
  </si>
  <si>
    <t>Slaná</t>
  </si>
  <si>
    <t>Stružinec</t>
  </si>
  <si>
    <t>Studenec</t>
  </si>
  <si>
    <t>Svojek</t>
  </si>
  <si>
    <t>Syřenov</t>
  </si>
  <si>
    <t>Tatobity</t>
  </si>
  <si>
    <t>Troskovice</t>
  </si>
  <si>
    <t>Veselá</t>
  </si>
  <si>
    <t>Víchová nad Jizerou</t>
  </si>
  <si>
    <t>Vítkovice</t>
  </si>
  <si>
    <t>Všeň</t>
  </si>
  <si>
    <t>Vyskeř</t>
  </si>
  <si>
    <t>Vysoké nad Jizerou</t>
  </si>
  <si>
    <t>Nový Jičín</t>
  </si>
  <si>
    <t>CZ0804</t>
  </si>
  <si>
    <t>CZ080</t>
  </si>
  <si>
    <t>Moravskoslezský kraj</t>
  </si>
  <si>
    <t>Veřovice</t>
  </si>
  <si>
    <t>Frenštát pod Radhoštěm</t>
  </si>
  <si>
    <t>Vřesina</t>
  </si>
  <si>
    <t>Ostrava</t>
  </si>
  <si>
    <t>CZ0806</t>
  </si>
  <si>
    <t>Ostrava-město</t>
  </si>
  <si>
    <t>Opava</t>
  </si>
  <si>
    <t>CZ0805</t>
  </si>
  <si>
    <t>Hlučín</t>
  </si>
  <si>
    <t>Bolatice</t>
  </si>
  <si>
    <t>Vítkov</t>
  </si>
  <si>
    <t>Budišov nad Budišovkou</t>
  </si>
  <si>
    <t>Dolní Benešov</t>
  </si>
  <si>
    <t>Dolní Lhota</t>
  </si>
  <si>
    <t>Háj ve Slezsku</t>
  </si>
  <si>
    <t>Nýdek</t>
  </si>
  <si>
    <t>Třinec</t>
  </si>
  <si>
    <t>CZ0802</t>
  </si>
  <si>
    <t>Frýdek-Místek</t>
  </si>
  <si>
    <t>Hněvošice</t>
  </si>
  <si>
    <t>Holasovice</t>
  </si>
  <si>
    <t>Pržno</t>
  </si>
  <si>
    <t>Frýdlant nad Ostravicí</t>
  </si>
  <si>
    <t>Komorní Lhotka</t>
  </si>
  <si>
    <t>Hrabyně</t>
  </si>
  <si>
    <t>Hradec nad Moravicí</t>
  </si>
  <si>
    <t>Chuchelná</t>
  </si>
  <si>
    <t>Jakartovice</t>
  </si>
  <si>
    <t>Janovice</t>
  </si>
  <si>
    <t>Košařiska</t>
  </si>
  <si>
    <t>Kobeřice</t>
  </si>
  <si>
    <t>Jablunkov</t>
  </si>
  <si>
    <t>Litultovice</t>
  </si>
  <si>
    <t>Ludgeřovice</t>
  </si>
  <si>
    <t>Markvartovice</t>
  </si>
  <si>
    <t>Melč</t>
  </si>
  <si>
    <t>Mokré Lazce</t>
  </si>
  <si>
    <t>Oldřišov</t>
  </si>
  <si>
    <t>Otice</t>
  </si>
  <si>
    <t>Pustá Polom</t>
  </si>
  <si>
    <t>Raduň</t>
  </si>
  <si>
    <t>Skřipov</t>
  </si>
  <si>
    <t>Slavkov</t>
  </si>
  <si>
    <t>Služovice</t>
  </si>
  <si>
    <t>Stěbořice</t>
  </si>
  <si>
    <t>Šilheřovice</t>
  </si>
  <si>
    <t>Štěpánkovice</t>
  </si>
  <si>
    <t>Štítina</t>
  </si>
  <si>
    <t>Velká Polom</t>
  </si>
  <si>
    <t>Velké Heraltice</t>
  </si>
  <si>
    <t>Velké Hoštice</t>
  </si>
  <si>
    <t>Vršovice</t>
  </si>
  <si>
    <t>Bocanovice</t>
  </si>
  <si>
    <t>Bukovec</t>
  </si>
  <si>
    <t>Dolní Lomná</t>
  </si>
  <si>
    <t>Horní Lomná</t>
  </si>
  <si>
    <t>Metylovice</t>
  </si>
  <si>
    <t>Horní Domaslavice</t>
  </si>
  <si>
    <t>Těškovice</t>
  </si>
  <si>
    <t>Strahovice</t>
  </si>
  <si>
    <t>Nové Lublice</t>
  </si>
  <si>
    <t>Chlebičov</t>
  </si>
  <si>
    <t>Nová Pláň</t>
  </si>
  <si>
    <t>Bruntál</t>
  </si>
  <si>
    <t>CZ0801</t>
  </si>
  <si>
    <t>Bílov</t>
  </si>
  <si>
    <t>Bílovec</t>
  </si>
  <si>
    <t>Životice u Nového Jičína</t>
  </si>
  <si>
    <t>Svatoňovice</t>
  </si>
  <si>
    <t>Kozmice</t>
  </si>
  <si>
    <t>Jezdkovice</t>
  </si>
  <si>
    <t>Raškovice</t>
  </si>
  <si>
    <t>Velká Štáhle</t>
  </si>
  <si>
    <t>Rýmařov</t>
  </si>
  <si>
    <t>Dlouhá Stráň</t>
  </si>
  <si>
    <t>Mezina</t>
  </si>
  <si>
    <t>Moravskoslezský Kočov</t>
  </si>
  <si>
    <t>Staré Město</t>
  </si>
  <si>
    <t>Valšov</t>
  </si>
  <si>
    <t>Horní Životice</t>
  </si>
  <si>
    <t>Staré Heřminovy</t>
  </si>
  <si>
    <t>Tvrdkov</t>
  </si>
  <si>
    <t>Krnov</t>
  </si>
  <si>
    <t>Dívčí Hrad</t>
  </si>
  <si>
    <t>Hlinka</t>
  </si>
  <si>
    <t>Slezské Pavlovice</t>
  </si>
  <si>
    <t>Malá Štáhle</t>
  </si>
  <si>
    <t>Stará Ves</t>
  </si>
  <si>
    <t>Rudná pod Pradědem</t>
  </si>
  <si>
    <t>Ludvíkov</t>
  </si>
  <si>
    <t>Čaková</t>
  </si>
  <si>
    <t>Pazderna</t>
  </si>
  <si>
    <t>Nošovice</t>
  </si>
  <si>
    <t>Nižní Lhoty</t>
  </si>
  <si>
    <t>Dobratice</t>
  </si>
  <si>
    <t>Staříč</t>
  </si>
  <si>
    <t>Pstruží</t>
  </si>
  <si>
    <t>Malenovice</t>
  </si>
  <si>
    <t>Dolní Tošanovice</t>
  </si>
  <si>
    <t>Vělopolí</t>
  </si>
  <si>
    <t>Třanovice</t>
  </si>
  <si>
    <t>Horní Tošanovice</t>
  </si>
  <si>
    <t>Řeka</t>
  </si>
  <si>
    <t>Smilovice</t>
  </si>
  <si>
    <t>Vyšní Lhoty</t>
  </si>
  <si>
    <t>Žabeň</t>
  </si>
  <si>
    <t>Horní Suchá</t>
  </si>
  <si>
    <t>Havířov</t>
  </si>
  <si>
    <t>CZ0803</t>
  </si>
  <si>
    <t>Karviná</t>
  </si>
  <si>
    <t>Mladecko</t>
  </si>
  <si>
    <t>Dolní Životice</t>
  </si>
  <si>
    <t>Hlavnice</t>
  </si>
  <si>
    <t>Bratříkovice</t>
  </si>
  <si>
    <t>Lhotka u Litultovic</t>
  </si>
  <si>
    <t>Neplachovice</t>
  </si>
  <si>
    <t>Závada</t>
  </si>
  <si>
    <t>Návsí</t>
  </si>
  <si>
    <t>Olbramice</t>
  </si>
  <si>
    <t>Jakubčovice nad Odrou</t>
  </si>
  <si>
    <t>Odry</t>
  </si>
  <si>
    <t>Šenov u Nového Jičína</t>
  </si>
  <si>
    <t>Branka u Opavy</t>
  </si>
  <si>
    <t>Vražné</t>
  </si>
  <si>
    <t>Vendryně</t>
  </si>
  <si>
    <t>Nové Sedlice</t>
  </si>
  <si>
    <t>Chotěbuz</t>
  </si>
  <si>
    <t>Český Těšín</t>
  </si>
  <si>
    <t>Kujavy</t>
  </si>
  <si>
    <t>Bravantice</t>
  </si>
  <si>
    <t>Ropice</t>
  </si>
  <si>
    <t>Písečná</t>
  </si>
  <si>
    <t>Žermanice</t>
  </si>
  <si>
    <t>Kružberk</t>
  </si>
  <si>
    <t>Staré Těchanovice</t>
  </si>
  <si>
    <t>Ha</t>
  </si>
  <si>
    <t>Darkovice</t>
  </si>
  <si>
    <t>Děhylov</t>
  </si>
  <si>
    <t>Budišovice</t>
  </si>
  <si>
    <t>Mikolajice</t>
  </si>
  <si>
    <t>Štáblovice</t>
  </si>
  <si>
    <t>Uhlířov</t>
  </si>
  <si>
    <t>Hlubočec</t>
  </si>
  <si>
    <t>Rohov</t>
  </si>
  <si>
    <t>Velké Albrechtice</t>
  </si>
  <si>
    <t>Bordovice</t>
  </si>
  <si>
    <t>Zbyslavice</t>
  </si>
  <si>
    <t>Závišice</t>
  </si>
  <si>
    <t>Kopřivnice</t>
  </si>
  <si>
    <t>Bernartice nad Odrou</t>
  </si>
  <si>
    <t>Hostašovice</t>
  </si>
  <si>
    <t>Kunín</t>
  </si>
  <si>
    <t>Rybí</t>
  </si>
  <si>
    <t>Heřmanice u Oder</t>
  </si>
  <si>
    <t>Heřmánky</t>
  </si>
  <si>
    <t>Mankovice</t>
  </si>
  <si>
    <t>Kateřinice</t>
  </si>
  <si>
    <t>Mošnov</t>
  </si>
  <si>
    <t>Skotnice</t>
  </si>
  <si>
    <t>Ženklava</t>
  </si>
  <si>
    <t>Albrechtičky</t>
  </si>
  <si>
    <t>Pustějov</t>
  </si>
  <si>
    <t>Soběšovice</t>
  </si>
  <si>
    <t>Pražmo</t>
  </si>
  <si>
    <t>Řepiště</t>
  </si>
  <si>
    <t>Doubrava</t>
  </si>
  <si>
    <t>Orlová</t>
  </si>
  <si>
    <t>Moravice</t>
  </si>
  <si>
    <t>Třebom</t>
  </si>
  <si>
    <t>Čavisov</t>
  </si>
  <si>
    <t>Horní Lhota</t>
  </si>
  <si>
    <t>Milotice nad Opavou</t>
  </si>
  <si>
    <t>Nové Heřminovy</t>
  </si>
  <si>
    <t>Oborná</t>
  </si>
  <si>
    <t>Býkov-Láryšov</t>
  </si>
  <si>
    <t>Sviadnov</t>
  </si>
  <si>
    <t>Hladké Životice</t>
  </si>
  <si>
    <t>Vrchy</t>
  </si>
  <si>
    <t>Trnávka</t>
  </si>
  <si>
    <t>Dobroslavice</t>
  </si>
  <si>
    <t>Chvalíkovice</t>
  </si>
  <si>
    <t>Čermná ve Slezsku</t>
  </si>
  <si>
    <t>Větřkovice</t>
  </si>
  <si>
    <t>Bílčice</t>
  </si>
  <si>
    <t>Bohušov</t>
  </si>
  <si>
    <t>Brantice</t>
  </si>
  <si>
    <t>Břidličná</t>
  </si>
  <si>
    <t>Dětřichov nad Bystřicí</t>
  </si>
  <si>
    <t>Dolní Moravice</t>
  </si>
  <si>
    <t>Dvorce</t>
  </si>
  <si>
    <t>Heřmanovice</t>
  </si>
  <si>
    <t>Holčovice</t>
  </si>
  <si>
    <t>Horní Benešov</t>
  </si>
  <si>
    <t>Horní Město</t>
  </si>
  <si>
    <t>Hošálkovy</t>
  </si>
  <si>
    <t>Jindřichov</t>
  </si>
  <si>
    <t>Jiříkov</t>
  </si>
  <si>
    <t>Karlova Studánka</t>
  </si>
  <si>
    <t>Krasov</t>
  </si>
  <si>
    <t>Křišanovice</t>
  </si>
  <si>
    <t>Leskovec nad Moravicí</t>
  </si>
  <si>
    <t>Lichnov</t>
  </si>
  <si>
    <t>Liptaň</t>
  </si>
  <si>
    <t>Malá Morávka</t>
  </si>
  <si>
    <t>Město Albrechtice</t>
  </si>
  <si>
    <t>Osoblaha</t>
  </si>
  <si>
    <t>Razová</t>
  </si>
  <si>
    <t>Roudno</t>
  </si>
  <si>
    <t>Rusín</t>
  </si>
  <si>
    <t>Ryžoviště</t>
  </si>
  <si>
    <t>Slezské Rudoltice</t>
  </si>
  <si>
    <t>Světlá Hora</t>
  </si>
  <si>
    <t>Svobodné Heřmanice</t>
  </si>
  <si>
    <t>Široká Niva</t>
  </si>
  <si>
    <t>Třemešná</t>
  </si>
  <si>
    <t>Úvalno</t>
  </si>
  <si>
    <t>Václavov u Bruntálu</t>
  </si>
  <si>
    <t>Vrbno pod Pradědem</t>
  </si>
  <si>
    <t>Vysoká</t>
  </si>
  <si>
    <t>Zátor</t>
  </si>
  <si>
    <t>Baška</t>
  </si>
  <si>
    <t>Brušperk</t>
  </si>
  <si>
    <t>Bruzovice</t>
  </si>
  <si>
    <t>Čeladná</t>
  </si>
  <si>
    <t>Dobrá</t>
  </si>
  <si>
    <t>Dolní Domaslavice</t>
  </si>
  <si>
    <t>Fryčovice</t>
  </si>
  <si>
    <t>Hnojník</t>
  </si>
  <si>
    <t>Horní Bludovice</t>
  </si>
  <si>
    <t>Hrčava</t>
  </si>
  <si>
    <t>Kaňovice</t>
  </si>
  <si>
    <t>Kozlovice</t>
  </si>
  <si>
    <t>Krmelín</t>
  </si>
  <si>
    <t>Kunčice pod Ondřejníkem</t>
  </si>
  <si>
    <t>Lhotka</t>
  </si>
  <si>
    <t>Lučina</t>
  </si>
  <si>
    <t>Morávka</t>
  </si>
  <si>
    <t>Mosty u Jablunkova</t>
  </si>
  <si>
    <t>Ostravice</t>
  </si>
  <si>
    <t>Palkovice</t>
  </si>
  <si>
    <t>Paskov</t>
  </si>
  <si>
    <t>Hukvaldy</t>
  </si>
  <si>
    <t>Stará Ves nad Ondřejnicí</t>
  </si>
  <si>
    <t>Staré Hamry</t>
  </si>
  <si>
    <t>Šenov</t>
  </si>
  <si>
    <t>Václavovice</t>
  </si>
  <si>
    <t>Vratimov</t>
  </si>
  <si>
    <t>Albrechtice</t>
  </si>
  <si>
    <t>Dětmarovice</t>
  </si>
  <si>
    <t>Dolní Lutyně</t>
  </si>
  <si>
    <t>Bohumín</t>
  </si>
  <si>
    <t>Petrovice u Karviné</t>
  </si>
  <si>
    <t>Petřvald</t>
  </si>
  <si>
    <t>Rychvald</t>
  </si>
  <si>
    <t>Stonava</t>
  </si>
  <si>
    <t>Těrlicko</t>
  </si>
  <si>
    <t>Bartošovice</t>
  </si>
  <si>
    <t>Fulnek</t>
  </si>
  <si>
    <t>Hodslavice</t>
  </si>
  <si>
    <t>Jeseník nad Odrou</t>
  </si>
  <si>
    <t>Jistebník</t>
  </si>
  <si>
    <t>Klimkovice</t>
  </si>
  <si>
    <t>Luboměř</t>
  </si>
  <si>
    <t>Mořkov</t>
  </si>
  <si>
    <t>Příbor</t>
  </si>
  <si>
    <t>Sedlnice</t>
  </si>
  <si>
    <t>Spálov</t>
  </si>
  <si>
    <t>Starý Jičín</t>
  </si>
  <si>
    <t>Studénka</t>
  </si>
  <si>
    <t>Suchdol nad Odrou</t>
  </si>
  <si>
    <t>Štramberk</t>
  </si>
  <si>
    <t>Tichá</t>
  </si>
  <si>
    <t>Tísek</t>
  </si>
  <si>
    <t>Trojanovice</t>
  </si>
  <si>
    <t>Petrov nad Desnou</t>
  </si>
  <si>
    <t>Šumperk</t>
  </si>
  <si>
    <t>CZ0715</t>
  </si>
  <si>
    <t>CZ071</t>
  </si>
  <si>
    <t>Olomoucký kraj</t>
  </si>
  <si>
    <t>Kozlov</t>
  </si>
  <si>
    <t>Olomouc</t>
  </si>
  <si>
    <t>CZ0712</t>
  </si>
  <si>
    <t>Luboměř pod Strážnou</t>
  </si>
  <si>
    <t>CZ0714</t>
  </si>
  <si>
    <t>Přerov</t>
  </si>
  <si>
    <t>Město Libavá</t>
  </si>
  <si>
    <t>Šternberk</t>
  </si>
  <si>
    <t>Bílá Lhota</t>
  </si>
  <si>
    <t>Litovel</t>
  </si>
  <si>
    <t>Blatec</t>
  </si>
  <si>
    <t>Bohuňovice</t>
  </si>
  <si>
    <t>Bouzov</t>
  </si>
  <si>
    <t>Bystročice</t>
  </si>
  <si>
    <t>Dlouhá Loučka</t>
  </si>
  <si>
    <t>Uničov</t>
  </si>
  <si>
    <t>Drahanovice</t>
  </si>
  <si>
    <t>Dub nad Moravou</t>
  </si>
  <si>
    <t>Grygov</t>
  </si>
  <si>
    <t>Hlubočky</t>
  </si>
  <si>
    <t>Hněvotín</t>
  </si>
  <si>
    <t>Hnojice</t>
  </si>
  <si>
    <t>Horka nad Moravou</t>
  </si>
  <si>
    <t>Cholina</t>
  </si>
  <si>
    <t>Jívová</t>
  </si>
  <si>
    <t>Kožušany-Tážaly</t>
  </si>
  <si>
    <t>Luká</t>
  </si>
  <si>
    <t>Lutín</t>
  </si>
  <si>
    <t>Majetín</t>
  </si>
  <si>
    <t>Libavá</t>
  </si>
  <si>
    <t>Mladeč</t>
  </si>
  <si>
    <t>Náklo</t>
  </si>
  <si>
    <t>Náměš na Hané</t>
  </si>
  <si>
    <t>Paseka</t>
  </si>
  <si>
    <t>Příkazy</t>
  </si>
  <si>
    <t>Senice na Hané</t>
  </si>
  <si>
    <t>Slatinice</t>
  </si>
  <si>
    <t>Štěpánov</t>
  </si>
  <si>
    <t>Šumvald</t>
  </si>
  <si>
    <t>Troubelice</t>
  </si>
  <si>
    <t>Tršice</t>
  </si>
  <si>
    <t>Velká Bystřice</t>
  </si>
  <si>
    <t>Velký Týnec</t>
  </si>
  <si>
    <t>Velký Újezd</t>
  </si>
  <si>
    <t>Žerotín</t>
  </si>
  <si>
    <t>Alojzov</t>
  </si>
  <si>
    <t>Prostějov</t>
  </si>
  <si>
    <t>CZ0713</t>
  </si>
  <si>
    <t>Seloutky</t>
  </si>
  <si>
    <t>Bělotín</t>
  </si>
  <si>
    <t>Beňov</t>
  </si>
  <si>
    <t>Bezuchov</t>
  </si>
  <si>
    <t>Bochoř</t>
  </si>
  <si>
    <t>Brodek u Přerova</t>
  </si>
  <si>
    <t>Býškovice</t>
  </si>
  <si>
    <t>Citov</t>
  </si>
  <si>
    <t>Čelechovice</t>
  </si>
  <si>
    <t>Černotín</t>
  </si>
  <si>
    <t>Dobrčice</t>
  </si>
  <si>
    <t>Dolní Újezd</t>
  </si>
  <si>
    <t>Lipník nad Bečvou</t>
  </si>
  <si>
    <t>Domaželice</t>
  </si>
  <si>
    <t>Dřevohostice</t>
  </si>
  <si>
    <t>Horní Moštěnice</t>
  </si>
  <si>
    <t>Hrabůvka</t>
  </si>
  <si>
    <t>Hustopeče nad Bečvou</t>
  </si>
  <si>
    <t>Kojetín</t>
  </si>
  <si>
    <t>Kokory</t>
  </si>
  <si>
    <t>Lazníčky</t>
  </si>
  <si>
    <t>Lazníky</t>
  </si>
  <si>
    <t>Lhota</t>
  </si>
  <si>
    <t>Líšná</t>
  </si>
  <si>
    <t>Lobodice</t>
  </si>
  <si>
    <t>Malhotice</t>
  </si>
  <si>
    <t>Milenov</t>
  </si>
  <si>
    <t>Milotice nad Bečvou</t>
  </si>
  <si>
    <t>Nelešovice</t>
  </si>
  <si>
    <t>Oprostovice</t>
  </si>
  <si>
    <t>Osek nad Bečvou</t>
  </si>
  <si>
    <t>Paršovice</t>
  </si>
  <si>
    <t>Partutovice</t>
  </si>
  <si>
    <t>Pavlovice u Přerova</t>
  </si>
  <si>
    <t>Polkovice</t>
  </si>
  <si>
    <t>Potštát</t>
  </si>
  <si>
    <t>Prosenice</t>
  </si>
  <si>
    <t>Provodovice</t>
  </si>
  <si>
    <t>Přestavlky</t>
  </si>
  <si>
    <t>Radíkov</t>
  </si>
  <si>
    <t>Radkova Lhota</t>
  </si>
  <si>
    <t>Radkovy</t>
  </si>
  <si>
    <t>Radotín</t>
  </si>
  <si>
    <t>Rakov</t>
  </si>
  <si>
    <t>Rokytnice</t>
  </si>
  <si>
    <t>Rouské</t>
  </si>
  <si>
    <t>Říkovice</t>
  </si>
  <si>
    <t>Sobíšky</t>
  </si>
  <si>
    <t>Soběchleby</t>
  </si>
  <si>
    <t>Střítež nad Ludinou</t>
  </si>
  <si>
    <t>Sušice</t>
  </si>
  <si>
    <t>Teplice nad Bečvou</t>
  </si>
  <si>
    <t>Tovačov</t>
  </si>
  <si>
    <t>Troubky</t>
  </si>
  <si>
    <t>Tučín</t>
  </si>
  <si>
    <t>Ústí</t>
  </si>
  <si>
    <t>Zámrsky</t>
  </si>
  <si>
    <t>Žákovice</t>
  </si>
  <si>
    <t>Želatovice</t>
  </si>
  <si>
    <t>Bělá pod Pradědem</t>
  </si>
  <si>
    <t>Jeseník</t>
  </si>
  <si>
    <t>CZ0711</t>
  </si>
  <si>
    <t>Bílá Voda</t>
  </si>
  <si>
    <t>Bludov</t>
  </si>
  <si>
    <t>Bohdíkov</t>
  </si>
  <si>
    <t>Zábřeh</t>
  </si>
  <si>
    <t>Bohutín</t>
  </si>
  <si>
    <t>Branná</t>
  </si>
  <si>
    <t>Brníčko</t>
  </si>
  <si>
    <t>Bušín</t>
  </si>
  <si>
    <t>Černá Voda</t>
  </si>
  <si>
    <t>Dlouhomilov</t>
  </si>
  <si>
    <t>Dubicko</t>
  </si>
  <si>
    <t>Hanušovice</t>
  </si>
  <si>
    <t>Horní Studénky</t>
  </si>
  <si>
    <t>Hoštejn</t>
  </si>
  <si>
    <t>Hrabišín</t>
  </si>
  <si>
    <t>Hynčina</t>
  </si>
  <si>
    <t>Jedlí</t>
  </si>
  <si>
    <t>Klopina</t>
  </si>
  <si>
    <t>Mohelnice</t>
  </si>
  <si>
    <t>Kolšov</t>
  </si>
  <si>
    <t>Kosov</t>
  </si>
  <si>
    <t>Lesnice</t>
  </si>
  <si>
    <t>Leština</t>
  </si>
  <si>
    <t>Libina</t>
  </si>
  <si>
    <t>Lipinka</t>
  </si>
  <si>
    <t>Lipová-lázně</t>
  </si>
  <si>
    <t>Líšnice</t>
  </si>
  <si>
    <t>Loštice</t>
  </si>
  <si>
    <t>Loučná nad Desnou</t>
  </si>
  <si>
    <t>Malá Morava</t>
  </si>
  <si>
    <t>Maletín</t>
  </si>
  <si>
    <t>Moravičany</t>
  </si>
  <si>
    <t>Nový Malín</t>
  </si>
  <si>
    <t>Oskava</t>
  </si>
  <si>
    <t>Palonín</t>
  </si>
  <si>
    <t>Písařov</t>
  </si>
  <si>
    <t>Police</t>
  </si>
  <si>
    <t>Postřelmov</t>
  </si>
  <si>
    <t>Rájec</t>
  </si>
  <si>
    <t>Rapotín</t>
  </si>
  <si>
    <t>Rohle</t>
  </si>
  <si>
    <t>Rovensko</t>
  </si>
  <si>
    <t>Ruda nad Moravou</t>
  </si>
  <si>
    <t>Sobotín</t>
  </si>
  <si>
    <t>Stará Červená Voda</t>
  </si>
  <si>
    <t>Sudkov</t>
  </si>
  <si>
    <t>Supíkovice</t>
  </si>
  <si>
    <t>Svébohov</t>
  </si>
  <si>
    <t>Štíty</t>
  </si>
  <si>
    <t>Uhelná</t>
  </si>
  <si>
    <t>Úsov</t>
  </si>
  <si>
    <t>Vápenná</t>
  </si>
  <si>
    <t>Velké Losiny</t>
  </si>
  <si>
    <t>Vidnava</t>
  </si>
  <si>
    <t>Zvole</t>
  </si>
  <si>
    <t>Žulová</t>
  </si>
  <si>
    <t>Hruška</t>
  </si>
  <si>
    <t>Vincencov</t>
  </si>
  <si>
    <t>Domašov nad Bystřicí</t>
  </si>
  <si>
    <t>Hraničné Petrovice</t>
  </si>
  <si>
    <t>Střeň</t>
  </si>
  <si>
    <t>Bystrovany</t>
  </si>
  <si>
    <t>Samotišky</t>
  </si>
  <si>
    <t>Mutkov</t>
  </si>
  <si>
    <t>Výkleky</t>
  </si>
  <si>
    <t>Zábeštní Lhota</t>
  </si>
  <si>
    <t>Hačky</t>
  </si>
  <si>
    <t>Konice</t>
  </si>
  <si>
    <t>Polomí</t>
  </si>
  <si>
    <t>Štarnov</t>
  </si>
  <si>
    <t>Hlušovice</t>
  </si>
  <si>
    <t>Loučka</t>
  </si>
  <si>
    <t>Dubčany</t>
  </si>
  <si>
    <t>Tovéř</t>
  </si>
  <si>
    <t>Věrovany</t>
  </si>
  <si>
    <t>Skrbeň</t>
  </si>
  <si>
    <t>Pňovice</t>
  </si>
  <si>
    <t>Haňovice</t>
  </si>
  <si>
    <t>Červenka</t>
  </si>
  <si>
    <t>Slavětín</t>
  </si>
  <si>
    <t>Luběnice</t>
  </si>
  <si>
    <t>Loučany</t>
  </si>
  <si>
    <t>Senička</t>
  </si>
  <si>
    <t>Lipina</t>
  </si>
  <si>
    <t>Domašov u Šternberka</t>
  </si>
  <si>
    <t>Hlásnice</t>
  </si>
  <si>
    <t>Mladějovice</t>
  </si>
  <si>
    <t>Ústín</t>
  </si>
  <si>
    <t>Nová Hradečná</t>
  </si>
  <si>
    <t>Želechovice</t>
  </si>
  <si>
    <t>Přáslavice</t>
  </si>
  <si>
    <t>Svésedlice</t>
  </si>
  <si>
    <t>Krčmaň</t>
  </si>
  <si>
    <t>Daskabát</t>
  </si>
  <si>
    <t>Věžky</t>
  </si>
  <si>
    <t>Čechy</t>
  </si>
  <si>
    <t>Křtomil</t>
  </si>
  <si>
    <t>Nahošovice</t>
  </si>
  <si>
    <t>Turovice</t>
  </si>
  <si>
    <t>Olšovec</t>
  </si>
  <si>
    <t>Uhřičice</t>
  </si>
  <si>
    <t>Stříbrnice</t>
  </si>
  <si>
    <t>Měrovice nad Hanou</t>
  </si>
  <si>
    <t>Šišma</t>
  </si>
  <si>
    <t>Horní Těšice</t>
  </si>
  <si>
    <t>Dolní Těšice</t>
  </si>
  <si>
    <t>Oplocany</t>
  </si>
  <si>
    <t>Vikantice</t>
  </si>
  <si>
    <t>Janoušov</t>
  </si>
  <si>
    <t>Hrabová</t>
  </si>
  <si>
    <t>Kopřivná</t>
  </si>
  <si>
    <t>Hradec-Nová Ves</t>
  </si>
  <si>
    <t>Třeština</t>
  </si>
  <si>
    <t>Jakubovice</t>
  </si>
  <si>
    <t>Postřelmůvek</t>
  </si>
  <si>
    <t>Dolní Studénky</t>
  </si>
  <si>
    <t>Hraběšice</t>
  </si>
  <si>
    <t>Rejchartice</t>
  </si>
  <si>
    <t>Velká Kraš</t>
  </si>
  <si>
    <t>Nemile</t>
  </si>
  <si>
    <t>Skorošice</t>
  </si>
  <si>
    <t>Řídeč</t>
  </si>
  <si>
    <t>Vernířovice</t>
  </si>
  <si>
    <t>Křelov-Břuchotín</t>
  </si>
  <si>
    <t>Mrsklesy</t>
  </si>
  <si>
    <t>Jezernice</t>
  </si>
  <si>
    <t>Pavlovice u Kojetína</t>
  </si>
  <si>
    <t>Kobylá nad Vidnavkou</t>
  </si>
  <si>
    <t>Držovice</t>
  </si>
  <si>
    <t>Doloplazy</t>
  </si>
  <si>
    <t>Charváty</t>
  </si>
  <si>
    <t>Měrotín</t>
  </si>
  <si>
    <t>Vilémov</t>
  </si>
  <si>
    <t>Liboš</t>
  </si>
  <si>
    <t>Strukov</t>
  </si>
  <si>
    <t>Císařov</t>
  </si>
  <si>
    <t>Bohuslávky</t>
  </si>
  <si>
    <t>Grymov</t>
  </si>
  <si>
    <t>Dolní Nětčice</t>
  </si>
  <si>
    <t>Hlinsko</t>
  </si>
  <si>
    <t>Horní Nětčice</t>
  </si>
  <si>
    <t>Kladníky</t>
  </si>
  <si>
    <t>Chromeč</t>
  </si>
  <si>
    <t>Ostružná</t>
  </si>
  <si>
    <t>Česká Ves</t>
  </si>
  <si>
    <t>Mírov</t>
  </si>
  <si>
    <t>Bratrušov</t>
  </si>
  <si>
    <t>Vikýřovice</t>
  </si>
  <si>
    <t>Velké Kunětice</t>
  </si>
  <si>
    <t>Horní Újezd</t>
  </si>
  <si>
    <t>Suchonice</t>
  </si>
  <si>
    <t>Horní Loděnice</t>
  </si>
  <si>
    <t>Špičky</t>
  </si>
  <si>
    <t>Týn nad Bečvou</t>
  </si>
  <si>
    <t>Vyšehoří</t>
  </si>
  <si>
    <t>Šléglov</t>
  </si>
  <si>
    <t>Drozdov</t>
  </si>
  <si>
    <t>Stavenice</t>
  </si>
  <si>
    <t>Zborov</t>
  </si>
  <si>
    <t>Bedihoš</t>
  </si>
  <si>
    <t>Bílovice-Lutotín</t>
  </si>
  <si>
    <t>Biskupice</t>
  </si>
  <si>
    <t>Bousín</t>
  </si>
  <si>
    <t>Brodek u Konice</t>
  </si>
  <si>
    <t>Brodek u Prostějova</t>
  </si>
  <si>
    <t>Březsko</t>
  </si>
  <si>
    <t>Budětsko</t>
  </si>
  <si>
    <t>Buková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</si>
  <si>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</si>
  <si>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</si>
  <si>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</si>
  <si>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</si>
  <si>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</si>
  <si>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</si>
  <si>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</si>
  <si>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Dřevnovice</t>
  </si>
  <si>
    <t>Dzbel</t>
  </si>
  <si>
    <t>Hluchov</t>
  </si>
  <si>
    <t>Horní Štěpánov</t>
  </si>
  <si>
    <t>Hradčany-Kobeřice</t>
  </si>
  <si>
    <t>Hrdibořice</t>
  </si>
  <si>
    <t>Hrubčice</t>
  </si>
  <si>
    <t>Hvozd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</si>
  <si>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</si>
  <si>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</si>
  <si>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</si>
  <si>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</si>
  <si>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</si>
  <si>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</si>
  <si>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</si>
  <si>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</si>
  <si>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</si>
  <si>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</t>
  </si>
  <si>
    <t>Ludmírov</t>
  </si>
  <si>
    <t>Malé Hradisko</t>
  </si>
  <si>
    <t>Mořice</t>
  </si>
  <si>
    <t>Mostkovice</t>
  </si>
  <si>
    <t>Myslejovice</t>
  </si>
  <si>
    <t>Němčice nad Hanou</t>
  </si>
  <si>
    <t>Nezamyslice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</si>
  <si>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</si>
  <si>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</si>
  <si>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</si>
  <si>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</si>
  <si>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</si>
  <si>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</si>
  <si>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</si>
  <si>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</si>
  <si>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Pivín</t>
  </si>
  <si>
    <t>Plumlov</t>
  </si>
  <si>
    <t>Prostějovičky</t>
  </si>
  <si>
    <t>Protivanov</t>
  </si>
  <si>
    <t>Přemyslovice</t>
  </si>
  <si>
    <t>Ptení</t>
  </si>
  <si>
    <t>Raková u Konice</t>
  </si>
  <si>
    <t>Rakůvka</t>
  </si>
  <si>
    <t>Rozstání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</si>
  <si>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</si>
  <si>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</si>
  <si>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</si>
  <si>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</si>
  <si>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</si>
  <si>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</si>
  <si>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</si>
  <si>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</t>
  </si>
  <si>
    <t>Šubířov</t>
  </si>
  <si>
    <t>Tištín</t>
  </si>
  <si>
    <t>Tvorovice</t>
  </si>
  <si>
    <t>Určice</t>
  </si>
  <si>
    <t>Víceměřice</t>
  </si>
  <si>
    <t>Vícov</t>
  </si>
  <si>
    <t>Vitčice</t>
  </si>
  <si>
    <t>Vranovice-Kelčice</t>
  </si>
  <si>
    <t>Vrbátky</t>
  </si>
  <si>
    <t>Vrchoslavice</t>
  </si>
  <si>
    <t>Výšovice</t>
  </si>
  <si>
    <t>Zdětín</t>
  </si>
  <si>
    <t>Huzová</t>
  </si>
  <si>
    <t>Moravský Beroun</t>
  </si>
  <si>
    <t>Norberčany</t>
  </si>
  <si>
    <t>Zlaté Hory</t>
  </si>
  <si>
    <t>Dřenice</t>
  </si>
  <si>
    <t>Chrudim</t>
  </si>
  <si>
    <t>CZ0531</t>
  </si>
  <si>
    <t>CZ053</t>
  </si>
  <si>
    <t>Pardubický kraj</t>
  </si>
  <si>
    <t>Lány</t>
  </si>
  <si>
    <t>Třibřichy</t>
  </si>
  <si>
    <t>Dvakačovice</t>
  </si>
  <si>
    <t>Bítovany</t>
  </si>
  <si>
    <t>Dolní Bezděkov</t>
  </si>
  <si>
    <t>Březová nad Svitavou</t>
  </si>
  <si>
    <t>Svitavy</t>
  </si>
  <si>
    <t>CZ0533</t>
  </si>
  <si>
    <t>Bělá u Jevíčka</t>
  </si>
  <si>
    <t>Moravská Třebová</t>
  </si>
  <si>
    <t>Úherčice</t>
  </si>
  <si>
    <t>Přelouč</t>
  </si>
  <si>
    <t>CZ0532</t>
  </si>
  <si>
    <t>Pardubice</t>
  </si>
  <si>
    <t>Rozhovice</t>
  </si>
  <si>
    <t>Jeníkov</t>
  </si>
  <si>
    <t>Licibořice</t>
  </si>
  <si>
    <t>Vyžice</t>
  </si>
  <si>
    <t>Zájezdec</t>
  </si>
  <si>
    <t>Bor u Skutče</t>
  </si>
  <si>
    <t>Stolany</t>
  </si>
  <si>
    <t>Rybník</t>
  </si>
  <si>
    <t>Česká Třebová</t>
  </si>
  <si>
    <t>CZ0534</t>
  </si>
  <si>
    <t>Ústí nad Orlicí</t>
  </si>
  <si>
    <t>Trpík</t>
  </si>
  <si>
    <t>Lanškroun</t>
  </si>
  <si>
    <t>Sobkovice</t>
  </si>
  <si>
    <t>Žamberk</t>
  </si>
  <si>
    <t>Bošín</t>
  </si>
  <si>
    <t>Vysoké Mýto</t>
  </si>
  <si>
    <t>Dlouhá Třebová</t>
  </si>
  <si>
    <t>Vračovice-Orlov</t>
  </si>
  <si>
    <t>Dlouhoňovice</t>
  </si>
  <si>
    <t>Helvíkovice</t>
  </si>
  <si>
    <t>Srnojedy</t>
  </si>
  <si>
    <t>Běstovice</t>
  </si>
  <si>
    <t>Mrákotín</t>
  </si>
  <si>
    <t>Otradov</t>
  </si>
  <si>
    <t>Semanín</t>
  </si>
  <si>
    <t>Rabštejnská Lhota</t>
  </si>
  <si>
    <t>Běstvina</t>
  </si>
  <si>
    <t>Bojanov</t>
  </si>
  <si>
    <t>Bořice</t>
  </si>
  <si>
    <t>Bousov</t>
  </si>
  <si>
    <t>Bylany</t>
  </si>
  <si>
    <t>Ctětín</t>
  </si>
  <si>
    <t>Čankovice</t>
  </si>
  <si>
    <t>České Lhotice</t>
  </si>
  <si>
    <t>Dědová</t>
  </si>
  <si>
    <t>Hamry</t>
  </si>
  <si>
    <t>Heřmanův Městec</t>
  </si>
  <si>
    <t>Hluboká</t>
  </si>
  <si>
    <t>Holetín</t>
  </si>
  <si>
    <t>Honbice</t>
  </si>
  <si>
    <t>Horka</t>
  </si>
  <si>
    <t>Horní Bradlo</t>
  </si>
  <si>
    <t>Hošalovice</t>
  </si>
  <si>
    <t>Hrochův Týnec</t>
  </si>
  <si>
    <t>Hroubovice</t>
  </si>
  <si>
    <t>Chrast</t>
  </si>
  <si>
    <t>Chroustovice</t>
  </si>
  <si>
    <t>Kameničky</t>
  </si>
  <si>
    <t>Kladno</t>
  </si>
  <si>
    <t>Kočí</t>
  </si>
  <si>
    <t>Kostelec u Heřmanova Městce</t>
  </si>
  <si>
    <t>Krásné</t>
  </si>
  <si>
    <t>Krouna</t>
  </si>
  <si>
    <t>Leštinka</t>
  </si>
  <si>
    <t>Libkov</t>
  </si>
  <si>
    <t>Liboměřice</t>
  </si>
  <si>
    <t>Lozice</t>
  </si>
  <si>
    <t>Luže</t>
  </si>
  <si>
    <t>Míčov-Sušice</t>
  </si>
  <si>
    <t>Miřetice</t>
  </si>
  <si>
    <t>Mladoňovice</t>
  </si>
  <si>
    <t>Nabočany</t>
  </si>
  <si>
    <t>Načešice</t>
  </si>
  <si>
    <t>Orel</t>
  </si>
  <si>
    <t>Perálec</t>
  </si>
  <si>
    <t>Podhořany u Ronova</t>
  </si>
  <si>
    <t>Pokřikov</t>
  </si>
  <si>
    <t>Prachovice</t>
  </si>
  <si>
    <t>Proseč</t>
  </si>
  <si>
    <t>Prosetín</t>
  </si>
  <si>
    <t>Předhradí</t>
  </si>
  <si>
    <t>Raná</t>
  </si>
  <si>
    <t>Ronov nad Doubravou</t>
  </si>
  <si>
    <t>Želivsko</t>
  </si>
  <si>
    <t>Řepníky</t>
  </si>
  <si>
    <t>Řestoky</t>
  </si>
  <si>
    <t>Seč</t>
  </si>
  <si>
    <t>Řídký</t>
  </si>
  <si>
    <t>Litomyšl</t>
  </si>
  <si>
    <t>Skuteč</t>
  </si>
  <si>
    <t>Březinky</t>
  </si>
  <si>
    <t>Slatiňany</t>
  </si>
  <si>
    <t>Sobětuchy</t>
  </si>
  <si>
    <t>Hartinkov</t>
  </si>
  <si>
    <t>Vrážné</t>
  </si>
  <si>
    <t>Stradouň</t>
  </si>
  <si>
    <t>Střemošice</t>
  </si>
  <si>
    <t>Svratouch</t>
  </si>
  <si>
    <t>Poříčí u Litomyšle</t>
  </si>
  <si>
    <t>Tisovec</t>
  </si>
  <si>
    <t>Trhová Kamenice</t>
  </si>
  <si>
    <t>Trojovice</t>
  </si>
  <si>
    <t>Třemošnice</t>
  </si>
  <si>
    <t>Tuněchody</t>
  </si>
  <si>
    <t>Nová Ves u Jarošova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</si>
  <si>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</si>
  <si>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</si>
  <si>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</si>
  <si>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</si>
  <si>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</si>
  <si>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</si>
  <si>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</si>
  <si>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</si>
  <si>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</si>
  <si>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</si>
  <si>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Banín</t>
  </si>
  <si>
    <t>Zaječice</t>
  </si>
  <si>
    <t>Bělá nad Svitavou</t>
  </si>
  <si>
    <t>Kukle</t>
  </si>
  <si>
    <t>Nová Sídla</t>
  </si>
  <si>
    <t>Tržek</t>
  </si>
  <si>
    <t>Útěchov</t>
  </si>
  <si>
    <t>Borušov</t>
  </si>
  <si>
    <t>Žumberk</t>
  </si>
  <si>
    <t>Dětřichov u Moravské Třebové</t>
  </si>
  <si>
    <t>Hradec nad Svitavou</t>
  </si>
  <si>
    <t>Opatovec</t>
  </si>
  <si>
    <t>Chmelík</t>
  </si>
  <si>
    <t>Karle</t>
  </si>
  <si>
    <t>Chrtníky</t>
  </si>
  <si>
    <t>Časy</t>
  </si>
  <si>
    <t>Malé Výkleky</t>
  </si>
  <si>
    <t>Lány u Dašic</t>
  </si>
  <si>
    <t>Pravy</t>
  </si>
  <si>
    <t>Křičeň</t>
  </si>
  <si>
    <t>Újezd u Sezemic</t>
  </si>
  <si>
    <t>Černá u Bohdanče</t>
  </si>
  <si>
    <t>Stéblová</t>
  </si>
  <si>
    <t>Plch</t>
  </si>
  <si>
    <t>Podůlšany</t>
  </si>
  <si>
    <t>Dubany</t>
  </si>
  <si>
    <t>Třebosice</t>
  </si>
  <si>
    <t>Holotín</t>
  </si>
  <si>
    <t>Sovolusky</t>
  </si>
  <si>
    <t>Neratov</t>
  </si>
  <si>
    <t>Anenská Studánka</t>
  </si>
  <si>
    <t>Kunětice</t>
  </si>
  <si>
    <t>Klešice</t>
  </si>
  <si>
    <t>Smrček</t>
  </si>
  <si>
    <t>Zderaz</t>
  </si>
  <si>
    <t>Kněžice</t>
  </si>
  <si>
    <t>Žlebské Chvalovice</t>
  </si>
  <si>
    <t>Spojil</t>
  </si>
  <si>
    <t>Bezděčí u Trnávky</t>
  </si>
  <si>
    <t>Gruna</t>
  </si>
  <si>
    <t>Sázava</t>
  </si>
  <si>
    <t>Kosořín</t>
  </si>
  <si>
    <t>Bezděkov</t>
  </si>
  <si>
    <t>Lázně Bohdaneč</t>
  </si>
  <si>
    <t>Břehy</t>
  </si>
  <si>
    <t>Bukovina nad Labem</t>
  </si>
  <si>
    <t>Bukovina u Přelouče</t>
  </si>
  <si>
    <t>Bukovka</t>
  </si>
  <si>
    <t>Býš</t>
  </si>
  <si>
    <t>Holice</t>
  </si>
  <si>
    <t>Čeperka</t>
  </si>
  <si>
    <t>Čepí</t>
  </si>
  <si>
    <t>Dašice</t>
  </si>
  <si>
    <t>Dolní Roveň</t>
  </si>
  <si>
    <t>Dolní Ředice</t>
  </si>
  <si>
    <t>Dříteč</t>
  </si>
  <si>
    <t>Hlavečník</t>
  </si>
  <si>
    <t>Horní Jelení</t>
  </si>
  <si>
    <t>Horní Ředice</t>
  </si>
  <si>
    <t>Hrobice</t>
  </si>
  <si>
    <t>Choltice</t>
  </si>
  <si>
    <t>Chvaletice</t>
  </si>
  <si>
    <t>Chvojenec</t>
  </si>
  <si>
    <t>Chýš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</si>
  <si>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</si>
  <si>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</si>
  <si>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</si>
  <si>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</si>
  <si>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</si>
  <si>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</si>
  <si>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</si>
  <si>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</si>
  <si>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Labské Chrčice</t>
  </si>
  <si>
    <t>Libišany</t>
  </si>
  <si>
    <t>Lipoltice</t>
  </si>
  <si>
    <t>Litošice</t>
  </si>
  <si>
    <t>Mokošín</t>
  </si>
  <si>
    <t>Opatovice nad Labem</t>
  </si>
  <si>
    <t>Ostřešany</t>
  </si>
  <si>
    <t>Ostřetín</t>
  </si>
  <si>
    <t>Poběžovice u Holic</t>
  </si>
  <si>
    <t>Poběžovice u Přelouče</t>
  </si>
  <si>
    <t>Přelovice</t>
  </si>
  <si>
    <t>Ráby</t>
  </si>
  <si>
    <t>Radhoš</t>
  </si>
  <si>
    <t>Rohovládova Bělá</t>
  </si>
  <si>
    <t>Rokytno</t>
  </si>
  <si>
    <t>Rybitví</t>
  </si>
  <si>
    <t>Řečany nad Labem</t>
  </si>
  <si>
    <t>Selmice</t>
  </si>
  <si>
    <t>Semín</t>
  </si>
  <si>
    <t>Sezemice</t>
  </si>
  <si>
    <t>Slepotice</t>
  </si>
  <si>
    <t>Sopřeč</t>
  </si>
  <si>
    <t>Srch</t>
  </si>
  <si>
    <t>Staré Hradiště</t>
  </si>
  <si>
    <t>Staré Jesenčany</t>
  </si>
  <si>
    <t>Staré Ždánice</t>
  </si>
  <si>
    <t>Starý Mateřov</t>
  </si>
  <si>
    <t>Stojice</t>
  </si>
  <si>
    <t>Strašov</t>
  </si>
  <si>
    <t>Svinčany</t>
  </si>
  <si>
    <t>Svojšice</t>
  </si>
  <si>
    <t>Tetov</t>
  </si>
  <si>
    <t>Trusnov</t>
  </si>
  <si>
    <t>Turkovice</t>
  </si>
  <si>
    <t>Týniško</t>
  </si>
  <si>
    <t>Uhersko</t>
  </si>
  <si>
    <t>Úhřetická Lhota</t>
  </si>
  <si>
    <t>Újezd u Přelouče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</si>
  <si>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</si>
  <si>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</si>
  <si>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</si>
  <si>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</si>
  <si>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</si>
  <si>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</si>
  <si>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</si>
  <si>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</si>
  <si>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</si>
  <si>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Bohuňov</t>
  </si>
  <si>
    <t>Polička</t>
  </si>
  <si>
    <t>Brněnec</t>
  </si>
  <si>
    <t>Březiny</t>
  </si>
  <si>
    <t>Cerekvice nad Loučnou</t>
  </si>
  <si>
    <t>Čistá</t>
  </si>
  <si>
    <t>Horky</t>
  </si>
  <si>
    <t>Chornice</t>
  </si>
  <si>
    <t>Chotěnov</t>
  </si>
  <si>
    <t>Chrastavec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</si>
  <si>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</si>
  <si>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</si>
  <si>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</si>
  <si>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</si>
  <si>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</si>
  <si>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</si>
  <si>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</si>
  <si>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Koclířov</t>
  </si>
  <si>
    <t>Korouhev</t>
  </si>
  <si>
    <t>Koruna</t>
  </si>
  <si>
    <t>Křenov</t>
  </si>
  <si>
    <t>Kunčina</t>
  </si>
  <si>
    <t>Květná</t>
  </si>
  <si>
    <t>Lavičné</t>
  </si>
  <si>
    <t>Linhartice</t>
  </si>
  <si>
    <t>Lubná</t>
  </si>
  <si>
    <t>Malíkov</t>
  </si>
  <si>
    <t>Městečko Trnávka</t>
  </si>
  <si>
    <t>Mikuleč</t>
  </si>
  <si>
    <t>Mladějov na Moravě</t>
  </si>
  <si>
    <t>Nedvězí</t>
  </si>
  <si>
    <t>Oldřiš</t>
  </si>
  <si>
    <t>Opatov</t>
  </si>
  <si>
    <t>Osík</t>
  </si>
  <si>
    <t>Pohledy</t>
  </si>
  <si>
    <t>Pomezí</t>
  </si>
  <si>
    <t>Příluka</t>
  </si>
  <si>
    <t>Pustá Kamenice</t>
  </si>
  <si>
    <t>Pustá Rybná</t>
  </si>
  <si>
    <t>Radiměř</t>
  </si>
  <si>
    <t>Rohozná</t>
  </si>
  <si>
    <t>Rozhraní</t>
  </si>
  <si>
    <t>Rudná</t>
  </si>
  <si>
    <t>Rychnov na Moravě</t>
  </si>
  <si>
    <t>Sádek</t>
  </si>
  <si>
    <t>Sklené</t>
  </si>
  <si>
    <t>Stašov</t>
  </si>
  <si>
    <t>Strakov</t>
  </si>
  <si>
    <t>Suchá Lhota</t>
  </si>
  <si>
    <t>Svojanov</t>
  </si>
  <si>
    <t>Široký Důl</t>
  </si>
  <si>
    <t>Študlov</t>
  </si>
  <si>
    <t>Telecí</t>
  </si>
  <si>
    <t>Trpín</t>
  </si>
  <si>
    <t>Třebařov</t>
  </si>
  <si>
    <t>Vendolí</t>
  </si>
  <si>
    <t>Vidlatá Seč</t>
  </si>
  <si>
    <t>Víska u Jevíčka</t>
  </si>
  <si>
    <t>Vítějeves</t>
  </si>
  <si>
    <t>Vranová Lhota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</si>
  <si>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</si>
  <si>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</si>
  <si>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</si>
  <si>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</si>
  <si>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</si>
  <si>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</si>
  <si>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</si>
  <si>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České Heřmanice</t>
  </si>
  <si>
    <t>České Libchavy</t>
  </si>
  <si>
    <t>České Petrovice</t>
  </si>
  <si>
    <t>Damníkov</t>
  </si>
  <si>
    <t>Dobříkov</t>
  </si>
  <si>
    <t>Dolní Čermná</t>
  </si>
  <si>
    <t>Dolní Dobrouč</t>
  </si>
  <si>
    <t>Libchavy</t>
  </si>
  <si>
    <t>Dolní Morava</t>
  </si>
  <si>
    <t>Džbánov</t>
  </si>
  <si>
    <t>Hnátnice</t>
  </si>
  <si>
    <t>Horní Čermná</t>
  </si>
  <si>
    <t>Horní Heřmanice</t>
  </si>
  <si>
    <t>Sloupnice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</si>
  <si>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</si>
  <si>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</si>
  <si>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</si>
  <si>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</si>
  <si>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</si>
  <si>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</si>
  <si>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</si>
  <si>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</si>
  <si>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</si>
  <si>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Krasíkov</t>
  </si>
  <si>
    <t>Kunvald</t>
  </si>
  <si>
    <t>Letohrad</t>
  </si>
  <si>
    <t>Libecina</t>
  </si>
  <si>
    <t>Lichkov</t>
  </si>
  <si>
    <t>Lubník</t>
  </si>
  <si>
    <t>Luková</t>
  </si>
  <si>
    <t>Mistrovice</t>
  </si>
  <si>
    <t>Mladkov</t>
  </si>
  <si>
    <t>Nekoř</t>
  </si>
  <si>
    <t>Svatý Jiří</t>
  </si>
  <si>
    <t>Orlické Podhůří</t>
  </si>
  <si>
    <t>Orličky</t>
  </si>
  <si>
    <t>Oucmanice</t>
  </si>
  <si>
    <t>Pastviny</t>
  </si>
  <si>
    <t>Plchovice</t>
  </si>
  <si>
    <t>Podlesí</t>
  </si>
  <si>
    <t>Přívrat</t>
  </si>
  <si>
    <t>Pustina</t>
  </si>
  <si>
    <t>Rudoltice</t>
  </si>
  <si>
    <t>Řetová</t>
  </si>
  <si>
    <t>Řetůvka</t>
  </si>
  <si>
    <t>Skořenice</t>
  </si>
  <si>
    <t>Sopotnice</t>
  </si>
  <si>
    <t>Sruby</t>
  </si>
  <si>
    <t>Strážná</t>
  </si>
  <si>
    <t>Studené</t>
  </si>
  <si>
    <t>Sudislav nad Orlicí</t>
  </si>
  <si>
    <t>Sudslava</t>
  </si>
  <si>
    <t>Šedivec</t>
  </si>
  <si>
    <t>Tatenice</t>
  </si>
  <si>
    <t>Těchonín</t>
  </si>
  <si>
    <t>Tisová</t>
  </si>
  <si>
    <t>Třebovice</t>
  </si>
  <si>
    <t>Újezd u Chocně</t>
  </si>
  <si>
    <t>Velká Skrovnice</t>
  </si>
  <si>
    <t>Verměřovice</t>
  </si>
  <si>
    <t>Vlčkov</t>
  </si>
  <si>
    <t>Vraclav</t>
  </si>
  <si>
    <t>Výprachtice</t>
  </si>
  <si>
    <t>Zádolí</t>
  </si>
  <si>
    <t>Záchlumí</t>
  </si>
  <si>
    <t>Zámrsk</t>
  </si>
  <si>
    <t>Zářecká Lhota</t>
  </si>
  <si>
    <t>Žampach</t>
  </si>
  <si>
    <t>Žichlínek</t>
  </si>
  <si>
    <t>Stříbro</t>
  </si>
  <si>
    <t>CZ0327</t>
  </si>
  <si>
    <t>CZ032</t>
  </si>
  <si>
    <t>Plzeňský kraj</t>
  </si>
  <si>
    <t>Skořice</t>
  </si>
  <si>
    <t>Rokycany</t>
  </si>
  <si>
    <t>CZ0326</t>
  </si>
  <si>
    <t>Bukovník</t>
  </si>
  <si>
    <t>CZ0322</t>
  </si>
  <si>
    <t>Klatovy</t>
  </si>
  <si>
    <t>Dobršín</t>
  </si>
  <si>
    <t>Stod</t>
  </si>
  <si>
    <t>CZ0324</t>
  </si>
  <si>
    <t>Plzeň-jih</t>
  </si>
  <si>
    <t>Milínov</t>
  </si>
  <si>
    <t>Blovice</t>
  </si>
  <si>
    <t>Žákava</t>
  </si>
  <si>
    <t>Hněvnice</t>
  </si>
  <si>
    <t>Nýřany</t>
  </si>
  <si>
    <t>CZ0325</t>
  </si>
  <si>
    <t>Plzeň-sever</t>
  </si>
  <si>
    <t>Kralovice</t>
  </si>
  <si>
    <t>Potvorov</t>
  </si>
  <si>
    <t>Vysoká Libyně</t>
  </si>
  <si>
    <t>Čerňovice</t>
  </si>
  <si>
    <t>Pláně</t>
  </si>
  <si>
    <t>Kařízek</t>
  </si>
  <si>
    <t>Drahoňův Újezd</t>
  </si>
  <si>
    <t>Kbelany</t>
  </si>
  <si>
    <t>Měcholupy</t>
  </si>
  <si>
    <t>Nepomuk</t>
  </si>
  <si>
    <t>Štěnovický Borek</t>
  </si>
  <si>
    <t>Plzeň</t>
  </si>
  <si>
    <t>CZ0323</t>
  </si>
  <si>
    <t>Plzeň-město</t>
  </si>
  <si>
    <t>Oplot</t>
  </si>
  <si>
    <t>Přeštice</t>
  </si>
  <si>
    <t>Horní Lukavice</t>
  </si>
  <si>
    <t>Týniště</t>
  </si>
  <si>
    <t>Skašov</t>
  </si>
  <si>
    <t>Dolce</t>
  </si>
  <si>
    <t>Lisov</t>
  </si>
  <si>
    <t>Nezdřev</t>
  </si>
  <si>
    <t>Životice</t>
  </si>
  <si>
    <t>Drahkov</t>
  </si>
  <si>
    <t>Otěšice</t>
  </si>
  <si>
    <t>Chlumy</t>
  </si>
  <si>
    <t>Nebílovy</t>
  </si>
  <si>
    <t>Předenice</t>
  </si>
  <si>
    <t>Radkovice</t>
  </si>
  <si>
    <t>Bolkov</t>
  </si>
  <si>
    <t>Únětice</t>
  </si>
  <si>
    <t>Letkov</t>
  </si>
  <si>
    <t>Líšina</t>
  </si>
  <si>
    <t>Kotovice</t>
  </si>
  <si>
    <t>Mokrouše</t>
  </si>
  <si>
    <t>Honezovice</t>
  </si>
  <si>
    <t>Srby</t>
  </si>
  <si>
    <t>Vlčtejn</t>
  </si>
  <si>
    <t>Smědčice</t>
  </si>
  <si>
    <t>Čilá</t>
  </si>
  <si>
    <t>Zvíkovec</t>
  </si>
  <si>
    <t>Chomle</t>
  </si>
  <si>
    <t>Svojkovice</t>
  </si>
  <si>
    <t>Nevid</t>
  </si>
  <si>
    <t>Horní Kozolupy</t>
  </si>
  <si>
    <t>Zadní Chodov</t>
  </si>
  <si>
    <t>Únehle</t>
  </si>
  <si>
    <t>Prostiboř</t>
  </si>
  <si>
    <t>Kokašice</t>
  </si>
  <si>
    <t>Milíře</t>
  </si>
  <si>
    <t>Kočov</t>
  </si>
  <si>
    <t>Brod nad Tichou</t>
  </si>
  <si>
    <t>Ošelín</t>
  </si>
  <si>
    <t>Lom u Tachova</t>
  </si>
  <si>
    <t>Myslovice</t>
  </si>
  <si>
    <t>Ježovy</t>
  </si>
  <si>
    <t>Poleň</t>
  </si>
  <si>
    <t>Hejná</t>
  </si>
  <si>
    <t>Horažďovice</t>
  </si>
  <si>
    <t>Kejnice</t>
  </si>
  <si>
    <t>Běhařov</t>
  </si>
  <si>
    <t>Klenová</t>
  </si>
  <si>
    <t>Javor</t>
  </si>
  <si>
    <t>Obytce</t>
  </si>
  <si>
    <t>Kvášňovice</t>
  </si>
  <si>
    <t>Číhaň</t>
  </si>
  <si>
    <t>Mlýnské Struhadlo</t>
  </si>
  <si>
    <t>Hnačov</t>
  </si>
  <si>
    <t>Horská Kvilda</t>
  </si>
  <si>
    <t>Modrava</t>
  </si>
  <si>
    <t>Borovy</t>
  </si>
  <si>
    <t>Červené Poříčí</t>
  </si>
  <si>
    <t>Nezdice</t>
  </si>
  <si>
    <t>Míšov</t>
  </si>
  <si>
    <t>Úherce</t>
  </si>
  <si>
    <t>Sirá</t>
  </si>
  <si>
    <t>Těškov</t>
  </si>
  <si>
    <t>Týček</t>
  </si>
  <si>
    <t>Újezd u Svatého Kříže</t>
  </si>
  <si>
    <t>Podmokly</t>
  </si>
  <si>
    <t>Domažlice</t>
  </si>
  <si>
    <t>CZ0321</t>
  </si>
  <si>
    <t>Babylon</t>
  </si>
  <si>
    <t>Bělá nad Radbuzou</t>
  </si>
  <si>
    <t>Blížejov</t>
  </si>
  <si>
    <t>Horšovský Týn</t>
  </si>
  <si>
    <t>Tužice</t>
  </si>
  <si>
    <t>Černíkov</t>
  </si>
  <si>
    <t>Česká Kubice</t>
  </si>
  <si>
    <t>Díly</t>
  </si>
  <si>
    <t>Polánka</t>
  </si>
  <si>
    <t>Drahotín</t>
  </si>
  <si>
    <t>Draženov</t>
  </si>
  <si>
    <t>Nezbavětice</t>
  </si>
  <si>
    <t>Litohlavy</t>
  </si>
  <si>
    <t>Hlohová</t>
  </si>
  <si>
    <t>Holýšov</t>
  </si>
  <si>
    <t>Horní Kamenice</t>
  </si>
  <si>
    <t>Hostouň</t>
  </si>
  <si>
    <t>Chocomyšl</t>
  </si>
  <si>
    <t>Chodská Lhota</t>
  </si>
  <si>
    <t>Chrastavice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</si>
  <si>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</si>
  <si>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</si>
  <si>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</si>
  <si>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</si>
  <si>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</si>
  <si>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</si>
  <si>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</si>
  <si>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Loučim</t>
  </si>
  <si>
    <t>Luženičky</t>
  </si>
  <si>
    <t>Meclov</t>
  </si>
  <si>
    <t>Mezholezy</t>
  </si>
  <si>
    <t>Milavče</t>
  </si>
  <si>
    <t>Mířkov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</si>
  <si>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</si>
  <si>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</si>
  <si>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</si>
  <si>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</si>
  <si>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</si>
  <si>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</si>
  <si>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</si>
  <si>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Pasečnice</t>
  </si>
  <si>
    <t>Pec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</si>
  <si>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</si>
  <si>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</si>
  <si>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</si>
  <si>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</si>
  <si>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</si>
  <si>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</si>
  <si>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</si>
  <si>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Stráž</t>
  </si>
  <si>
    <t>Tlumačov</t>
  </si>
  <si>
    <t>Trhanov</t>
  </si>
  <si>
    <t>Únějovice</t>
  </si>
  <si>
    <t>Úsilov</t>
  </si>
  <si>
    <t>Velký Malahov</t>
  </si>
  <si>
    <t>Vidice</t>
  </si>
  <si>
    <t>Všepadly</t>
  </si>
  <si>
    <t>Všeruby</t>
  </si>
  <si>
    <t>Zahořany</t>
  </si>
  <si>
    <t>Ždánov</t>
  </si>
  <si>
    <t>Běšiny</t>
  </si>
  <si>
    <t>Bolešiny</t>
  </si>
  <si>
    <t>Budětice</t>
  </si>
  <si>
    <t>Čachrov</t>
  </si>
  <si>
    <t>Dešenice</t>
  </si>
  <si>
    <t>Dlažov</t>
  </si>
  <si>
    <t>Dlouhá Ves</t>
  </si>
  <si>
    <t>Prášily</t>
  </si>
  <si>
    <t>Hlavňovice</t>
  </si>
  <si>
    <t>Hradešice</t>
  </si>
  <si>
    <t>Chanovice</t>
  </si>
  <si>
    <t>Chlistov</t>
  </si>
  <si>
    <t>Chudenice</t>
  </si>
  <si>
    <t>Chudenín</t>
  </si>
  <si>
    <t>Janovice nad Úhlavou</t>
  </si>
  <si>
    <t>Kašperské Hory</t>
  </si>
  <si>
    <t>Kolinec</t>
  </si>
  <si>
    <t>Křenice</t>
  </si>
  <si>
    <t>Malý Bor</t>
  </si>
  <si>
    <t>Měčín</t>
  </si>
  <si>
    <t>Mochtín</t>
  </si>
  <si>
    <t>Mokrosuky</t>
  </si>
  <si>
    <t>Myslív</t>
  </si>
  <si>
    <t>Nalžovské Hory</t>
  </si>
  <si>
    <t>Nezdice na Šumavě</t>
  </si>
  <si>
    <t>Nýrsko</t>
  </si>
  <si>
    <t>Pačejov</t>
  </si>
  <si>
    <t>Petrovice u Sušice</t>
  </si>
  <si>
    <t>Plánice</t>
  </si>
  <si>
    <t>Předslav</t>
  </si>
  <si>
    <t>Rabí</t>
  </si>
  <si>
    <t>Rejštejn</t>
  </si>
  <si>
    <t>Sytno</t>
  </si>
  <si>
    <t>Soběšice</t>
  </si>
  <si>
    <t>Srní</t>
  </si>
  <si>
    <t>Strašín</t>
  </si>
  <si>
    <t>Strážov</t>
  </si>
  <si>
    <t>Svéradice</t>
  </si>
  <si>
    <t>Švihov</t>
  </si>
  <si>
    <t>Velhartice</t>
  </si>
  <si>
    <t>Velké Hydčice</t>
  </si>
  <si>
    <t>Velký Bor</t>
  </si>
  <si>
    <t>Vrhaveč</t>
  </si>
  <si>
    <t>Zavlekov</t>
  </si>
  <si>
    <t>Železná Ruda</t>
  </si>
  <si>
    <t>Žihobce</t>
  </si>
  <si>
    <t>Žichovice</t>
  </si>
  <si>
    <t>Čižice</t>
  </si>
  <si>
    <t>Čížkov</t>
  </si>
  <si>
    <t>Dnešice</t>
  </si>
  <si>
    <t>Dolní Lukavice</t>
  </si>
  <si>
    <t>Horšice</t>
  </si>
  <si>
    <t>Hradec</t>
  </si>
  <si>
    <t>Chlumčany</t>
  </si>
  <si>
    <t>Chocenice</t>
  </si>
  <si>
    <t>Chotěšov</t>
  </si>
  <si>
    <t>Chválenice</t>
  </si>
  <si>
    <t>Kasejovice</t>
  </si>
  <si>
    <t>Kbel</t>
  </si>
  <si>
    <t>Klášter</t>
  </si>
  <si>
    <t>Kramolín</t>
  </si>
  <si>
    <t>Letiny</t>
  </si>
  <si>
    <t>Losiná</t>
  </si>
  <si>
    <t>Louňová</t>
  </si>
  <si>
    <t>Mileč</t>
  </si>
  <si>
    <t>Mladý Smolivec</t>
  </si>
  <si>
    <t>Nekvasovy</t>
  </si>
  <si>
    <t>Netunice</t>
  </si>
  <si>
    <t>Neurazy</t>
  </si>
  <si>
    <t>Nezvěstice</t>
  </si>
  <si>
    <t>Nové Mitrovice</t>
  </si>
  <si>
    <t>Oselce</t>
  </si>
  <si>
    <t>Prádlo</t>
  </si>
  <si>
    <t>Příchovice</t>
  </si>
  <si>
    <t>Ptenín</t>
  </si>
  <si>
    <t>Roupov</t>
  </si>
  <si>
    <t>Řenče</t>
  </si>
  <si>
    <t>Soběkury</t>
  </si>
  <si>
    <t>Spálené Poříčí</t>
  </si>
  <si>
    <t>Starý Plzenec</t>
  </si>
  <si>
    <t>Šáhlavy</t>
  </si>
  <si>
    <t>Štěnovice</t>
  </si>
  <si>
    <t>Tymákov</t>
  </si>
  <si>
    <t>Útušice</t>
  </si>
  <si>
    <t>Ves Touškov</t>
  </si>
  <si>
    <t>Vrčeň</t>
  </si>
  <si>
    <t>Vstiš</t>
  </si>
  <si>
    <t>Zdemyslice</t>
  </si>
  <si>
    <t>Zemětice</t>
  </si>
  <si>
    <t>Žinkovy</t>
  </si>
  <si>
    <t>Bezvěrov</t>
  </si>
  <si>
    <t>Blatnice</t>
  </si>
  <si>
    <t>Bučí</t>
  </si>
  <si>
    <t>Čeminy</t>
  </si>
  <si>
    <t>Česká Bříza</t>
  </si>
  <si>
    <t>Dobříč</t>
  </si>
  <si>
    <t>Dolní Bělá</t>
  </si>
  <si>
    <t>Dolní Hradiště</t>
  </si>
  <si>
    <t>Druztová</t>
  </si>
  <si>
    <t>Dýšina</t>
  </si>
  <si>
    <t>Heřmanova Hu</t>
  </si>
  <si>
    <t>Horní Bělá</t>
  </si>
  <si>
    <t>Horní Bříza</t>
  </si>
  <si>
    <t>Hromnice</t>
  </si>
  <si>
    <t>Chotíkov</t>
  </si>
  <si>
    <t>Chrást</t>
  </si>
  <si>
    <t>Chříč</t>
  </si>
  <si>
    <t>Jarov</t>
  </si>
  <si>
    <t>Kaznějov</t>
  </si>
  <si>
    <t>Kopidlo</t>
  </si>
  <si>
    <t>Koryta</t>
  </si>
  <si>
    <t>Kozolupy</t>
  </si>
  <si>
    <t>Kožlany</t>
  </si>
  <si>
    <t>Krašovice</t>
  </si>
  <si>
    <t>Krsy</t>
  </si>
  <si>
    <t>Křelovice</t>
  </si>
  <si>
    <t>Kunějovice</t>
  </si>
  <si>
    <t>Kyšice</t>
  </si>
  <si>
    <t>Líně</t>
  </si>
  <si>
    <t>Líšany</t>
  </si>
  <si>
    <t>Manětín</t>
  </si>
  <si>
    <t>Město Touškov</t>
  </si>
  <si>
    <t>Mladotice</t>
  </si>
  <si>
    <t>Mrtník</t>
  </si>
  <si>
    <t>Nadryby</t>
  </si>
  <si>
    <t>Nečtiny</t>
  </si>
  <si>
    <t>Nekmíř</t>
  </si>
  <si>
    <t>Nevřeň</t>
  </si>
  <si>
    <t>Ostrov u Bezdružic</t>
  </si>
  <si>
    <t>Pernarec</t>
  </si>
  <si>
    <t>Plasy</t>
  </si>
  <si>
    <t>Plešnice</t>
  </si>
  <si>
    <t>Pňovany</t>
  </si>
  <si>
    <t>Přehýšov</t>
  </si>
  <si>
    <t>Rochlov</t>
  </si>
  <si>
    <t>Rybnice</t>
  </si>
  <si>
    <t>Tis u Blatna</t>
  </si>
  <si>
    <t>Tlučná</t>
  </si>
  <si>
    <t>Trnová</t>
  </si>
  <si>
    <t>Třemošná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</si>
  <si>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</si>
  <si>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</si>
  <si>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</si>
  <si>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</si>
  <si>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</si>
  <si>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</si>
  <si>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</si>
  <si>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</si>
  <si>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Žilov</t>
  </si>
  <si>
    <t>Břasy</t>
  </si>
  <si>
    <t>Bujesily</t>
  </si>
  <si>
    <t>Bušovice</t>
  </si>
  <si>
    <t>Cekov</t>
  </si>
  <si>
    <t>Dobřív</t>
  </si>
  <si>
    <t>Ejpovice</t>
  </si>
  <si>
    <t>Hlohovice</t>
  </si>
  <si>
    <t>Holoubkov</t>
  </si>
  <si>
    <t>Hůrky</t>
  </si>
  <si>
    <t>Cheznovice</t>
  </si>
  <si>
    <t>Kařez</t>
  </si>
  <si>
    <t>Klabava</t>
  </si>
  <si>
    <t>Lhotka u Radnic</t>
  </si>
  <si>
    <t>Liblín</t>
  </si>
  <si>
    <t>Mirošov</t>
  </si>
  <si>
    <t>Mlečice</t>
  </si>
  <si>
    <t>Mýto</t>
  </si>
  <si>
    <t>Přívětice</t>
  </si>
  <si>
    <t>Radnice</t>
  </si>
  <si>
    <t>Sebečice</t>
  </si>
  <si>
    <t>Těně</t>
  </si>
  <si>
    <t>Vejvanov</t>
  </si>
  <si>
    <t>Volduchy</t>
  </si>
  <si>
    <t>Zbiroh</t>
  </si>
  <si>
    <t>Benešovice</t>
  </si>
  <si>
    <t>Bezdružice</t>
  </si>
  <si>
    <t>Bor</t>
  </si>
  <si>
    <t>Cebiv</t>
  </si>
  <si>
    <t>Částkov</t>
  </si>
  <si>
    <t>Černošín</t>
  </si>
  <si>
    <t>Dlouhý Újezd</t>
  </si>
  <si>
    <t>Erpužice</t>
  </si>
  <si>
    <t>Halže</t>
  </si>
  <si>
    <t>Hoška</t>
  </si>
  <si>
    <t>Chodová Planá</t>
  </si>
  <si>
    <t>Chodský Újezd</t>
  </si>
  <si>
    <t>Konstantinovy Lázně</t>
  </si>
  <si>
    <t>Kšice</t>
  </si>
  <si>
    <t>Lestkov</t>
  </si>
  <si>
    <t>Přimda</t>
  </si>
  <si>
    <t>Rozvadov</t>
  </si>
  <si>
    <t>Staré Sedliště</t>
  </si>
  <si>
    <t>Studánka</t>
  </si>
  <si>
    <t>Sulislav</t>
  </si>
  <si>
    <t>Svojšín</t>
  </si>
  <si>
    <t>Trpísty</t>
  </si>
  <si>
    <t>Třemešné</t>
  </si>
  <si>
    <t>Vřeskovice</t>
  </si>
  <si>
    <t>Všekary</t>
  </si>
  <si>
    <t>Čečovice</t>
  </si>
  <si>
    <t>Štichov</t>
  </si>
  <si>
    <t>Brnířov</t>
  </si>
  <si>
    <t>Úboč</t>
  </si>
  <si>
    <t>Otov</t>
  </si>
  <si>
    <t>Vlkanov</t>
  </si>
  <si>
    <t>Hora Svatého Václava</t>
  </si>
  <si>
    <t>Hvožďany</t>
  </si>
  <si>
    <t>Poděvousy</t>
  </si>
  <si>
    <t>Pelechy</t>
  </si>
  <si>
    <t>Hlince</t>
  </si>
  <si>
    <t>Líté</t>
  </si>
  <si>
    <t>Loza</t>
  </si>
  <si>
    <t>Lochousice</t>
  </si>
  <si>
    <t>Bohy</t>
  </si>
  <si>
    <t>Brodeslavy</t>
  </si>
  <si>
    <t>Všehrdy</t>
  </si>
  <si>
    <t>Myslinka</t>
  </si>
  <si>
    <t>Újezd nade Mží</t>
  </si>
  <si>
    <t>Hlohovčice</t>
  </si>
  <si>
    <t>Vlčí</t>
  </si>
  <si>
    <t>Borovno</t>
  </si>
  <si>
    <t>Bdeněves</t>
  </si>
  <si>
    <t>Blažim</t>
  </si>
  <si>
    <t>Pastuchovice</t>
  </si>
  <si>
    <t>Všenice</t>
  </si>
  <si>
    <t>Terešov</t>
  </si>
  <si>
    <t>Kamenec</t>
  </si>
  <si>
    <t>Němčovice</t>
  </si>
  <si>
    <t>Skomelno</t>
  </si>
  <si>
    <t>Plískov</t>
  </si>
  <si>
    <t>Olbramov</t>
  </si>
  <si>
    <t>Raková</t>
  </si>
  <si>
    <t>Výrov</t>
  </si>
  <si>
    <t>Ostrovec-Lhotka</t>
  </si>
  <si>
    <t>Lhota pod Radčem</t>
  </si>
  <si>
    <t>Příšov</t>
  </si>
  <si>
    <t>Ostřetice</t>
  </si>
  <si>
    <t>Lomec</t>
  </si>
  <si>
    <t>Biřkov</t>
  </si>
  <si>
    <t>Kovčín</t>
  </si>
  <si>
    <t>Nehodiv</t>
  </si>
  <si>
    <t>Zborovy</t>
  </si>
  <si>
    <t>Újezd u Plánice</t>
  </si>
  <si>
    <t>Maňovice</t>
  </si>
  <si>
    <t>Mezihoří</t>
  </si>
  <si>
    <t>Čímice</t>
  </si>
  <si>
    <t>Domoraz</t>
  </si>
  <si>
    <t>Čmelíny</t>
  </si>
  <si>
    <t>Třebčice</t>
  </si>
  <si>
    <t>Lhůta</t>
  </si>
  <si>
    <t>Tojice</t>
  </si>
  <si>
    <t>Dražeň</t>
  </si>
  <si>
    <t>Kočín</t>
  </si>
  <si>
    <t>Štichovice</t>
  </si>
  <si>
    <t>Zahrádka</t>
  </si>
  <si>
    <t>Velečín</t>
  </si>
  <si>
    <t>Tatiná</t>
  </si>
  <si>
    <t>Medový Újezd</t>
  </si>
  <si>
    <t>Kakejcov</t>
  </si>
  <si>
    <t>Kornatice</t>
  </si>
  <si>
    <t>Mešno</t>
  </si>
  <si>
    <t>Příkosice</t>
  </si>
  <si>
    <t>Trokavec</t>
  </si>
  <si>
    <t>Štítov</t>
  </si>
  <si>
    <t>Ctiboř</t>
  </si>
  <si>
    <t>Skapce</t>
  </si>
  <si>
    <t>Močerady</t>
  </si>
  <si>
    <t>Pařezov</t>
  </si>
  <si>
    <t>Praha</t>
  </si>
  <si>
    <t>CZ0100</t>
  </si>
  <si>
    <t>CZ010</t>
  </si>
  <si>
    <t>Hlavní město Praha</t>
  </si>
  <si>
    <t>Žitovlice</t>
  </si>
  <si>
    <t>Nymburk</t>
  </si>
  <si>
    <t>CZ0208</t>
  </si>
  <si>
    <t>CZ020</t>
  </si>
  <si>
    <t>Středočeský kraj</t>
  </si>
  <si>
    <t>Zápy</t>
  </si>
  <si>
    <t>Brandýs nad Labem-Stará Boleslav</t>
  </si>
  <si>
    <t>CZ0209</t>
  </si>
  <si>
    <t>Praha-východ</t>
  </si>
  <si>
    <t>Drnek</t>
  </si>
  <si>
    <t>Slaný</t>
  </si>
  <si>
    <t>CZ0203</t>
  </si>
  <si>
    <t>Kamenný Most</t>
  </si>
  <si>
    <t>Hobšovice</t>
  </si>
  <si>
    <t>Malé Přítočno</t>
  </si>
  <si>
    <t>Polní Voděrady</t>
  </si>
  <si>
    <t>Kolín</t>
  </si>
  <si>
    <t>CZ0204</t>
  </si>
  <si>
    <t>Dománovice</t>
  </si>
  <si>
    <t>Zalešany</t>
  </si>
  <si>
    <t>Polní Chrčice</t>
  </si>
  <si>
    <t>Žabonosy</t>
  </si>
  <si>
    <t>Lipec</t>
  </si>
  <si>
    <t>Mrzky</t>
  </si>
  <si>
    <t>Český Brod</t>
  </si>
  <si>
    <t>Přehvozdí</t>
  </si>
  <si>
    <t>Přistoupim</t>
  </si>
  <si>
    <t>Pašinka</t>
  </si>
  <si>
    <t>Chýnice</t>
  </si>
  <si>
    <t>Černošice</t>
  </si>
  <si>
    <t>CZ020A</t>
  </si>
  <si>
    <t>Praha-západ</t>
  </si>
  <si>
    <t>CZ0201</t>
  </si>
  <si>
    <t>Příbram</t>
  </si>
  <si>
    <t>CZ020B</t>
  </si>
  <si>
    <t>Zduchovice</t>
  </si>
  <si>
    <t>Lešetice</t>
  </si>
  <si>
    <t>Velká Lečice</t>
  </si>
  <si>
    <t>Dobříš</t>
  </si>
  <si>
    <t>Příčovy</t>
  </si>
  <si>
    <t>Sedlčany</t>
  </si>
  <si>
    <t>Kotenčice</t>
  </si>
  <si>
    <t>Občov</t>
  </si>
  <si>
    <t>Hudčice</t>
  </si>
  <si>
    <t>Klokočná</t>
  </si>
  <si>
    <t>Zlatá</t>
  </si>
  <si>
    <t>Čáslav</t>
  </si>
  <si>
    <t>CZ0205</t>
  </si>
  <si>
    <t>Kutná Hora</t>
  </si>
  <si>
    <t>Podveky</t>
  </si>
  <si>
    <t>Čechtice</t>
  </si>
  <si>
    <t>Vlašim</t>
  </si>
  <si>
    <t>Čerčany</t>
  </si>
  <si>
    <t>Červený Újezd</t>
  </si>
  <si>
    <t>Votice</t>
  </si>
  <si>
    <t>Český Šternberk</t>
  </si>
  <si>
    <t>Dobrovítov</t>
  </si>
  <si>
    <t>Čtyřkoly</t>
  </si>
  <si>
    <t>Medonosy</t>
  </si>
  <si>
    <t>Mělník</t>
  </si>
  <si>
    <t>CZ0206</t>
  </si>
  <si>
    <t>Tupadly</t>
  </si>
  <si>
    <t>Mladá Boleslav</t>
  </si>
  <si>
    <t>CZ0207</t>
  </si>
  <si>
    <t>Rokytá</t>
  </si>
  <si>
    <t>Mnichovo Hradiště</t>
  </si>
  <si>
    <t>Divišov</t>
  </si>
  <si>
    <t>Kostomlátky</t>
  </si>
  <si>
    <t>Dolní Kralovice</t>
  </si>
  <si>
    <t>Pětihosty</t>
  </si>
  <si>
    <t>Těchařovice</t>
  </si>
  <si>
    <t>Bezděkov pod Třemšínem</t>
  </si>
  <si>
    <t>Koupě</t>
  </si>
  <si>
    <t>Velká Chmelištná</t>
  </si>
  <si>
    <t>Rakovník</t>
  </si>
  <si>
    <t>CZ020C</t>
  </si>
  <si>
    <t>Heřmaničky</t>
  </si>
  <si>
    <t>Drahouš</t>
  </si>
  <si>
    <t>Hulice</t>
  </si>
  <si>
    <t>Hvězdonice</t>
  </si>
  <si>
    <t>Chmelná</t>
  </si>
  <si>
    <t>Chocerady</t>
  </si>
  <si>
    <t>Chotýšany</t>
  </si>
  <si>
    <t>Keblov</t>
  </si>
  <si>
    <t>Kondrac</t>
  </si>
  <si>
    <t>Krhanice</t>
  </si>
  <si>
    <t>Krňany</t>
  </si>
  <si>
    <t>Křečovice</t>
  </si>
  <si>
    <t>Křivsoudov</t>
  </si>
  <si>
    <t>Kuňovice</t>
  </si>
  <si>
    <t>Libež</t>
  </si>
  <si>
    <t>Louňovice pod Blaníkem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</si>
  <si>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</si>
  <si>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</si>
  <si>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</si>
  <si>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</si>
  <si>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</si>
  <si>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</si>
  <si>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</si>
  <si>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</si>
  <si>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</si>
  <si>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</si>
  <si>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Petroupim</t>
  </si>
  <si>
    <t>Poříčí nad Sázavou</t>
  </si>
  <si>
    <t>Postupice</t>
  </si>
  <si>
    <t>Pravonín</t>
  </si>
  <si>
    <t>Přestavlky u Čerčan</t>
  </si>
  <si>
    <t>Psáře</t>
  </si>
  <si>
    <t>Rabyně</t>
  </si>
  <si>
    <t>Sedlec-Prčice</t>
  </si>
  <si>
    <t>Smilkov</t>
  </si>
  <si>
    <t>Soběhrdy</t>
  </si>
  <si>
    <t>Struhařov</t>
  </si>
  <si>
    <t>Střezimíř</t>
  </si>
  <si>
    <t>Studený</t>
  </si>
  <si>
    <t>Bílkovice</t>
  </si>
  <si>
    <t>Tehov</t>
  </si>
  <si>
    <t>Teplýšovice</t>
  </si>
  <si>
    <t>Tichonice</t>
  </si>
  <si>
    <t>Trhový Štěpánov</t>
  </si>
  <si>
    <t>Brambory</t>
  </si>
  <si>
    <t>Týnec nad Sázavou</t>
  </si>
  <si>
    <t>Semtěš</t>
  </si>
  <si>
    <t>Starkoč</t>
  </si>
  <si>
    <t>Vojkov</t>
  </si>
  <si>
    <t>Štipoklasy</t>
  </si>
  <si>
    <t>Vrchotovy Janovice</t>
  </si>
  <si>
    <t>Opatovice I</t>
  </si>
  <si>
    <t>Třebětín</t>
  </si>
  <si>
    <t>Třebešice</t>
  </si>
  <si>
    <t>Močovice</t>
  </si>
  <si>
    <t>Vodranty</t>
  </si>
  <si>
    <t>Zdislavice</t>
  </si>
  <si>
    <t>Kamberk</t>
  </si>
  <si>
    <t>Zvěstov</t>
  </si>
  <si>
    <t>Beroun</t>
  </si>
  <si>
    <t>CZ0202</t>
  </si>
  <si>
    <t>Souňov</t>
  </si>
  <si>
    <t>Běštín</t>
  </si>
  <si>
    <t>Hořovice</t>
  </si>
  <si>
    <t>Broumy</t>
  </si>
  <si>
    <t>Bubovice</t>
  </si>
  <si>
    <t>Bernardov</t>
  </si>
  <si>
    <t>Bzová</t>
  </si>
  <si>
    <t>Cerhovice</t>
  </si>
  <si>
    <t>Drahelčice</t>
  </si>
  <si>
    <t>Felbabka</t>
  </si>
  <si>
    <t>Hlásná Třebaň</t>
  </si>
  <si>
    <t>Hlízov</t>
  </si>
  <si>
    <t>Hostomice</t>
  </si>
  <si>
    <t>Hředle</t>
  </si>
  <si>
    <t>Hudlice</t>
  </si>
  <si>
    <t>Hýskov</t>
  </si>
  <si>
    <t>Chaloupky</t>
  </si>
  <si>
    <t>Dolní Pohleď</t>
  </si>
  <si>
    <t>Paběnice</t>
  </si>
  <si>
    <t>Chyňava</t>
  </si>
  <si>
    <t>Jivina</t>
  </si>
  <si>
    <t>Karlštejn</t>
  </si>
  <si>
    <t>Koněprusy</t>
  </si>
  <si>
    <t>Drobovice</t>
  </si>
  <si>
    <t>Kublov</t>
  </si>
  <si>
    <t>Schořov</t>
  </si>
  <si>
    <t>Sudějov</t>
  </si>
  <si>
    <t>Hraběšín</t>
  </si>
  <si>
    <t>Šebestěnice</t>
  </si>
  <si>
    <t>Horka I</t>
  </si>
  <si>
    <t>Libomyšl</t>
  </si>
  <si>
    <t>Liteň</t>
  </si>
  <si>
    <t>Lochovice</t>
  </si>
  <si>
    <t>Horušice</t>
  </si>
  <si>
    <t>Hostín</t>
  </si>
  <si>
    <t>Liblice</t>
  </si>
  <si>
    <t>Zlončice</t>
  </si>
  <si>
    <t>Kralupy nad Vltavou</t>
  </si>
  <si>
    <t>Měňany</t>
  </si>
  <si>
    <t>Mezouň</t>
  </si>
  <si>
    <t>Mořina</t>
  </si>
  <si>
    <t>Konětopy</t>
  </si>
  <si>
    <t>Dobřeň</t>
  </si>
  <si>
    <t>Neumětely</t>
  </si>
  <si>
    <t>Nižbor</t>
  </si>
  <si>
    <t>Nový Jáchymov</t>
  </si>
  <si>
    <t>Nučice</t>
  </si>
  <si>
    <t>Osov</t>
  </si>
  <si>
    <t>Kanina</t>
  </si>
  <si>
    <t>Otročiněves</t>
  </si>
  <si>
    <t>Lobeč</t>
  </si>
  <si>
    <t>Podluhy</t>
  </si>
  <si>
    <t>Praskolesy</t>
  </si>
  <si>
    <t>Nosálov</t>
  </si>
  <si>
    <t>Rpety</t>
  </si>
  <si>
    <t>Stránka</t>
  </si>
  <si>
    <t>Srbsko</t>
  </si>
  <si>
    <t>Kadlín</t>
  </si>
  <si>
    <t>Suchomasty</t>
  </si>
  <si>
    <t>Svatá</t>
  </si>
  <si>
    <t>Svatý Jan pod Skalou</t>
  </si>
  <si>
    <t>Svinaře</t>
  </si>
  <si>
    <t>Tachlovice</t>
  </si>
  <si>
    <t>Tlustice</t>
  </si>
  <si>
    <t>Tmaň</t>
  </si>
  <si>
    <t>Nedomice</t>
  </si>
  <si>
    <t>Neratovice</t>
  </si>
  <si>
    <t>Jeviněves</t>
  </si>
  <si>
    <t>Trubská</t>
  </si>
  <si>
    <t>Velký Chlumec</t>
  </si>
  <si>
    <t>Hostín u Vojkovic</t>
  </si>
  <si>
    <t>Vidim</t>
  </si>
  <si>
    <t>Všeradice</t>
  </si>
  <si>
    <t>Zadní Třebaň</t>
  </si>
  <si>
    <t>Dolní Zimoř</t>
  </si>
  <si>
    <t>Zaječov</t>
  </si>
  <si>
    <t>Záluží</t>
  </si>
  <si>
    <t>Zdice</t>
  </si>
  <si>
    <t>Žebrák</t>
  </si>
  <si>
    <t>Václavice</t>
  </si>
  <si>
    <t>Běloky</t>
  </si>
  <si>
    <t>Beřovice</t>
  </si>
  <si>
    <t>Blevice</t>
  </si>
  <si>
    <t>Brandýsek</t>
  </si>
  <si>
    <t>Braškov</t>
  </si>
  <si>
    <t>Ješetice</t>
  </si>
  <si>
    <t>Drahňovice</t>
  </si>
  <si>
    <t>Buštěhrad</t>
  </si>
  <si>
    <t>Lštění</t>
  </si>
  <si>
    <t>Černuc</t>
  </si>
  <si>
    <t>Slověnice</t>
  </si>
  <si>
    <t>Litichovice</t>
  </si>
  <si>
    <t>Všechlapy</t>
  </si>
  <si>
    <t>Družec</t>
  </si>
  <si>
    <t>Dřetovice</t>
  </si>
  <si>
    <t>Dřínov</t>
  </si>
  <si>
    <t>Horní Bezděkov</t>
  </si>
  <si>
    <t>Hořešovice</t>
  </si>
  <si>
    <t>Hospozín</t>
  </si>
  <si>
    <t>Hradečno</t>
  </si>
  <si>
    <t>Hrdlív</t>
  </si>
  <si>
    <t>Hřebeč</t>
  </si>
  <si>
    <t>Blažejovice</t>
  </si>
  <si>
    <t>Chržín</t>
  </si>
  <si>
    <t>Jarpice</t>
  </si>
  <si>
    <t>Jedomělice</t>
  </si>
  <si>
    <t>Jemníky</t>
  </si>
  <si>
    <t>Snět</t>
  </si>
  <si>
    <t>Kačice</t>
  </si>
  <si>
    <t>Kamenné Žehrovice</t>
  </si>
  <si>
    <t>Klobuky</t>
  </si>
  <si>
    <t>Kmetiněves</t>
  </si>
  <si>
    <t>Knovíz</t>
  </si>
  <si>
    <t>Koleč</t>
  </si>
  <si>
    <t>Šetějovice</t>
  </si>
  <si>
    <t>Kvílice</t>
  </si>
  <si>
    <t>Tomice</t>
  </si>
  <si>
    <t>Ratměřice</t>
  </si>
  <si>
    <t>Libušín</t>
  </si>
  <si>
    <t>Lidice</t>
  </si>
  <si>
    <t>Tisem</t>
  </si>
  <si>
    <t>Choratice</t>
  </si>
  <si>
    <t>Vodslivy</t>
  </si>
  <si>
    <t>Makotřasy</t>
  </si>
  <si>
    <t>Malé Kyšice</t>
  </si>
  <si>
    <t>Malíkovice</t>
  </si>
  <si>
    <t>Neuměřice</t>
  </si>
  <si>
    <t>Olovnice</t>
  </si>
  <si>
    <t>Otvovice</t>
  </si>
  <si>
    <t>Pchery</t>
  </si>
  <si>
    <t>Pletený Újezd</t>
  </si>
  <si>
    <t>Děkanovice</t>
  </si>
  <si>
    <t>Podlešín</t>
  </si>
  <si>
    <t>Pozdeň</t>
  </si>
  <si>
    <t>Přelíc</t>
  </si>
  <si>
    <t>Ptice</t>
  </si>
  <si>
    <t>Řisuty</t>
  </si>
  <si>
    <t>Sazená</t>
  </si>
  <si>
    <t>Smečno</t>
  </si>
  <si>
    <t>Dunice</t>
  </si>
  <si>
    <t>Stehelčeves</t>
  </si>
  <si>
    <t>Stochov</t>
  </si>
  <si>
    <t>Chleby</t>
  </si>
  <si>
    <t>Chářovice</t>
  </si>
  <si>
    <t>Svinařov</t>
  </si>
  <si>
    <t>Řimovice</t>
  </si>
  <si>
    <t>Třebichovice</t>
  </si>
  <si>
    <t>Třebíz</t>
  </si>
  <si>
    <t>Třebusice</t>
  </si>
  <si>
    <t>Tuchlovice</t>
  </si>
  <si>
    <t>Úhonice</t>
  </si>
  <si>
    <t>Uhy</t>
  </si>
  <si>
    <t>Unhoš</t>
  </si>
  <si>
    <t>Velká Dobrá</t>
  </si>
  <si>
    <t>Velké Přítočno</t>
  </si>
  <si>
    <t>Velvary</t>
  </si>
  <si>
    <t>Vinařice</t>
  </si>
  <si>
    <t>Vraný</t>
  </si>
  <si>
    <t>Pavlovice</t>
  </si>
  <si>
    <t>Zákolany</t>
  </si>
  <si>
    <t>Trubín</t>
  </si>
  <si>
    <t>Zlonice</t>
  </si>
  <si>
    <t>Zvoleněves</t>
  </si>
  <si>
    <t>Žilina</t>
  </si>
  <si>
    <t>Žižice</t>
  </si>
  <si>
    <t>Barchovice</t>
  </si>
  <si>
    <t>Bečváry</t>
  </si>
  <si>
    <t>Bělušice</t>
  </si>
  <si>
    <t>Králův Dvůr</t>
  </si>
  <si>
    <t>Břežany I</t>
  </si>
  <si>
    <t>Břežany II</t>
  </si>
  <si>
    <t>Býchory</t>
  </si>
  <si>
    <t>Cerhenice</t>
  </si>
  <si>
    <t>Černé Voděrady</t>
  </si>
  <si>
    <t>Červené Pečky</t>
  </si>
  <si>
    <t>Dobřichov</t>
  </si>
  <si>
    <t>Dolní Chvatliny</t>
  </si>
  <si>
    <t>Doubravčice</t>
  </si>
  <si>
    <t>Malá Víska</t>
  </si>
  <si>
    <t>Horní Kruty</t>
  </si>
  <si>
    <t>Chotutice</t>
  </si>
  <si>
    <t>Jestřabí Lhota</t>
  </si>
  <si>
    <t>Jevany</t>
  </si>
  <si>
    <t>Klučov</t>
  </si>
  <si>
    <t>Konárovice</t>
  </si>
  <si>
    <t>Kořenice</t>
  </si>
  <si>
    <t>Kostelec nad Černými lesy</t>
  </si>
  <si>
    <t>Kouřim</t>
  </si>
  <si>
    <t>Krakovany</t>
  </si>
  <si>
    <t>Krupá</t>
  </si>
  <si>
    <t>Křečhoř</t>
  </si>
  <si>
    <t>Libenice</t>
  </si>
  <si>
    <t>Libodřice</t>
  </si>
  <si>
    <t>Lošany</t>
  </si>
  <si>
    <t>Malotice</t>
  </si>
  <si>
    <t>Nová Ves I</t>
  </si>
  <si>
    <t>Ohaře</t>
  </si>
  <si>
    <t>Oleška</t>
  </si>
  <si>
    <t>Ovčáry</t>
  </si>
  <si>
    <t>Plaňany</t>
  </si>
  <si>
    <t>Polepy</t>
  </si>
  <si>
    <t>Nenačovice</t>
  </si>
  <si>
    <t>Přišimasy</t>
  </si>
  <si>
    <t>Radovesnice I</t>
  </si>
  <si>
    <t>Radovesnice II</t>
  </si>
  <si>
    <t>Ratboř</t>
  </si>
  <si>
    <t>Rostoklaty</t>
  </si>
  <si>
    <t>Chrustenice</t>
  </si>
  <si>
    <t>Skvrňov</t>
  </si>
  <si>
    <t>Starý Kolín</t>
  </si>
  <si>
    <t>Stříbrná Skalice</t>
  </si>
  <si>
    <t>Tismice</t>
  </si>
  <si>
    <t>Toušice</t>
  </si>
  <si>
    <t>Třebovle</t>
  </si>
  <si>
    <t>Tři Dvory</t>
  </si>
  <si>
    <t>Tuchoraz</t>
  </si>
  <si>
    <t>Tuklaty</t>
  </si>
  <si>
    <t>Korno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</si>
  <si>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</si>
  <si>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</si>
  <si>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</si>
  <si>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</si>
  <si>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</si>
  <si>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</si>
  <si>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</si>
  <si>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</si>
  <si>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</si>
  <si>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Vrbčany</t>
  </si>
  <si>
    <t>Vyžlovka</t>
  </si>
  <si>
    <t>Mořinka</t>
  </si>
  <si>
    <t>Zásmuky</t>
  </si>
  <si>
    <t>Lážovice</t>
  </si>
  <si>
    <t>Žiželice</t>
  </si>
  <si>
    <t>Skřipel</t>
  </si>
  <si>
    <t>Bílé Podolí</t>
  </si>
  <si>
    <t>Bohdaneč</t>
  </si>
  <si>
    <t>Církvice</t>
  </si>
  <si>
    <t>Černíny</t>
  </si>
  <si>
    <t>Červené Janovice</t>
  </si>
  <si>
    <t>Čestín</t>
  </si>
  <si>
    <t>Vižina</t>
  </si>
  <si>
    <t>Horka II</t>
  </si>
  <si>
    <t>Hostovlice</t>
  </si>
  <si>
    <t>Kotopeky</t>
  </si>
  <si>
    <t>Chabeřice</t>
  </si>
  <si>
    <t>Chlístovice</t>
  </si>
  <si>
    <t>Chotusice</t>
  </si>
  <si>
    <t>Otmíče</t>
  </si>
  <si>
    <t>Kácov</t>
  </si>
  <si>
    <t>Bykoš</t>
  </si>
  <si>
    <t>Křesetice</t>
  </si>
  <si>
    <t>Ledečko</t>
  </si>
  <si>
    <t>Malešov</t>
  </si>
  <si>
    <t>Svatý Mikuláš</t>
  </si>
  <si>
    <t>Miskovice</t>
  </si>
  <si>
    <t>Málkov</t>
  </si>
  <si>
    <t>Nepoměřice</t>
  </si>
  <si>
    <t>Nové Dvory</t>
  </si>
  <si>
    <t>Okřesaneč</t>
  </si>
  <si>
    <t>Nesvačily</t>
  </si>
  <si>
    <t>Onomyšl</t>
  </si>
  <si>
    <t>Podbrdy</t>
  </si>
  <si>
    <t>Soběšín</t>
  </si>
  <si>
    <t>Petrovice I</t>
  </si>
  <si>
    <t>Petrovice II</t>
  </si>
  <si>
    <t>Potěhy</t>
  </si>
  <si>
    <t>Rataje nad Sázavou</t>
  </si>
  <si>
    <t>Řendějov</t>
  </si>
  <si>
    <t>Samopše</t>
  </si>
  <si>
    <t>Slavošov</t>
  </si>
  <si>
    <t>Lužce</t>
  </si>
  <si>
    <t>Staňkovice</t>
  </si>
  <si>
    <t>Bavoryně</t>
  </si>
  <si>
    <t>Chodouň</t>
  </si>
  <si>
    <t>Chlustina</t>
  </si>
  <si>
    <t>Točník</t>
  </si>
  <si>
    <t>Záhornice</t>
  </si>
  <si>
    <t>Poděbrady</t>
  </si>
  <si>
    <t>Uhlířské Janovice</t>
  </si>
  <si>
    <t>Úmonín</t>
  </si>
  <si>
    <t>Úžice</t>
  </si>
  <si>
    <t>Vinaře</t>
  </si>
  <si>
    <t>Vlačice</t>
  </si>
  <si>
    <t>Vlastějovice</t>
  </si>
  <si>
    <t>Vlkaneč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</si>
  <si>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</si>
  <si>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</si>
  <si>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</si>
  <si>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</si>
  <si>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</si>
  <si>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</si>
  <si>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</si>
  <si>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</si>
  <si>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Chroustov</t>
  </si>
  <si>
    <t>Býkev</t>
  </si>
  <si>
    <t>Byšice</t>
  </si>
  <si>
    <t>Cítov</t>
  </si>
  <si>
    <t>Čečelice</t>
  </si>
  <si>
    <t>Seletice</t>
  </si>
  <si>
    <t>Dolní Beřkovice</t>
  </si>
  <si>
    <t>Dřísy</t>
  </si>
  <si>
    <t>Horní Počaply</t>
  </si>
  <si>
    <t>Hořín</t>
  </si>
  <si>
    <t>Chlumín</t>
  </si>
  <si>
    <t>Chorušice</t>
  </si>
  <si>
    <t>Chvatěruby</t>
  </si>
  <si>
    <t>Hořany</t>
  </si>
  <si>
    <t>Zvěřínek</t>
  </si>
  <si>
    <t>Velenka</t>
  </si>
  <si>
    <t>Starý Vestec</t>
  </si>
  <si>
    <t>Lysá nad Labem</t>
  </si>
  <si>
    <t>Kly</t>
  </si>
  <si>
    <t>Kokořín</t>
  </si>
  <si>
    <t>Kostelec nad Labem</t>
  </si>
  <si>
    <t>Kouty</t>
  </si>
  <si>
    <t>Křenek</t>
  </si>
  <si>
    <t>Ledčice</t>
  </si>
  <si>
    <t>Choovice</t>
  </si>
  <si>
    <t>Liběchov</t>
  </si>
  <si>
    <t>Lužec nad Vltavou</t>
  </si>
  <si>
    <t>Malý Újezd</t>
  </si>
  <si>
    <t>Mělnické Vtelno</t>
  </si>
  <si>
    <t>Mšeno</t>
  </si>
  <si>
    <t>Nebužely</t>
  </si>
  <si>
    <t>Nelahozeves</t>
  </si>
  <si>
    <t>Loucká</t>
  </si>
  <si>
    <t>Královice</t>
  </si>
  <si>
    <t>Bílichov</t>
  </si>
  <si>
    <t>Obříství</t>
  </si>
  <si>
    <t>Hořešovičky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</si>
  <si>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</si>
  <si>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</si>
  <si>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</si>
  <si>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</si>
  <si>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</si>
  <si>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</si>
  <si>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</si>
  <si>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</si>
  <si>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</si>
  <si>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</si>
  <si>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Záryby</t>
  </si>
  <si>
    <t>Zlosyň</t>
  </si>
  <si>
    <t>Želízy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</si>
  <si>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</si>
  <si>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</si>
  <si>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</si>
  <si>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</si>
  <si>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</si>
  <si>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</si>
  <si>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</si>
  <si>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Brodce</t>
  </si>
  <si>
    <t>Březno</t>
  </si>
  <si>
    <t>Bukovno</t>
  </si>
  <si>
    <t>Čachovice</t>
  </si>
  <si>
    <t>Dobrovice</t>
  </si>
  <si>
    <t>Dolní Bousov</t>
  </si>
  <si>
    <t>Dolní Krupá</t>
  </si>
  <si>
    <t>Dolní Slivno</t>
  </si>
  <si>
    <t>Domousnice</t>
  </si>
  <si>
    <t>Horky nad Jizerou</t>
  </si>
  <si>
    <t>Horní Bukovina</t>
  </si>
  <si>
    <t>Hrdlořezy</t>
  </si>
  <si>
    <t>Chocnějovice</t>
  </si>
  <si>
    <t>Chotětov</t>
  </si>
  <si>
    <t>Jabkenice</t>
  </si>
  <si>
    <t>Katusice</t>
  </si>
  <si>
    <t>Klášter Hradiště nad Jizerou</t>
  </si>
  <si>
    <t>Kněžmost</t>
  </si>
  <si>
    <t>Kochánky</t>
  </si>
  <si>
    <t>Kosořice</t>
  </si>
  <si>
    <t>Kostelní Hlavno</t>
  </si>
  <si>
    <t>Krásná Ves</t>
  </si>
  <si>
    <t>Krnsko</t>
  </si>
  <si>
    <t>Kropáčova Vrutice</t>
  </si>
  <si>
    <t>Lhotky</t>
  </si>
  <si>
    <t>Loukovec</t>
  </si>
  <si>
    <t>Luštěnice</t>
  </si>
  <si>
    <t>Nepřevázka</t>
  </si>
  <si>
    <t>Nová Telib</t>
  </si>
  <si>
    <t>Obruby</t>
  </si>
  <si>
    <t>Petkovy</t>
  </si>
  <si>
    <t>Písková Lhota</t>
  </si>
  <si>
    <t>Plazy</t>
  </si>
  <si>
    <t>Předměřice nad Jizerou</t>
  </si>
  <si>
    <t>Řepov</t>
  </si>
  <si>
    <t>Semčice</t>
  </si>
  <si>
    <t>Skalsko</t>
  </si>
  <si>
    <t>Sojovice</t>
  </si>
  <si>
    <t>Strašnov</t>
  </si>
  <si>
    <t>Strenice</t>
  </si>
  <si>
    <t>Velké Všelisy</t>
  </si>
  <si>
    <t>Všejany</t>
  </si>
  <si>
    <t>Žerčice</t>
  </si>
  <si>
    <t>Židněves</t>
  </si>
  <si>
    <t>Běrunice</t>
  </si>
  <si>
    <t>Bobnice</t>
  </si>
  <si>
    <t>Bříství</t>
  </si>
  <si>
    <t>Budiměřice</t>
  </si>
  <si>
    <t>Činěves</t>
  </si>
  <si>
    <t>Dlouhopolsko</t>
  </si>
  <si>
    <t>Dymokury</t>
  </si>
  <si>
    <t>Hořátev</t>
  </si>
  <si>
    <t>Hradištko</t>
  </si>
  <si>
    <t>Choánky</t>
  </si>
  <si>
    <t>Chotěšice</t>
  </si>
  <si>
    <t>Jíkev</t>
  </si>
  <si>
    <t>Jizbice</t>
  </si>
  <si>
    <t>Kamenné Zboží</t>
  </si>
  <si>
    <t>Kolaje</t>
  </si>
  <si>
    <t>Kostelní Lhota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</si>
  <si>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</si>
  <si>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</si>
  <si>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</si>
  <si>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</si>
  <si>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</si>
  <si>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</si>
  <si>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</si>
  <si>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</si>
  <si>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</si>
  <si>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</si>
  <si>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</si>
  <si>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Odřepsy</t>
  </si>
  <si>
    <t>Okřínek</t>
  </si>
  <si>
    <t>Opočnice</t>
  </si>
  <si>
    <t>Opolany</t>
  </si>
  <si>
    <t>Oskořínek</t>
  </si>
  <si>
    <t>Ostrá</t>
  </si>
  <si>
    <t>Pátek</t>
  </si>
  <si>
    <t>Pečky</t>
  </si>
  <si>
    <t>Písty</t>
  </si>
  <si>
    <t>Pňov-Předhradí</t>
  </si>
  <si>
    <t>Poříčany</t>
  </si>
  <si>
    <t>Přerov nad Labem</t>
  </si>
  <si>
    <t>Ratenice</t>
  </si>
  <si>
    <t>Rožďalovice</t>
  </si>
  <si>
    <t>Sadská</t>
  </si>
  <si>
    <t>Sány</t>
  </si>
  <si>
    <t>Semice</t>
  </si>
  <si>
    <t>Senice</t>
  </si>
  <si>
    <t>Sloveč</t>
  </si>
  <si>
    <t>Sokoleč</t>
  </si>
  <si>
    <t>Stará Lysá</t>
  </si>
  <si>
    <t>Straky</t>
  </si>
  <si>
    <t>Stratov</t>
  </si>
  <si>
    <t>Tatce</t>
  </si>
  <si>
    <t>Třebestovice</t>
  </si>
  <si>
    <t>Úmyslovice</t>
  </si>
  <si>
    <t>Vlkov pod Oškobrhem</t>
  </si>
  <si>
    <t>Vrbová Lhota</t>
  </si>
  <si>
    <t>Vykáň</t>
  </si>
  <si>
    <t>Žehuň</t>
  </si>
  <si>
    <t>Baš</t>
  </si>
  <si>
    <t>Bořanovice</t>
  </si>
  <si>
    <t>Brázdim</t>
  </si>
  <si>
    <t>Čelákovice</t>
  </si>
  <si>
    <t>Čestlice</t>
  </si>
  <si>
    <t>Dobřejovice</t>
  </si>
  <si>
    <t>Dřevčice</t>
  </si>
  <si>
    <t>Horoušany</t>
  </si>
  <si>
    <t>Hovorčovice</t>
  </si>
  <si>
    <t>Hrusice</t>
  </si>
  <si>
    <t>Jenštejn</t>
  </si>
  <si>
    <t>Jirny</t>
  </si>
  <si>
    <t>Kaliště</t>
  </si>
  <si>
    <t>Kamenice</t>
  </si>
  <si>
    <t>Klecany</t>
  </si>
  <si>
    <t>Klíčany</t>
  </si>
  <si>
    <t>Kojetice</t>
  </si>
  <si>
    <t>Kostelec u Křížků</t>
  </si>
  <si>
    <t>Křížkový Újezdec</t>
  </si>
  <si>
    <t>Líbeznice</t>
  </si>
  <si>
    <t>Louňovice</t>
  </si>
  <si>
    <t>Máslovice</t>
  </si>
  <si>
    <t>Měšice</t>
  </si>
  <si>
    <t>Mirošovice</t>
  </si>
  <si>
    <t>Mochov</t>
  </si>
  <si>
    <t>Mratín</t>
  </si>
  <si>
    <t>Mukařov</t>
  </si>
  <si>
    <t>Nehvizdy</t>
  </si>
  <si>
    <t>Nový Vestec</t>
  </si>
  <si>
    <t>Odolena Voda</t>
  </si>
  <si>
    <t>Ondřejov</t>
  </si>
  <si>
    <t>Panenské Břežany</t>
  </si>
  <si>
    <t>Podolanka</t>
  </si>
  <si>
    <t>Polerady</t>
  </si>
  <si>
    <t>Postřižín</t>
  </si>
  <si>
    <t>Předboj</t>
  </si>
  <si>
    <t>Přezletice</t>
  </si>
  <si>
    <t>Pyšely</t>
  </si>
  <si>
    <t>Radonice</t>
  </si>
  <si>
    <t>Řehenice</t>
  </si>
  <si>
    <t>Senohraby</t>
  </si>
  <si>
    <t>Sibřina</t>
  </si>
  <si>
    <t>Sluhy</t>
  </si>
  <si>
    <t>Sluštice</t>
  </si>
  <si>
    <t>Strančice</t>
  </si>
  <si>
    <t>Sulice</t>
  </si>
  <si>
    <t>Světice</t>
  </si>
  <si>
    <t>Svojetice</t>
  </si>
  <si>
    <t>Škvorec</t>
  </si>
  <si>
    <t>Lázně Toušeň</t>
  </si>
  <si>
    <t>Úvaly</t>
  </si>
  <si>
    <t>Veleň</t>
  </si>
  <si>
    <t>Veliká Ves</t>
  </si>
  <si>
    <t>Velké Popovice</t>
  </si>
  <si>
    <t>Větrušice</t>
  </si>
  <si>
    <t>Vodochody</t>
  </si>
  <si>
    <t>Vyšehořovice</t>
  </si>
  <si>
    <t>Zdiby</t>
  </si>
  <si>
    <t>Zeleneč</t>
  </si>
  <si>
    <t>Zlonín</t>
  </si>
  <si>
    <t>Zvánovice</t>
  </si>
  <si>
    <t>Černolice</t>
  </si>
  <si>
    <t>Číčovice</t>
  </si>
  <si>
    <t>Čisovice</t>
  </si>
  <si>
    <t>Davle</t>
  </si>
  <si>
    <t>Dobrovíz</t>
  </si>
  <si>
    <t>Dobřichovice</t>
  </si>
  <si>
    <t>Dolany nad Vltavou</t>
  </si>
  <si>
    <t>Dolní Břežany</t>
  </si>
  <si>
    <t>Horoměřice</t>
  </si>
  <si>
    <t>Hostivice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</si>
  <si>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</si>
  <si>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</si>
  <si>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</si>
  <si>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</si>
  <si>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</si>
  <si>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</si>
  <si>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</si>
  <si>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Kosoř</t>
  </si>
  <si>
    <t>Libčice nad Vltavou</t>
  </si>
  <si>
    <t>Libeř</t>
  </si>
  <si>
    <t>Měchenice</t>
  </si>
  <si>
    <t>Ohrobec</t>
  </si>
  <si>
    <t>Okrouhlo</t>
  </si>
  <si>
    <t>Ořech</t>
  </si>
  <si>
    <t>Průhonice</t>
  </si>
  <si>
    <t>Psáry</t>
  </si>
  <si>
    <t>Roztoky</t>
  </si>
  <si>
    <t>Řevnice</t>
  </si>
  <si>
    <t>Řitka</t>
  </si>
  <si>
    <t>Statenice</t>
  </si>
  <si>
    <t>Středokluky</t>
  </si>
  <si>
    <t>Třebotov</t>
  </si>
  <si>
    <t>Tuchoměřice</t>
  </si>
  <si>
    <t>Tursko</t>
  </si>
  <si>
    <t>Velké Přílepy</t>
  </si>
  <si>
    <t>Vonoklasy</t>
  </si>
  <si>
    <t>Vrané nad Vltavou</t>
  </si>
  <si>
    <t>Všenory</t>
  </si>
  <si>
    <t>Zbuzany</t>
  </si>
  <si>
    <t>Zlatníky-Hodkovice</t>
  </si>
  <si>
    <t>Bratkovice</t>
  </si>
  <si>
    <t>Buková u Příbramě</t>
  </si>
  <si>
    <t>Buš</t>
  </si>
  <si>
    <t>Čenkov</t>
  </si>
  <si>
    <t>Čím</t>
  </si>
  <si>
    <t>Daleké Dušníky</t>
  </si>
  <si>
    <t>Dolní Hbity</t>
  </si>
  <si>
    <t>Drahlín</t>
  </si>
  <si>
    <t>Drevníky</t>
  </si>
  <si>
    <t>Drhovy</t>
  </si>
  <si>
    <t>Dublovice</t>
  </si>
  <si>
    <t>Hluboš</t>
  </si>
  <si>
    <t>Hřiměždice</t>
  </si>
  <si>
    <t>Chotilsko</t>
  </si>
  <si>
    <t>Chraštice</t>
  </si>
  <si>
    <t>Jablonná</t>
  </si>
  <si>
    <t>Jince</t>
  </si>
  <si>
    <t>Kamýk nad Vltavou</t>
  </si>
  <si>
    <t>Klučenice</t>
  </si>
  <si>
    <t>Kosova Hora</t>
  </si>
  <si>
    <t>Kozárovice</t>
  </si>
  <si>
    <t>Krásná Hora nad Vltavou</t>
  </si>
  <si>
    <t>Křepenice</t>
  </si>
  <si>
    <t>Křešín</t>
  </si>
  <si>
    <t>Láz</t>
  </si>
  <si>
    <t>Malá Hraštice</t>
  </si>
  <si>
    <t>Milešov</t>
  </si>
  <si>
    <t>Milín</t>
  </si>
  <si>
    <t>Mníšek pod Brdy</t>
  </si>
  <si>
    <t>Mokrovraty</t>
  </si>
  <si>
    <t>Nalžovice</t>
  </si>
  <si>
    <t>Nečín</t>
  </si>
  <si>
    <t>Nedrahovice</t>
  </si>
  <si>
    <t>Nechvalice</t>
  </si>
  <si>
    <t>Nová Ves pod Pleší</t>
  </si>
  <si>
    <t>Nový Knín</t>
  </si>
  <si>
    <t>Obecnice</t>
  </si>
  <si>
    <t>Obory</t>
  </si>
  <si>
    <t>Obořiště</t>
  </si>
  <si>
    <t>Ouběnice</t>
  </si>
  <si>
    <t>Pečice</t>
  </si>
  <si>
    <t>Pičín</t>
  </si>
  <si>
    <t>Počepice</t>
  </si>
  <si>
    <t>Prosenická Lhota</t>
  </si>
  <si>
    <t>Rosovice</t>
  </si>
  <si>
    <t>Rožmitál pod Třemšínem</t>
  </si>
  <si>
    <t>Smolotely</t>
  </si>
  <si>
    <t>Solenice</t>
  </si>
  <si>
    <t>Stará Hu</t>
  </si>
  <si>
    <t>Suchodol</t>
  </si>
  <si>
    <t>Svaté Pole</t>
  </si>
  <si>
    <t>Svatý Jan</t>
  </si>
  <si>
    <t>Štětkovice</t>
  </si>
  <si>
    <t>Tochovice</t>
  </si>
  <si>
    <t>Třebsko</t>
  </si>
  <si>
    <t>Věšín</t>
  </si>
  <si>
    <t>Voznice</t>
  </si>
  <si>
    <t>Vysoká u Příbramě</t>
  </si>
  <si>
    <t>Vysoký Chlumec</t>
  </si>
  <si>
    <t>Zalužany</t>
  </si>
  <si>
    <t>Branov</t>
  </si>
  <si>
    <t>Hořesedly</t>
  </si>
  <si>
    <t>Hořovičky</t>
  </si>
  <si>
    <t>Hřebečníky</t>
  </si>
  <si>
    <t>Kolešovice</t>
  </si>
  <si>
    <t>Kroučová</t>
  </si>
  <si>
    <t>Krušovice</t>
  </si>
  <si>
    <t>Křivoklát</t>
  </si>
  <si>
    <t>Lašovice</t>
  </si>
  <si>
    <t>Lišany</t>
  </si>
  <si>
    <t>Lužná</t>
  </si>
  <si>
    <t>Městečko</t>
  </si>
  <si>
    <t>Milostín</t>
  </si>
  <si>
    <t>Mšec</t>
  </si>
  <si>
    <t>Mšecké Žehrovice</t>
  </si>
  <si>
    <t>Mutějovice</t>
  </si>
  <si>
    <t>Nesuchyně</t>
  </si>
  <si>
    <t>Nové Strašecí</t>
  </si>
  <si>
    <t>Nový Dům</t>
  </si>
  <si>
    <t>Oráčov</t>
  </si>
  <si>
    <t>Panoší Újezd</t>
  </si>
  <si>
    <t>Pochvalov</t>
  </si>
  <si>
    <t>Příčina</t>
  </si>
  <si>
    <t>Pšovlky</t>
  </si>
  <si>
    <t>Pustověty</t>
  </si>
  <si>
    <t>Ruda</t>
  </si>
  <si>
    <t>Rynholec</t>
  </si>
  <si>
    <t>Řevničov</t>
  </si>
  <si>
    <t>Senec</t>
  </si>
  <si>
    <t>Senomaty</t>
  </si>
  <si>
    <t>Slabce</t>
  </si>
  <si>
    <t>Srbeč</t>
  </si>
  <si>
    <t>Svojetín</t>
  </si>
  <si>
    <t>Sýkořice</t>
  </si>
  <si>
    <t>Třeboc</t>
  </si>
  <si>
    <t>Třtice</t>
  </si>
  <si>
    <t>Velká Buková</t>
  </si>
  <si>
    <t>Zavidov</t>
  </si>
  <si>
    <t>Zbečno</t>
  </si>
  <si>
    <t>Pavlíkov</t>
  </si>
  <si>
    <t>Studeněves</t>
  </si>
  <si>
    <t>Kněžičky</t>
  </si>
  <si>
    <t>Skorkov</t>
  </si>
  <si>
    <t>Poštovice</t>
  </si>
  <si>
    <t>Plchov</t>
  </si>
  <si>
    <t>Libochovičky</t>
  </si>
  <si>
    <t>Páleč</t>
  </si>
  <si>
    <t>Počaply</t>
  </si>
  <si>
    <t>Nestrašovice</t>
  </si>
  <si>
    <t>Horčápsko</t>
  </si>
  <si>
    <t>Zbenice</t>
  </si>
  <si>
    <t>Lazsko</t>
  </si>
  <si>
    <t>Vrančice</t>
  </si>
  <si>
    <t>Cetyně</t>
  </si>
  <si>
    <t>Narysov</t>
  </si>
  <si>
    <t>Dubno</t>
  </si>
  <si>
    <t>Bohostice</t>
  </si>
  <si>
    <t>Starosedlský Hrádek</t>
  </si>
  <si>
    <t>Hlubyně</t>
  </si>
  <si>
    <t>Drahobudice</t>
  </si>
  <si>
    <t>Masojedy</t>
  </si>
  <si>
    <t>Konojedy</t>
  </si>
  <si>
    <t>Prusice</t>
  </si>
  <si>
    <t>Výžerky</t>
  </si>
  <si>
    <t>Hradešín</t>
  </si>
  <si>
    <t>Vrátkov</t>
  </si>
  <si>
    <t>Doubek</t>
  </si>
  <si>
    <t>Nupaky</t>
  </si>
  <si>
    <t>Herink</t>
  </si>
  <si>
    <t>Káraný</t>
  </si>
  <si>
    <t>Květnice</t>
  </si>
  <si>
    <t>Dobročovice</t>
  </si>
  <si>
    <t>Všesulov</t>
  </si>
  <si>
    <t>Děkov</t>
  </si>
  <si>
    <t>Kolešov</t>
  </si>
  <si>
    <t>Přílepy</t>
  </si>
  <si>
    <t>Karlova Ves</t>
  </si>
  <si>
    <t>Krakov</t>
  </si>
  <si>
    <t>Krakovec</t>
  </si>
  <si>
    <t>Malinová</t>
  </si>
  <si>
    <t>Bdín</t>
  </si>
  <si>
    <t>Kalivody</t>
  </si>
  <si>
    <t>Milý</t>
  </si>
  <si>
    <t>Řeřichy</t>
  </si>
  <si>
    <t>Václavy</t>
  </si>
  <si>
    <t>Sovínky</t>
  </si>
  <si>
    <t>Lipník</t>
  </si>
  <si>
    <t>Vlkava</t>
  </si>
  <si>
    <t>Plužná</t>
  </si>
  <si>
    <t>Rohatsko</t>
  </si>
  <si>
    <t>Mečeříž</t>
  </si>
  <si>
    <t>Rabakov</t>
  </si>
  <si>
    <t>Řitonice</t>
  </si>
  <si>
    <t>Veselice</t>
  </si>
  <si>
    <t>Hrušov</t>
  </si>
  <si>
    <t>Bílá Hlína</t>
  </si>
  <si>
    <t>Charvatce</t>
  </si>
  <si>
    <t>Mohelnice nad Jizerou</t>
  </si>
  <si>
    <t>Sudoměř</t>
  </si>
  <si>
    <t>Hlavenec</t>
  </si>
  <si>
    <t>Jizerní Vtelno</t>
  </si>
  <si>
    <t>Košátky</t>
  </si>
  <si>
    <t>Prodašice</t>
  </si>
  <si>
    <t>Ujkovice</t>
  </si>
  <si>
    <t>Loukov</t>
  </si>
  <si>
    <t>Bradlec</t>
  </si>
  <si>
    <t>Kosmonosy</t>
  </si>
  <si>
    <t>Vinec</t>
  </si>
  <si>
    <t>Obrubce</t>
  </si>
  <si>
    <t>Dolní Stakory</t>
  </si>
  <si>
    <t>Kolomuty</t>
  </si>
  <si>
    <t>Tuřice</t>
  </si>
  <si>
    <t>Ctiměřice</t>
  </si>
  <si>
    <t>Pěčice</t>
  </si>
  <si>
    <t>Doubravička</t>
  </si>
  <si>
    <t>Niměřice</t>
  </si>
  <si>
    <t>Rokytovec</t>
  </si>
  <si>
    <t>Nemyslovice</t>
  </si>
  <si>
    <t>Bratřínov</t>
  </si>
  <si>
    <t>Klínec</t>
  </si>
  <si>
    <t>Kytín</t>
  </si>
  <si>
    <t>Roblín</t>
  </si>
  <si>
    <t>Lichoceves</t>
  </si>
  <si>
    <t>Okoř</t>
  </si>
  <si>
    <t>Svrkyně</t>
  </si>
  <si>
    <t>Úholičky</t>
  </si>
  <si>
    <t>Xaverov</t>
  </si>
  <si>
    <t>Zichovec</t>
  </si>
  <si>
    <t>Vrbičany</t>
  </si>
  <si>
    <t>Kutrovice</t>
  </si>
  <si>
    <t>Neprobylice</t>
  </si>
  <si>
    <t>Líský</t>
  </si>
  <si>
    <t>Zájezd</t>
  </si>
  <si>
    <t>Libovice</t>
  </si>
  <si>
    <t>Štíhlice</t>
  </si>
  <si>
    <t>Oplany</t>
  </si>
  <si>
    <t>Klášterní Skalice</t>
  </si>
  <si>
    <t>Kšely</t>
  </si>
  <si>
    <t>Třebonín</t>
  </si>
  <si>
    <t>Libiš</t>
  </si>
  <si>
    <t>Kozomín</t>
  </si>
  <si>
    <t>Nová Ves u Bakova</t>
  </si>
  <si>
    <t>Chudíř</t>
  </si>
  <si>
    <t>Strážiště</t>
  </si>
  <si>
    <t>Ptýrov</t>
  </si>
  <si>
    <t>Branžež</t>
  </si>
  <si>
    <t>Sudovo Hlavno</t>
  </si>
  <si>
    <t>Kováň</t>
  </si>
  <si>
    <t>Dobšín</t>
  </si>
  <si>
    <t>Neveklovice</t>
  </si>
  <si>
    <t>Kovanec</t>
  </si>
  <si>
    <t>Vrátno</t>
  </si>
  <si>
    <t>Pětikozly</t>
  </si>
  <si>
    <t>Modletice</t>
  </si>
  <si>
    <t>Čakovičky</t>
  </si>
  <si>
    <t>Svémyslice</t>
  </si>
  <si>
    <t>Tušovice</t>
  </si>
  <si>
    <t>Háje</t>
  </si>
  <si>
    <t>Lhota u Příbramě</t>
  </si>
  <si>
    <t>Trhové Dušníky</t>
  </si>
  <si>
    <t>Vševily</t>
  </si>
  <si>
    <t>Kňovice</t>
  </si>
  <si>
    <t>Osečany</t>
  </si>
  <si>
    <t>Radíč</t>
  </si>
  <si>
    <t>Šípy</t>
  </si>
  <si>
    <t>Krty</t>
  </si>
  <si>
    <t>Přerubenice</t>
  </si>
  <si>
    <t>Nezabudice</t>
  </si>
  <si>
    <t>Korkyně</t>
  </si>
  <si>
    <t>Popovičky</t>
  </si>
  <si>
    <t>Drahenice</t>
  </si>
  <si>
    <t>Černíky</t>
  </si>
  <si>
    <t>Strojetice</t>
  </si>
  <si>
    <t>Stranný</t>
  </si>
  <si>
    <t>Soutice</t>
  </si>
  <si>
    <t>Železná</t>
  </si>
  <si>
    <t>Želenice</t>
  </si>
  <si>
    <t>Svárov</t>
  </si>
  <si>
    <t>Stradonice</t>
  </si>
  <si>
    <t>Grunta</t>
  </si>
  <si>
    <t>Krychnov</t>
  </si>
  <si>
    <t>Březovice</t>
  </si>
  <si>
    <t>Husí Lhota</t>
  </si>
  <si>
    <t>Horní Slivno</t>
  </si>
  <si>
    <t>Jiřice</t>
  </si>
  <si>
    <t>Podmoky</t>
  </si>
  <si>
    <t>Hrubý Jeseník</t>
  </si>
  <si>
    <t>Nový Dvůr</t>
  </si>
  <si>
    <t>Oseček</t>
  </si>
  <si>
    <t>Čilec</t>
  </si>
  <si>
    <t>Zbožíčko</t>
  </si>
  <si>
    <t>Tehovec</t>
  </si>
  <si>
    <t>Karlík</t>
  </si>
  <si>
    <t>Březová-Oleško</t>
  </si>
  <si>
    <t>Modřovice</t>
  </si>
  <si>
    <t>Račice</t>
  </si>
  <si>
    <t>Jenčice</t>
  </si>
  <si>
    <t>Lovosice</t>
  </si>
  <si>
    <t>CZ0423</t>
  </si>
  <si>
    <t>Litoměřice</t>
  </si>
  <si>
    <t>CZ042</t>
  </si>
  <si>
    <t>Ústecký kraj</t>
  </si>
  <si>
    <t>Janská</t>
  </si>
  <si>
    <t>Děčín</t>
  </si>
  <si>
    <t>CZ0421</t>
  </si>
  <si>
    <t>Doubice</t>
  </si>
  <si>
    <t>Rumburk</t>
  </si>
  <si>
    <t>Miřejovice</t>
  </si>
  <si>
    <t>Louny</t>
  </si>
  <si>
    <t>CZ0424</t>
  </si>
  <si>
    <t>Želkovice</t>
  </si>
  <si>
    <t>Čeradice</t>
  </si>
  <si>
    <t>Žatec</t>
  </si>
  <si>
    <t>Libočany</t>
  </si>
  <si>
    <t>Zálužice</t>
  </si>
  <si>
    <t>Přestanov</t>
  </si>
  <si>
    <t>Ústí nad Labem</t>
  </si>
  <si>
    <t>CZ0427</t>
  </si>
  <si>
    <t>Trnovany</t>
  </si>
  <si>
    <t>Černouček</t>
  </si>
  <si>
    <t>Roudnice nad Labem</t>
  </si>
  <si>
    <t>Oleško</t>
  </si>
  <si>
    <t>Malíč</t>
  </si>
  <si>
    <t>Michalovice</t>
  </si>
  <si>
    <t>Píšany</t>
  </si>
  <si>
    <t>Blšany u Loun</t>
  </si>
  <si>
    <t>Cítoliby</t>
  </si>
  <si>
    <t>Bynovec</t>
  </si>
  <si>
    <t>Labská Stráň</t>
  </si>
  <si>
    <t>Starý Šachov</t>
  </si>
  <si>
    <t>Lobendava</t>
  </si>
  <si>
    <t>Dobrná</t>
  </si>
  <si>
    <t>Merboltice</t>
  </si>
  <si>
    <t>Dolní Habartice</t>
  </si>
  <si>
    <t>Františkov nad Ploučnicí</t>
  </si>
  <si>
    <t>Horní Habartice</t>
  </si>
  <si>
    <t>Jimlín</t>
  </si>
  <si>
    <t>Pesvice</t>
  </si>
  <si>
    <t>Chomutov</t>
  </si>
  <si>
    <t>CZ0422</t>
  </si>
  <si>
    <t>Račetice</t>
  </si>
  <si>
    <t>Kadaň</t>
  </si>
  <si>
    <t>Nezabylice</t>
  </si>
  <si>
    <t>Ryjice</t>
  </si>
  <si>
    <t>Srbská Kamenice</t>
  </si>
  <si>
    <t>Chraberce</t>
  </si>
  <si>
    <t>Volevčice</t>
  </si>
  <si>
    <t>Most</t>
  </si>
  <si>
    <t>CZ0425</t>
  </si>
  <si>
    <t>Kámen</t>
  </si>
  <si>
    <t>Ludvíkovice</t>
  </si>
  <si>
    <t>Loučná pod Klínovcem</t>
  </si>
  <si>
    <t>Lkáň</t>
  </si>
  <si>
    <t>Brzánky</t>
  </si>
  <si>
    <t>Horní Řepčice</t>
  </si>
  <si>
    <t>Kamýk</t>
  </si>
  <si>
    <t>Býčkovice</t>
  </si>
  <si>
    <t>Chudoslavice</t>
  </si>
  <si>
    <t>Černěves</t>
  </si>
  <si>
    <t>Dobroměřice</t>
  </si>
  <si>
    <t>Brodec</t>
  </si>
  <si>
    <t>Bílina</t>
  </si>
  <si>
    <t>CZ0426</t>
  </si>
  <si>
    <t>Teplice</t>
  </si>
  <si>
    <t>Stebno</t>
  </si>
  <si>
    <t>Dolánky nad Ohří</t>
  </si>
  <si>
    <t>Trmice</t>
  </si>
  <si>
    <t>Velké Chvojno</t>
  </si>
  <si>
    <t>Arnoltice</t>
  </si>
  <si>
    <t>Benešov nad Ploučnicí</t>
  </si>
  <si>
    <t>Česká Kamenice</t>
  </si>
  <si>
    <t>Dobkovice</t>
  </si>
  <si>
    <t>Dolní Podluží</t>
  </si>
  <si>
    <t>Varnsdorf</t>
  </si>
  <si>
    <t>Dolní Poustevna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</si>
  <si>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</si>
  <si>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</si>
  <si>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</si>
  <si>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</si>
  <si>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</si>
  <si>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</si>
  <si>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</si>
  <si>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</si>
  <si>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</si>
  <si>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</si>
  <si>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Malá Veleň</t>
  </si>
  <si>
    <t>Malšovice</t>
  </si>
  <si>
    <t>Mikulášovice</t>
  </si>
  <si>
    <t>Rybniště</t>
  </si>
  <si>
    <t>Staré Křečany</t>
  </si>
  <si>
    <t>Šluknov</t>
  </si>
  <si>
    <t>Valkeřice</t>
  </si>
  <si>
    <t>Velká Bukovina</t>
  </si>
  <si>
    <t>Velký Šenov</t>
  </si>
  <si>
    <t>Verneřice</t>
  </si>
  <si>
    <t>Veselé</t>
  </si>
  <si>
    <t>Bílence</t>
  </si>
  <si>
    <t>Blatno</t>
  </si>
  <si>
    <t>Boleboř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</si>
  <si>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</si>
  <si>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</si>
  <si>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</si>
  <si>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</si>
  <si>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</si>
  <si>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</si>
  <si>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</si>
  <si>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</si>
  <si>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</si>
  <si>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Křimov</t>
  </si>
  <si>
    <t>Libědice</t>
  </si>
  <si>
    <t>Mašov</t>
  </si>
  <si>
    <t>Měděnec</t>
  </si>
  <si>
    <t>Místo</t>
  </si>
  <si>
    <t>Okounov</t>
  </si>
  <si>
    <t>Otvice</t>
  </si>
  <si>
    <t>Perštejn</t>
  </si>
  <si>
    <t>Pětipsy</t>
  </si>
  <si>
    <t>Kryštofovy Hamry</t>
  </si>
  <si>
    <t>Rokle</t>
  </si>
  <si>
    <t>Spořice</t>
  </si>
  <si>
    <t>Strupčice</t>
  </si>
  <si>
    <t>Údlice</t>
  </si>
  <si>
    <t>Vejprty</t>
  </si>
  <si>
    <t>Vrskmaň</t>
  </si>
  <si>
    <t>Výsluní</t>
  </si>
  <si>
    <t>Bechlín</t>
  </si>
  <si>
    <t>Bohušovice nad Ohří</t>
  </si>
  <si>
    <t>Brňany</t>
  </si>
  <si>
    <t>Brozany nad Ohří</t>
  </si>
  <si>
    <t>Bříza</t>
  </si>
  <si>
    <t>Budyně nad Ohří</t>
  </si>
  <si>
    <t>Ctiněves</t>
  </si>
  <si>
    <t>Černiv</t>
  </si>
  <si>
    <t>Čížkovice</t>
  </si>
  <si>
    <t>Děčany</t>
  </si>
  <si>
    <t>Dlažkovice</t>
  </si>
  <si>
    <t>Dobříň</t>
  </si>
  <si>
    <t>Doksany</t>
  </si>
  <si>
    <t>Drahobuz</t>
  </si>
  <si>
    <t>Dušníky</t>
  </si>
  <si>
    <t>Evaň</t>
  </si>
  <si>
    <t>Hlinná</t>
  </si>
  <si>
    <t>Horní Beřkovice</t>
  </si>
  <si>
    <t>Hoštka</t>
  </si>
  <si>
    <t>Hrobce</t>
  </si>
  <si>
    <t>Chodouny</t>
  </si>
  <si>
    <t>Chodovlice</t>
  </si>
  <si>
    <t>Chotiměř</t>
  </si>
  <si>
    <t>Chotiněves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</si>
  <si>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</si>
  <si>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</si>
  <si>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</si>
  <si>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</si>
  <si>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</si>
  <si>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</si>
  <si>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</si>
  <si>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</si>
  <si>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</si>
  <si>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</si>
  <si>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</si>
  <si>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Libkovice pod Řípem</t>
  </si>
  <si>
    <t>Libochovany</t>
  </si>
  <si>
    <t>Libochovice</t>
  </si>
  <si>
    <t>Libotenice</t>
  </si>
  <si>
    <t>Lovečkovice</t>
  </si>
  <si>
    <t>Lukavec</t>
  </si>
  <si>
    <t>Malé Žernoseky</t>
  </si>
  <si>
    <t>Martiněves</t>
  </si>
  <si>
    <t>Mlékojedy</t>
  </si>
  <si>
    <t>Mnetěš</t>
  </si>
  <si>
    <t>Mšené-lázně</t>
  </si>
  <si>
    <t>Ploskovice</t>
  </si>
  <si>
    <t>Podsedice</t>
  </si>
  <si>
    <t>Prackovice nad Labem</t>
  </si>
  <si>
    <t>Račiněves</t>
  </si>
  <si>
    <t>Radovesice</t>
  </si>
  <si>
    <t>Rochov</t>
  </si>
  <si>
    <t>Siřejovice</t>
  </si>
  <si>
    <t>Snědovice</t>
  </si>
  <si>
    <t>Straškov-Vodochody</t>
  </si>
  <si>
    <t>Sulejovice</t>
  </si>
  <si>
    <t>Štětí</t>
  </si>
  <si>
    <t>Travčice</t>
  </si>
  <si>
    <t>Třebenice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</si>
  <si>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</si>
  <si>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</si>
  <si>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</si>
  <si>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</si>
  <si>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</si>
  <si>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</si>
  <si>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</si>
  <si>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</si>
  <si>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</si>
  <si>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</si>
  <si>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Vrutice</t>
  </si>
  <si>
    <t>Žabovřesky nad Ohří</t>
  </si>
  <si>
    <t>Žalhostice</t>
  </si>
  <si>
    <t>Žitenice</t>
  </si>
  <si>
    <t>Bitozeves</t>
  </si>
  <si>
    <t>Podbořany</t>
  </si>
  <si>
    <t>Blšany</t>
  </si>
  <si>
    <t>Břvany</t>
  </si>
  <si>
    <t>Deštnice</t>
  </si>
  <si>
    <t>Domoušice</t>
  </si>
  <si>
    <t>Holedeč</t>
  </si>
  <si>
    <t>Hříškov</t>
  </si>
  <si>
    <t>Hřivice</t>
  </si>
  <si>
    <t>Chožov</t>
  </si>
  <si>
    <t>Koštice</t>
  </si>
  <si>
    <t>Krásný Dvůr</t>
  </si>
  <si>
    <t>Kryry</t>
  </si>
  <si>
    <t>Lenešice</t>
  </si>
  <si>
    <t>Libčeves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</si>
  <si>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</si>
  <si>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</si>
  <si>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</si>
  <si>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</si>
  <si>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</si>
  <si>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</si>
  <si>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</si>
  <si>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</si>
  <si>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</si>
  <si>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</si>
  <si>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</si>
  <si>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</si>
  <si>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Ročov</t>
  </si>
  <si>
    <t>Smolnice</t>
  </si>
  <si>
    <t>Toužetín</t>
  </si>
  <si>
    <t>Tuchořice</t>
  </si>
  <si>
    <t>Velemyšleves</t>
  </si>
  <si>
    <t>Veltěže</t>
  </si>
  <si>
    <t>Růžová</t>
  </si>
  <si>
    <t>Vrbno nad Lesy</t>
  </si>
  <si>
    <t>Vroutek</t>
  </si>
  <si>
    <t>Výškov</t>
  </si>
  <si>
    <t>Zbrašín</t>
  </si>
  <si>
    <t>Bečov</t>
  </si>
  <si>
    <t>Braňany</t>
  </si>
  <si>
    <t>Brandov</t>
  </si>
  <si>
    <t>Litvínov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</si>
  <si>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</si>
  <si>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</si>
  <si>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</si>
  <si>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</si>
  <si>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</si>
  <si>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</si>
  <si>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</si>
  <si>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Louka u Litvínova</t>
  </si>
  <si>
    <t>Malé Březno</t>
  </si>
  <si>
    <t>Mariánské Radčice</t>
  </si>
  <si>
    <t>Meziboří</t>
  </si>
  <si>
    <t>Nová Ves v Horách</t>
  </si>
  <si>
    <t>Obrnice</t>
  </si>
  <si>
    <t>Patokryje</t>
  </si>
  <si>
    <t>Skršín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</si>
  <si>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</si>
  <si>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</si>
  <si>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</si>
  <si>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</si>
  <si>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</si>
  <si>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</si>
  <si>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</si>
  <si>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</si>
  <si>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Kostomlaty pod Milešovkou</t>
  </si>
  <si>
    <t>Košany</t>
  </si>
  <si>
    <t>Krupka</t>
  </si>
  <si>
    <t>Lahoš</t>
  </si>
  <si>
    <t>Ledvice</t>
  </si>
  <si>
    <t>Měrunice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</si>
  <si>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</si>
  <si>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</si>
  <si>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</si>
  <si>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</si>
  <si>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</si>
  <si>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</si>
  <si>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</si>
  <si>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Újezdeček</t>
  </si>
  <si>
    <t>Zabrušany</t>
  </si>
  <si>
    <t>Žalany</t>
  </si>
  <si>
    <t>Žim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</si>
  <si>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</si>
  <si>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</si>
  <si>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</si>
  <si>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</si>
  <si>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</si>
  <si>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</si>
  <si>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</si>
  <si>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Řehlovice</t>
  </si>
  <si>
    <t>Tašov</t>
  </si>
  <si>
    <t>Tisá</t>
  </si>
  <si>
    <t>Velké Březno</t>
  </si>
  <si>
    <t>Zubrnice</t>
  </si>
  <si>
    <t>Jihlava</t>
  </si>
  <si>
    <t>CZ0632</t>
  </si>
  <si>
    <t>CZ063</t>
  </si>
  <si>
    <t>Kraj Vysočina</t>
  </si>
  <si>
    <t>Arneštovice</t>
  </si>
  <si>
    <t>Pelhřimov</t>
  </si>
  <si>
    <t>CZ0633</t>
  </si>
  <si>
    <t>Moravské Budějovice</t>
  </si>
  <si>
    <t>CZ0634</t>
  </si>
  <si>
    <t>Třebíč</t>
  </si>
  <si>
    <t>Kojatín</t>
  </si>
  <si>
    <t>Ocmanice</t>
  </si>
  <si>
    <t>Náměšť nad Oslavou</t>
  </si>
  <si>
    <t>Vícenice u Náměště nad Oslavou</t>
  </si>
  <si>
    <t>Rácovice</t>
  </si>
  <si>
    <t>Oslavička</t>
  </si>
  <si>
    <t>Velké Meziříčí</t>
  </si>
  <si>
    <t>CZ0635</t>
  </si>
  <si>
    <t>Žďár nad Sázavou</t>
  </si>
  <si>
    <t>Čelistná</t>
  </si>
  <si>
    <t>Důl</t>
  </si>
  <si>
    <t>Pacov</t>
  </si>
  <si>
    <t>Hurtova Lhota</t>
  </si>
  <si>
    <t>Havlíčkův Brod</t>
  </si>
  <si>
    <t>CZ0631</t>
  </si>
  <si>
    <t>Ústrašín</t>
  </si>
  <si>
    <t>Útěchovičky</t>
  </si>
  <si>
    <t>Humpolec</t>
  </si>
  <si>
    <t>Příštpo</t>
  </si>
  <si>
    <t>Bačkovice</t>
  </si>
  <si>
    <t>Lhotice</t>
  </si>
  <si>
    <t>Lovčovice</t>
  </si>
  <si>
    <t>Menhartice</t>
  </si>
  <si>
    <t>Radotice</t>
  </si>
  <si>
    <t>Slavíkovice</t>
  </si>
  <si>
    <t>Kožichovice</t>
  </si>
  <si>
    <t>Bačkov</t>
  </si>
  <si>
    <t>Jitkov</t>
  </si>
  <si>
    <t>Chotěboř</t>
  </si>
  <si>
    <t>Okřešice</t>
  </si>
  <si>
    <t>Švábov</t>
  </si>
  <si>
    <t>Bohdalín</t>
  </si>
  <si>
    <t>Božejov</t>
  </si>
  <si>
    <t>Bratřice</t>
  </si>
  <si>
    <t>Budíkov</t>
  </si>
  <si>
    <t>Cetoraz</t>
  </si>
  <si>
    <t>Čáslavsko</t>
  </si>
  <si>
    <t>Častrov</t>
  </si>
  <si>
    <t>Čejov</t>
  </si>
  <si>
    <t>Červená Řečice</t>
  </si>
  <si>
    <t>Hojanovice</t>
  </si>
  <si>
    <t>Horní Cerekev</t>
  </si>
  <si>
    <t>Horní Ves</t>
  </si>
  <si>
    <t>Hořepník</t>
  </si>
  <si>
    <t>Kamenice nad Lipou</t>
  </si>
  <si>
    <t>Kejžlice</t>
  </si>
  <si>
    <t>Koberovice</t>
  </si>
  <si>
    <t>Komorovice</t>
  </si>
  <si>
    <t>Košetice</t>
  </si>
  <si>
    <t>Světlá nad Sázavou</t>
  </si>
  <si>
    <t>Nejepín</t>
  </si>
  <si>
    <t>Křeč</t>
  </si>
  <si>
    <t>Leskovice</t>
  </si>
  <si>
    <t>Horní Paseka</t>
  </si>
  <si>
    <t>Bartoušov</t>
  </si>
  <si>
    <t>Břevnice</t>
  </si>
  <si>
    <t>Knyk</t>
  </si>
  <si>
    <t>Slavníč</t>
  </si>
  <si>
    <t>Čečkovice</t>
  </si>
  <si>
    <t>Mladé Bříště</t>
  </si>
  <si>
    <t>Mnich</t>
  </si>
  <si>
    <t>Moraveč</t>
  </si>
  <si>
    <t>Sedletín</t>
  </si>
  <si>
    <t>Dolní Sokolovec</t>
  </si>
  <si>
    <t>Nová Cerekev</t>
  </si>
  <si>
    <t>Nový Rychnov</t>
  </si>
  <si>
    <t>Obrataň</t>
  </si>
  <si>
    <t>Kochánov</t>
  </si>
  <si>
    <t>Úhořilka</t>
  </si>
  <si>
    <t>Počátky</t>
  </si>
  <si>
    <t>Kunemil</t>
  </si>
  <si>
    <t>Okrouhlička</t>
  </si>
  <si>
    <t>Pošná</t>
  </si>
  <si>
    <t>Kraborovice</t>
  </si>
  <si>
    <t>Zvěstovice</t>
  </si>
  <si>
    <t>Podmoklany</t>
  </si>
  <si>
    <t>Řečice</t>
  </si>
  <si>
    <t>Salačova Lhota</t>
  </si>
  <si>
    <t>Samšín</t>
  </si>
  <si>
    <t>Senožaty</t>
  </si>
  <si>
    <t>Útěchovice</t>
  </si>
  <si>
    <t>Včelnička</t>
  </si>
  <si>
    <t>Velká Chyška</t>
  </si>
  <si>
    <t>Velký Rybník</t>
  </si>
  <si>
    <t>Věžná</t>
  </si>
  <si>
    <t>Vojslavice</t>
  </si>
  <si>
    <t>Vyklantice</t>
  </si>
  <si>
    <t>Vyskytná</t>
  </si>
  <si>
    <t>Zachotín</t>
  </si>
  <si>
    <t>Želiv</t>
  </si>
  <si>
    <t>Žirovnice</t>
  </si>
  <si>
    <t>Milasín</t>
  </si>
  <si>
    <t>Bystřice nad Pernštejnem</t>
  </si>
  <si>
    <t>Pikárec</t>
  </si>
  <si>
    <t>Ubušínek</t>
  </si>
  <si>
    <t>Hybrálec</t>
  </si>
  <si>
    <t>Smrčná</t>
  </si>
  <si>
    <t>Kuroslepy</t>
  </si>
  <si>
    <t>Třesov</t>
  </si>
  <si>
    <t>Pokojovice</t>
  </si>
  <si>
    <t>Martínkov</t>
  </si>
  <si>
    <t>Bohušice</t>
  </si>
  <si>
    <t>Pálovice</t>
  </si>
  <si>
    <t>Chotěbudice</t>
  </si>
  <si>
    <t>Radkovice u Budče</t>
  </si>
  <si>
    <t>Litohoř</t>
  </si>
  <si>
    <t>Jiratice</t>
  </si>
  <si>
    <t>Horní Smrčné</t>
  </si>
  <si>
    <t>Hroznatín</t>
  </si>
  <si>
    <t>Krahulov</t>
  </si>
  <si>
    <t>Naloučany</t>
  </si>
  <si>
    <t>Dubovice</t>
  </si>
  <si>
    <t>Horní Rápotice</t>
  </si>
  <si>
    <t>Častohostice</t>
  </si>
  <si>
    <t>Nová Ves u Světlé</t>
  </si>
  <si>
    <t>Hojovice</t>
  </si>
  <si>
    <t>Lidmaň</t>
  </si>
  <si>
    <t>Bácovice</t>
  </si>
  <si>
    <t>Černov</t>
  </si>
  <si>
    <t>Nová Buková</t>
  </si>
  <si>
    <t>Litohoš</t>
  </si>
  <si>
    <t>Lhota-Vlasenice</t>
  </si>
  <si>
    <t>Buřenice</t>
  </si>
  <si>
    <t>Chyšná</t>
  </si>
  <si>
    <t>Chýstovice</t>
  </si>
  <si>
    <t>Martinice u Onšova</t>
  </si>
  <si>
    <t>Těchobuz</t>
  </si>
  <si>
    <t>Zhořec</t>
  </si>
  <si>
    <t>Krasíkovice</t>
  </si>
  <si>
    <t>Polesí</t>
  </si>
  <si>
    <t>Stojčín</t>
  </si>
  <si>
    <t>Střítež pod Křemešníkem</t>
  </si>
  <si>
    <t>Eš</t>
  </si>
  <si>
    <t>Dobrá Voda u Pacova</t>
  </si>
  <si>
    <t>Vysoká Lhota</t>
  </si>
  <si>
    <t>Rodinov</t>
  </si>
  <si>
    <t>Vystrkov</t>
  </si>
  <si>
    <t>Bystrá</t>
  </si>
  <si>
    <t>Mysletín</t>
  </si>
  <si>
    <t>Staré Bříště</t>
  </si>
  <si>
    <t>Žirov</t>
  </si>
  <si>
    <t>Dehtáře</t>
  </si>
  <si>
    <t>Dobrá Voda</t>
  </si>
  <si>
    <t>Proseč pod Křemešníkem</t>
  </si>
  <si>
    <t>Zajíčkov</t>
  </si>
  <si>
    <t>Rynárec</t>
  </si>
  <si>
    <t>Útěchovice pod Stražištěm</t>
  </si>
  <si>
    <t>Bojiště</t>
  </si>
  <si>
    <t>Čachotín</t>
  </si>
  <si>
    <t>Česká Bělá</t>
  </si>
  <si>
    <t>Číhoš</t>
  </si>
  <si>
    <t>Dolní Město</t>
  </si>
  <si>
    <t>Druhanov</t>
  </si>
  <si>
    <t>Golčův Jeníkov</t>
  </si>
  <si>
    <t>Habry</t>
  </si>
  <si>
    <t>Havlíčkova Borová</t>
  </si>
  <si>
    <t>Herálec</t>
  </si>
  <si>
    <t>Hněvkovice</t>
  </si>
  <si>
    <t>Horní Krupá</t>
  </si>
  <si>
    <t>Chrtníč</t>
  </si>
  <si>
    <t>Jedlá</t>
  </si>
  <si>
    <t>Jeřišno</t>
  </si>
  <si>
    <t>Kamenná Lhota</t>
  </si>
  <si>
    <t>Klokočov</t>
  </si>
  <si>
    <t>Krásná Hora</t>
  </si>
  <si>
    <t>Krátká Ves</t>
  </si>
  <si>
    <t>Krucemburk</t>
  </si>
  <si>
    <t>Květinov</t>
  </si>
  <si>
    <t>Kynice</t>
  </si>
  <si>
    <t>Ledeč nad Sázavou</t>
  </si>
  <si>
    <t>Leškovice</t>
  </si>
  <si>
    <t>Leština u Světlé</t>
  </si>
  <si>
    <t>Libice nad Doubravou</t>
  </si>
  <si>
    <t>Lípa</t>
  </si>
  <si>
    <t>Lipnice nad Sázavou</t>
  </si>
  <si>
    <t>Lučice</t>
  </si>
  <si>
    <t>Malčín</t>
  </si>
  <si>
    <t>Maleč</t>
  </si>
  <si>
    <t>Modlíkov</t>
  </si>
  <si>
    <t>Nová Ves u Leštiny</t>
  </si>
  <si>
    <t>Nová Ves u Chotěboře</t>
  </si>
  <si>
    <t>Okrouhlice</t>
  </si>
  <si>
    <t>Olešenka</t>
  </si>
  <si>
    <t>Oudoleň</t>
  </si>
  <si>
    <t>Ovesná Lhota</t>
  </si>
  <si>
    <t>Pohled</t>
  </si>
  <si>
    <t>Prosíčka</t>
  </si>
  <si>
    <t>Příseka</t>
  </si>
  <si>
    <t>Radostín</t>
  </si>
  <si>
    <t>Rozsochatec</t>
  </si>
  <si>
    <t>Rušinov</t>
  </si>
  <si>
    <t>Sázavka</t>
  </si>
  <si>
    <t>Slavíkov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</si>
  <si>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</si>
  <si>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</si>
  <si>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</si>
  <si>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</si>
  <si>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</si>
  <si>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</si>
  <si>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</si>
  <si>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Úsobí</t>
  </si>
  <si>
    <t>Vepříkov</t>
  </si>
  <si>
    <t>Veselý Žďár</t>
  </si>
  <si>
    <t>Věž</t>
  </si>
  <si>
    <t>Věžnice</t>
  </si>
  <si>
    <t>Ždírec nad Doubravou</t>
  </si>
  <si>
    <t>Žižkovo Pole</t>
  </si>
  <si>
    <t>Lesůňky</t>
  </si>
  <si>
    <t>Boňkov</t>
  </si>
  <si>
    <t>Chřenovice</t>
  </si>
  <si>
    <t>Víska</t>
  </si>
  <si>
    <t>Pohleď</t>
  </si>
  <si>
    <t>Služátky</t>
  </si>
  <si>
    <t>Arnolec</t>
  </si>
  <si>
    <t>Batelov</t>
  </si>
  <si>
    <t>Bílý Kámen</t>
  </si>
  <si>
    <t>Bítovčice</t>
  </si>
  <si>
    <t>Telč</t>
  </si>
  <si>
    <t>Boršov</t>
  </si>
  <si>
    <t>Brtnice</t>
  </si>
  <si>
    <t>Brzkov</t>
  </si>
  <si>
    <t>Cejle</t>
  </si>
  <si>
    <t>Cerekvička-Rosice</t>
  </si>
  <si>
    <t>Černíč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</si>
  <si>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</si>
  <si>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</si>
  <si>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</si>
  <si>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</si>
  <si>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</si>
  <si>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</si>
  <si>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</si>
  <si>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</si>
  <si>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Dyjice</t>
  </si>
  <si>
    <t>Čížov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</si>
  <si>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</si>
  <si>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</si>
  <si>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</si>
  <si>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</si>
  <si>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</si>
  <si>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</si>
  <si>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</si>
  <si>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</si>
  <si>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Hubenov</t>
  </si>
  <si>
    <t>Zadní Vydří</t>
  </si>
  <si>
    <t>Jamné</t>
  </si>
  <si>
    <t>Jersín</t>
  </si>
  <si>
    <t>Jezdovice</t>
  </si>
  <si>
    <t>Ježená</t>
  </si>
  <si>
    <t>Jihlávka</t>
  </si>
  <si>
    <t>Kalhov</t>
  </si>
  <si>
    <t>Klatovec</t>
  </si>
  <si>
    <t>Kostelní Myslová</t>
  </si>
  <si>
    <t>Krahulčí</t>
  </si>
  <si>
    <t>Krasonice</t>
  </si>
  <si>
    <t>Stropešín</t>
  </si>
  <si>
    <t>Luka nad Jihlavou</t>
  </si>
  <si>
    <t>Malý Beranov</t>
  </si>
  <si>
    <t>Měšín</t>
  </si>
  <si>
    <t>Meziříčko</t>
  </si>
  <si>
    <t>Milíčov</t>
  </si>
  <si>
    <t>Mysletice</t>
  </si>
  <si>
    <t>Mysliboř</t>
  </si>
  <si>
    <t>Nadějov</t>
  </si>
  <si>
    <t>Nevcehle</t>
  </si>
  <si>
    <t>Nová Říše</t>
  </si>
  <si>
    <t>Lomy</t>
  </si>
  <si>
    <t>Otín</t>
  </si>
  <si>
    <t>Panenská Rozsíčka</t>
  </si>
  <si>
    <t>Dolní Lažany</t>
  </si>
  <si>
    <t>Panské Dubenky</t>
  </si>
  <si>
    <t>Valdíkov</t>
  </si>
  <si>
    <t>Plandry</t>
  </si>
  <si>
    <t>Polná</t>
  </si>
  <si>
    <t>Rodkov</t>
  </si>
  <si>
    <t>Puklice</t>
  </si>
  <si>
    <t>Tři Studně</t>
  </si>
  <si>
    <t>Nové Město na Moravě</t>
  </si>
  <si>
    <t>Milešín</t>
  </si>
  <si>
    <t>Rantířov</t>
  </si>
  <si>
    <t>Rozseč</t>
  </si>
  <si>
    <t>Růžená</t>
  </si>
  <si>
    <t>Rybné</t>
  </si>
  <si>
    <t>Řásná</t>
  </si>
  <si>
    <t>Křídla</t>
  </si>
  <si>
    <t>Řídelov</t>
  </si>
  <si>
    <t>Vlachovice</t>
  </si>
  <si>
    <t>Sedlatice</t>
  </si>
  <si>
    <t>Sedlejov</t>
  </si>
  <si>
    <t>Velké Tresné</t>
  </si>
  <si>
    <t>Stáj</t>
  </si>
  <si>
    <t>Stará Říše</t>
  </si>
  <si>
    <t>Stonařov</t>
  </si>
  <si>
    <t>Strachoňovice</t>
  </si>
  <si>
    <t>Suchá</t>
  </si>
  <si>
    <t>Šimanov</t>
  </si>
  <si>
    <t>Cikháj</t>
  </si>
  <si>
    <t>Třeš</t>
  </si>
  <si>
    <t>Třeštice</t>
  </si>
  <si>
    <t>Račín</t>
  </si>
  <si>
    <t>Urbanov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</si>
  <si>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</si>
  <si>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</si>
  <si>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</si>
  <si>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</si>
  <si>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</si>
  <si>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</si>
  <si>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</si>
  <si>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</si>
  <si>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</si>
  <si>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</si>
  <si>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</si>
  <si>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</si>
  <si>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</si>
  <si>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</si>
  <si>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</si>
  <si>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Zvolenovice</t>
  </si>
  <si>
    <t>Vysoké</t>
  </si>
  <si>
    <t>Vícenice</t>
  </si>
  <si>
    <t>Bačice</t>
  </si>
  <si>
    <t>Benetice</t>
  </si>
  <si>
    <t>Biskupice-Pulkov</t>
  </si>
  <si>
    <t>Bochovice</t>
  </si>
  <si>
    <t>Bransouze</t>
  </si>
  <si>
    <t>Brtnička</t>
  </si>
  <si>
    <t>Březník</t>
  </si>
  <si>
    <t>Budišov</t>
  </si>
  <si>
    <t>Cidlina</t>
  </si>
  <si>
    <t>Čáslavice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</si>
  <si>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</si>
  <si>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</si>
  <si>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</si>
  <si>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</si>
  <si>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</si>
  <si>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</si>
  <si>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</si>
  <si>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</si>
  <si>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</si>
  <si>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</si>
  <si>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</si>
  <si>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</si>
  <si>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</si>
  <si>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</si>
  <si>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</si>
  <si>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Vilémovice</t>
  </si>
  <si>
    <t>Hornice</t>
  </si>
  <si>
    <t>Hrotovice</t>
  </si>
  <si>
    <t>Hrutov</t>
  </si>
  <si>
    <t>Hvězdoňovice</t>
  </si>
  <si>
    <t>Jakubov u Moravských Budějovic</t>
  </si>
  <si>
    <t>Jaroměřice nad Rokytnou</t>
  </si>
  <si>
    <t>Jasenice</t>
  </si>
  <si>
    <t>Jemnice</t>
  </si>
  <si>
    <t>Jinošov</t>
  </si>
  <si>
    <t>Kdousov</t>
  </si>
  <si>
    <t>Kladeruby nad Oslavou</t>
  </si>
  <si>
    <t>Kojatice</t>
  </si>
  <si>
    <t>Komárovice</t>
  </si>
  <si>
    <t>Koněšín</t>
  </si>
  <si>
    <t>Kostníky</t>
  </si>
  <si>
    <t>Kralice nad Oslavou</t>
  </si>
  <si>
    <t>Krokočín</t>
  </si>
  <si>
    <t>Lesní Jakubov</t>
  </si>
  <si>
    <t>Lhánice</t>
  </si>
  <si>
    <t>Litovany</t>
  </si>
  <si>
    <t>Loukovice</t>
  </si>
  <si>
    <t>Mastník</t>
  </si>
  <si>
    <t>Mohelno</t>
  </si>
  <si>
    <t>Myslibořice</t>
  </si>
  <si>
    <t>Náměš nad Oslavou</t>
  </si>
  <si>
    <t>Nárameč</t>
  </si>
  <si>
    <t>Nimpšov</t>
  </si>
  <si>
    <t>Nové Syrovice</t>
  </si>
  <si>
    <t>Nový Telečkov</t>
  </si>
  <si>
    <t>Odunec</t>
  </si>
  <si>
    <t>Okarec</t>
  </si>
  <si>
    <t>Okříšky</t>
  </si>
  <si>
    <t>Oponešice</t>
  </si>
  <si>
    <t>Ostašov</t>
  </si>
  <si>
    <t>Petrůvky</t>
  </si>
  <si>
    <t>Pozďatín</t>
  </si>
  <si>
    <t>Přeckov</t>
  </si>
  <si>
    <t>Předín</t>
  </si>
  <si>
    <t>Přešovice</t>
  </si>
  <si>
    <t>Pucov</t>
  </si>
  <si>
    <t>Pyšel</t>
  </si>
  <si>
    <t>Radkovice u Hrotovic</t>
  </si>
  <si>
    <t>Radonín</t>
  </si>
  <si>
    <t>Radošov</t>
  </si>
  <si>
    <t>Rapotice</t>
  </si>
  <si>
    <t>Rohy</t>
  </si>
  <si>
    <t>Rokytnice nad Rokytnou</t>
  </si>
  <si>
    <t>Rouchovany</t>
  </si>
  <si>
    <t>Rudíkov</t>
  </si>
  <si>
    <t>Slavětice</t>
  </si>
  <si>
    <t>Slavičky</t>
  </si>
  <si>
    <t>Smrk</t>
  </si>
  <si>
    <t>Stařeč</t>
  </si>
  <si>
    <t>Šebkovice</t>
  </si>
  <si>
    <t>Štěměchy</t>
  </si>
  <si>
    <t>Štěpkov</t>
  </si>
  <si>
    <t>Trnava</t>
  </si>
  <si>
    <t>Třebelovice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</si>
  <si>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</si>
  <si>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</si>
  <si>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</si>
  <si>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</si>
  <si>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</si>
  <si>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</si>
  <si>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</si>
  <si>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Baliny</t>
  </si>
  <si>
    <t>Blažkov</t>
  </si>
  <si>
    <t>Blízkov</t>
  </si>
  <si>
    <t>Bobrová</t>
  </si>
  <si>
    <t>Bobrůvka</t>
  </si>
  <si>
    <t>Bohdalec</t>
  </si>
  <si>
    <t>Bohdalov</t>
  </si>
  <si>
    <t>Březejc</t>
  </si>
  <si>
    <t>Březí nad Oslavou</t>
  </si>
  <si>
    <t>Březské</t>
  </si>
  <si>
    <t>Bukov</t>
  </si>
  <si>
    <t>Býšovec</t>
  </si>
  <si>
    <t>Černá</t>
  </si>
  <si>
    <t>Dalečín</t>
  </si>
  <si>
    <t>Daňkovice</t>
  </si>
  <si>
    <t>Dlouhé</t>
  </si>
  <si>
    <t>Dolní Heřmanice</t>
  </si>
  <si>
    <t>Dolní Libochová</t>
  </si>
  <si>
    <t>Dolní Rožínka</t>
  </si>
  <si>
    <t>Fryšava pod Žákovou horou</t>
  </si>
  <si>
    <t>Hamry nad Sázavou</t>
  </si>
  <si>
    <t>Hodíškov</t>
  </si>
  <si>
    <t>Bory</t>
  </si>
  <si>
    <t>Horní Libochová</t>
  </si>
  <si>
    <t>Horní Radslavice</t>
  </si>
  <si>
    <t>Horní Rožínka</t>
  </si>
  <si>
    <t>Chlum-Korouhvice</t>
  </si>
  <si>
    <t>Chlumek</t>
  </si>
  <si>
    <t>Chlumětín</t>
  </si>
  <si>
    <t>Jabloňov</t>
  </si>
  <si>
    <t>Javorek</t>
  </si>
  <si>
    <t>Jámy</t>
  </si>
  <si>
    <t>Jimramov</t>
  </si>
  <si>
    <t>Jívoví</t>
  </si>
  <si>
    <t>Kadolec</t>
  </si>
  <si>
    <t>Karlov</t>
  </si>
  <si>
    <t>Koroužné</t>
  </si>
  <si>
    <t>Kotlasy</t>
  </si>
  <si>
    <t>Krásněves</t>
  </si>
  <si>
    <t>Křižánky</t>
  </si>
  <si>
    <t>Křoví</t>
  </si>
  <si>
    <t>Kuklík</t>
  </si>
  <si>
    <t>Kundratice</t>
  </si>
  <si>
    <t>Lavičky</t>
  </si>
  <si>
    <t>Lísek</t>
  </si>
  <si>
    <t>Malá Losenice</t>
  </si>
  <si>
    <t>Martinice</t>
  </si>
  <si>
    <t>Matějov</t>
  </si>
  <si>
    <t>Měřín</t>
  </si>
  <si>
    <t>Moravec</t>
  </si>
  <si>
    <t>Moravecké Pavlovice</t>
  </si>
  <si>
    <t>Netín</t>
  </si>
  <si>
    <t>Nížkov</t>
  </si>
  <si>
    <t>Nová Ves u Nového Města na Moravě</t>
  </si>
  <si>
    <t>Nové Veselí</t>
  </si>
  <si>
    <t>Nový Jimramov</t>
  </si>
  <si>
    <t>Nyklovice</t>
  </si>
  <si>
    <t>Obyčtov</t>
  </si>
  <si>
    <t>Oslavice</t>
  </si>
  <si>
    <t>Osová Bítýška</t>
  </si>
  <si>
    <t>Osové</t>
  </si>
  <si>
    <t>Ostrov nad Oslavou</t>
  </si>
  <si>
    <t>Pavlínov</t>
  </si>
  <si>
    <t>Petráveč</t>
  </si>
  <si>
    <t>Počítky</t>
  </si>
  <si>
    <t>Poděšín</t>
  </si>
  <si>
    <t>Pokojov</t>
  </si>
  <si>
    <t>Polnička</t>
  </si>
  <si>
    <t>Radenice</t>
  </si>
  <si>
    <t>Radešín</t>
  </si>
  <si>
    <t>Radešínská Svratka</t>
  </si>
  <si>
    <t>Radňoves</t>
  </si>
  <si>
    <t>Radňovice</t>
  </si>
  <si>
    <t>Radostín nad Oslavou</t>
  </si>
  <si>
    <t>Rousměrov</t>
  </si>
  <si>
    <t>Rovečné</t>
  </si>
  <si>
    <t>Rozsochy</t>
  </si>
  <si>
    <t>Rožná</t>
  </si>
  <si>
    <t>Rudolec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</si>
  <si>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</si>
  <si>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</si>
  <si>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</si>
  <si>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</si>
  <si>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</si>
  <si>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</si>
  <si>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</si>
  <si>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</si>
  <si>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</si>
  <si>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</si>
  <si>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</si>
  <si>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</si>
  <si>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</si>
  <si>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</si>
  <si>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</si>
  <si>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</si>
  <si>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</si>
  <si>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</si>
  <si>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</si>
  <si>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</si>
  <si>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</si>
  <si>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</si>
  <si>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</si>
  <si>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Vepřová</t>
  </si>
  <si>
    <t>Věstín</t>
  </si>
  <si>
    <t>Vídeň</t>
  </si>
  <si>
    <t>Vidonín</t>
  </si>
  <si>
    <t>Vír</t>
  </si>
  <si>
    <t>Vojnův Městec</t>
  </si>
  <si>
    <t>Zadní Zhořec</t>
  </si>
  <si>
    <t>Znětínek</t>
  </si>
  <si>
    <t>Zubří</t>
  </si>
  <si>
    <t>Zlátenka</t>
  </si>
  <si>
    <t>Kojčice</t>
  </si>
  <si>
    <t>Libkova Voda</t>
  </si>
  <si>
    <t>Putimov</t>
  </si>
  <si>
    <t>Svépravice</t>
  </si>
  <si>
    <t>Syrov</t>
  </si>
  <si>
    <t>Vokov</t>
  </si>
  <si>
    <t>Želechovice nad Dřevnicí</t>
  </si>
  <si>
    <t>Zlín</t>
  </si>
  <si>
    <t>CZ0724</t>
  </si>
  <si>
    <t>CZ072</t>
  </si>
  <si>
    <t>Zlínský kraj</t>
  </si>
  <si>
    <t>Krhová</t>
  </si>
  <si>
    <t>Valašské Meziříčí</t>
  </si>
  <si>
    <t>CZ0723</t>
  </si>
  <si>
    <t>Vsetín</t>
  </si>
  <si>
    <t>Poličná</t>
  </si>
  <si>
    <t>Chvalčov</t>
  </si>
  <si>
    <t>Bystřice pod Hostýnem</t>
  </si>
  <si>
    <t>CZ0721</t>
  </si>
  <si>
    <t>Kroměříž</t>
  </si>
  <si>
    <t>Luhačovice</t>
  </si>
  <si>
    <t>Tichov</t>
  </si>
  <si>
    <t>Valašské Klobouky</t>
  </si>
  <si>
    <t>Branky</t>
  </si>
  <si>
    <t>Bystřička</t>
  </si>
  <si>
    <t>Dolní Bečva</t>
  </si>
  <si>
    <t>Rožnov pod Radhoštěm</t>
  </si>
  <si>
    <t>Blazice</t>
  </si>
  <si>
    <t>Honětice</t>
  </si>
  <si>
    <t>Vrbka</t>
  </si>
  <si>
    <t>Francova Lhota</t>
  </si>
  <si>
    <t>Halenkov</t>
  </si>
  <si>
    <t>Horní Bečva</t>
  </si>
  <si>
    <t>Horní Lideč</t>
  </si>
  <si>
    <t>Hošálková</t>
  </si>
  <si>
    <t>Hovězí</t>
  </si>
  <si>
    <t>Huslenky</t>
  </si>
  <si>
    <t>Hutisko-Solanec</t>
  </si>
  <si>
    <t>Choryně</t>
  </si>
  <si>
    <t>Jablůnka</t>
  </si>
  <si>
    <t>Jarcová</t>
  </si>
  <si>
    <t>Karolinka</t>
  </si>
  <si>
    <t>Kelč</t>
  </si>
  <si>
    <t>Kladeruby</t>
  </si>
  <si>
    <t>Kunovice</t>
  </si>
  <si>
    <t>Lačnov</t>
  </si>
  <si>
    <t>Leskovec</t>
  </si>
  <si>
    <t>Lešná</t>
  </si>
  <si>
    <t>Lidečko</t>
  </si>
  <si>
    <t>Liptál</t>
  </si>
  <si>
    <t>Malá Bystřice</t>
  </si>
  <si>
    <t>Mikulůvka</t>
  </si>
  <si>
    <t>Nový Hrozenkov</t>
  </si>
  <si>
    <t>Oznice</t>
  </si>
  <si>
    <t>Pozděchov</t>
  </si>
  <si>
    <t>Prlov</t>
  </si>
  <si>
    <t>Prostřední Bečva</t>
  </si>
  <si>
    <t>Růžďka</t>
  </si>
  <si>
    <t>Seninka</t>
  </si>
  <si>
    <t>Střelná</t>
  </si>
  <si>
    <t>Střítež nad Bečvou</t>
  </si>
  <si>
    <t>Valašská Bystřice</t>
  </si>
  <si>
    <t>Valašská Polanka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</si>
  <si>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</si>
  <si>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</si>
  <si>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</si>
  <si>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</si>
  <si>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</si>
  <si>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</si>
  <si>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</si>
  <si>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Pozlovice</t>
  </si>
  <si>
    <t>Otrokovice</t>
  </si>
  <si>
    <t>Oldřichovice</t>
  </si>
  <si>
    <t>Poteč</t>
  </si>
  <si>
    <t>Lhotsko</t>
  </si>
  <si>
    <t>Vizovice</t>
  </si>
  <si>
    <t>Tečovice</t>
  </si>
  <si>
    <t>Bořenovice</t>
  </si>
  <si>
    <t>Holešov</t>
  </si>
  <si>
    <t>Hostětín</t>
  </si>
  <si>
    <t>Uherský Brod</t>
  </si>
  <si>
    <t>CZ0722</t>
  </si>
  <si>
    <t>Uherské Hradiště</t>
  </si>
  <si>
    <t>Valašská Senice</t>
  </si>
  <si>
    <t>Mrlínek</t>
  </si>
  <si>
    <t>Lhota u Vsetína</t>
  </si>
  <si>
    <t>Petrůvka</t>
  </si>
  <si>
    <t>Bohuslavice nad Vláří</t>
  </si>
  <si>
    <t>Lukoveček</t>
  </si>
  <si>
    <t>Ostrata</t>
  </si>
  <si>
    <t>Šelešovice</t>
  </si>
  <si>
    <t>Janová</t>
  </si>
  <si>
    <t>Bohuslavice u Zlína</t>
  </si>
  <si>
    <t>Bratřejov</t>
  </si>
  <si>
    <t>Brumov-Bylnice</t>
  </si>
  <si>
    <t>Březůvky</t>
  </si>
  <si>
    <t>Dobrkovice</t>
  </si>
  <si>
    <t>Doubravy</t>
  </si>
  <si>
    <t>Držková</t>
  </si>
  <si>
    <t>Fryšták</t>
  </si>
  <si>
    <t>Halenkovice</t>
  </si>
  <si>
    <t>Haluzice</t>
  </si>
  <si>
    <t>Hostišová</t>
  </si>
  <si>
    <t>Hřivínův Újezd</t>
  </si>
  <si>
    <t>Hvozdná</t>
  </si>
  <si>
    <t>Jestřabí</t>
  </si>
  <si>
    <t>Kašava</t>
  </si>
  <si>
    <t>Ludkovice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</si>
  <si>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</si>
  <si>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</si>
  <si>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</si>
  <si>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</si>
  <si>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</si>
  <si>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</si>
  <si>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</si>
  <si>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</si>
  <si>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Podkopná Lhota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</si>
  <si>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</si>
  <si>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</si>
  <si>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</si>
  <si>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</si>
  <si>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</si>
  <si>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</si>
  <si>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</si>
  <si>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</si>
  <si>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</si>
  <si>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</si>
  <si>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Ublo</t>
  </si>
  <si>
    <t>Velký Ořechov</t>
  </si>
  <si>
    <t>Vlčková</t>
  </si>
  <si>
    <t>Všemina</t>
  </si>
  <si>
    <t>Vysoké Pole</t>
  </si>
  <si>
    <t>Zádveřice-Raková</t>
  </si>
  <si>
    <t>Žlutava</t>
  </si>
  <si>
    <t>Rudimov</t>
  </si>
  <si>
    <t>Křekov</t>
  </si>
  <si>
    <t>Vlachova Lhota</t>
  </si>
  <si>
    <t>Zástřizly</t>
  </si>
  <si>
    <t>Karolín</t>
  </si>
  <si>
    <t>Prasklice</t>
  </si>
  <si>
    <t>Bařice-Velké Těšany</t>
  </si>
  <si>
    <t>Bělov</t>
  </si>
  <si>
    <t>Bezměrov</t>
  </si>
  <si>
    <t>Brusné</t>
  </si>
  <si>
    <t>Břest</t>
  </si>
  <si>
    <t>Cetechovice</t>
  </si>
  <si>
    <t>Horní Lapač</t>
  </si>
  <si>
    <t>Hulín</t>
  </si>
  <si>
    <t>Chomýž</t>
  </si>
  <si>
    <t>Chropyně</t>
  </si>
  <si>
    <t>Kostelany</t>
  </si>
  <si>
    <t>Chvalnov-Lísky</t>
  </si>
  <si>
    <t>Jarohněvice</t>
  </si>
  <si>
    <t>Komárno</t>
  </si>
  <si>
    <t>Koryčany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</si>
  <si>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</si>
  <si>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</si>
  <si>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</si>
  <si>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</si>
  <si>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</si>
  <si>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</si>
  <si>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</si>
  <si>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</si>
  <si>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</si>
  <si>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Míškovice</t>
  </si>
  <si>
    <t>Morkovice-Slížany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</si>
  <si>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</si>
  <si>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</si>
  <si>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</si>
  <si>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</si>
  <si>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</si>
  <si>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</si>
  <si>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</si>
  <si>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</si>
  <si>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</si>
  <si>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</si>
  <si>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</si>
  <si>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</si>
  <si>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</si>
  <si>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</si>
  <si>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</si>
  <si>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</si>
  <si>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</si>
  <si>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</si>
  <si>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</si>
  <si>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Troubky-Zdislavice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</si>
  <si>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</si>
  <si>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</si>
  <si>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</si>
  <si>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</si>
  <si>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</si>
  <si>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</si>
  <si>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</si>
  <si>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Bánov</t>
  </si>
  <si>
    <t>Bílovice</t>
  </si>
  <si>
    <t>Bojkovice</t>
  </si>
  <si>
    <t>Boršice u Blatnice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</si>
  <si>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</si>
  <si>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</si>
  <si>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</si>
  <si>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</si>
  <si>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</si>
  <si>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</si>
  <si>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</si>
  <si>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</si>
  <si>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</si>
  <si>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Hradčovice</t>
  </si>
  <si>
    <t>Huštěnovice</t>
  </si>
  <si>
    <t>Jalubí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</si>
  <si>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</si>
  <si>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</si>
  <si>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</si>
  <si>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</si>
  <si>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</si>
  <si>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</si>
  <si>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</si>
  <si>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</si>
  <si>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</si>
  <si>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</si>
  <si>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</si>
  <si>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</si>
  <si>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</si>
  <si>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</si>
  <si>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</si>
  <si>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</si>
  <si>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</si>
  <si>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</si>
  <si>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</si>
  <si>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</si>
  <si>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</si>
  <si>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</si>
  <si>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Staré Hutě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</si>
  <si>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</si>
  <si>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</si>
  <si>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</si>
  <si>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</si>
  <si>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</si>
  <si>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</si>
  <si>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</si>
  <si>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</si>
  <si>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</si>
  <si>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</si>
  <si>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</si>
  <si>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</si>
  <si>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</si>
  <si>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</si>
  <si>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</si>
  <si>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</si>
  <si>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</si>
  <si>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 xml:space="preserve">stát  </t>
  </si>
  <si>
    <t xml:space="preserve">počet telefonátů </t>
  </si>
  <si>
    <t>stát</t>
  </si>
  <si>
    <t>+420</t>
  </si>
  <si>
    <t>00420 775598933</t>
  </si>
  <si>
    <t>0048 958386689</t>
  </si>
  <si>
    <t>00421 063206450</t>
  </si>
  <si>
    <t>+420 446916346</t>
  </si>
  <si>
    <t>+420 064414314</t>
  </si>
  <si>
    <t>+48 050661362</t>
  </si>
  <si>
    <t>+420 807618032</t>
  </si>
  <si>
    <t>+48 371091835</t>
  </si>
  <si>
    <t>+420 917550875</t>
  </si>
  <si>
    <t>00421 012345551</t>
  </si>
  <si>
    <t>00421 937299670</t>
  </si>
  <si>
    <t>+421 767081788</t>
  </si>
  <si>
    <t>00421 138990429</t>
  </si>
  <si>
    <t>+48 886338138</t>
  </si>
  <si>
    <t>00421 980519944</t>
  </si>
  <si>
    <t>+48 646506133</t>
  </si>
  <si>
    <t>+48 443081378</t>
  </si>
  <si>
    <t>00420 437690201</t>
  </si>
  <si>
    <t>+421 317348184</t>
  </si>
  <si>
    <t>+48 448562891</t>
  </si>
  <si>
    <t>+420 901882722</t>
  </si>
  <si>
    <t>00421 015321119</t>
  </si>
  <si>
    <t>+420 315509385</t>
  </si>
  <si>
    <t>+421 896752064</t>
  </si>
  <si>
    <t>00420 982214176</t>
  </si>
  <si>
    <t>+48 844272079</t>
  </si>
  <si>
    <t>00420 218584557</t>
  </si>
  <si>
    <t>00420 147425240</t>
  </si>
  <si>
    <t>+48 293214979</t>
  </si>
  <si>
    <t>+421 834151129</t>
  </si>
  <si>
    <t>00420 984647546</t>
  </si>
  <si>
    <t>0048 345252222</t>
  </si>
  <si>
    <t>00421 845979259</t>
  </si>
  <si>
    <t>00420 027252678</t>
  </si>
  <si>
    <t>+420 745549812</t>
  </si>
  <si>
    <t>+48 194138023</t>
  </si>
  <si>
    <t>+48 120850886</t>
  </si>
  <si>
    <t>+48 768133711</t>
  </si>
  <si>
    <t>+48 471503469</t>
  </si>
  <si>
    <t>+421 760936271</t>
  </si>
  <si>
    <t>00420 151830648</t>
  </si>
  <si>
    <t>00421 120689492</t>
  </si>
  <si>
    <t>+420 345554953</t>
  </si>
  <si>
    <t>+421 886651246</t>
  </si>
  <si>
    <t>0048 687181784</t>
  </si>
  <si>
    <t>00421 520322843</t>
  </si>
  <si>
    <t>+420 847272552</t>
  </si>
  <si>
    <t>telefon</t>
  </si>
  <si>
    <t>00420</t>
  </si>
  <si>
    <t>předvolba 1</t>
  </si>
  <si>
    <t>předvolba 2</t>
  </si>
  <si>
    <t>Česko</t>
  </si>
  <si>
    <t>Polsko</t>
  </si>
  <si>
    <t>Slovensko</t>
  </si>
  <si>
    <t>+48</t>
  </si>
  <si>
    <t>+421</t>
  </si>
  <si>
    <t>00421</t>
  </si>
  <si>
    <t>0048</t>
  </si>
  <si>
    <t>telefon mezikrok</t>
  </si>
  <si>
    <t>součet</t>
  </si>
  <si>
    <t>průměr</t>
  </si>
  <si>
    <t xml:space="preserve">medián </t>
  </si>
  <si>
    <t xml:space="preserve">max </t>
  </si>
  <si>
    <t xml:space="preserve">min </t>
  </si>
  <si>
    <t>POČET2</t>
  </si>
  <si>
    <t xml:space="preserve">POČET </t>
  </si>
  <si>
    <t>TELEFON ÚPRAVA PŘIDAT NĚCO NA ZAČÁTEK</t>
  </si>
  <si>
    <t>SUMA</t>
  </si>
  <si>
    <t>MEDIAN</t>
  </si>
  <si>
    <t xml:space="preserve">MAX </t>
  </si>
  <si>
    <t xml:space="preserve">MIN </t>
  </si>
  <si>
    <t>SMODCH.P</t>
  </si>
  <si>
    <t>směrodatná odchylka</t>
  </si>
  <si>
    <t xml:space="preserve"> 0048 307197179</t>
  </si>
  <si>
    <t xml:space="preserve">0421 816639676  </t>
  </si>
  <si>
    <t>IČO S MEZERAMI</t>
  </si>
  <si>
    <t xml:space="preserve">  00420 900312990</t>
  </si>
  <si>
    <t>07 197 179</t>
  </si>
  <si>
    <t>16 639 676</t>
  </si>
  <si>
    <t>75 598 933</t>
  </si>
  <si>
    <t>00 312 990</t>
  </si>
  <si>
    <t>58 386 689</t>
  </si>
  <si>
    <t>63 206 450</t>
  </si>
  <si>
    <t>46 916 346</t>
  </si>
  <si>
    <t>64 414 314</t>
  </si>
  <si>
    <t>50 661 362</t>
  </si>
  <si>
    <t>07 618 032</t>
  </si>
  <si>
    <t>71 091 835</t>
  </si>
  <si>
    <t>17 550 875</t>
  </si>
  <si>
    <t>12 345 551</t>
  </si>
  <si>
    <t>37 299 670</t>
  </si>
  <si>
    <t>67 081 788</t>
  </si>
  <si>
    <t>38 990 429</t>
  </si>
  <si>
    <t>86 338 138</t>
  </si>
  <si>
    <t>80 519 944</t>
  </si>
  <si>
    <t>46 506 133</t>
  </si>
  <si>
    <t>43 081 378</t>
  </si>
  <si>
    <t>37 690 201</t>
  </si>
  <si>
    <t>17 348 184</t>
  </si>
  <si>
    <t>48 562 891</t>
  </si>
  <si>
    <t>01 882 722</t>
  </si>
  <si>
    <t>15 321 119</t>
  </si>
  <si>
    <t>15 509 385</t>
  </si>
  <si>
    <t>96 752 064</t>
  </si>
  <si>
    <t>82 214 176</t>
  </si>
  <si>
    <t>44 272 079</t>
  </si>
  <si>
    <t>18 584 557</t>
  </si>
  <si>
    <t>47 425 240</t>
  </si>
  <si>
    <t>93 214 979</t>
  </si>
  <si>
    <t>34 151 129</t>
  </si>
  <si>
    <t>84 647 546</t>
  </si>
  <si>
    <t>45 252 222</t>
  </si>
  <si>
    <t>45 979 259</t>
  </si>
  <si>
    <t>27 252 678</t>
  </si>
  <si>
    <t>45 549 812</t>
  </si>
  <si>
    <t>94 138 023</t>
  </si>
  <si>
    <t>20 850 886</t>
  </si>
  <si>
    <t>68 133 711</t>
  </si>
  <si>
    <t>71 503 469</t>
  </si>
  <si>
    <t>60 936 271</t>
  </si>
  <si>
    <t>51 830 648</t>
  </si>
  <si>
    <t>20 689 492</t>
  </si>
  <si>
    <t>45 554 953</t>
  </si>
  <si>
    <t>86 651 246</t>
  </si>
  <si>
    <t>87 181 784</t>
  </si>
  <si>
    <t>20 322 843</t>
  </si>
  <si>
    <t>47 272 552</t>
  </si>
  <si>
    <t>jméno</t>
  </si>
  <si>
    <t>příjmení</t>
  </si>
  <si>
    <t>datum narození</t>
  </si>
  <si>
    <t>skore_matika</t>
  </si>
  <si>
    <t>skore_cestina</t>
  </si>
  <si>
    <t>ne</t>
  </si>
  <si>
    <t>znamení</t>
  </si>
  <si>
    <t>21. 3. – 20. 4.</t>
  </si>
  <si>
    <t>Beran</t>
  </si>
  <si>
    <t>21. 4. – 21. 5.</t>
  </si>
  <si>
    <t>Býk</t>
  </si>
  <si>
    <t>22. 5. – 21. 6.</t>
  </si>
  <si>
    <t>Blíženci</t>
  </si>
  <si>
    <t>22. 6. – 22. 7.</t>
  </si>
  <si>
    <t>Rak</t>
  </si>
  <si>
    <t>23. 7. – 22. 8.</t>
  </si>
  <si>
    <t>Lev</t>
  </si>
  <si>
    <t>23. 8. – 22. 9.</t>
  </si>
  <si>
    <t>Panna</t>
  </si>
  <si>
    <t>23. 9. – 23. 10.</t>
  </si>
  <si>
    <t>Váhy</t>
  </si>
  <si>
    <t>24. 10. – 22. 11.</t>
  </si>
  <si>
    <t>Štír</t>
  </si>
  <si>
    <t>23. 11. – 21. 12.</t>
  </si>
  <si>
    <t>Střelec</t>
  </si>
  <si>
    <t>22. 12. – 20. 1.</t>
  </si>
  <si>
    <t>Kozoroh</t>
  </si>
  <si>
    <t>21. 1. – 20. 2.</t>
  </si>
  <si>
    <t>Vodnář</t>
  </si>
  <si>
    <t>21. 2. – 20. 3.</t>
  </si>
  <si>
    <t>Ryby</t>
  </si>
  <si>
    <t>datum</t>
  </si>
  <si>
    <t xml:space="preserve">kraj správné slovo </t>
  </si>
  <si>
    <t>Číslo ORP</t>
  </si>
  <si>
    <t xml:space="preserve">kraj zkrácené 1. slovo </t>
  </si>
  <si>
    <t>Obec</t>
  </si>
  <si>
    <t>Název ORP</t>
  </si>
  <si>
    <t>XLOOKUP - první shoda</t>
  </si>
  <si>
    <t>FILTER všechny shody</t>
  </si>
  <si>
    <t>nad</t>
  </si>
  <si>
    <t>počet jedinečných ORP začínajících na "Kr"</t>
  </si>
  <si>
    <t xml:space="preserve">počet všech obcí  začínající na "Kr </t>
  </si>
  <si>
    <t>počet všech obcí s "nad" oddělenými mezerami</t>
  </si>
  <si>
    <t>COUNTIF</t>
  </si>
  <si>
    <t>KDYŽ, ZLEVA, UNIQUE</t>
  </si>
  <si>
    <t xml:space="preserve">Počty obcí v krajích </t>
  </si>
  <si>
    <t>Doplnění sloupce N a O podle hodnoty v M</t>
  </si>
  <si>
    <t>1. slovo - ZLEVA, NAJÍT</t>
  </si>
  <si>
    <t>1 SPRÁVNÉ SLOVO (pokud je první slovo kraj, tak vzít druhé slovo)</t>
  </si>
  <si>
    <t>UNIQUE</t>
  </si>
  <si>
    <t xml:space="preserve">COUNTIF </t>
  </si>
  <si>
    <t xml:space="preserve">ne </t>
  </si>
  <si>
    <t>Jakub</t>
  </si>
  <si>
    <t>Novák</t>
  </si>
  <si>
    <t>Tereza</t>
  </si>
  <si>
    <t>Svobodová</t>
  </si>
  <si>
    <t>Martin</t>
  </si>
  <si>
    <t>Adéla</t>
  </si>
  <si>
    <t>David</t>
  </si>
  <si>
    <t>Procházka</t>
  </si>
  <si>
    <t>Natálie</t>
  </si>
  <si>
    <t>Kovaříková</t>
  </si>
  <si>
    <t>Pavel</t>
  </si>
  <si>
    <t>Horák</t>
  </si>
  <si>
    <t>Kristýna</t>
  </si>
  <si>
    <t>Růžičková</t>
  </si>
  <si>
    <t>Jan</t>
  </si>
  <si>
    <t>Pokorný</t>
  </si>
  <si>
    <t>Filip</t>
  </si>
  <si>
    <t>Veselý</t>
  </si>
  <si>
    <t>Eliška</t>
  </si>
  <si>
    <t>Havlíčková</t>
  </si>
  <si>
    <t>Veronika</t>
  </si>
  <si>
    <t>Pavlíčková</t>
  </si>
  <si>
    <t>Tomáš</t>
  </si>
  <si>
    <t>Čermák</t>
  </si>
  <si>
    <t>Marie</t>
  </si>
  <si>
    <t>Barbora</t>
  </si>
  <si>
    <t>Holá</t>
  </si>
  <si>
    <t>Daniel</t>
  </si>
  <si>
    <t>Šimek</t>
  </si>
  <si>
    <t>Benešová</t>
  </si>
  <si>
    <t>Cikán</t>
  </si>
  <si>
    <t>Novotný</t>
  </si>
  <si>
    <t>Dvořáková</t>
  </si>
  <si>
    <t>Nováková</t>
  </si>
  <si>
    <t>Černý</t>
  </si>
  <si>
    <t>Kovařík</t>
  </si>
  <si>
    <t>Horáková</t>
  </si>
  <si>
    <t>Pavlíček</t>
  </si>
  <si>
    <t>Křížová</t>
  </si>
  <si>
    <t>Marie Magdaléna</t>
  </si>
  <si>
    <t>Švec Dvořák</t>
  </si>
  <si>
    <t>MĚSÍC</t>
  </si>
  <si>
    <t>WEEKNUM ověřit</t>
  </si>
  <si>
    <t>DEN</t>
  </si>
  <si>
    <t>DENTÝDNE, TYP 2 PONDĚLÍ AŽ NEDĚLE</t>
  </si>
  <si>
    <t xml:space="preserve">znamení excel </t>
  </si>
  <si>
    <t>znamení chatgpt</t>
  </si>
  <si>
    <t>začátek den</t>
  </si>
  <si>
    <t>začátek měsíc</t>
  </si>
  <si>
    <t>konec den</t>
  </si>
  <si>
    <t>konec měsíc</t>
  </si>
  <si>
    <t xml:space="preserve">věk chatgpt </t>
  </si>
  <si>
    <t>věk excel</t>
  </si>
  <si>
    <t>INDEX</t>
  </si>
  <si>
    <t>poslední záznam u obce</t>
  </si>
  <si>
    <t>sloupec 4, 8. řádek z vybrané tabulky</t>
  </si>
  <si>
    <t xml:space="preserve">název 6. sloupce </t>
  </si>
  <si>
    <t>Pozice/pořadí znamení v tabulce</t>
  </si>
  <si>
    <t>POZVYHLEDAT</t>
  </si>
  <si>
    <t>ID</t>
  </si>
  <si>
    <t>jmeno_prijmeni</t>
  </si>
  <si>
    <t>spojení</t>
  </si>
  <si>
    <t>rozdělení</t>
  </si>
  <si>
    <t>počet bodů</t>
  </si>
  <si>
    <t>jmeno_malym</t>
  </si>
  <si>
    <t>jmeno_velkym</t>
  </si>
  <si>
    <t>ma_vyssi_skore_nez_30</t>
  </si>
  <si>
    <t>NUTS2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</si>
  <si>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</si>
  <si>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</si>
  <si>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</si>
  <si>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</si>
  <si>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</si>
  <si>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</si>
  <si>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</si>
  <si>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skore_kat</t>
  </si>
  <si>
    <t>percentily</t>
  </si>
  <si>
    <t>pořadí</t>
  </si>
  <si>
    <t>ŘÁDKY (počet řádků)</t>
  </si>
  <si>
    <t>SLOUPCE(Počet sloupců)</t>
  </si>
  <si>
    <t>ZAOKROUHLIT,PRŮMĚR</t>
  </si>
  <si>
    <t>změna velikosti písmen</t>
  </si>
  <si>
    <t>ZVOLIT</t>
  </si>
  <si>
    <t>XLOOKUP</t>
  </si>
  <si>
    <t>vstupní data</t>
  </si>
  <si>
    <t>_zdroj</t>
  </si>
  <si>
    <t>_excel_doplneno</t>
  </si>
  <si>
    <t>upravená data</t>
  </si>
  <si>
    <t xml:space="preserve">upraveno/dopočteno v excelu </t>
  </si>
  <si>
    <t>další doplňující vstupní data</t>
  </si>
  <si>
    <t>2. nejnižší počet bodů</t>
  </si>
  <si>
    <t>3. nejvyšší počet bodů</t>
  </si>
  <si>
    <t>SUBTOTAL (počet, průměr, součet)</t>
  </si>
  <si>
    <t>názvy hlavních použitých excel funkcí</t>
  </si>
  <si>
    <t xml:space="preserve">podle názvu listů </t>
  </si>
  <si>
    <t xml:space="preserve">podle barevného podbarvení </t>
  </si>
  <si>
    <t>den narození číslo</t>
  </si>
  <si>
    <t>měsíc narození číslo</t>
  </si>
  <si>
    <t>kalendářní týden narození číslo</t>
  </si>
  <si>
    <t xml:space="preserve">den narození den v týdnu </t>
  </si>
  <si>
    <t>den narození den v týdnu číslo</t>
  </si>
  <si>
    <t>den narození den v týdnu den</t>
  </si>
  <si>
    <t>porovnání znamení chatgpt=excel</t>
  </si>
  <si>
    <t>porovnání věku chatgpt = excel</t>
  </si>
  <si>
    <t>se zohledněním, zda má student handicap a v jaké formě (dle tabulky AH:AI)</t>
  </si>
  <si>
    <t>je_totalni_duplikat</t>
  </si>
  <si>
    <t>kolik_ma_respondent_na</t>
  </si>
  <si>
    <t xml:space="preserve">kraj správné 1 slovo </t>
  </si>
  <si>
    <t xml:space="preserve">NUTS 2 </t>
  </si>
  <si>
    <t xml:space="preserve">Kraj </t>
  </si>
  <si>
    <t>NUTS 2_klic</t>
  </si>
  <si>
    <t>Kraj_klic</t>
  </si>
  <si>
    <t xml:space="preserve">IČO s doplněnými nulami </t>
  </si>
  <si>
    <t>IČO BEZ MEZER</t>
  </si>
  <si>
    <t xml:space="preserve"> PROČISTIT + DOSADIT</t>
  </si>
  <si>
    <t>Když + ZLEVA</t>
  </si>
  <si>
    <t>DÉLKA</t>
  </si>
  <si>
    <t>počet znaků v IČO</t>
  </si>
  <si>
    <t>IČO BEZ NUL</t>
  </si>
  <si>
    <t>telefon final nový tvar</t>
  </si>
  <si>
    <t xml:space="preserve">telefon upravený </t>
  </si>
  <si>
    <t>telefon upravený s novým předčíslím</t>
  </si>
  <si>
    <t>jen jméno</t>
  </si>
  <si>
    <t>jen příjmení</t>
  </si>
  <si>
    <t>jmeno_1_pismeno_velkym</t>
  </si>
  <si>
    <t>porovnání znamení chatgpt=R</t>
  </si>
  <si>
    <t>věk R</t>
  </si>
  <si>
    <t>porovnání věku chatgpt = R</t>
  </si>
  <si>
    <t>hendikepy_zvyhodneni</t>
  </si>
  <si>
    <t>hendikepy_kategorie</t>
  </si>
  <si>
    <t>znamení R</t>
  </si>
  <si>
    <t>datum_znameni</t>
  </si>
  <si>
    <t>znamení_klíč</t>
  </si>
  <si>
    <t>hendikep_stupen</t>
  </si>
  <si>
    <t>skore_celkem</t>
  </si>
  <si>
    <t>final_skore_celkem</t>
  </si>
  <si>
    <t>korekce bodů pro žáky s hendikepy</t>
  </si>
  <si>
    <t>Bělkovice-Lašany</t>
  </si>
  <si>
    <t>Libhoš</t>
  </si>
  <si>
    <t>Píš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</si>
</sst>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vertAlign val="superscript"/>
      <sz val="8"/>
      <color rgb="FF202122"/>
      <name val="Arial"/>
      <family val="2"/>
      <charset val="238"/>
    </font>
    <font>
      <sz val="8"/>
      <color rgb="FF202122"/>
      <name val="Arial"/>
      <family val="2"/>
      <charset val="238"/>
    </font>
    <font>
      <i/>
      <sz val="8"/>
      <color rgb="FF202122"/>
      <name val="Arial"/>
      <family val="2"/>
      <charset val="238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20212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3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0" borderId="0" xfId="0" applyAlignment="1">
      <alignment horizontal="left"/>
    </xf>
    <xf numFmtId="0" fontId="0" fillId="3" borderId="0" xfId="0" applyFill="1"/>
    <xf numFmtId="49" fontId="1" fillId="4" borderId="0" xfId="0" applyNumberFormat="1" applyFont="1" applyFill="1"/>
    <xf numFmtId="1" fontId="1" fillId="4" borderId="0" xfId="0" applyNumberFormat="1" applyFont="1" applyFill="1"/>
    <xf numFmtId="0" fontId="1" fillId="4" borderId="0" xfId="0" applyFont="1" applyFill="1"/>
    <xf numFmtId="0" fontId="4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ont="1" applyFill="1"/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49" fontId="1" fillId="3" borderId="0" xfId="0" applyNumberFormat="1" applyFont="1" applyFill="1"/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textový odkaz" xfId="1" builtinId="8"/>
    <cellStyle name="Normální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E819-C392-40B3-8EEE-199F4D861644}">
  <dimension ref="A1:C9"/>
  <sheetViews>
    <sheetView workbookViewId="0">
      <selection activeCell="J19" sqref="J19"/>
    </sheetView>
  </sheetViews>
  <sheetFormatPr defaultRowHeight="15" x14ac:dyDescent="0.25"/>
  <sheetData>
    <row r="1" spans="1:3" x14ac:dyDescent="0.25">
      <c r="A1" s="1" t="s">
        <v>5742</v>
      </c>
      <c r="B1" s="1"/>
    </row>
    <row r="2" spans="1:3" x14ac:dyDescent="0.25">
      <c r="A2" t="s">
        <v>5733</v>
      </c>
      <c r="B2" t="s">
        <v>5732</v>
      </c>
    </row>
    <row r="3" spans="1:3" x14ac:dyDescent="0.25">
      <c r="A3" t="s">
        <v>5734</v>
      </c>
      <c r="B3" t="s">
        <v>5735</v>
      </c>
    </row>
    <row r="5" spans="1:3" x14ac:dyDescent="0.25">
      <c r="A5" s="1" t="s">
        <v>5743</v>
      </c>
      <c r="B5" s="1"/>
      <c r="C5" s="1"/>
    </row>
    <row r="6" spans="1:3" x14ac:dyDescent="0.25">
      <c r="A6" s="12"/>
      <c r="B6" t="s">
        <v>5732</v>
      </c>
    </row>
    <row r="7" spans="1:3" x14ac:dyDescent="0.25">
      <c r="A7" s="29"/>
      <c r="B7" t="s">
        <v>5737</v>
      </c>
    </row>
    <row r="8" spans="1:3" x14ac:dyDescent="0.25">
      <c r="A8" s="9"/>
      <c r="B8" t="s">
        <v>5736</v>
      </c>
    </row>
    <row r="9" spans="1:3" x14ac:dyDescent="0.25">
      <c r="A9" s="21"/>
      <c r="B9" t="s">
        <v>5741</v>
      </c>
    </row>
  </sheetData>
  <conditionalFormatting sqref="A6:A7">
    <cfRule type="duplicateValues" dxfId="4" priority="1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A75B-94F0-4FE0-B5B3-8897CB4B1CDC}">
  <dimension ref="A2:M6260"/>
  <sheetViews>
    <sheetView workbookViewId="0">
      <selection activeCell="J25" sqref="J25"/>
    </sheetView>
  </sheetViews>
  <sheetFormatPr defaultColWidth="12.140625" defaultRowHeight="15" x14ac:dyDescent="0.25"/>
  <cols>
    <col min="2" max="2" width="31" customWidth="1"/>
    <col min="4" max="4" width="53.7109375" customWidth="1"/>
    <col min="6" max="6" width="27.85546875" customWidth="1"/>
  </cols>
  <sheetData>
    <row r="2" spans="1:13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25" t="s">
        <v>5630</v>
      </c>
      <c r="J2" s="25" t="s">
        <v>5755</v>
      </c>
      <c r="K2" s="25" t="s">
        <v>5715</v>
      </c>
      <c r="L2" s="32" t="s">
        <v>5758</v>
      </c>
      <c r="M2" s="32" t="s">
        <v>5759</v>
      </c>
    </row>
    <row r="3" spans="1:13" x14ac:dyDescent="0.25">
      <c r="A3">
        <v>500011</v>
      </c>
      <c r="B3" t="s">
        <v>5222</v>
      </c>
      <c r="C3">
        <v>7213</v>
      </c>
      <c r="D3" t="s">
        <v>5223</v>
      </c>
      <c r="E3" t="s">
        <v>5224</v>
      </c>
      <c r="F3" t="s">
        <v>5223</v>
      </c>
      <c r="G3" t="s">
        <v>5225</v>
      </c>
      <c r="H3" t="s">
        <v>5226</v>
      </c>
      <c r="L3" s="17" t="s">
        <v>3440</v>
      </c>
      <c r="M3" s="17" t="s">
        <v>3443</v>
      </c>
    </row>
    <row r="4" spans="1:13" x14ac:dyDescent="0.25">
      <c r="A4">
        <v>500020</v>
      </c>
      <c r="B4" t="s">
        <v>2274</v>
      </c>
      <c r="C4">
        <v>7111</v>
      </c>
      <c r="D4" t="s">
        <v>2275</v>
      </c>
      <c r="E4" t="s">
        <v>2276</v>
      </c>
      <c r="F4" t="s">
        <v>2275</v>
      </c>
      <c r="G4" t="s">
        <v>2277</v>
      </c>
      <c r="H4" t="s">
        <v>2278</v>
      </c>
      <c r="L4" s="17" t="s">
        <v>5716</v>
      </c>
      <c r="M4" s="17" t="s">
        <v>3448</v>
      </c>
    </row>
    <row r="5" spans="1:13" x14ac:dyDescent="0.25">
      <c r="A5">
        <v>500046</v>
      </c>
      <c r="B5" t="s">
        <v>5786</v>
      </c>
      <c r="C5">
        <v>8115</v>
      </c>
      <c r="D5" t="s">
        <v>1996</v>
      </c>
      <c r="E5" t="s">
        <v>1997</v>
      </c>
      <c r="F5" t="s">
        <v>1996</v>
      </c>
      <c r="G5" t="s">
        <v>1998</v>
      </c>
      <c r="H5" t="s">
        <v>1999</v>
      </c>
      <c r="L5" s="17" t="s">
        <v>5717</v>
      </c>
      <c r="M5" s="17" t="s">
        <v>12</v>
      </c>
    </row>
    <row r="6" spans="1:13" x14ac:dyDescent="0.25">
      <c r="A6">
        <v>500062</v>
      </c>
      <c r="B6" t="s">
        <v>5227</v>
      </c>
      <c r="C6">
        <v>7210</v>
      </c>
      <c r="D6" t="s">
        <v>5228</v>
      </c>
      <c r="E6" t="s">
        <v>5229</v>
      </c>
      <c r="F6" t="s">
        <v>5230</v>
      </c>
      <c r="G6" t="s">
        <v>5225</v>
      </c>
      <c r="H6" t="s">
        <v>5226</v>
      </c>
      <c r="L6" s="17" t="s">
        <v>5717</v>
      </c>
      <c r="M6" s="17" t="s">
        <v>3013</v>
      </c>
    </row>
    <row r="7" spans="1:13" x14ac:dyDescent="0.25">
      <c r="A7">
        <v>500071</v>
      </c>
      <c r="B7" t="s">
        <v>5231</v>
      </c>
      <c r="C7">
        <v>7210</v>
      </c>
      <c r="D7" t="s">
        <v>5228</v>
      </c>
      <c r="E7" t="s">
        <v>5229</v>
      </c>
      <c r="F7" t="s">
        <v>5230</v>
      </c>
      <c r="G7" t="s">
        <v>5225</v>
      </c>
      <c r="H7" t="s">
        <v>5226</v>
      </c>
      <c r="L7" s="17" t="s">
        <v>5718</v>
      </c>
      <c r="M7" s="17" t="s">
        <v>1251</v>
      </c>
    </row>
    <row r="8" spans="1:13" x14ac:dyDescent="0.25">
      <c r="A8">
        <v>500101</v>
      </c>
      <c r="B8" t="s">
        <v>1247</v>
      </c>
      <c r="C8">
        <v>4103</v>
      </c>
      <c r="D8" t="s">
        <v>1248</v>
      </c>
      <c r="E8" t="s">
        <v>1249</v>
      </c>
      <c r="F8" t="s">
        <v>1248</v>
      </c>
      <c r="G8" t="s">
        <v>1250</v>
      </c>
      <c r="H8" t="s">
        <v>1251</v>
      </c>
      <c r="L8" s="17" t="s">
        <v>5718</v>
      </c>
      <c r="M8" s="17" t="s">
        <v>4394</v>
      </c>
    </row>
    <row r="9" spans="1:13" x14ac:dyDescent="0.25">
      <c r="A9">
        <v>500127</v>
      </c>
      <c r="B9" t="s">
        <v>1252</v>
      </c>
      <c r="C9">
        <v>4106</v>
      </c>
      <c r="D9" t="s">
        <v>1253</v>
      </c>
      <c r="E9" t="s">
        <v>1249</v>
      </c>
      <c r="F9" t="s">
        <v>1248</v>
      </c>
      <c r="G9" t="s">
        <v>1250</v>
      </c>
      <c r="H9" t="s">
        <v>1251</v>
      </c>
      <c r="L9" s="17" t="s">
        <v>5719</v>
      </c>
      <c r="M9" s="17" t="s">
        <v>1795</v>
      </c>
    </row>
    <row r="10" spans="1:13" x14ac:dyDescent="0.25">
      <c r="A10">
        <v>500135</v>
      </c>
      <c r="B10" t="s">
        <v>2279</v>
      </c>
      <c r="C10">
        <v>7107</v>
      </c>
      <c r="D10" t="s">
        <v>2280</v>
      </c>
      <c r="E10" t="s">
        <v>2281</v>
      </c>
      <c r="F10" t="s">
        <v>2280</v>
      </c>
      <c r="G10" t="s">
        <v>2277</v>
      </c>
      <c r="H10" t="s">
        <v>2278</v>
      </c>
      <c r="L10" s="17" t="s">
        <v>5719</v>
      </c>
      <c r="M10" s="17" t="s">
        <v>1375</v>
      </c>
    </row>
    <row r="11" spans="1:13" x14ac:dyDescent="0.25">
      <c r="A11">
        <v>500151</v>
      </c>
      <c r="B11" t="s">
        <v>2282</v>
      </c>
      <c r="C11">
        <v>7101</v>
      </c>
      <c r="D11" t="s">
        <v>186</v>
      </c>
      <c r="E11" t="s">
        <v>2283</v>
      </c>
      <c r="F11" t="s">
        <v>2284</v>
      </c>
      <c r="G11" t="s">
        <v>2277</v>
      </c>
      <c r="H11" t="s">
        <v>2278</v>
      </c>
      <c r="L11" s="17" t="s">
        <v>5719</v>
      </c>
      <c r="M11" s="17" t="s">
        <v>2634</v>
      </c>
    </row>
    <row r="12" spans="1:13" x14ac:dyDescent="0.25">
      <c r="A12">
        <v>500160</v>
      </c>
      <c r="B12" t="s">
        <v>2285</v>
      </c>
      <c r="C12">
        <v>7110</v>
      </c>
      <c r="D12" t="s">
        <v>2286</v>
      </c>
      <c r="E12" t="s">
        <v>2281</v>
      </c>
      <c r="F12" t="s">
        <v>2280</v>
      </c>
      <c r="G12" t="s">
        <v>2277</v>
      </c>
      <c r="H12" t="s">
        <v>2278</v>
      </c>
      <c r="L12" s="17" t="s">
        <v>5720</v>
      </c>
      <c r="M12" s="17" t="s">
        <v>4688</v>
      </c>
    </row>
    <row r="13" spans="1:13" x14ac:dyDescent="0.25">
      <c r="A13">
        <v>500194</v>
      </c>
      <c r="B13" t="s">
        <v>8</v>
      </c>
      <c r="C13">
        <v>3103</v>
      </c>
      <c r="D13" t="s">
        <v>9</v>
      </c>
      <c r="E13" t="s">
        <v>10</v>
      </c>
      <c r="F13" t="s">
        <v>9</v>
      </c>
      <c r="G13" t="s">
        <v>11</v>
      </c>
      <c r="H13" t="s">
        <v>12</v>
      </c>
      <c r="L13" s="17" t="s">
        <v>5720</v>
      </c>
      <c r="M13" s="17" t="s">
        <v>626</v>
      </c>
    </row>
    <row r="14" spans="1:13" x14ac:dyDescent="0.25">
      <c r="A14">
        <v>500259</v>
      </c>
      <c r="B14" t="s">
        <v>2000</v>
      </c>
      <c r="C14">
        <v>8105</v>
      </c>
      <c r="D14" t="s">
        <v>2001</v>
      </c>
      <c r="E14" t="s">
        <v>1997</v>
      </c>
      <c r="F14" t="s">
        <v>1996</v>
      </c>
      <c r="G14" t="s">
        <v>1998</v>
      </c>
      <c r="H14" t="s">
        <v>1999</v>
      </c>
      <c r="L14" s="17" t="s">
        <v>5721</v>
      </c>
      <c r="M14" s="17" t="s">
        <v>2278</v>
      </c>
    </row>
    <row r="15" spans="1:13" x14ac:dyDescent="0.25">
      <c r="A15">
        <v>500291</v>
      </c>
      <c r="B15" t="s">
        <v>2002</v>
      </c>
      <c r="C15">
        <v>8119</v>
      </c>
      <c r="D15" t="s">
        <v>2003</v>
      </c>
      <c r="E15" t="s">
        <v>2004</v>
      </c>
      <c r="F15" t="s">
        <v>2005</v>
      </c>
      <c r="G15" t="s">
        <v>1998</v>
      </c>
      <c r="H15" t="s">
        <v>1999</v>
      </c>
      <c r="L15" s="17" t="s">
        <v>5721</v>
      </c>
      <c r="M15" s="17" t="s">
        <v>5226</v>
      </c>
    </row>
    <row r="16" spans="1:13" x14ac:dyDescent="0.25">
      <c r="A16">
        <v>500496</v>
      </c>
      <c r="B16" t="s">
        <v>2280</v>
      </c>
      <c r="C16">
        <v>7107</v>
      </c>
      <c r="D16" t="s">
        <v>2280</v>
      </c>
      <c r="E16" t="s">
        <v>2281</v>
      </c>
      <c r="F16" t="s">
        <v>2280</v>
      </c>
      <c r="G16" t="s">
        <v>2277</v>
      </c>
      <c r="H16" t="s">
        <v>2278</v>
      </c>
      <c r="L16" t="s">
        <v>5722</v>
      </c>
      <c r="M16" s="17" t="s">
        <v>1999</v>
      </c>
    </row>
    <row r="17" spans="1:8" x14ac:dyDescent="0.25">
      <c r="A17">
        <v>500526</v>
      </c>
      <c r="B17" t="s">
        <v>5785</v>
      </c>
      <c r="C17">
        <v>7107</v>
      </c>
      <c r="D17" t="s">
        <v>2280</v>
      </c>
      <c r="E17" t="s">
        <v>2281</v>
      </c>
      <c r="F17" t="s">
        <v>2280</v>
      </c>
      <c r="G17" t="s">
        <v>2277</v>
      </c>
      <c r="H17" t="s">
        <v>2278</v>
      </c>
    </row>
    <row r="18" spans="1:8" x14ac:dyDescent="0.25">
      <c r="A18">
        <v>500623</v>
      </c>
      <c r="B18" t="s">
        <v>2287</v>
      </c>
      <c r="C18">
        <v>7105</v>
      </c>
      <c r="D18" t="s">
        <v>2288</v>
      </c>
      <c r="E18" t="s">
        <v>2281</v>
      </c>
      <c r="F18" t="s">
        <v>2280</v>
      </c>
      <c r="G18" t="s">
        <v>2277</v>
      </c>
      <c r="H18" t="s">
        <v>2278</v>
      </c>
    </row>
    <row r="19" spans="1:8" x14ac:dyDescent="0.25">
      <c r="A19">
        <v>500801</v>
      </c>
      <c r="B19" t="s">
        <v>2289</v>
      </c>
      <c r="C19">
        <v>7107</v>
      </c>
      <c r="D19" t="s">
        <v>2280</v>
      </c>
      <c r="E19" t="s">
        <v>2281</v>
      </c>
      <c r="F19" t="s">
        <v>2280</v>
      </c>
      <c r="G19" t="s">
        <v>2277</v>
      </c>
      <c r="H19" t="s">
        <v>2278</v>
      </c>
    </row>
    <row r="20" spans="1:8" x14ac:dyDescent="0.25">
      <c r="A20">
        <v>500852</v>
      </c>
      <c r="B20" t="s">
        <v>2290</v>
      </c>
      <c r="C20">
        <v>7107</v>
      </c>
      <c r="D20" t="s">
        <v>2280</v>
      </c>
      <c r="E20" t="s">
        <v>2281</v>
      </c>
      <c r="F20" t="s">
        <v>2280</v>
      </c>
      <c r="G20" t="s">
        <v>2277</v>
      </c>
      <c r="H20" t="s">
        <v>2278</v>
      </c>
    </row>
    <row r="21" spans="1:8" x14ac:dyDescent="0.25">
      <c r="A21">
        <v>500861</v>
      </c>
      <c r="B21" t="s">
        <v>2291</v>
      </c>
      <c r="C21">
        <v>7105</v>
      </c>
      <c r="D21" t="s">
        <v>2288</v>
      </c>
      <c r="E21" t="s">
        <v>2281</v>
      </c>
      <c r="F21" t="s">
        <v>2280</v>
      </c>
      <c r="G21" t="s">
        <v>2277</v>
      </c>
      <c r="H21" t="s">
        <v>2278</v>
      </c>
    </row>
    <row r="22" spans="1:8" x14ac:dyDescent="0.25">
      <c r="A22">
        <v>500879</v>
      </c>
      <c r="B22" t="s">
        <v>2292</v>
      </c>
      <c r="C22">
        <v>7107</v>
      </c>
      <c r="D22" t="s">
        <v>2280</v>
      </c>
      <c r="E22" t="s">
        <v>2281</v>
      </c>
      <c r="F22" t="s">
        <v>2280</v>
      </c>
      <c r="G22" t="s">
        <v>2277</v>
      </c>
      <c r="H22" t="s">
        <v>2278</v>
      </c>
    </row>
    <row r="23" spans="1:8" x14ac:dyDescent="0.25">
      <c r="A23">
        <v>501476</v>
      </c>
      <c r="B23" t="s">
        <v>2293</v>
      </c>
      <c r="C23">
        <v>7112</v>
      </c>
      <c r="D23" t="s">
        <v>2294</v>
      </c>
      <c r="E23" t="s">
        <v>2281</v>
      </c>
      <c r="F23" t="s">
        <v>2280</v>
      </c>
      <c r="G23" t="s">
        <v>2277</v>
      </c>
      <c r="H23" t="s">
        <v>2278</v>
      </c>
    </row>
    <row r="24" spans="1:8" x14ac:dyDescent="0.25">
      <c r="A24">
        <v>501646</v>
      </c>
      <c r="B24" t="s">
        <v>1621</v>
      </c>
      <c r="C24">
        <v>7107</v>
      </c>
      <c r="D24" t="s">
        <v>2280</v>
      </c>
      <c r="E24" t="s">
        <v>2281</v>
      </c>
      <c r="F24" t="s">
        <v>2280</v>
      </c>
      <c r="G24" t="s">
        <v>2277</v>
      </c>
      <c r="H24" t="s">
        <v>2278</v>
      </c>
    </row>
    <row r="25" spans="1:8" x14ac:dyDescent="0.25">
      <c r="A25">
        <v>501751</v>
      </c>
      <c r="B25" t="s">
        <v>2295</v>
      </c>
      <c r="C25">
        <v>7107</v>
      </c>
      <c r="D25" t="s">
        <v>2280</v>
      </c>
      <c r="E25" t="s">
        <v>2281</v>
      </c>
      <c r="F25" t="s">
        <v>2280</v>
      </c>
      <c r="G25" t="s">
        <v>2277</v>
      </c>
      <c r="H25" t="s">
        <v>2278</v>
      </c>
    </row>
    <row r="26" spans="1:8" x14ac:dyDescent="0.25">
      <c r="A26">
        <v>501794</v>
      </c>
      <c r="B26" t="s">
        <v>2296</v>
      </c>
      <c r="C26">
        <v>7107</v>
      </c>
      <c r="D26" t="s">
        <v>2280</v>
      </c>
      <c r="E26" t="s">
        <v>2281</v>
      </c>
      <c r="F26" t="s">
        <v>2280</v>
      </c>
      <c r="G26" t="s">
        <v>2277</v>
      </c>
      <c r="H26" t="s">
        <v>2278</v>
      </c>
    </row>
    <row r="27" spans="1:8" x14ac:dyDescent="0.25">
      <c r="A27">
        <v>501841</v>
      </c>
      <c r="B27" t="s">
        <v>2297</v>
      </c>
      <c r="C27">
        <v>7107</v>
      </c>
      <c r="D27" t="s">
        <v>2280</v>
      </c>
      <c r="E27" t="s">
        <v>2281</v>
      </c>
      <c r="F27" t="s">
        <v>2280</v>
      </c>
      <c r="G27" t="s">
        <v>2277</v>
      </c>
      <c r="H27" t="s">
        <v>2278</v>
      </c>
    </row>
    <row r="28" spans="1:8" x14ac:dyDescent="0.25">
      <c r="A28">
        <v>502146</v>
      </c>
      <c r="B28" t="s">
        <v>2298</v>
      </c>
      <c r="C28">
        <v>7107</v>
      </c>
      <c r="D28" t="s">
        <v>2280</v>
      </c>
      <c r="E28" t="s">
        <v>2281</v>
      </c>
      <c r="F28" t="s">
        <v>2280</v>
      </c>
      <c r="G28" t="s">
        <v>2277</v>
      </c>
      <c r="H28" t="s">
        <v>2278</v>
      </c>
    </row>
    <row r="29" spans="1:8" x14ac:dyDescent="0.25">
      <c r="A29">
        <v>502235</v>
      </c>
      <c r="B29" t="s">
        <v>2299</v>
      </c>
      <c r="C29">
        <v>7107</v>
      </c>
      <c r="D29" t="s">
        <v>2280</v>
      </c>
      <c r="E29" t="s">
        <v>2281</v>
      </c>
      <c r="F29" t="s">
        <v>2280</v>
      </c>
      <c r="G29" t="s">
        <v>2277</v>
      </c>
      <c r="H29" t="s">
        <v>2278</v>
      </c>
    </row>
    <row r="30" spans="1:8" x14ac:dyDescent="0.25">
      <c r="A30">
        <v>502405</v>
      </c>
      <c r="B30" t="s">
        <v>2300</v>
      </c>
      <c r="C30">
        <v>7110</v>
      </c>
      <c r="D30" t="s">
        <v>2286</v>
      </c>
      <c r="E30" t="s">
        <v>2281</v>
      </c>
      <c r="F30" t="s">
        <v>2280</v>
      </c>
      <c r="G30" t="s">
        <v>2277</v>
      </c>
      <c r="H30" t="s">
        <v>2278</v>
      </c>
    </row>
    <row r="31" spans="1:8" x14ac:dyDescent="0.25">
      <c r="A31">
        <v>502545</v>
      </c>
      <c r="B31" t="s">
        <v>2301</v>
      </c>
      <c r="C31">
        <v>7107</v>
      </c>
      <c r="D31" t="s">
        <v>2280</v>
      </c>
      <c r="E31" t="s">
        <v>2281</v>
      </c>
      <c r="F31" t="s">
        <v>2280</v>
      </c>
      <c r="G31" t="s">
        <v>2277</v>
      </c>
      <c r="H31" t="s">
        <v>2278</v>
      </c>
    </row>
    <row r="32" spans="1:8" x14ac:dyDescent="0.25">
      <c r="A32">
        <v>502839</v>
      </c>
      <c r="B32" t="s">
        <v>2302</v>
      </c>
      <c r="C32">
        <v>7105</v>
      </c>
      <c r="D32" t="s">
        <v>2288</v>
      </c>
      <c r="E32" t="s">
        <v>2281</v>
      </c>
      <c r="F32" t="s">
        <v>2280</v>
      </c>
      <c r="G32" t="s">
        <v>2277</v>
      </c>
      <c r="H32" t="s">
        <v>2278</v>
      </c>
    </row>
    <row r="33" spans="1:8" x14ac:dyDescent="0.25">
      <c r="A33">
        <v>503142</v>
      </c>
      <c r="B33" t="s">
        <v>2303</v>
      </c>
      <c r="C33">
        <v>7110</v>
      </c>
      <c r="D33" t="s">
        <v>2286</v>
      </c>
      <c r="E33" t="s">
        <v>2281</v>
      </c>
      <c r="F33" t="s">
        <v>2280</v>
      </c>
      <c r="G33" t="s">
        <v>2277</v>
      </c>
      <c r="H33" t="s">
        <v>2278</v>
      </c>
    </row>
    <row r="34" spans="1:8" x14ac:dyDescent="0.25">
      <c r="A34">
        <v>503304</v>
      </c>
      <c r="B34" t="s">
        <v>2304</v>
      </c>
      <c r="C34">
        <v>7107</v>
      </c>
      <c r="D34" t="s">
        <v>2280</v>
      </c>
      <c r="E34" t="s">
        <v>2281</v>
      </c>
      <c r="F34" t="s">
        <v>2280</v>
      </c>
      <c r="G34" t="s">
        <v>2277</v>
      </c>
      <c r="H34" t="s">
        <v>2278</v>
      </c>
    </row>
    <row r="35" spans="1:8" x14ac:dyDescent="0.25">
      <c r="A35">
        <v>503410</v>
      </c>
      <c r="B35" t="s">
        <v>3444</v>
      </c>
      <c r="C35">
        <v>2118</v>
      </c>
      <c r="D35" t="s">
        <v>3445</v>
      </c>
      <c r="E35" t="s">
        <v>3446</v>
      </c>
      <c r="F35" t="s">
        <v>3445</v>
      </c>
      <c r="G35" t="s">
        <v>3447</v>
      </c>
      <c r="H35" t="s">
        <v>3448</v>
      </c>
    </row>
    <row r="36" spans="1:8" x14ac:dyDescent="0.25">
      <c r="A36">
        <v>503444</v>
      </c>
      <c r="B36" t="s">
        <v>2288</v>
      </c>
      <c r="C36">
        <v>7105</v>
      </c>
      <c r="D36" t="s">
        <v>2288</v>
      </c>
      <c r="E36" t="s">
        <v>2281</v>
      </c>
      <c r="F36" t="s">
        <v>2280</v>
      </c>
      <c r="G36" t="s">
        <v>2277</v>
      </c>
      <c r="H36" t="s">
        <v>2278</v>
      </c>
    </row>
    <row r="37" spans="1:8" x14ac:dyDescent="0.25">
      <c r="A37">
        <v>503622</v>
      </c>
      <c r="B37" t="s">
        <v>2305</v>
      </c>
      <c r="C37">
        <v>7105</v>
      </c>
      <c r="D37" t="s">
        <v>2288</v>
      </c>
      <c r="E37" t="s">
        <v>2281</v>
      </c>
      <c r="F37" t="s">
        <v>2280</v>
      </c>
      <c r="G37" t="s">
        <v>2277</v>
      </c>
      <c r="H37" t="s">
        <v>2278</v>
      </c>
    </row>
    <row r="38" spans="1:8" x14ac:dyDescent="0.25">
      <c r="A38">
        <v>503657</v>
      </c>
      <c r="B38" t="s">
        <v>2306</v>
      </c>
      <c r="C38">
        <v>7107</v>
      </c>
      <c r="D38" t="s">
        <v>2280</v>
      </c>
      <c r="E38" t="s">
        <v>2281</v>
      </c>
      <c r="F38" t="s">
        <v>2280</v>
      </c>
      <c r="G38" t="s">
        <v>2277</v>
      </c>
      <c r="H38" t="s">
        <v>2278</v>
      </c>
    </row>
    <row r="39" spans="1:8" x14ac:dyDescent="0.25">
      <c r="A39">
        <v>503738</v>
      </c>
      <c r="B39" t="s">
        <v>2307</v>
      </c>
      <c r="C39">
        <v>7107</v>
      </c>
      <c r="D39" t="s">
        <v>2280</v>
      </c>
      <c r="E39" t="s">
        <v>2281</v>
      </c>
      <c r="F39" t="s">
        <v>2280</v>
      </c>
      <c r="G39" t="s">
        <v>2277</v>
      </c>
      <c r="H39" t="s">
        <v>2278</v>
      </c>
    </row>
    <row r="40" spans="1:8" x14ac:dyDescent="0.25">
      <c r="A40">
        <v>503916</v>
      </c>
      <c r="B40" t="s">
        <v>992</v>
      </c>
      <c r="C40">
        <v>3213</v>
      </c>
      <c r="D40" t="s">
        <v>3010</v>
      </c>
      <c r="E40" t="s">
        <v>3011</v>
      </c>
      <c r="F40" t="s">
        <v>1835</v>
      </c>
      <c r="G40" t="s">
        <v>3012</v>
      </c>
      <c r="H40" t="s">
        <v>3013</v>
      </c>
    </row>
    <row r="41" spans="1:8" x14ac:dyDescent="0.25">
      <c r="A41">
        <v>503941</v>
      </c>
      <c r="B41" t="s">
        <v>2308</v>
      </c>
      <c r="C41">
        <v>7107</v>
      </c>
      <c r="D41" t="s">
        <v>2280</v>
      </c>
      <c r="E41" t="s">
        <v>2281</v>
      </c>
      <c r="F41" t="s">
        <v>2280</v>
      </c>
      <c r="G41" t="s">
        <v>2277</v>
      </c>
      <c r="H41" t="s">
        <v>2278</v>
      </c>
    </row>
    <row r="42" spans="1:8" x14ac:dyDescent="0.25">
      <c r="A42">
        <v>504246</v>
      </c>
      <c r="B42" t="s">
        <v>2309</v>
      </c>
      <c r="C42">
        <v>7105</v>
      </c>
      <c r="D42" t="s">
        <v>2288</v>
      </c>
      <c r="E42" t="s">
        <v>2281</v>
      </c>
      <c r="F42" t="s">
        <v>2280</v>
      </c>
      <c r="G42" t="s">
        <v>2277</v>
      </c>
      <c r="H42" t="s">
        <v>2278</v>
      </c>
    </row>
    <row r="43" spans="1:8" x14ac:dyDescent="0.25">
      <c r="A43">
        <v>504301</v>
      </c>
      <c r="B43" t="s">
        <v>2630</v>
      </c>
      <c r="C43">
        <v>5304</v>
      </c>
      <c r="D43" t="s">
        <v>2631</v>
      </c>
      <c r="E43" t="s">
        <v>2632</v>
      </c>
      <c r="F43" t="s">
        <v>2631</v>
      </c>
      <c r="G43" t="s">
        <v>2633</v>
      </c>
      <c r="H43" t="s">
        <v>2634</v>
      </c>
    </row>
    <row r="44" spans="1:8" x14ac:dyDescent="0.25">
      <c r="A44">
        <v>504441</v>
      </c>
      <c r="B44" t="s">
        <v>2310</v>
      </c>
      <c r="C44">
        <v>7105</v>
      </c>
      <c r="D44" t="s">
        <v>2288</v>
      </c>
      <c r="E44" t="s">
        <v>2281</v>
      </c>
      <c r="F44" t="s">
        <v>2280</v>
      </c>
      <c r="G44" t="s">
        <v>2277</v>
      </c>
      <c r="H44" t="s">
        <v>2278</v>
      </c>
    </row>
    <row r="45" spans="1:8" x14ac:dyDescent="0.25">
      <c r="A45">
        <v>504505</v>
      </c>
      <c r="B45" t="s">
        <v>2311</v>
      </c>
      <c r="C45">
        <v>7107</v>
      </c>
      <c r="D45" t="s">
        <v>2280</v>
      </c>
      <c r="E45" t="s">
        <v>2281</v>
      </c>
      <c r="F45" t="s">
        <v>2280</v>
      </c>
      <c r="G45" t="s">
        <v>2277</v>
      </c>
      <c r="H45" t="s">
        <v>2278</v>
      </c>
    </row>
    <row r="46" spans="1:8" x14ac:dyDescent="0.25">
      <c r="A46">
        <v>504785</v>
      </c>
      <c r="B46" t="s">
        <v>2312</v>
      </c>
      <c r="C46">
        <v>7112</v>
      </c>
      <c r="D46" t="s">
        <v>2294</v>
      </c>
      <c r="E46" t="s">
        <v>2281</v>
      </c>
      <c r="F46" t="s">
        <v>2280</v>
      </c>
      <c r="G46" t="s">
        <v>2277</v>
      </c>
      <c r="H46" t="s">
        <v>2278</v>
      </c>
    </row>
    <row r="47" spans="1:8" x14ac:dyDescent="0.25">
      <c r="A47">
        <v>504807</v>
      </c>
      <c r="B47" t="s">
        <v>2635</v>
      </c>
      <c r="C47">
        <v>5304</v>
      </c>
      <c r="D47" t="s">
        <v>2631</v>
      </c>
      <c r="E47" t="s">
        <v>2632</v>
      </c>
      <c r="F47" t="s">
        <v>2631</v>
      </c>
      <c r="G47" t="s">
        <v>2633</v>
      </c>
      <c r="H47" t="s">
        <v>2634</v>
      </c>
    </row>
    <row r="48" spans="1:8" x14ac:dyDescent="0.25">
      <c r="A48">
        <v>504921</v>
      </c>
      <c r="B48" t="s">
        <v>2636</v>
      </c>
      <c r="C48">
        <v>5304</v>
      </c>
      <c r="D48" t="s">
        <v>2631</v>
      </c>
      <c r="E48" t="s">
        <v>2632</v>
      </c>
      <c r="F48" t="s">
        <v>2631</v>
      </c>
      <c r="G48" t="s">
        <v>2633</v>
      </c>
      <c r="H48" t="s">
        <v>2634</v>
      </c>
    </row>
    <row r="49" spans="1:8" x14ac:dyDescent="0.25">
      <c r="A49">
        <v>504955</v>
      </c>
      <c r="B49" t="s">
        <v>2637</v>
      </c>
      <c r="C49">
        <v>5304</v>
      </c>
      <c r="D49" t="s">
        <v>2631</v>
      </c>
      <c r="E49" t="s">
        <v>2632</v>
      </c>
      <c r="F49" t="s">
        <v>2631</v>
      </c>
      <c r="G49" t="s">
        <v>2633</v>
      </c>
      <c r="H49" t="s">
        <v>2634</v>
      </c>
    </row>
    <row r="50" spans="1:8" x14ac:dyDescent="0.25">
      <c r="A50">
        <v>505005</v>
      </c>
      <c r="B50" t="s">
        <v>2638</v>
      </c>
      <c r="C50">
        <v>5304</v>
      </c>
      <c r="D50" t="s">
        <v>2631</v>
      </c>
      <c r="E50" t="s">
        <v>2632</v>
      </c>
      <c r="F50" t="s">
        <v>2631</v>
      </c>
      <c r="G50" t="s">
        <v>2633</v>
      </c>
      <c r="H50" t="s">
        <v>2634</v>
      </c>
    </row>
    <row r="51" spans="1:8" x14ac:dyDescent="0.25">
      <c r="A51">
        <v>505013</v>
      </c>
      <c r="B51" t="s">
        <v>2313</v>
      </c>
      <c r="C51">
        <v>7107</v>
      </c>
      <c r="D51" t="s">
        <v>2280</v>
      </c>
      <c r="E51" t="s">
        <v>2281</v>
      </c>
      <c r="F51" t="s">
        <v>2280</v>
      </c>
      <c r="G51" t="s">
        <v>2277</v>
      </c>
      <c r="H51" t="s">
        <v>2278</v>
      </c>
    </row>
    <row r="52" spans="1:8" x14ac:dyDescent="0.25">
      <c r="A52">
        <v>505030</v>
      </c>
      <c r="B52" t="s">
        <v>2639</v>
      </c>
      <c r="C52">
        <v>5304</v>
      </c>
      <c r="D52" t="s">
        <v>2631</v>
      </c>
      <c r="E52" t="s">
        <v>2632</v>
      </c>
      <c r="F52" t="s">
        <v>2631</v>
      </c>
      <c r="G52" t="s">
        <v>2633</v>
      </c>
      <c r="H52" t="s">
        <v>2634</v>
      </c>
    </row>
    <row r="53" spans="1:8" x14ac:dyDescent="0.25">
      <c r="A53">
        <v>505081</v>
      </c>
      <c r="B53" t="s">
        <v>2314</v>
      </c>
      <c r="C53">
        <v>7105</v>
      </c>
      <c r="D53" t="s">
        <v>2288</v>
      </c>
      <c r="E53" t="s">
        <v>2281</v>
      </c>
      <c r="F53" t="s">
        <v>2280</v>
      </c>
      <c r="G53" t="s">
        <v>2277</v>
      </c>
      <c r="H53" t="s">
        <v>2278</v>
      </c>
    </row>
    <row r="54" spans="1:8" x14ac:dyDescent="0.25">
      <c r="A54">
        <v>505099</v>
      </c>
      <c r="B54" t="s">
        <v>1371</v>
      </c>
      <c r="C54">
        <v>5209</v>
      </c>
      <c r="D54" t="s">
        <v>1372</v>
      </c>
      <c r="E54" t="s">
        <v>1373</v>
      </c>
      <c r="F54" t="s">
        <v>1372</v>
      </c>
      <c r="G54" t="s">
        <v>1374</v>
      </c>
      <c r="H54" t="s">
        <v>1375</v>
      </c>
    </row>
    <row r="55" spans="1:8" x14ac:dyDescent="0.25">
      <c r="A55">
        <v>505111</v>
      </c>
      <c r="B55" t="s">
        <v>2315</v>
      </c>
      <c r="C55">
        <v>7107</v>
      </c>
      <c r="D55" t="s">
        <v>2280</v>
      </c>
      <c r="E55" t="s">
        <v>2281</v>
      </c>
      <c r="F55" t="s">
        <v>2280</v>
      </c>
      <c r="G55" t="s">
        <v>2277</v>
      </c>
      <c r="H55" t="s">
        <v>2278</v>
      </c>
    </row>
    <row r="56" spans="1:8" x14ac:dyDescent="0.25">
      <c r="A56">
        <v>505145</v>
      </c>
      <c r="B56" t="s">
        <v>2640</v>
      </c>
      <c r="C56">
        <v>5312</v>
      </c>
      <c r="D56" t="s">
        <v>2641</v>
      </c>
      <c r="E56" t="s">
        <v>2642</v>
      </c>
      <c r="F56" t="s">
        <v>2641</v>
      </c>
      <c r="G56" t="s">
        <v>2633</v>
      </c>
      <c r="H56" t="s">
        <v>2634</v>
      </c>
    </row>
    <row r="57" spans="1:8" x14ac:dyDescent="0.25">
      <c r="A57">
        <v>505161</v>
      </c>
      <c r="B57" t="s">
        <v>2316</v>
      </c>
      <c r="C57">
        <v>7107</v>
      </c>
      <c r="D57" t="s">
        <v>2280</v>
      </c>
      <c r="E57" t="s">
        <v>2281</v>
      </c>
      <c r="F57" t="s">
        <v>2280</v>
      </c>
      <c r="G57" t="s">
        <v>2277</v>
      </c>
      <c r="H57" t="s">
        <v>2278</v>
      </c>
    </row>
    <row r="58" spans="1:8" x14ac:dyDescent="0.25">
      <c r="A58">
        <v>505188</v>
      </c>
      <c r="B58" t="s">
        <v>2286</v>
      </c>
      <c r="C58">
        <v>7110</v>
      </c>
      <c r="D58" t="s">
        <v>2286</v>
      </c>
      <c r="E58" t="s">
        <v>2281</v>
      </c>
      <c r="F58" t="s">
        <v>2280</v>
      </c>
      <c r="G58" t="s">
        <v>2277</v>
      </c>
      <c r="H58" t="s">
        <v>2278</v>
      </c>
    </row>
    <row r="59" spans="1:8" x14ac:dyDescent="0.25">
      <c r="A59">
        <v>505218</v>
      </c>
      <c r="B59" t="s">
        <v>2317</v>
      </c>
      <c r="C59">
        <v>7112</v>
      </c>
      <c r="D59" t="s">
        <v>2294</v>
      </c>
      <c r="E59" t="s">
        <v>2281</v>
      </c>
      <c r="F59" t="s">
        <v>2280</v>
      </c>
      <c r="G59" t="s">
        <v>2277</v>
      </c>
      <c r="H59" t="s">
        <v>2278</v>
      </c>
    </row>
    <row r="60" spans="1:8" x14ac:dyDescent="0.25">
      <c r="A60">
        <v>505269</v>
      </c>
      <c r="B60" t="s">
        <v>1204</v>
      </c>
      <c r="C60">
        <v>7107</v>
      </c>
      <c r="D60" t="s">
        <v>2280</v>
      </c>
      <c r="E60" t="s">
        <v>2281</v>
      </c>
      <c r="F60" t="s">
        <v>2280</v>
      </c>
      <c r="G60" t="s">
        <v>2277</v>
      </c>
      <c r="H60" t="s">
        <v>2278</v>
      </c>
    </row>
    <row r="61" spans="1:8" x14ac:dyDescent="0.25">
      <c r="A61">
        <v>505293</v>
      </c>
      <c r="B61" t="s">
        <v>2318</v>
      </c>
      <c r="C61">
        <v>7112</v>
      </c>
      <c r="D61" t="s">
        <v>2294</v>
      </c>
      <c r="E61" t="s">
        <v>2281</v>
      </c>
      <c r="F61" t="s">
        <v>2280</v>
      </c>
      <c r="G61" t="s">
        <v>2277</v>
      </c>
      <c r="H61" t="s">
        <v>2278</v>
      </c>
    </row>
    <row r="62" spans="1:8" x14ac:dyDescent="0.25">
      <c r="A62">
        <v>505366</v>
      </c>
      <c r="B62" t="s">
        <v>2319</v>
      </c>
      <c r="C62">
        <v>7107</v>
      </c>
      <c r="D62" t="s">
        <v>2280</v>
      </c>
      <c r="E62" t="s">
        <v>2281</v>
      </c>
      <c r="F62" t="s">
        <v>2280</v>
      </c>
      <c r="G62" t="s">
        <v>2277</v>
      </c>
      <c r="H62" t="s">
        <v>2278</v>
      </c>
    </row>
    <row r="63" spans="1:8" x14ac:dyDescent="0.25">
      <c r="A63">
        <v>505391</v>
      </c>
      <c r="B63" t="s">
        <v>2643</v>
      </c>
      <c r="C63">
        <v>5308</v>
      </c>
      <c r="D63" t="s">
        <v>2644</v>
      </c>
      <c r="E63" t="s">
        <v>2642</v>
      </c>
      <c r="F63" t="s">
        <v>2641</v>
      </c>
      <c r="G63" t="s">
        <v>2633</v>
      </c>
      <c r="H63" t="s">
        <v>2634</v>
      </c>
    </row>
    <row r="64" spans="1:8" x14ac:dyDescent="0.25">
      <c r="A64">
        <v>505501</v>
      </c>
      <c r="B64" t="s">
        <v>1210</v>
      </c>
      <c r="C64">
        <v>7112</v>
      </c>
      <c r="D64" t="s">
        <v>2294</v>
      </c>
      <c r="E64" t="s">
        <v>2281</v>
      </c>
      <c r="F64" t="s">
        <v>2280</v>
      </c>
      <c r="G64" t="s">
        <v>2277</v>
      </c>
      <c r="H64" t="s">
        <v>2278</v>
      </c>
    </row>
    <row r="65" spans="1:8" x14ac:dyDescent="0.25">
      <c r="A65">
        <v>505528</v>
      </c>
      <c r="B65" t="s">
        <v>4389</v>
      </c>
      <c r="C65">
        <v>4208</v>
      </c>
      <c r="D65" t="s">
        <v>4390</v>
      </c>
      <c r="E65" t="s">
        <v>4391</v>
      </c>
      <c r="F65" t="s">
        <v>4392</v>
      </c>
      <c r="G65" t="s">
        <v>4393</v>
      </c>
      <c r="H65" t="s">
        <v>4394</v>
      </c>
    </row>
    <row r="66" spans="1:8" x14ac:dyDescent="0.25">
      <c r="A66">
        <v>505587</v>
      </c>
      <c r="B66" t="s">
        <v>2294</v>
      </c>
      <c r="C66">
        <v>7112</v>
      </c>
      <c r="D66" t="s">
        <v>2294</v>
      </c>
      <c r="E66" t="s">
        <v>2281</v>
      </c>
      <c r="F66" t="s">
        <v>2280</v>
      </c>
      <c r="G66" t="s">
        <v>2277</v>
      </c>
      <c r="H66" t="s">
        <v>2278</v>
      </c>
    </row>
    <row r="67" spans="1:8" x14ac:dyDescent="0.25">
      <c r="A67">
        <v>505609</v>
      </c>
      <c r="B67" t="s">
        <v>2320</v>
      </c>
      <c r="C67">
        <v>7107</v>
      </c>
      <c r="D67" t="s">
        <v>2280</v>
      </c>
      <c r="E67" t="s">
        <v>2281</v>
      </c>
      <c r="F67" t="s">
        <v>2280</v>
      </c>
      <c r="G67" t="s">
        <v>2277</v>
      </c>
      <c r="H67" t="s">
        <v>2278</v>
      </c>
    </row>
    <row r="68" spans="1:8" x14ac:dyDescent="0.25">
      <c r="A68">
        <v>505650</v>
      </c>
      <c r="B68" t="s">
        <v>2321</v>
      </c>
      <c r="C68">
        <v>7107</v>
      </c>
      <c r="D68" t="s">
        <v>2280</v>
      </c>
      <c r="E68" t="s">
        <v>2281</v>
      </c>
      <c r="F68" t="s">
        <v>2280</v>
      </c>
      <c r="G68" t="s">
        <v>2277</v>
      </c>
      <c r="H68" t="s">
        <v>2278</v>
      </c>
    </row>
    <row r="69" spans="1:8" x14ac:dyDescent="0.25">
      <c r="A69">
        <v>505668</v>
      </c>
      <c r="B69" t="s">
        <v>2322</v>
      </c>
      <c r="C69">
        <v>7107</v>
      </c>
      <c r="D69" t="s">
        <v>2280</v>
      </c>
      <c r="E69" t="s">
        <v>2281</v>
      </c>
      <c r="F69" t="s">
        <v>2280</v>
      </c>
      <c r="G69" t="s">
        <v>2277</v>
      </c>
      <c r="H69" t="s">
        <v>2278</v>
      </c>
    </row>
    <row r="70" spans="1:8" x14ac:dyDescent="0.25">
      <c r="A70">
        <v>505781</v>
      </c>
      <c r="B70" t="s">
        <v>3449</v>
      </c>
      <c r="C70">
        <v>2103</v>
      </c>
      <c r="D70" t="s">
        <v>3450</v>
      </c>
      <c r="E70" t="s">
        <v>3451</v>
      </c>
      <c r="F70" t="s">
        <v>3452</v>
      </c>
      <c r="G70" t="s">
        <v>3447</v>
      </c>
      <c r="H70" t="s">
        <v>3448</v>
      </c>
    </row>
    <row r="71" spans="1:8" x14ac:dyDescent="0.25">
      <c r="A71">
        <v>505862</v>
      </c>
      <c r="B71" t="s">
        <v>2323</v>
      </c>
      <c r="C71">
        <v>7110</v>
      </c>
      <c r="D71" t="s">
        <v>2286</v>
      </c>
      <c r="E71" t="s">
        <v>2281</v>
      </c>
      <c r="F71" t="s">
        <v>2280</v>
      </c>
      <c r="G71" t="s">
        <v>2277</v>
      </c>
      <c r="H71" t="s">
        <v>2278</v>
      </c>
    </row>
    <row r="72" spans="1:8" x14ac:dyDescent="0.25">
      <c r="A72">
        <v>505927</v>
      </c>
      <c r="B72" t="s">
        <v>2006</v>
      </c>
      <c r="C72">
        <v>8117</v>
      </c>
      <c r="D72" t="s">
        <v>2006</v>
      </c>
      <c r="E72" t="s">
        <v>2007</v>
      </c>
      <c r="F72" t="s">
        <v>2006</v>
      </c>
      <c r="G72" t="s">
        <v>1998</v>
      </c>
      <c r="H72" t="s">
        <v>1999</v>
      </c>
    </row>
    <row r="73" spans="1:8" x14ac:dyDescent="0.25">
      <c r="A73">
        <v>506192</v>
      </c>
      <c r="B73" t="s">
        <v>1612</v>
      </c>
      <c r="C73">
        <v>8109</v>
      </c>
      <c r="D73" t="s">
        <v>2008</v>
      </c>
      <c r="E73" t="s">
        <v>2007</v>
      </c>
      <c r="F73" t="s">
        <v>2006</v>
      </c>
      <c r="G73" t="s">
        <v>1998</v>
      </c>
      <c r="H73" t="s">
        <v>1999</v>
      </c>
    </row>
    <row r="74" spans="1:8" x14ac:dyDescent="0.25">
      <c r="A74">
        <v>506214</v>
      </c>
      <c r="B74" t="s">
        <v>2009</v>
      </c>
      <c r="C74">
        <v>8113</v>
      </c>
      <c r="D74" t="s">
        <v>1852</v>
      </c>
      <c r="E74" t="s">
        <v>2007</v>
      </c>
      <c r="F74" t="s">
        <v>2006</v>
      </c>
      <c r="G74" t="s">
        <v>1998</v>
      </c>
      <c r="H74" t="s">
        <v>1999</v>
      </c>
    </row>
    <row r="75" spans="1:8" x14ac:dyDescent="0.25">
      <c r="A75">
        <v>506320</v>
      </c>
      <c r="B75" t="s">
        <v>913</v>
      </c>
      <c r="C75">
        <v>8117</v>
      </c>
      <c r="D75" t="s">
        <v>2006</v>
      </c>
      <c r="E75" t="s">
        <v>2007</v>
      </c>
      <c r="F75" t="s">
        <v>2006</v>
      </c>
      <c r="G75" t="s">
        <v>1998</v>
      </c>
      <c r="H75" t="s">
        <v>1999</v>
      </c>
    </row>
    <row r="76" spans="1:8" x14ac:dyDescent="0.25">
      <c r="A76">
        <v>506451</v>
      </c>
      <c r="B76" t="s">
        <v>1260</v>
      </c>
      <c r="C76">
        <v>8122</v>
      </c>
      <c r="D76" t="s">
        <v>2010</v>
      </c>
      <c r="E76" t="s">
        <v>2007</v>
      </c>
      <c r="F76" t="s">
        <v>2006</v>
      </c>
      <c r="G76" t="s">
        <v>1998</v>
      </c>
      <c r="H76" t="s">
        <v>1999</v>
      </c>
    </row>
    <row r="77" spans="1:8" x14ac:dyDescent="0.25">
      <c r="A77">
        <v>506460</v>
      </c>
      <c r="B77" t="s">
        <v>2011</v>
      </c>
      <c r="C77">
        <v>8122</v>
      </c>
      <c r="D77" t="s">
        <v>2010</v>
      </c>
      <c r="E77" t="s">
        <v>2007</v>
      </c>
      <c r="F77" t="s">
        <v>2006</v>
      </c>
      <c r="G77" t="s">
        <v>1998</v>
      </c>
      <c r="H77" t="s">
        <v>1999</v>
      </c>
    </row>
    <row r="78" spans="1:8" x14ac:dyDescent="0.25">
      <c r="A78">
        <v>506486</v>
      </c>
      <c r="B78" t="s">
        <v>1254</v>
      </c>
      <c r="C78">
        <v>4106</v>
      </c>
      <c r="D78" t="s">
        <v>1253</v>
      </c>
      <c r="E78" t="s">
        <v>1249</v>
      </c>
      <c r="F78" t="s">
        <v>1248</v>
      </c>
      <c r="G78" t="s">
        <v>1250</v>
      </c>
      <c r="H78" t="s">
        <v>1251</v>
      </c>
    </row>
    <row r="79" spans="1:8" x14ac:dyDescent="0.25">
      <c r="A79">
        <v>506494</v>
      </c>
      <c r="B79" t="s">
        <v>1255</v>
      </c>
      <c r="C79">
        <v>4103</v>
      </c>
      <c r="D79" t="s">
        <v>1248</v>
      </c>
      <c r="E79" t="s">
        <v>1249</v>
      </c>
      <c r="F79" t="s">
        <v>1248</v>
      </c>
      <c r="G79" t="s">
        <v>1250</v>
      </c>
      <c r="H79" t="s">
        <v>1251</v>
      </c>
    </row>
    <row r="80" spans="1:8" x14ac:dyDescent="0.25">
      <c r="A80">
        <v>506621</v>
      </c>
      <c r="B80" t="s">
        <v>1256</v>
      </c>
      <c r="C80">
        <v>4103</v>
      </c>
      <c r="D80" t="s">
        <v>1248</v>
      </c>
      <c r="E80" t="s">
        <v>1249</v>
      </c>
      <c r="F80" t="s">
        <v>1248</v>
      </c>
      <c r="G80" t="s">
        <v>1250</v>
      </c>
      <c r="H80" t="s">
        <v>1251</v>
      </c>
    </row>
    <row r="81" spans="1:8" x14ac:dyDescent="0.25">
      <c r="A81">
        <v>506664</v>
      </c>
      <c r="B81" t="s">
        <v>3014</v>
      </c>
      <c r="C81">
        <v>3211</v>
      </c>
      <c r="D81" t="s">
        <v>3015</v>
      </c>
      <c r="E81" t="s">
        <v>3016</v>
      </c>
      <c r="F81" t="s">
        <v>3015</v>
      </c>
      <c r="G81" t="s">
        <v>3012</v>
      </c>
      <c r="H81" t="s">
        <v>3013</v>
      </c>
    </row>
    <row r="82" spans="1:8" x14ac:dyDescent="0.25">
      <c r="A82">
        <v>506699</v>
      </c>
      <c r="B82" t="s">
        <v>621</v>
      </c>
      <c r="C82">
        <v>6221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</row>
    <row r="83" spans="1:8" x14ac:dyDescent="0.25">
      <c r="A83">
        <v>506702</v>
      </c>
      <c r="B83" t="s">
        <v>2012</v>
      </c>
      <c r="C83">
        <v>8109</v>
      </c>
      <c r="D83" t="s">
        <v>2008</v>
      </c>
      <c r="E83" t="s">
        <v>2007</v>
      </c>
      <c r="F83" t="s">
        <v>2006</v>
      </c>
      <c r="G83" t="s">
        <v>1998</v>
      </c>
      <c r="H83" t="s">
        <v>1999</v>
      </c>
    </row>
    <row r="84" spans="1:8" x14ac:dyDescent="0.25">
      <c r="A84">
        <v>506711</v>
      </c>
      <c r="B84" t="s">
        <v>2013</v>
      </c>
      <c r="C84">
        <v>8119</v>
      </c>
      <c r="D84" t="s">
        <v>2003</v>
      </c>
      <c r="E84" t="s">
        <v>2004</v>
      </c>
      <c r="F84" t="s">
        <v>2005</v>
      </c>
      <c r="G84" t="s">
        <v>1998</v>
      </c>
      <c r="H84" t="s">
        <v>1999</v>
      </c>
    </row>
    <row r="85" spans="1:8" x14ac:dyDescent="0.25">
      <c r="A85">
        <v>506729</v>
      </c>
      <c r="B85" t="s">
        <v>2189</v>
      </c>
      <c r="C85">
        <v>6105</v>
      </c>
      <c r="D85" t="s">
        <v>4685</v>
      </c>
      <c r="E85" t="s">
        <v>4686</v>
      </c>
      <c r="F85" t="s">
        <v>4685</v>
      </c>
      <c r="G85" t="s">
        <v>4687</v>
      </c>
      <c r="H85" t="s">
        <v>4688</v>
      </c>
    </row>
    <row r="86" spans="1:8" x14ac:dyDescent="0.25">
      <c r="A86">
        <v>506737</v>
      </c>
      <c r="B86" t="s">
        <v>5232</v>
      </c>
      <c r="C86">
        <v>7201</v>
      </c>
      <c r="D86" t="s">
        <v>5233</v>
      </c>
      <c r="E86" t="s">
        <v>5234</v>
      </c>
      <c r="F86" t="s">
        <v>5235</v>
      </c>
      <c r="G86" t="s">
        <v>5225</v>
      </c>
      <c r="H86" t="s">
        <v>5226</v>
      </c>
    </row>
    <row r="87" spans="1:8" x14ac:dyDescent="0.25">
      <c r="A87">
        <v>506753</v>
      </c>
      <c r="B87" t="s">
        <v>2014</v>
      </c>
      <c r="C87">
        <v>8117</v>
      </c>
      <c r="D87" t="s">
        <v>2006</v>
      </c>
      <c r="E87" t="s">
        <v>2007</v>
      </c>
      <c r="F87" t="s">
        <v>2006</v>
      </c>
      <c r="G87" t="s">
        <v>1998</v>
      </c>
      <c r="H87" t="s">
        <v>1999</v>
      </c>
    </row>
    <row r="88" spans="1:8" x14ac:dyDescent="0.25">
      <c r="A88">
        <v>506761</v>
      </c>
      <c r="B88" t="s">
        <v>2324</v>
      </c>
      <c r="C88">
        <v>7108</v>
      </c>
      <c r="D88" t="s">
        <v>2325</v>
      </c>
      <c r="E88" t="s">
        <v>2326</v>
      </c>
      <c r="F88" t="s">
        <v>2325</v>
      </c>
      <c r="G88" t="s">
        <v>2277</v>
      </c>
      <c r="H88" t="s">
        <v>2278</v>
      </c>
    </row>
    <row r="89" spans="1:8" x14ac:dyDescent="0.25">
      <c r="A89">
        <v>506770</v>
      </c>
      <c r="B89" t="s">
        <v>2327</v>
      </c>
      <c r="C89">
        <v>7108</v>
      </c>
      <c r="D89" t="s">
        <v>2325</v>
      </c>
      <c r="E89" t="s">
        <v>2326</v>
      </c>
      <c r="F89" t="s">
        <v>2325</v>
      </c>
      <c r="G89" t="s">
        <v>2277</v>
      </c>
      <c r="H89" t="s">
        <v>2278</v>
      </c>
    </row>
    <row r="90" spans="1:8" x14ac:dyDescent="0.25">
      <c r="A90">
        <v>507016</v>
      </c>
      <c r="B90" t="s">
        <v>2008</v>
      </c>
      <c r="C90">
        <v>8109</v>
      </c>
      <c r="D90" t="s">
        <v>2008</v>
      </c>
      <c r="E90" t="s">
        <v>2007</v>
      </c>
      <c r="F90" t="s">
        <v>2006</v>
      </c>
      <c r="G90" t="s">
        <v>1998</v>
      </c>
      <c r="H90" t="s">
        <v>1999</v>
      </c>
    </row>
    <row r="91" spans="1:8" x14ac:dyDescent="0.25">
      <c r="A91">
        <v>507091</v>
      </c>
      <c r="B91" t="s">
        <v>2015</v>
      </c>
      <c r="C91">
        <v>8121</v>
      </c>
      <c r="D91" t="s">
        <v>2016</v>
      </c>
      <c r="E91" t="s">
        <v>2017</v>
      </c>
      <c r="F91" t="s">
        <v>2018</v>
      </c>
      <c r="G91" t="s">
        <v>1998</v>
      </c>
      <c r="H91" t="s">
        <v>1999</v>
      </c>
    </row>
    <row r="92" spans="1:8" x14ac:dyDescent="0.25">
      <c r="A92">
        <v>507105</v>
      </c>
      <c r="B92" t="s">
        <v>2019</v>
      </c>
      <c r="C92">
        <v>8117</v>
      </c>
      <c r="D92" t="s">
        <v>2006</v>
      </c>
      <c r="E92" t="s">
        <v>2007</v>
      </c>
      <c r="F92" t="s">
        <v>2006</v>
      </c>
      <c r="G92" t="s">
        <v>1998</v>
      </c>
      <c r="H92" t="s">
        <v>1999</v>
      </c>
    </row>
    <row r="93" spans="1:8" x14ac:dyDescent="0.25">
      <c r="A93">
        <v>507113</v>
      </c>
      <c r="B93" t="s">
        <v>2020</v>
      </c>
      <c r="C93">
        <v>8117</v>
      </c>
      <c r="D93" t="s">
        <v>2006</v>
      </c>
      <c r="E93" t="s">
        <v>2007</v>
      </c>
      <c r="F93" t="s">
        <v>2006</v>
      </c>
      <c r="G93" t="s">
        <v>1998</v>
      </c>
      <c r="H93" t="s">
        <v>1999</v>
      </c>
    </row>
    <row r="94" spans="1:8" x14ac:dyDescent="0.25">
      <c r="A94">
        <v>507181</v>
      </c>
      <c r="B94" t="s">
        <v>2021</v>
      </c>
      <c r="C94">
        <v>8107</v>
      </c>
      <c r="D94" t="s">
        <v>2022</v>
      </c>
      <c r="E94" t="s">
        <v>2017</v>
      </c>
      <c r="F94" t="s">
        <v>2018</v>
      </c>
      <c r="G94" t="s">
        <v>1998</v>
      </c>
      <c r="H94" t="s">
        <v>1999</v>
      </c>
    </row>
    <row r="95" spans="1:8" x14ac:dyDescent="0.25">
      <c r="A95">
        <v>507237</v>
      </c>
      <c r="B95" t="s">
        <v>2023</v>
      </c>
      <c r="C95">
        <v>8121</v>
      </c>
      <c r="D95" t="s">
        <v>2016</v>
      </c>
      <c r="E95" t="s">
        <v>2017</v>
      </c>
      <c r="F95" t="s">
        <v>2018</v>
      </c>
      <c r="G95" t="s">
        <v>1998</v>
      </c>
      <c r="H95" t="s">
        <v>1999</v>
      </c>
    </row>
    <row r="96" spans="1:8" x14ac:dyDescent="0.25">
      <c r="A96">
        <v>507261</v>
      </c>
      <c r="B96" t="s">
        <v>2024</v>
      </c>
      <c r="C96">
        <v>8117</v>
      </c>
      <c r="D96" t="s">
        <v>2006</v>
      </c>
      <c r="E96" t="s">
        <v>2007</v>
      </c>
      <c r="F96" t="s">
        <v>2006</v>
      </c>
      <c r="G96" t="s">
        <v>1998</v>
      </c>
      <c r="H96" t="s">
        <v>1999</v>
      </c>
    </row>
    <row r="97" spans="1:8" x14ac:dyDescent="0.25">
      <c r="A97">
        <v>507270</v>
      </c>
      <c r="B97" t="s">
        <v>2025</v>
      </c>
      <c r="C97">
        <v>8117</v>
      </c>
      <c r="D97" t="s">
        <v>2006</v>
      </c>
      <c r="E97" t="s">
        <v>2007</v>
      </c>
      <c r="F97" t="s">
        <v>2006</v>
      </c>
      <c r="G97" t="s">
        <v>1998</v>
      </c>
      <c r="H97" t="s">
        <v>1999</v>
      </c>
    </row>
    <row r="98" spans="1:8" x14ac:dyDescent="0.25">
      <c r="A98">
        <v>507334</v>
      </c>
      <c r="B98" t="s">
        <v>2026</v>
      </c>
      <c r="C98">
        <v>8113</v>
      </c>
      <c r="D98" t="s">
        <v>1852</v>
      </c>
      <c r="E98" t="s">
        <v>2007</v>
      </c>
      <c r="F98" t="s">
        <v>2006</v>
      </c>
      <c r="G98" t="s">
        <v>1998</v>
      </c>
      <c r="H98" t="s">
        <v>1999</v>
      </c>
    </row>
    <row r="99" spans="1:8" x14ac:dyDescent="0.25">
      <c r="A99">
        <v>507377</v>
      </c>
      <c r="B99" t="s">
        <v>2027</v>
      </c>
      <c r="C99">
        <v>8117</v>
      </c>
      <c r="D99" t="s">
        <v>2006</v>
      </c>
      <c r="E99" t="s">
        <v>2007</v>
      </c>
      <c r="F99" t="s">
        <v>2006</v>
      </c>
      <c r="G99" t="s">
        <v>1998</v>
      </c>
      <c r="H99" t="s">
        <v>1999</v>
      </c>
    </row>
    <row r="100" spans="1:8" x14ac:dyDescent="0.25">
      <c r="A100">
        <v>507423</v>
      </c>
      <c r="B100" t="s">
        <v>2028</v>
      </c>
      <c r="C100">
        <v>8107</v>
      </c>
      <c r="D100" t="s">
        <v>2022</v>
      </c>
      <c r="E100" t="s">
        <v>2017</v>
      </c>
      <c r="F100" t="s">
        <v>2018</v>
      </c>
      <c r="G100" t="s">
        <v>1998</v>
      </c>
      <c r="H100" t="s">
        <v>1999</v>
      </c>
    </row>
    <row r="101" spans="1:8" x14ac:dyDescent="0.25">
      <c r="A101">
        <v>507458</v>
      </c>
      <c r="B101" t="s">
        <v>2029</v>
      </c>
      <c r="C101">
        <v>8121</v>
      </c>
      <c r="D101" t="s">
        <v>2016</v>
      </c>
      <c r="E101" t="s">
        <v>2017</v>
      </c>
      <c r="F101" t="s">
        <v>2018</v>
      </c>
      <c r="G101" t="s">
        <v>1998</v>
      </c>
      <c r="H101" t="s">
        <v>1999</v>
      </c>
    </row>
    <row r="102" spans="1:8" x14ac:dyDescent="0.25">
      <c r="A102">
        <v>507504</v>
      </c>
      <c r="B102" t="s">
        <v>2030</v>
      </c>
      <c r="C102">
        <v>8113</v>
      </c>
      <c r="D102" t="s">
        <v>1852</v>
      </c>
      <c r="E102" t="s">
        <v>2007</v>
      </c>
      <c r="F102" t="s">
        <v>2006</v>
      </c>
      <c r="G102" t="s">
        <v>1998</v>
      </c>
      <c r="H102" t="s">
        <v>1999</v>
      </c>
    </row>
    <row r="103" spans="1:8" x14ac:dyDescent="0.25">
      <c r="A103">
        <v>507547</v>
      </c>
      <c r="B103" t="s">
        <v>1280</v>
      </c>
      <c r="C103">
        <v>8110</v>
      </c>
      <c r="D103" t="s">
        <v>2031</v>
      </c>
      <c r="E103" t="s">
        <v>2017</v>
      </c>
      <c r="F103" t="s">
        <v>2018</v>
      </c>
      <c r="G103" t="s">
        <v>1998</v>
      </c>
      <c r="H103" t="s">
        <v>1999</v>
      </c>
    </row>
    <row r="104" spans="1:8" x14ac:dyDescent="0.25">
      <c r="A104">
        <v>507580</v>
      </c>
      <c r="B104" t="s">
        <v>1852</v>
      </c>
      <c r="C104">
        <v>8113</v>
      </c>
      <c r="D104" t="s">
        <v>1852</v>
      </c>
      <c r="E104" t="s">
        <v>2007</v>
      </c>
      <c r="F104" t="s">
        <v>2006</v>
      </c>
      <c r="G104" t="s">
        <v>1998</v>
      </c>
      <c r="H104" t="s">
        <v>1999</v>
      </c>
    </row>
    <row r="105" spans="1:8" x14ac:dyDescent="0.25">
      <c r="A105">
        <v>507610</v>
      </c>
      <c r="B105" t="s">
        <v>13</v>
      </c>
      <c r="C105">
        <v>3105</v>
      </c>
      <c r="D105" t="s">
        <v>14</v>
      </c>
      <c r="E105" t="s">
        <v>15</v>
      </c>
      <c r="F105" t="s">
        <v>14</v>
      </c>
      <c r="G105" t="s">
        <v>11</v>
      </c>
      <c r="H105" t="s">
        <v>12</v>
      </c>
    </row>
    <row r="106" spans="1:8" x14ac:dyDescent="0.25">
      <c r="A106">
        <v>507628</v>
      </c>
      <c r="B106" t="s">
        <v>16</v>
      </c>
      <c r="C106">
        <v>3105</v>
      </c>
      <c r="D106" t="s">
        <v>14</v>
      </c>
      <c r="E106" t="s">
        <v>15</v>
      </c>
      <c r="F106" t="s">
        <v>14</v>
      </c>
      <c r="G106" t="s">
        <v>11</v>
      </c>
      <c r="H106" t="s">
        <v>12</v>
      </c>
    </row>
    <row r="107" spans="1:8" x14ac:dyDescent="0.25">
      <c r="A107">
        <v>507644</v>
      </c>
      <c r="B107" t="s">
        <v>17</v>
      </c>
      <c r="C107">
        <v>3105</v>
      </c>
      <c r="D107" t="s">
        <v>14</v>
      </c>
      <c r="E107" t="s">
        <v>15</v>
      </c>
      <c r="F107" t="s">
        <v>14</v>
      </c>
      <c r="G107" t="s">
        <v>11</v>
      </c>
      <c r="H107" t="s">
        <v>12</v>
      </c>
    </row>
    <row r="108" spans="1:8" x14ac:dyDescent="0.25">
      <c r="A108">
        <v>507652</v>
      </c>
      <c r="B108" t="s">
        <v>18</v>
      </c>
      <c r="C108">
        <v>3105</v>
      </c>
      <c r="D108" t="s">
        <v>14</v>
      </c>
      <c r="E108" t="s">
        <v>15</v>
      </c>
      <c r="F108" t="s">
        <v>14</v>
      </c>
      <c r="G108" t="s">
        <v>11</v>
      </c>
      <c r="H108" t="s">
        <v>12</v>
      </c>
    </row>
    <row r="109" spans="1:8" x14ac:dyDescent="0.25">
      <c r="A109">
        <v>507695</v>
      </c>
      <c r="B109" t="s">
        <v>19</v>
      </c>
      <c r="C109">
        <v>3105</v>
      </c>
      <c r="D109" t="s">
        <v>14</v>
      </c>
      <c r="E109" t="s">
        <v>15</v>
      </c>
      <c r="F109" t="s">
        <v>14</v>
      </c>
      <c r="G109" t="s">
        <v>11</v>
      </c>
      <c r="H109" t="s">
        <v>12</v>
      </c>
    </row>
    <row r="110" spans="1:8" x14ac:dyDescent="0.25">
      <c r="A110">
        <v>507717</v>
      </c>
      <c r="B110" t="s">
        <v>20</v>
      </c>
      <c r="C110">
        <v>3104</v>
      </c>
      <c r="D110" t="s">
        <v>21</v>
      </c>
      <c r="E110" t="s">
        <v>15</v>
      </c>
      <c r="F110" t="s">
        <v>14</v>
      </c>
      <c r="G110" t="s">
        <v>11</v>
      </c>
      <c r="H110" t="s">
        <v>12</v>
      </c>
    </row>
    <row r="111" spans="1:8" x14ac:dyDescent="0.25">
      <c r="A111">
        <v>507733</v>
      </c>
      <c r="B111" t="s">
        <v>22</v>
      </c>
      <c r="C111">
        <v>3105</v>
      </c>
      <c r="D111" t="s">
        <v>14</v>
      </c>
      <c r="E111" t="s">
        <v>15</v>
      </c>
      <c r="F111" t="s">
        <v>14</v>
      </c>
      <c r="G111" t="s">
        <v>11</v>
      </c>
      <c r="H111" t="s">
        <v>12</v>
      </c>
    </row>
    <row r="112" spans="1:8" x14ac:dyDescent="0.25">
      <c r="A112">
        <v>507784</v>
      </c>
      <c r="B112" t="s">
        <v>23</v>
      </c>
      <c r="C112">
        <v>3105</v>
      </c>
      <c r="D112" t="s">
        <v>14</v>
      </c>
      <c r="E112" t="s">
        <v>15</v>
      </c>
      <c r="F112" t="s">
        <v>14</v>
      </c>
      <c r="G112" t="s">
        <v>11</v>
      </c>
      <c r="H112" t="s">
        <v>12</v>
      </c>
    </row>
    <row r="113" spans="1:8" x14ac:dyDescent="0.25">
      <c r="A113">
        <v>507920</v>
      </c>
      <c r="B113" t="s">
        <v>2032</v>
      </c>
      <c r="C113">
        <v>8117</v>
      </c>
      <c r="D113" t="s">
        <v>2006</v>
      </c>
      <c r="E113" t="s">
        <v>2007</v>
      </c>
      <c r="F113" t="s">
        <v>2006</v>
      </c>
      <c r="G113" t="s">
        <v>1998</v>
      </c>
      <c r="H113" t="s">
        <v>1999</v>
      </c>
    </row>
    <row r="114" spans="1:8" x14ac:dyDescent="0.25">
      <c r="A114">
        <v>507971</v>
      </c>
      <c r="B114" t="s">
        <v>2033</v>
      </c>
      <c r="C114">
        <v>8109</v>
      </c>
      <c r="D114" t="s">
        <v>2008</v>
      </c>
      <c r="E114" t="s">
        <v>2007</v>
      </c>
      <c r="F114" t="s">
        <v>2006</v>
      </c>
      <c r="G114" t="s">
        <v>1998</v>
      </c>
      <c r="H114" t="s">
        <v>1999</v>
      </c>
    </row>
    <row r="115" spans="1:8" x14ac:dyDescent="0.25">
      <c r="A115">
        <v>508004</v>
      </c>
      <c r="B115" t="s">
        <v>24</v>
      </c>
      <c r="C115">
        <v>3105</v>
      </c>
      <c r="D115" t="s">
        <v>14</v>
      </c>
      <c r="E115" t="s">
        <v>15</v>
      </c>
      <c r="F115" t="s">
        <v>14</v>
      </c>
      <c r="G115" t="s">
        <v>11</v>
      </c>
      <c r="H115" t="s">
        <v>12</v>
      </c>
    </row>
    <row r="116" spans="1:8" x14ac:dyDescent="0.25">
      <c r="A116">
        <v>508128</v>
      </c>
      <c r="B116" t="s">
        <v>2034</v>
      </c>
      <c r="C116">
        <v>8109</v>
      </c>
      <c r="D116" t="s">
        <v>2008</v>
      </c>
      <c r="E116" t="s">
        <v>2007</v>
      </c>
      <c r="F116" t="s">
        <v>2006</v>
      </c>
      <c r="G116" t="s">
        <v>1998</v>
      </c>
      <c r="H116" t="s">
        <v>1999</v>
      </c>
    </row>
    <row r="117" spans="1:8" x14ac:dyDescent="0.25">
      <c r="A117">
        <v>508144</v>
      </c>
      <c r="B117" t="s">
        <v>2035</v>
      </c>
      <c r="C117">
        <v>8122</v>
      </c>
      <c r="D117" t="s">
        <v>2010</v>
      </c>
      <c r="E117" t="s">
        <v>2007</v>
      </c>
      <c r="F117" t="s">
        <v>2006</v>
      </c>
      <c r="G117" t="s">
        <v>1998</v>
      </c>
      <c r="H117" t="s">
        <v>1999</v>
      </c>
    </row>
    <row r="118" spans="1:8" x14ac:dyDescent="0.25">
      <c r="A118">
        <v>508152</v>
      </c>
      <c r="B118" t="s">
        <v>25</v>
      </c>
      <c r="C118">
        <v>3105</v>
      </c>
      <c r="D118" t="s">
        <v>14</v>
      </c>
      <c r="E118" t="s">
        <v>15</v>
      </c>
      <c r="F118" t="s">
        <v>14</v>
      </c>
      <c r="G118" t="s">
        <v>11</v>
      </c>
      <c r="H118" t="s">
        <v>12</v>
      </c>
    </row>
    <row r="119" spans="1:8" x14ac:dyDescent="0.25">
      <c r="A119">
        <v>508357</v>
      </c>
      <c r="B119" t="s">
        <v>26</v>
      </c>
      <c r="C119">
        <v>3104</v>
      </c>
      <c r="D119" t="s">
        <v>21</v>
      </c>
      <c r="E119" t="s">
        <v>15</v>
      </c>
      <c r="F119" t="s">
        <v>14</v>
      </c>
      <c r="G119" t="s">
        <v>11</v>
      </c>
      <c r="H119" t="s">
        <v>12</v>
      </c>
    </row>
    <row r="120" spans="1:8" x14ac:dyDescent="0.25">
      <c r="A120">
        <v>508373</v>
      </c>
      <c r="B120" t="s">
        <v>2036</v>
      </c>
      <c r="C120">
        <v>8117</v>
      </c>
      <c r="D120" t="s">
        <v>2006</v>
      </c>
      <c r="E120" t="s">
        <v>2007</v>
      </c>
      <c r="F120" t="s">
        <v>2006</v>
      </c>
      <c r="G120" t="s">
        <v>1998</v>
      </c>
      <c r="H120" t="s">
        <v>1999</v>
      </c>
    </row>
    <row r="121" spans="1:8" x14ac:dyDescent="0.25">
      <c r="A121">
        <v>508501</v>
      </c>
      <c r="B121" t="s">
        <v>27</v>
      </c>
      <c r="C121">
        <v>3114</v>
      </c>
      <c r="D121" t="s">
        <v>28</v>
      </c>
      <c r="E121" t="s">
        <v>15</v>
      </c>
      <c r="F121" t="s">
        <v>14</v>
      </c>
      <c r="G121" t="s">
        <v>11</v>
      </c>
      <c r="H121" t="s">
        <v>12</v>
      </c>
    </row>
    <row r="122" spans="1:8" x14ac:dyDescent="0.25">
      <c r="A122">
        <v>508683</v>
      </c>
      <c r="B122" t="s">
        <v>29</v>
      </c>
      <c r="C122">
        <v>3114</v>
      </c>
      <c r="D122" t="s">
        <v>28</v>
      </c>
      <c r="E122" t="s">
        <v>15</v>
      </c>
      <c r="F122" t="s">
        <v>14</v>
      </c>
      <c r="G122" t="s">
        <v>11</v>
      </c>
      <c r="H122" t="s">
        <v>12</v>
      </c>
    </row>
    <row r="123" spans="1:8" x14ac:dyDescent="0.25">
      <c r="A123">
        <v>509078</v>
      </c>
      <c r="B123" t="s">
        <v>30</v>
      </c>
      <c r="C123">
        <v>3105</v>
      </c>
      <c r="D123" t="s">
        <v>14</v>
      </c>
      <c r="E123" t="s">
        <v>15</v>
      </c>
      <c r="F123" t="s">
        <v>14</v>
      </c>
      <c r="G123" t="s">
        <v>11</v>
      </c>
      <c r="H123" t="s">
        <v>12</v>
      </c>
    </row>
    <row r="124" spans="1:8" x14ac:dyDescent="0.25">
      <c r="A124">
        <v>509108</v>
      </c>
      <c r="B124" t="s">
        <v>31</v>
      </c>
      <c r="C124">
        <v>3105</v>
      </c>
      <c r="D124" t="s">
        <v>14</v>
      </c>
      <c r="E124" t="s">
        <v>15</v>
      </c>
      <c r="F124" t="s">
        <v>14</v>
      </c>
      <c r="G124" t="s">
        <v>11</v>
      </c>
      <c r="H124" t="s">
        <v>12</v>
      </c>
    </row>
    <row r="125" spans="1:8" x14ac:dyDescent="0.25">
      <c r="A125">
        <v>509116</v>
      </c>
      <c r="B125" t="s">
        <v>32</v>
      </c>
      <c r="C125">
        <v>3104</v>
      </c>
      <c r="D125" t="s">
        <v>21</v>
      </c>
      <c r="E125" t="s">
        <v>15</v>
      </c>
      <c r="F125" t="s">
        <v>14</v>
      </c>
      <c r="G125" t="s">
        <v>11</v>
      </c>
      <c r="H125" t="s">
        <v>12</v>
      </c>
    </row>
    <row r="126" spans="1:8" x14ac:dyDescent="0.25">
      <c r="A126">
        <v>509141</v>
      </c>
      <c r="B126" t="s">
        <v>33</v>
      </c>
      <c r="C126">
        <v>3114</v>
      </c>
      <c r="D126" t="s">
        <v>28</v>
      </c>
      <c r="E126" t="s">
        <v>15</v>
      </c>
      <c r="F126" t="s">
        <v>14</v>
      </c>
      <c r="G126" t="s">
        <v>11</v>
      </c>
      <c r="H126" t="s">
        <v>12</v>
      </c>
    </row>
    <row r="127" spans="1:8" x14ac:dyDescent="0.25">
      <c r="A127">
        <v>509191</v>
      </c>
      <c r="B127" t="s">
        <v>34</v>
      </c>
      <c r="C127">
        <v>3114</v>
      </c>
      <c r="D127" t="s">
        <v>28</v>
      </c>
      <c r="E127" t="s">
        <v>15</v>
      </c>
      <c r="F127" t="s">
        <v>14</v>
      </c>
      <c r="G127" t="s">
        <v>11</v>
      </c>
      <c r="H127" t="s">
        <v>12</v>
      </c>
    </row>
    <row r="128" spans="1:8" x14ac:dyDescent="0.25">
      <c r="A128">
        <v>509388</v>
      </c>
      <c r="B128" t="s">
        <v>4689</v>
      </c>
      <c r="C128">
        <v>6110</v>
      </c>
      <c r="D128" t="s">
        <v>4690</v>
      </c>
      <c r="E128" t="s">
        <v>4691</v>
      </c>
      <c r="F128" t="s">
        <v>4690</v>
      </c>
      <c r="G128" t="s">
        <v>4687</v>
      </c>
      <c r="H128" t="s">
        <v>4688</v>
      </c>
    </row>
    <row r="129" spans="1:8" x14ac:dyDescent="0.25">
      <c r="A129">
        <v>509418</v>
      </c>
      <c r="B129" t="s">
        <v>565</v>
      </c>
      <c r="C129">
        <v>6110</v>
      </c>
      <c r="D129" t="s">
        <v>4690</v>
      </c>
      <c r="E129" t="s">
        <v>4691</v>
      </c>
      <c r="F129" t="s">
        <v>4690</v>
      </c>
      <c r="G129" t="s">
        <v>4687</v>
      </c>
      <c r="H129" t="s">
        <v>4688</v>
      </c>
    </row>
    <row r="130" spans="1:8" x14ac:dyDescent="0.25">
      <c r="A130">
        <v>509574</v>
      </c>
      <c r="B130" t="s">
        <v>2037</v>
      </c>
      <c r="C130">
        <v>8117</v>
      </c>
      <c r="D130" t="s">
        <v>2006</v>
      </c>
      <c r="E130" t="s">
        <v>2007</v>
      </c>
      <c r="F130" t="s">
        <v>2006</v>
      </c>
      <c r="G130" t="s">
        <v>1998</v>
      </c>
      <c r="H130" t="s">
        <v>1999</v>
      </c>
    </row>
    <row r="131" spans="1:8" x14ac:dyDescent="0.25">
      <c r="A131">
        <v>509612</v>
      </c>
      <c r="B131" t="s">
        <v>2038</v>
      </c>
      <c r="C131">
        <v>8117</v>
      </c>
      <c r="D131" t="s">
        <v>2006</v>
      </c>
      <c r="E131" t="s">
        <v>2007</v>
      </c>
      <c r="F131" t="s">
        <v>2006</v>
      </c>
      <c r="G131" t="s">
        <v>1998</v>
      </c>
      <c r="H131" t="s">
        <v>1999</v>
      </c>
    </row>
    <row r="132" spans="1:8" x14ac:dyDescent="0.25">
      <c r="A132">
        <v>509621</v>
      </c>
      <c r="B132" t="s">
        <v>35</v>
      </c>
      <c r="C132">
        <v>3108</v>
      </c>
      <c r="D132" t="s">
        <v>36</v>
      </c>
      <c r="E132" t="s">
        <v>37</v>
      </c>
      <c r="F132" t="s">
        <v>36</v>
      </c>
      <c r="G132" t="s">
        <v>11</v>
      </c>
      <c r="H132" t="s">
        <v>12</v>
      </c>
    </row>
    <row r="133" spans="1:8" x14ac:dyDescent="0.25">
      <c r="A133">
        <v>509647</v>
      </c>
      <c r="B133" t="s">
        <v>5787</v>
      </c>
      <c r="C133">
        <v>8109</v>
      </c>
      <c r="D133" t="s">
        <v>2008</v>
      </c>
      <c r="E133" t="s">
        <v>2007</v>
      </c>
      <c r="F133" t="s">
        <v>2006</v>
      </c>
      <c r="G133" t="s">
        <v>1998</v>
      </c>
      <c r="H133" t="s">
        <v>1999</v>
      </c>
    </row>
    <row r="134" spans="1:8" x14ac:dyDescent="0.25">
      <c r="A134">
        <v>509736</v>
      </c>
      <c r="B134" t="s">
        <v>2039</v>
      </c>
      <c r="C134">
        <v>8117</v>
      </c>
      <c r="D134" t="s">
        <v>2006</v>
      </c>
      <c r="E134" t="s">
        <v>2007</v>
      </c>
      <c r="F134" t="s">
        <v>2006</v>
      </c>
      <c r="G134" t="s">
        <v>1998</v>
      </c>
      <c r="H134" t="s">
        <v>1999</v>
      </c>
    </row>
    <row r="135" spans="1:8" x14ac:dyDescent="0.25">
      <c r="A135">
        <v>509752</v>
      </c>
      <c r="B135" t="s">
        <v>38</v>
      </c>
      <c r="C135">
        <v>3107</v>
      </c>
      <c r="D135" t="s">
        <v>39</v>
      </c>
      <c r="E135" t="s">
        <v>37</v>
      </c>
      <c r="F135" t="s">
        <v>36</v>
      </c>
      <c r="G135" t="s">
        <v>11</v>
      </c>
      <c r="H135" t="s">
        <v>12</v>
      </c>
    </row>
    <row r="136" spans="1:8" x14ac:dyDescent="0.25">
      <c r="A136">
        <v>509841</v>
      </c>
      <c r="B136" t="s">
        <v>2040</v>
      </c>
      <c r="C136">
        <v>8117</v>
      </c>
      <c r="D136" t="s">
        <v>2006</v>
      </c>
      <c r="E136" t="s">
        <v>2007</v>
      </c>
      <c r="F136" t="s">
        <v>2006</v>
      </c>
      <c r="G136" t="s">
        <v>1998</v>
      </c>
      <c r="H136" t="s">
        <v>1999</v>
      </c>
    </row>
    <row r="137" spans="1:8" x14ac:dyDescent="0.25">
      <c r="A137">
        <v>510068</v>
      </c>
      <c r="B137" t="s">
        <v>40</v>
      </c>
      <c r="C137">
        <v>3101</v>
      </c>
      <c r="D137" t="s">
        <v>41</v>
      </c>
      <c r="E137" t="s">
        <v>42</v>
      </c>
      <c r="F137" t="s">
        <v>43</v>
      </c>
      <c r="G137" t="s">
        <v>11</v>
      </c>
      <c r="H137" t="s">
        <v>12</v>
      </c>
    </row>
    <row r="138" spans="1:8" x14ac:dyDescent="0.25">
      <c r="A138">
        <v>510131</v>
      </c>
      <c r="B138" t="s">
        <v>2041</v>
      </c>
      <c r="C138">
        <v>8117</v>
      </c>
      <c r="D138" t="s">
        <v>2006</v>
      </c>
      <c r="E138" t="s">
        <v>2007</v>
      </c>
      <c r="F138" t="s">
        <v>2006</v>
      </c>
      <c r="G138" t="s">
        <v>1998</v>
      </c>
      <c r="H138" t="s">
        <v>1999</v>
      </c>
    </row>
    <row r="139" spans="1:8" x14ac:dyDescent="0.25">
      <c r="A139">
        <v>510289</v>
      </c>
      <c r="B139" t="s">
        <v>2042</v>
      </c>
      <c r="C139">
        <v>8117</v>
      </c>
      <c r="D139" t="s">
        <v>2006</v>
      </c>
      <c r="E139" t="s">
        <v>2007</v>
      </c>
      <c r="F139" t="s">
        <v>2006</v>
      </c>
      <c r="G139" t="s">
        <v>1998</v>
      </c>
      <c r="H139" t="s">
        <v>1999</v>
      </c>
    </row>
    <row r="140" spans="1:8" x14ac:dyDescent="0.25">
      <c r="A140">
        <v>510297</v>
      </c>
      <c r="B140" t="s">
        <v>2043</v>
      </c>
      <c r="C140">
        <v>8117</v>
      </c>
      <c r="D140" t="s">
        <v>2006</v>
      </c>
      <c r="E140" t="s">
        <v>2007</v>
      </c>
      <c r="F140" t="s">
        <v>2006</v>
      </c>
      <c r="G140" t="s">
        <v>1998</v>
      </c>
      <c r="H140" t="s">
        <v>1999</v>
      </c>
    </row>
    <row r="141" spans="1:8" x14ac:dyDescent="0.25">
      <c r="A141">
        <v>510343</v>
      </c>
      <c r="B141" t="s">
        <v>2044</v>
      </c>
      <c r="C141">
        <v>8117</v>
      </c>
      <c r="D141" t="s">
        <v>2006</v>
      </c>
      <c r="E141" t="s">
        <v>2007</v>
      </c>
      <c r="F141" t="s">
        <v>2006</v>
      </c>
      <c r="G141" t="s">
        <v>1998</v>
      </c>
      <c r="H141" t="s">
        <v>1999</v>
      </c>
    </row>
    <row r="142" spans="1:8" x14ac:dyDescent="0.25">
      <c r="A142">
        <v>510378</v>
      </c>
      <c r="B142" t="s">
        <v>754</v>
      </c>
      <c r="C142">
        <v>8113</v>
      </c>
      <c r="D142" t="s">
        <v>1852</v>
      </c>
      <c r="E142" t="s">
        <v>2007</v>
      </c>
      <c r="F142" t="s">
        <v>2006</v>
      </c>
      <c r="G142" t="s">
        <v>1998</v>
      </c>
      <c r="H142" t="s">
        <v>1999</v>
      </c>
    </row>
    <row r="143" spans="1:8" x14ac:dyDescent="0.25">
      <c r="A143">
        <v>510432</v>
      </c>
      <c r="B143" t="s">
        <v>2045</v>
      </c>
      <c r="C143">
        <v>8109</v>
      </c>
      <c r="D143" t="s">
        <v>2008</v>
      </c>
      <c r="E143" t="s">
        <v>2007</v>
      </c>
      <c r="F143" t="s">
        <v>2006</v>
      </c>
      <c r="G143" t="s">
        <v>1998</v>
      </c>
      <c r="H143" t="s">
        <v>1999</v>
      </c>
    </row>
    <row r="144" spans="1:8" x14ac:dyDescent="0.25">
      <c r="A144">
        <v>510483</v>
      </c>
      <c r="B144" t="s">
        <v>2046</v>
      </c>
      <c r="C144">
        <v>8113</v>
      </c>
      <c r="D144" t="s">
        <v>1852</v>
      </c>
      <c r="E144" t="s">
        <v>2007</v>
      </c>
      <c r="F144" t="s">
        <v>2006</v>
      </c>
      <c r="G144" t="s">
        <v>1998</v>
      </c>
      <c r="H144" t="s">
        <v>1999</v>
      </c>
    </row>
    <row r="145" spans="1:8" x14ac:dyDescent="0.25">
      <c r="A145">
        <v>510491</v>
      </c>
      <c r="B145" t="s">
        <v>2047</v>
      </c>
      <c r="C145">
        <v>8117</v>
      </c>
      <c r="D145" t="s">
        <v>2006</v>
      </c>
      <c r="E145" t="s">
        <v>2007</v>
      </c>
      <c r="F145" t="s">
        <v>2006</v>
      </c>
      <c r="G145" t="s">
        <v>1998</v>
      </c>
      <c r="H145" t="s">
        <v>1999</v>
      </c>
    </row>
    <row r="146" spans="1:8" x14ac:dyDescent="0.25">
      <c r="A146">
        <v>510556</v>
      </c>
      <c r="B146" t="s">
        <v>4157</v>
      </c>
      <c r="C146">
        <v>6106</v>
      </c>
      <c r="D146" t="s">
        <v>4692</v>
      </c>
      <c r="E146" t="s">
        <v>4693</v>
      </c>
      <c r="F146" t="s">
        <v>4694</v>
      </c>
      <c r="G146" t="s">
        <v>4687</v>
      </c>
      <c r="H146" t="s">
        <v>4688</v>
      </c>
    </row>
    <row r="147" spans="1:8" x14ac:dyDescent="0.25">
      <c r="A147">
        <v>510645</v>
      </c>
      <c r="B147" t="s">
        <v>4695</v>
      </c>
      <c r="C147">
        <v>6113</v>
      </c>
      <c r="D147" t="s">
        <v>4694</v>
      </c>
      <c r="E147" t="s">
        <v>4693</v>
      </c>
      <c r="F147" t="s">
        <v>4694</v>
      </c>
      <c r="G147" t="s">
        <v>4687</v>
      </c>
      <c r="H147" t="s">
        <v>4688</v>
      </c>
    </row>
    <row r="148" spans="1:8" x14ac:dyDescent="0.25">
      <c r="A148">
        <v>510882</v>
      </c>
      <c r="B148" t="s">
        <v>2048</v>
      </c>
      <c r="C148">
        <v>8119</v>
      </c>
      <c r="D148" t="s">
        <v>2003</v>
      </c>
      <c r="E148" t="s">
        <v>2004</v>
      </c>
      <c r="F148" t="s">
        <v>2005</v>
      </c>
      <c r="G148" t="s">
        <v>1998</v>
      </c>
      <c r="H148" t="s">
        <v>1999</v>
      </c>
    </row>
    <row r="149" spans="1:8" x14ac:dyDescent="0.25">
      <c r="A149">
        <v>510891</v>
      </c>
      <c r="B149" t="s">
        <v>2049</v>
      </c>
      <c r="C149">
        <v>8117</v>
      </c>
      <c r="D149" t="s">
        <v>2006</v>
      </c>
      <c r="E149" t="s">
        <v>2007</v>
      </c>
      <c r="F149" t="s">
        <v>2006</v>
      </c>
      <c r="G149" t="s">
        <v>1998</v>
      </c>
      <c r="H149" t="s">
        <v>1999</v>
      </c>
    </row>
    <row r="150" spans="1:8" x14ac:dyDescent="0.25">
      <c r="A150">
        <v>510939</v>
      </c>
      <c r="B150" t="s">
        <v>2050</v>
      </c>
      <c r="C150">
        <v>8117</v>
      </c>
      <c r="D150" t="s">
        <v>2006</v>
      </c>
      <c r="E150" t="s">
        <v>2007</v>
      </c>
      <c r="F150" t="s">
        <v>2006</v>
      </c>
      <c r="G150" t="s">
        <v>1998</v>
      </c>
      <c r="H150" t="s">
        <v>1999</v>
      </c>
    </row>
    <row r="151" spans="1:8" x14ac:dyDescent="0.25">
      <c r="A151">
        <v>510980</v>
      </c>
      <c r="B151" t="s">
        <v>4696</v>
      </c>
      <c r="C151">
        <v>6107</v>
      </c>
      <c r="D151" t="s">
        <v>4697</v>
      </c>
      <c r="E151" t="s">
        <v>4693</v>
      </c>
      <c r="F151" t="s">
        <v>4694</v>
      </c>
      <c r="G151" t="s">
        <v>4687</v>
      </c>
      <c r="H151" t="s">
        <v>4688</v>
      </c>
    </row>
    <row r="152" spans="1:8" x14ac:dyDescent="0.25">
      <c r="A152">
        <v>511021</v>
      </c>
      <c r="B152" t="s">
        <v>2010</v>
      </c>
      <c r="C152">
        <v>8122</v>
      </c>
      <c r="D152" t="s">
        <v>2010</v>
      </c>
      <c r="E152" t="s">
        <v>2007</v>
      </c>
      <c r="F152" t="s">
        <v>2006</v>
      </c>
      <c r="G152" t="s">
        <v>1998</v>
      </c>
      <c r="H152" t="s">
        <v>1999</v>
      </c>
    </row>
    <row r="153" spans="1:8" x14ac:dyDescent="0.25">
      <c r="A153">
        <v>511081</v>
      </c>
      <c r="B153" t="s">
        <v>207</v>
      </c>
      <c r="C153">
        <v>6107</v>
      </c>
      <c r="D153" t="s">
        <v>4697</v>
      </c>
      <c r="E153" t="s">
        <v>4693</v>
      </c>
      <c r="F153" t="s">
        <v>4694</v>
      </c>
      <c r="G153" t="s">
        <v>4687</v>
      </c>
      <c r="H153" t="s">
        <v>4688</v>
      </c>
    </row>
    <row r="154" spans="1:8" x14ac:dyDescent="0.25">
      <c r="A154">
        <v>511161</v>
      </c>
      <c r="B154" t="s">
        <v>2051</v>
      </c>
      <c r="C154">
        <v>8117</v>
      </c>
      <c r="D154" t="s">
        <v>2006</v>
      </c>
      <c r="E154" t="s">
        <v>2007</v>
      </c>
      <c r="F154" t="s">
        <v>2006</v>
      </c>
      <c r="G154" t="s">
        <v>1998</v>
      </c>
      <c r="H154" t="s">
        <v>1999</v>
      </c>
    </row>
    <row r="155" spans="1:8" x14ac:dyDescent="0.25">
      <c r="A155">
        <v>511242</v>
      </c>
      <c r="B155" t="s">
        <v>4698</v>
      </c>
      <c r="C155">
        <v>6107</v>
      </c>
      <c r="D155" t="s">
        <v>4697</v>
      </c>
      <c r="E155" t="s">
        <v>4693</v>
      </c>
      <c r="F155" t="s">
        <v>4694</v>
      </c>
      <c r="G155" t="s">
        <v>4687</v>
      </c>
      <c r="H155" t="s">
        <v>4688</v>
      </c>
    </row>
    <row r="156" spans="1:8" x14ac:dyDescent="0.25">
      <c r="A156">
        <v>511307</v>
      </c>
      <c r="B156" t="s">
        <v>4699</v>
      </c>
      <c r="C156">
        <v>6106</v>
      </c>
      <c r="D156" t="s">
        <v>4692</v>
      </c>
      <c r="E156" t="s">
        <v>4693</v>
      </c>
      <c r="F156" t="s">
        <v>4694</v>
      </c>
      <c r="G156" t="s">
        <v>4687</v>
      </c>
      <c r="H156" t="s">
        <v>4688</v>
      </c>
    </row>
    <row r="157" spans="1:8" x14ac:dyDescent="0.25">
      <c r="A157">
        <v>511382</v>
      </c>
      <c r="B157" t="s">
        <v>2284</v>
      </c>
      <c r="C157">
        <v>7109</v>
      </c>
      <c r="D157" t="s">
        <v>2284</v>
      </c>
      <c r="E157" t="s">
        <v>2283</v>
      </c>
      <c r="F157" t="s">
        <v>2284</v>
      </c>
      <c r="G157" t="s">
        <v>2277</v>
      </c>
      <c r="H157" t="s">
        <v>2278</v>
      </c>
    </row>
    <row r="158" spans="1:8" x14ac:dyDescent="0.25">
      <c r="A158">
        <v>511412</v>
      </c>
      <c r="B158" t="s">
        <v>4700</v>
      </c>
      <c r="C158">
        <v>6114</v>
      </c>
      <c r="D158" t="s">
        <v>4701</v>
      </c>
      <c r="E158" t="s">
        <v>4702</v>
      </c>
      <c r="F158" t="s">
        <v>4703</v>
      </c>
      <c r="G158" t="s">
        <v>4687</v>
      </c>
      <c r="H158" t="s">
        <v>4688</v>
      </c>
    </row>
    <row r="159" spans="1:8" x14ac:dyDescent="0.25">
      <c r="A159">
        <v>511587</v>
      </c>
      <c r="B159" t="s">
        <v>988</v>
      </c>
      <c r="C159">
        <v>4107</v>
      </c>
      <c r="D159" t="s">
        <v>1257</v>
      </c>
      <c r="E159" t="s">
        <v>1258</v>
      </c>
      <c r="F159" t="s">
        <v>1257</v>
      </c>
      <c r="G159" t="s">
        <v>1250</v>
      </c>
      <c r="H159" t="s">
        <v>1251</v>
      </c>
    </row>
    <row r="160" spans="1:8" x14ac:dyDescent="0.25">
      <c r="A160">
        <v>511633</v>
      </c>
      <c r="B160" t="s">
        <v>2052</v>
      </c>
      <c r="C160">
        <v>8110</v>
      </c>
      <c r="D160" t="s">
        <v>2031</v>
      </c>
      <c r="E160" t="s">
        <v>2017</v>
      </c>
      <c r="F160" t="s">
        <v>2018</v>
      </c>
      <c r="G160" t="s">
        <v>1998</v>
      </c>
      <c r="H160" t="s">
        <v>1999</v>
      </c>
    </row>
    <row r="161" spans="1:8" x14ac:dyDescent="0.25">
      <c r="A161">
        <v>511935</v>
      </c>
      <c r="B161" t="s">
        <v>2053</v>
      </c>
      <c r="C161">
        <v>8110</v>
      </c>
      <c r="D161" t="s">
        <v>2031</v>
      </c>
      <c r="E161" t="s">
        <v>2017</v>
      </c>
      <c r="F161" t="s">
        <v>2018</v>
      </c>
      <c r="G161" t="s">
        <v>1998</v>
      </c>
      <c r="H161" t="s">
        <v>1999</v>
      </c>
    </row>
    <row r="162" spans="1:8" x14ac:dyDescent="0.25">
      <c r="A162">
        <v>511951</v>
      </c>
      <c r="B162" t="s">
        <v>2054</v>
      </c>
      <c r="C162">
        <v>8110</v>
      </c>
      <c r="D162" t="s">
        <v>2031</v>
      </c>
      <c r="E162" t="s">
        <v>2017</v>
      </c>
      <c r="F162" t="s">
        <v>2018</v>
      </c>
      <c r="G162" t="s">
        <v>1998</v>
      </c>
      <c r="H162" t="s">
        <v>1999</v>
      </c>
    </row>
    <row r="163" spans="1:8" x14ac:dyDescent="0.25">
      <c r="A163">
        <v>511986</v>
      </c>
      <c r="B163" t="s">
        <v>2055</v>
      </c>
      <c r="C163">
        <v>8110</v>
      </c>
      <c r="D163" t="s">
        <v>2031</v>
      </c>
      <c r="E163" t="s">
        <v>2017</v>
      </c>
      <c r="F163" t="s">
        <v>2018</v>
      </c>
      <c r="G163" t="s">
        <v>1998</v>
      </c>
      <c r="H163" t="s">
        <v>1999</v>
      </c>
    </row>
    <row r="164" spans="1:8" x14ac:dyDescent="0.25">
      <c r="A164">
        <v>512028</v>
      </c>
      <c r="B164" t="s">
        <v>36</v>
      </c>
      <c r="C164">
        <v>8110</v>
      </c>
      <c r="D164" t="s">
        <v>2031</v>
      </c>
      <c r="E164" t="s">
        <v>2017</v>
      </c>
      <c r="F164" t="s">
        <v>2018</v>
      </c>
      <c r="G164" t="s">
        <v>1998</v>
      </c>
      <c r="H164" t="s">
        <v>1999</v>
      </c>
    </row>
    <row r="165" spans="1:8" x14ac:dyDescent="0.25">
      <c r="A165">
        <v>512176</v>
      </c>
      <c r="B165" t="s">
        <v>1141</v>
      </c>
      <c r="C165">
        <v>8110</v>
      </c>
      <c r="D165" t="s">
        <v>2031</v>
      </c>
      <c r="E165" t="s">
        <v>2017</v>
      </c>
      <c r="F165" t="s">
        <v>2018</v>
      </c>
      <c r="G165" t="s">
        <v>1998</v>
      </c>
      <c r="H165" t="s">
        <v>1999</v>
      </c>
    </row>
    <row r="166" spans="1:8" x14ac:dyDescent="0.25">
      <c r="A166">
        <v>512184</v>
      </c>
      <c r="B166" t="s">
        <v>2056</v>
      </c>
      <c r="C166">
        <v>8107</v>
      </c>
      <c r="D166" t="s">
        <v>2022</v>
      </c>
      <c r="E166" t="s">
        <v>2017</v>
      </c>
      <c r="F166" t="s">
        <v>2018</v>
      </c>
      <c r="G166" t="s">
        <v>1998</v>
      </c>
      <c r="H166" t="s">
        <v>1999</v>
      </c>
    </row>
    <row r="167" spans="1:8" x14ac:dyDescent="0.25">
      <c r="A167">
        <v>512192</v>
      </c>
      <c r="B167" t="s">
        <v>2057</v>
      </c>
      <c r="C167">
        <v>8106</v>
      </c>
      <c r="D167" t="s">
        <v>2018</v>
      </c>
      <c r="E167" t="s">
        <v>2017</v>
      </c>
      <c r="F167" t="s">
        <v>2018</v>
      </c>
      <c r="G167" t="s">
        <v>1998</v>
      </c>
      <c r="H167" t="s">
        <v>1999</v>
      </c>
    </row>
    <row r="168" spans="1:8" x14ac:dyDescent="0.25">
      <c r="A168">
        <v>512231</v>
      </c>
      <c r="B168" t="s">
        <v>2328</v>
      </c>
      <c r="C168">
        <v>7101</v>
      </c>
      <c r="D168" t="s">
        <v>186</v>
      </c>
      <c r="E168" t="s">
        <v>2283</v>
      </c>
      <c r="F168" t="s">
        <v>2284</v>
      </c>
      <c r="G168" t="s">
        <v>2277</v>
      </c>
      <c r="H168" t="s">
        <v>2278</v>
      </c>
    </row>
    <row r="169" spans="1:8" x14ac:dyDescent="0.25">
      <c r="A169">
        <v>512281</v>
      </c>
      <c r="B169" t="s">
        <v>2329</v>
      </c>
      <c r="C169">
        <v>7109</v>
      </c>
      <c r="D169" t="s">
        <v>2284</v>
      </c>
      <c r="E169" t="s">
        <v>2283</v>
      </c>
      <c r="F169" t="s">
        <v>2284</v>
      </c>
      <c r="G169" t="s">
        <v>2277</v>
      </c>
      <c r="H169" t="s">
        <v>2278</v>
      </c>
    </row>
    <row r="170" spans="1:8" x14ac:dyDescent="0.25">
      <c r="A170">
        <v>512401</v>
      </c>
      <c r="B170" t="s">
        <v>2330</v>
      </c>
      <c r="C170">
        <v>7109</v>
      </c>
      <c r="D170" t="s">
        <v>2284</v>
      </c>
      <c r="E170" t="s">
        <v>2283</v>
      </c>
      <c r="F170" t="s">
        <v>2284</v>
      </c>
      <c r="G170" t="s">
        <v>2277</v>
      </c>
      <c r="H170" t="s">
        <v>2278</v>
      </c>
    </row>
    <row r="171" spans="1:8" x14ac:dyDescent="0.25">
      <c r="A171">
        <v>512532</v>
      </c>
      <c r="B171" t="s">
        <v>2331</v>
      </c>
      <c r="C171">
        <v>7109</v>
      </c>
      <c r="D171" t="s">
        <v>2284</v>
      </c>
      <c r="E171" t="s">
        <v>2283</v>
      </c>
      <c r="F171" t="s">
        <v>2284</v>
      </c>
      <c r="G171" t="s">
        <v>2277</v>
      </c>
      <c r="H171" t="s">
        <v>2278</v>
      </c>
    </row>
    <row r="172" spans="1:8" x14ac:dyDescent="0.25">
      <c r="A172">
        <v>512745</v>
      </c>
      <c r="B172" t="s">
        <v>2058</v>
      </c>
      <c r="C172">
        <v>8117</v>
      </c>
      <c r="D172" t="s">
        <v>2006</v>
      </c>
      <c r="E172" t="s">
        <v>2007</v>
      </c>
      <c r="F172" t="s">
        <v>2006</v>
      </c>
      <c r="G172" t="s">
        <v>1998</v>
      </c>
      <c r="H172" t="s">
        <v>1999</v>
      </c>
    </row>
    <row r="173" spans="1:8" x14ac:dyDescent="0.25">
      <c r="A173">
        <v>512800</v>
      </c>
      <c r="B173" t="s">
        <v>2332</v>
      </c>
      <c r="C173">
        <v>7109</v>
      </c>
      <c r="D173" t="s">
        <v>2284</v>
      </c>
      <c r="E173" t="s">
        <v>2283</v>
      </c>
      <c r="F173" t="s">
        <v>2284</v>
      </c>
      <c r="G173" t="s">
        <v>2277</v>
      </c>
      <c r="H173" t="s">
        <v>2278</v>
      </c>
    </row>
    <row r="174" spans="1:8" x14ac:dyDescent="0.25">
      <c r="A174">
        <v>512826</v>
      </c>
      <c r="B174" t="s">
        <v>169</v>
      </c>
      <c r="C174">
        <v>7109</v>
      </c>
      <c r="D174" t="s">
        <v>2284</v>
      </c>
      <c r="E174" t="s">
        <v>2283</v>
      </c>
      <c r="F174" t="s">
        <v>2284</v>
      </c>
      <c r="G174" t="s">
        <v>2277</v>
      </c>
      <c r="H174" t="s">
        <v>2278</v>
      </c>
    </row>
    <row r="175" spans="1:8" x14ac:dyDescent="0.25">
      <c r="A175">
        <v>512869</v>
      </c>
      <c r="B175" t="s">
        <v>2059</v>
      </c>
      <c r="C175">
        <v>8113</v>
      </c>
      <c r="D175" t="s">
        <v>1852</v>
      </c>
      <c r="E175" t="s">
        <v>2007</v>
      </c>
      <c r="F175" t="s">
        <v>2006</v>
      </c>
      <c r="G175" t="s">
        <v>1998</v>
      </c>
      <c r="H175" t="s">
        <v>1999</v>
      </c>
    </row>
    <row r="176" spans="1:8" x14ac:dyDescent="0.25">
      <c r="A176">
        <v>512877</v>
      </c>
      <c r="B176" t="s">
        <v>2333</v>
      </c>
      <c r="C176">
        <v>7101</v>
      </c>
      <c r="D176" t="s">
        <v>186</v>
      </c>
      <c r="E176" t="s">
        <v>2283</v>
      </c>
      <c r="F176" t="s">
        <v>2284</v>
      </c>
      <c r="G176" t="s">
        <v>2277</v>
      </c>
      <c r="H176" t="s">
        <v>2278</v>
      </c>
    </row>
    <row r="177" spans="1:8" x14ac:dyDescent="0.25">
      <c r="A177">
        <v>512893</v>
      </c>
      <c r="B177" t="s">
        <v>2060</v>
      </c>
      <c r="C177">
        <v>8122</v>
      </c>
      <c r="D177" t="s">
        <v>2010</v>
      </c>
      <c r="E177" t="s">
        <v>2007</v>
      </c>
      <c r="F177" t="s">
        <v>2006</v>
      </c>
      <c r="G177" t="s">
        <v>1998</v>
      </c>
      <c r="H177" t="s">
        <v>1999</v>
      </c>
    </row>
    <row r="178" spans="1:8" x14ac:dyDescent="0.25">
      <c r="A178">
        <v>512907</v>
      </c>
      <c r="B178" t="s">
        <v>1154</v>
      </c>
      <c r="C178">
        <v>8117</v>
      </c>
      <c r="D178" t="s">
        <v>2006</v>
      </c>
      <c r="E178" t="s">
        <v>2007</v>
      </c>
      <c r="F178" t="s">
        <v>2006</v>
      </c>
      <c r="G178" t="s">
        <v>1998</v>
      </c>
      <c r="H178" t="s">
        <v>1999</v>
      </c>
    </row>
    <row r="179" spans="1:8" x14ac:dyDescent="0.25">
      <c r="A179">
        <v>512923</v>
      </c>
      <c r="B179" t="s">
        <v>2061</v>
      </c>
      <c r="C179">
        <v>8117</v>
      </c>
      <c r="D179" t="s">
        <v>2006</v>
      </c>
      <c r="E179" t="s">
        <v>2007</v>
      </c>
      <c r="F179" t="s">
        <v>2006</v>
      </c>
      <c r="G179" t="s">
        <v>1998</v>
      </c>
      <c r="H179" t="s">
        <v>1999</v>
      </c>
    </row>
    <row r="180" spans="1:8" x14ac:dyDescent="0.25">
      <c r="A180">
        <v>512974</v>
      </c>
      <c r="B180" t="s">
        <v>1942</v>
      </c>
      <c r="C180">
        <v>8109</v>
      </c>
      <c r="D180" t="s">
        <v>2008</v>
      </c>
      <c r="E180" t="s">
        <v>2007</v>
      </c>
      <c r="F180" t="s">
        <v>2006</v>
      </c>
      <c r="G180" t="s">
        <v>1998</v>
      </c>
      <c r="H180" t="s">
        <v>1999</v>
      </c>
    </row>
    <row r="181" spans="1:8" x14ac:dyDescent="0.25">
      <c r="A181">
        <v>512982</v>
      </c>
      <c r="B181" t="s">
        <v>2334</v>
      </c>
      <c r="C181">
        <v>7109</v>
      </c>
      <c r="D181" t="s">
        <v>2284</v>
      </c>
      <c r="E181" t="s">
        <v>2283</v>
      </c>
      <c r="F181" t="s">
        <v>2284</v>
      </c>
      <c r="G181" t="s">
        <v>2277</v>
      </c>
      <c r="H181" t="s">
        <v>2278</v>
      </c>
    </row>
    <row r="182" spans="1:8" x14ac:dyDescent="0.25">
      <c r="A182">
        <v>512991</v>
      </c>
      <c r="B182" t="s">
        <v>3453</v>
      </c>
      <c r="C182">
        <v>2124</v>
      </c>
      <c r="D182" t="s">
        <v>3454</v>
      </c>
      <c r="E182" t="s">
        <v>3455</v>
      </c>
      <c r="F182" t="s">
        <v>2698</v>
      </c>
      <c r="G182" t="s">
        <v>3447</v>
      </c>
      <c r="H182" t="s">
        <v>3448</v>
      </c>
    </row>
    <row r="183" spans="1:8" x14ac:dyDescent="0.25">
      <c r="A183">
        <v>513032</v>
      </c>
      <c r="B183" t="s">
        <v>3456</v>
      </c>
      <c r="C183">
        <v>2124</v>
      </c>
      <c r="D183" t="s">
        <v>3454</v>
      </c>
      <c r="E183" t="s">
        <v>3455</v>
      </c>
      <c r="F183" t="s">
        <v>2698</v>
      </c>
      <c r="G183" t="s">
        <v>3447</v>
      </c>
      <c r="H183" t="s">
        <v>3448</v>
      </c>
    </row>
    <row r="184" spans="1:8" x14ac:dyDescent="0.25">
      <c r="A184">
        <v>513041</v>
      </c>
      <c r="B184" t="s">
        <v>2349</v>
      </c>
      <c r="C184">
        <v>2109</v>
      </c>
      <c r="D184" t="s">
        <v>2698</v>
      </c>
      <c r="E184" t="s">
        <v>3455</v>
      </c>
      <c r="F184" t="s">
        <v>2698</v>
      </c>
      <c r="G184" t="s">
        <v>3447</v>
      </c>
      <c r="H184" t="s">
        <v>3448</v>
      </c>
    </row>
    <row r="185" spans="1:8" x14ac:dyDescent="0.25">
      <c r="A185">
        <v>513059</v>
      </c>
      <c r="B185" t="s">
        <v>2335</v>
      </c>
      <c r="C185">
        <v>7109</v>
      </c>
      <c r="D185" t="s">
        <v>2284</v>
      </c>
      <c r="E185" t="s">
        <v>2283</v>
      </c>
      <c r="F185" t="s">
        <v>2284</v>
      </c>
      <c r="G185" t="s">
        <v>2277</v>
      </c>
      <c r="H185" t="s">
        <v>2278</v>
      </c>
    </row>
    <row r="186" spans="1:8" x14ac:dyDescent="0.25">
      <c r="A186">
        <v>513067</v>
      </c>
      <c r="B186" t="s">
        <v>2336</v>
      </c>
      <c r="C186">
        <v>7101</v>
      </c>
      <c r="D186" t="s">
        <v>186</v>
      </c>
      <c r="E186" t="s">
        <v>2283</v>
      </c>
      <c r="F186" t="s">
        <v>2284</v>
      </c>
      <c r="G186" t="s">
        <v>2277</v>
      </c>
      <c r="H186" t="s">
        <v>2278</v>
      </c>
    </row>
    <row r="187" spans="1:8" x14ac:dyDescent="0.25">
      <c r="A187">
        <v>513075</v>
      </c>
      <c r="B187" t="s">
        <v>3457</v>
      </c>
      <c r="C187">
        <v>2124</v>
      </c>
      <c r="D187" t="s">
        <v>3454</v>
      </c>
      <c r="E187" t="s">
        <v>3455</v>
      </c>
      <c r="F187" t="s">
        <v>2698</v>
      </c>
      <c r="G187" t="s">
        <v>3447</v>
      </c>
      <c r="H187" t="s">
        <v>3448</v>
      </c>
    </row>
    <row r="188" spans="1:8" x14ac:dyDescent="0.25">
      <c r="A188">
        <v>513105</v>
      </c>
      <c r="B188" t="s">
        <v>2337</v>
      </c>
      <c r="C188">
        <v>7109</v>
      </c>
      <c r="D188" t="s">
        <v>2284</v>
      </c>
      <c r="E188" t="s">
        <v>2283</v>
      </c>
      <c r="F188" t="s">
        <v>2284</v>
      </c>
      <c r="G188" t="s">
        <v>2277</v>
      </c>
      <c r="H188" t="s">
        <v>2278</v>
      </c>
    </row>
    <row r="189" spans="1:8" x14ac:dyDescent="0.25">
      <c r="A189">
        <v>513113</v>
      </c>
      <c r="B189" t="s">
        <v>3458</v>
      </c>
      <c r="C189">
        <v>2109</v>
      </c>
      <c r="D189" t="s">
        <v>2698</v>
      </c>
      <c r="E189" t="s">
        <v>3455</v>
      </c>
      <c r="F189" t="s">
        <v>2698</v>
      </c>
      <c r="G189" t="s">
        <v>3447</v>
      </c>
      <c r="H189" t="s">
        <v>3448</v>
      </c>
    </row>
    <row r="190" spans="1:8" x14ac:dyDescent="0.25">
      <c r="A190">
        <v>513130</v>
      </c>
      <c r="B190" t="s">
        <v>1621</v>
      </c>
      <c r="C190">
        <v>2109</v>
      </c>
      <c r="D190" t="s">
        <v>2698</v>
      </c>
      <c r="E190" t="s">
        <v>3455</v>
      </c>
      <c r="F190" t="s">
        <v>2698</v>
      </c>
      <c r="G190" t="s">
        <v>3447</v>
      </c>
      <c r="H190" t="s">
        <v>3448</v>
      </c>
    </row>
    <row r="191" spans="1:8" x14ac:dyDescent="0.25">
      <c r="A191">
        <v>513148</v>
      </c>
      <c r="B191" t="s">
        <v>3459</v>
      </c>
      <c r="C191">
        <v>2110</v>
      </c>
      <c r="D191" t="s">
        <v>3460</v>
      </c>
      <c r="E191" t="s">
        <v>3461</v>
      </c>
      <c r="F191" t="s">
        <v>3460</v>
      </c>
      <c r="G191" t="s">
        <v>3447</v>
      </c>
      <c r="H191" t="s">
        <v>3448</v>
      </c>
    </row>
    <row r="192" spans="1:8" x14ac:dyDescent="0.25">
      <c r="A192">
        <v>513164</v>
      </c>
      <c r="B192" t="s">
        <v>1037</v>
      </c>
      <c r="C192">
        <v>2110</v>
      </c>
      <c r="D192" t="s">
        <v>3460</v>
      </c>
      <c r="E192" t="s">
        <v>3461</v>
      </c>
      <c r="F192" t="s">
        <v>3460</v>
      </c>
      <c r="G192" t="s">
        <v>3447</v>
      </c>
      <c r="H192" t="s">
        <v>3448</v>
      </c>
    </row>
    <row r="193" spans="1:8" x14ac:dyDescent="0.25">
      <c r="A193">
        <v>513181</v>
      </c>
      <c r="B193" t="s">
        <v>3462</v>
      </c>
      <c r="C193">
        <v>2110</v>
      </c>
      <c r="D193" t="s">
        <v>3460</v>
      </c>
      <c r="E193" t="s">
        <v>3461</v>
      </c>
      <c r="F193" t="s">
        <v>3460</v>
      </c>
      <c r="G193" t="s">
        <v>3447</v>
      </c>
      <c r="H193" t="s">
        <v>3448</v>
      </c>
    </row>
    <row r="194" spans="1:8" x14ac:dyDescent="0.25">
      <c r="A194">
        <v>513199</v>
      </c>
      <c r="B194" t="s">
        <v>2338</v>
      </c>
      <c r="C194">
        <v>7104</v>
      </c>
      <c r="D194" t="s">
        <v>2339</v>
      </c>
      <c r="E194" t="s">
        <v>2283</v>
      </c>
      <c r="F194" t="s">
        <v>2284</v>
      </c>
      <c r="G194" t="s">
        <v>2277</v>
      </c>
      <c r="H194" t="s">
        <v>2278</v>
      </c>
    </row>
    <row r="195" spans="1:8" x14ac:dyDescent="0.25">
      <c r="A195">
        <v>513202</v>
      </c>
      <c r="B195" t="s">
        <v>3463</v>
      </c>
      <c r="C195">
        <v>2110</v>
      </c>
      <c r="D195" t="s">
        <v>3460</v>
      </c>
      <c r="E195" t="s">
        <v>3461</v>
      </c>
      <c r="F195" t="s">
        <v>3460</v>
      </c>
      <c r="G195" t="s">
        <v>3447</v>
      </c>
      <c r="H195" t="s">
        <v>3448</v>
      </c>
    </row>
    <row r="196" spans="1:8" x14ac:dyDescent="0.25">
      <c r="A196">
        <v>513211</v>
      </c>
      <c r="B196" t="s">
        <v>2340</v>
      </c>
      <c r="C196">
        <v>7109</v>
      </c>
      <c r="D196" t="s">
        <v>2284</v>
      </c>
      <c r="E196" t="s">
        <v>2283</v>
      </c>
      <c r="F196" t="s">
        <v>2284</v>
      </c>
      <c r="G196" t="s">
        <v>2277</v>
      </c>
      <c r="H196" t="s">
        <v>2278</v>
      </c>
    </row>
    <row r="197" spans="1:8" x14ac:dyDescent="0.25">
      <c r="A197">
        <v>513229</v>
      </c>
      <c r="B197" t="s">
        <v>2341</v>
      </c>
      <c r="C197">
        <v>7109</v>
      </c>
      <c r="D197" t="s">
        <v>2284</v>
      </c>
      <c r="E197" t="s">
        <v>2283</v>
      </c>
      <c r="F197" t="s">
        <v>2284</v>
      </c>
      <c r="G197" t="s">
        <v>2277</v>
      </c>
      <c r="H197" t="s">
        <v>2278</v>
      </c>
    </row>
    <row r="198" spans="1:8" x14ac:dyDescent="0.25">
      <c r="A198">
        <v>513237</v>
      </c>
      <c r="B198" t="s">
        <v>3464</v>
      </c>
      <c r="C198">
        <v>2110</v>
      </c>
      <c r="D198" t="s">
        <v>3460</v>
      </c>
      <c r="E198" t="s">
        <v>3461</v>
      </c>
      <c r="F198" t="s">
        <v>3460</v>
      </c>
      <c r="G198" t="s">
        <v>3447</v>
      </c>
      <c r="H198" t="s">
        <v>3448</v>
      </c>
    </row>
    <row r="199" spans="1:8" x14ac:dyDescent="0.25">
      <c r="A199">
        <v>513261</v>
      </c>
      <c r="B199" t="s">
        <v>3465</v>
      </c>
      <c r="C199">
        <v>2110</v>
      </c>
      <c r="D199" t="s">
        <v>3460</v>
      </c>
      <c r="E199" t="s">
        <v>3461</v>
      </c>
      <c r="F199" t="s">
        <v>3460</v>
      </c>
      <c r="G199" t="s">
        <v>3447</v>
      </c>
      <c r="H199" t="s">
        <v>3448</v>
      </c>
    </row>
    <row r="200" spans="1:8" x14ac:dyDescent="0.25">
      <c r="A200">
        <v>513270</v>
      </c>
      <c r="B200" t="s">
        <v>3466</v>
      </c>
      <c r="C200">
        <v>2110</v>
      </c>
      <c r="D200" t="s">
        <v>3460</v>
      </c>
      <c r="E200" t="s">
        <v>3461</v>
      </c>
      <c r="F200" t="s">
        <v>3460</v>
      </c>
      <c r="G200" t="s">
        <v>3447</v>
      </c>
      <c r="H200" t="s">
        <v>3448</v>
      </c>
    </row>
    <row r="201" spans="1:8" x14ac:dyDescent="0.25">
      <c r="A201">
        <v>513288</v>
      </c>
      <c r="B201" t="s">
        <v>3467</v>
      </c>
      <c r="C201">
        <v>2106</v>
      </c>
      <c r="D201" t="s">
        <v>3468</v>
      </c>
      <c r="E201" t="s">
        <v>3461</v>
      </c>
      <c r="F201" t="s">
        <v>3460</v>
      </c>
      <c r="G201" t="s">
        <v>3447</v>
      </c>
      <c r="H201" t="s">
        <v>3448</v>
      </c>
    </row>
    <row r="202" spans="1:8" x14ac:dyDescent="0.25">
      <c r="A202">
        <v>513369</v>
      </c>
      <c r="B202" t="s">
        <v>3469</v>
      </c>
      <c r="C202">
        <v>2106</v>
      </c>
      <c r="D202" t="s">
        <v>3468</v>
      </c>
      <c r="E202" t="s">
        <v>3461</v>
      </c>
      <c r="F202" t="s">
        <v>3460</v>
      </c>
      <c r="G202" t="s">
        <v>3447</v>
      </c>
      <c r="H202" t="s">
        <v>3448</v>
      </c>
    </row>
    <row r="203" spans="1:8" x14ac:dyDescent="0.25">
      <c r="A203">
        <v>513393</v>
      </c>
      <c r="B203" t="s">
        <v>3470</v>
      </c>
      <c r="C203">
        <v>2106</v>
      </c>
      <c r="D203" t="s">
        <v>3468</v>
      </c>
      <c r="E203" t="s">
        <v>3461</v>
      </c>
      <c r="F203" t="s">
        <v>3460</v>
      </c>
      <c r="G203" t="s">
        <v>3447</v>
      </c>
      <c r="H203" t="s">
        <v>3448</v>
      </c>
    </row>
    <row r="204" spans="1:8" x14ac:dyDescent="0.25">
      <c r="A204">
        <v>513415</v>
      </c>
      <c r="B204" t="s">
        <v>3231</v>
      </c>
      <c r="C204">
        <v>2110</v>
      </c>
      <c r="D204" t="s">
        <v>3460</v>
      </c>
      <c r="E204" t="s">
        <v>3461</v>
      </c>
      <c r="F204" t="s">
        <v>3460</v>
      </c>
      <c r="G204" t="s">
        <v>3447</v>
      </c>
      <c r="H204" t="s">
        <v>3448</v>
      </c>
    </row>
    <row r="205" spans="1:8" x14ac:dyDescent="0.25">
      <c r="A205">
        <v>513423</v>
      </c>
      <c r="B205" t="s">
        <v>3471</v>
      </c>
      <c r="C205">
        <v>2110</v>
      </c>
      <c r="D205" t="s">
        <v>3460</v>
      </c>
      <c r="E205" t="s">
        <v>3461</v>
      </c>
      <c r="F205" t="s">
        <v>3460</v>
      </c>
      <c r="G205" t="s">
        <v>3447</v>
      </c>
      <c r="H205" t="s">
        <v>3448</v>
      </c>
    </row>
    <row r="206" spans="1:8" x14ac:dyDescent="0.25">
      <c r="A206">
        <v>513431</v>
      </c>
      <c r="B206" t="s">
        <v>3472</v>
      </c>
      <c r="C206">
        <v>2105</v>
      </c>
      <c r="D206" t="s">
        <v>3473</v>
      </c>
      <c r="E206" t="s">
        <v>3474</v>
      </c>
      <c r="F206" t="s">
        <v>3475</v>
      </c>
      <c r="G206" t="s">
        <v>3447</v>
      </c>
      <c r="H206" t="s">
        <v>3448</v>
      </c>
    </row>
    <row r="207" spans="1:8" x14ac:dyDescent="0.25">
      <c r="A207">
        <v>513458</v>
      </c>
      <c r="B207" t="s">
        <v>1391</v>
      </c>
      <c r="C207">
        <v>2105</v>
      </c>
      <c r="D207" t="s">
        <v>3473</v>
      </c>
      <c r="E207" t="s">
        <v>3474</v>
      </c>
      <c r="F207" t="s">
        <v>3475</v>
      </c>
      <c r="G207" t="s">
        <v>3447</v>
      </c>
      <c r="H207" t="s">
        <v>3448</v>
      </c>
    </row>
    <row r="208" spans="1:8" x14ac:dyDescent="0.25">
      <c r="A208">
        <v>513482</v>
      </c>
      <c r="B208" t="s">
        <v>1410</v>
      </c>
      <c r="C208">
        <v>2101</v>
      </c>
      <c r="D208" t="s">
        <v>681</v>
      </c>
      <c r="E208" t="s">
        <v>3476</v>
      </c>
      <c r="F208" t="s">
        <v>681</v>
      </c>
      <c r="G208" t="s">
        <v>3447</v>
      </c>
      <c r="H208" t="s">
        <v>3448</v>
      </c>
    </row>
    <row r="209" spans="1:8" x14ac:dyDescent="0.25">
      <c r="A209">
        <v>513491</v>
      </c>
      <c r="B209" t="s">
        <v>2342</v>
      </c>
      <c r="C209">
        <v>7109</v>
      </c>
      <c r="D209" t="s">
        <v>2284</v>
      </c>
      <c r="E209" t="s">
        <v>2283</v>
      </c>
      <c r="F209" t="s">
        <v>2284</v>
      </c>
      <c r="G209" t="s">
        <v>2277</v>
      </c>
      <c r="H209" t="s">
        <v>2278</v>
      </c>
    </row>
    <row r="210" spans="1:8" x14ac:dyDescent="0.25">
      <c r="A210">
        <v>513504</v>
      </c>
      <c r="B210" t="s">
        <v>589</v>
      </c>
      <c r="C210">
        <v>2120</v>
      </c>
      <c r="D210" t="s">
        <v>3477</v>
      </c>
      <c r="E210" t="s">
        <v>3478</v>
      </c>
      <c r="F210" t="s">
        <v>3477</v>
      </c>
      <c r="G210" t="s">
        <v>3447</v>
      </c>
      <c r="H210" t="s">
        <v>3448</v>
      </c>
    </row>
    <row r="211" spans="1:8" x14ac:dyDescent="0.25">
      <c r="A211">
        <v>513512</v>
      </c>
      <c r="B211" t="s">
        <v>3479</v>
      </c>
      <c r="C211">
        <v>2120</v>
      </c>
      <c r="D211" t="s">
        <v>3477</v>
      </c>
      <c r="E211" t="s">
        <v>3478</v>
      </c>
      <c r="F211" t="s">
        <v>3477</v>
      </c>
      <c r="G211" t="s">
        <v>3447</v>
      </c>
      <c r="H211" t="s">
        <v>3448</v>
      </c>
    </row>
    <row r="212" spans="1:8" x14ac:dyDescent="0.25">
      <c r="A212">
        <v>513521</v>
      </c>
      <c r="B212" t="s">
        <v>3480</v>
      </c>
      <c r="C212">
        <v>2120</v>
      </c>
      <c r="D212" t="s">
        <v>3477</v>
      </c>
      <c r="E212" t="s">
        <v>3478</v>
      </c>
      <c r="F212" t="s">
        <v>3477</v>
      </c>
      <c r="G212" t="s">
        <v>3447</v>
      </c>
      <c r="H212" t="s">
        <v>3448</v>
      </c>
    </row>
    <row r="213" spans="1:8" x14ac:dyDescent="0.25">
      <c r="A213">
        <v>513539</v>
      </c>
      <c r="B213" t="s">
        <v>3481</v>
      </c>
      <c r="C213">
        <v>2107</v>
      </c>
      <c r="D213" t="s">
        <v>3482</v>
      </c>
      <c r="E213" t="s">
        <v>3478</v>
      </c>
      <c r="F213" t="s">
        <v>3477</v>
      </c>
      <c r="G213" t="s">
        <v>3447</v>
      </c>
      <c r="H213" t="s">
        <v>3448</v>
      </c>
    </row>
    <row r="214" spans="1:8" x14ac:dyDescent="0.25">
      <c r="A214">
        <v>513547</v>
      </c>
      <c r="B214" t="s">
        <v>3483</v>
      </c>
      <c r="C214">
        <v>2123</v>
      </c>
      <c r="D214" t="s">
        <v>3484</v>
      </c>
      <c r="E214" t="s">
        <v>3478</v>
      </c>
      <c r="F214" t="s">
        <v>3477</v>
      </c>
      <c r="G214" t="s">
        <v>3447</v>
      </c>
      <c r="H214" t="s">
        <v>3448</v>
      </c>
    </row>
    <row r="215" spans="1:8" x14ac:dyDescent="0.25">
      <c r="A215">
        <v>513555</v>
      </c>
      <c r="B215" t="s">
        <v>3485</v>
      </c>
      <c r="C215">
        <v>2120</v>
      </c>
      <c r="D215" t="s">
        <v>3477</v>
      </c>
      <c r="E215" t="s">
        <v>3478</v>
      </c>
      <c r="F215" t="s">
        <v>3477</v>
      </c>
      <c r="G215" t="s">
        <v>3447</v>
      </c>
      <c r="H215" t="s">
        <v>3448</v>
      </c>
    </row>
    <row r="216" spans="1:8" x14ac:dyDescent="0.25">
      <c r="A216">
        <v>513571</v>
      </c>
      <c r="B216" t="s">
        <v>3486</v>
      </c>
      <c r="C216">
        <v>2120</v>
      </c>
      <c r="D216" t="s">
        <v>3477</v>
      </c>
      <c r="E216" t="s">
        <v>3478</v>
      </c>
      <c r="F216" t="s">
        <v>3477</v>
      </c>
      <c r="G216" t="s">
        <v>3447</v>
      </c>
      <c r="H216" t="s">
        <v>3448</v>
      </c>
    </row>
    <row r="217" spans="1:8" x14ac:dyDescent="0.25">
      <c r="A217">
        <v>513580</v>
      </c>
      <c r="B217" t="s">
        <v>3487</v>
      </c>
      <c r="C217">
        <v>2120</v>
      </c>
      <c r="D217" t="s">
        <v>3477</v>
      </c>
      <c r="E217" t="s">
        <v>3478</v>
      </c>
      <c r="F217" t="s">
        <v>3477</v>
      </c>
      <c r="G217" t="s">
        <v>3447</v>
      </c>
      <c r="H217" t="s">
        <v>3448</v>
      </c>
    </row>
    <row r="218" spans="1:8" x14ac:dyDescent="0.25">
      <c r="A218">
        <v>513628</v>
      </c>
      <c r="B218" t="s">
        <v>3488</v>
      </c>
      <c r="C218">
        <v>2122</v>
      </c>
      <c r="D218" t="s">
        <v>868</v>
      </c>
      <c r="E218" t="s">
        <v>3451</v>
      </c>
      <c r="F218" t="s">
        <v>3452</v>
      </c>
      <c r="G218" t="s">
        <v>3447</v>
      </c>
      <c r="H218" t="s">
        <v>3448</v>
      </c>
    </row>
    <row r="219" spans="1:8" x14ac:dyDescent="0.25">
      <c r="A219">
        <v>513636</v>
      </c>
      <c r="B219" t="s">
        <v>2343</v>
      </c>
      <c r="C219">
        <v>7101</v>
      </c>
      <c r="D219" t="s">
        <v>186</v>
      </c>
      <c r="E219" t="s">
        <v>2283</v>
      </c>
      <c r="F219" t="s">
        <v>2284</v>
      </c>
      <c r="G219" t="s">
        <v>2277</v>
      </c>
      <c r="H219" t="s">
        <v>2278</v>
      </c>
    </row>
    <row r="220" spans="1:8" x14ac:dyDescent="0.25">
      <c r="A220">
        <v>513644</v>
      </c>
      <c r="B220" t="s">
        <v>3489</v>
      </c>
      <c r="C220">
        <v>2103</v>
      </c>
      <c r="D220" t="s">
        <v>3450</v>
      </c>
      <c r="E220" t="s">
        <v>3451</v>
      </c>
      <c r="F220" t="s">
        <v>3452</v>
      </c>
      <c r="G220" t="s">
        <v>3447</v>
      </c>
      <c r="H220" t="s">
        <v>3448</v>
      </c>
    </row>
    <row r="221" spans="1:8" x14ac:dyDescent="0.25">
      <c r="A221">
        <v>513661</v>
      </c>
      <c r="B221" t="s">
        <v>44</v>
      </c>
      <c r="C221">
        <v>3103</v>
      </c>
      <c r="D221" t="s">
        <v>9</v>
      </c>
      <c r="E221" t="s">
        <v>10</v>
      </c>
      <c r="F221" t="s">
        <v>9</v>
      </c>
      <c r="G221" t="s">
        <v>11</v>
      </c>
      <c r="H221" t="s">
        <v>12</v>
      </c>
    </row>
    <row r="222" spans="1:8" x14ac:dyDescent="0.25">
      <c r="A222">
        <v>513695</v>
      </c>
      <c r="B222" t="s">
        <v>627</v>
      </c>
      <c r="C222">
        <v>6202</v>
      </c>
      <c r="D222" t="s">
        <v>628</v>
      </c>
      <c r="E222" t="s">
        <v>629</v>
      </c>
      <c r="F222" t="s">
        <v>630</v>
      </c>
      <c r="G222" t="s">
        <v>625</v>
      </c>
      <c r="H222" t="s">
        <v>626</v>
      </c>
    </row>
    <row r="223" spans="1:8" x14ac:dyDescent="0.25">
      <c r="A223">
        <v>513709</v>
      </c>
      <c r="B223" t="s">
        <v>631</v>
      </c>
      <c r="C223">
        <v>6202</v>
      </c>
      <c r="D223" t="s">
        <v>628</v>
      </c>
      <c r="E223" t="s">
        <v>629</v>
      </c>
      <c r="F223" t="s">
        <v>630</v>
      </c>
      <c r="G223" t="s">
        <v>625</v>
      </c>
      <c r="H223" t="s">
        <v>626</v>
      </c>
    </row>
    <row r="224" spans="1:8" x14ac:dyDescent="0.25">
      <c r="A224">
        <v>513717</v>
      </c>
      <c r="B224" t="s">
        <v>1376</v>
      </c>
      <c r="C224">
        <v>5205</v>
      </c>
      <c r="D224" t="s">
        <v>1377</v>
      </c>
      <c r="E224" t="s">
        <v>1378</v>
      </c>
      <c r="F224" t="s">
        <v>1377</v>
      </c>
      <c r="G224" t="s">
        <v>1374</v>
      </c>
      <c r="H224" t="s">
        <v>1375</v>
      </c>
    </row>
    <row r="225" spans="1:8" x14ac:dyDescent="0.25">
      <c r="A225">
        <v>513733</v>
      </c>
      <c r="B225" t="s">
        <v>807</v>
      </c>
      <c r="C225">
        <v>7109</v>
      </c>
      <c r="D225" t="s">
        <v>2284</v>
      </c>
      <c r="E225" t="s">
        <v>2283</v>
      </c>
      <c r="F225" t="s">
        <v>2284</v>
      </c>
      <c r="G225" t="s">
        <v>2277</v>
      </c>
      <c r="H225" t="s">
        <v>2278</v>
      </c>
    </row>
    <row r="226" spans="1:8" x14ac:dyDescent="0.25">
      <c r="A226">
        <v>513750</v>
      </c>
      <c r="B226" t="s">
        <v>186</v>
      </c>
      <c r="C226">
        <v>7101</v>
      </c>
      <c r="D226" t="s">
        <v>186</v>
      </c>
      <c r="E226" t="s">
        <v>2283</v>
      </c>
      <c r="F226" t="s">
        <v>2284</v>
      </c>
      <c r="G226" t="s">
        <v>2277</v>
      </c>
      <c r="H226" t="s">
        <v>2278</v>
      </c>
    </row>
    <row r="227" spans="1:8" x14ac:dyDescent="0.25">
      <c r="A227">
        <v>513768</v>
      </c>
      <c r="B227" t="s">
        <v>2344</v>
      </c>
      <c r="C227">
        <v>7101</v>
      </c>
      <c r="D227" t="s">
        <v>186</v>
      </c>
      <c r="E227" t="s">
        <v>2283</v>
      </c>
      <c r="F227" t="s">
        <v>2284</v>
      </c>
      <c r="G227" t="s">
        <v>2277</v>
      </c>
      <c r="H227" t="s">
        <v>2278</v>
      </c>
    </row>
    <row r="228" spans="1:8" x14ac:dyDescent="0.25">
      <c r="A228">
        <v>513873</v>
      </c>
      <c r="B228" t="s">
        <v>2195</v>
      </c>
      <c r="C228">
        <v>7101</v>
      </c>
      <c r="D228" t="s">
        <v>186</v>
      </c>
      <c r="E228" t="s">
        <v>2283</v>
      </c>
      <c r="F228" t="s">
        <v>2284</v>
      </c>
      <c r="G228" t="s">
        <v>2277</v>
      </c>
      <c r="H228" t="s">
        <v>2278</v>
      </c>
    </row>
    <row r="229" spans="1:8" x14ac:dyDescent="0.25">
      <c r="A229">
        <v>513890</v>
      </c>
      <c r="B229" t="s">
        <v>1791</v>
      </c>
      <c r="C229">
        <v>5101</v>
      </c>
      <c r="D229" t="s">
        <v>1792</v>
      </c>
      <c r="E229" t="s">
        <v>1793</v>
      </c>
      <c r="F229" t="s">
        <v>1792</v>
      </c>
      <c r="G229" t="s">
        <v>1794</v>
      </c>
      <c r="H229" t="s">
        <v>1795</v>
      </c>
    </row>
    <row r="230" spans="1:8" x14ac:dyDescent="0.25">
      <c r="A230">
        <v>514047</v>
      </c>
      <c r="B230" t="s">
        <v>1961</v>
      </c>
      <c r="C230">
        <v>7101</v>
      </c>
      <c r="D230" t="s">
        <v>186</v>
      </c>
      <c r="E230" t="s">
        <v>2283</v>
      </c>
      <c r="F230" t="s">
        <v>2284</v>
      </c>
      <c r="G230" t="s">
        <v>2277</v>
      </c>
      <c r="H230" t="s">
        <v>2278</v>
      </c>
    </row>
    <row r="231" spans="1:8" x14ac:dyDescent="0.25">
      <c r="A231">
        <v>514055</v>
      </c>
      <c r="B231" t="s">
        <v>2345</v>
      </c>
      <c r="C231">
        <v>7109</v>
      </c>
      <c r="D231" t="s">
        <v>2284</v>
      </c>
      <c r="E231" t="s">
        <v>2283</v>
      </c>
      <c r="F231" t="s">
        <v>2284</v>
      </c>
      <c r="G231" t="s">
        <v>2277</v>
      </c>
      <c r="H231" t="s">
        <v>2278</v>
      </c>
    </row>
    <row r="232" spans="1:8" x14ac:dyDescent="0.25">
      <c r="A232">
        <v>514152</v>
      </c>
      <c r="B232" t="s">
        <v>2346</v>
      </c>
      <c r="C232">
        <v>7109</v>
      </c>
      <c r="D232" t="s">
        <v>2284</v>
      </c>
      <c r="E232" t="s">
        <v>2283</v>
      </c>
      <c r="F232" t="s">
        <v>2284</v>
      </c>
      <c r="G232" t="s">
        <v>2277</v>
      </c>
      <c r="H232" t="s">
        <v>2278</v>
      </c>
    </row>
    <row r="233" spans="1:8" x14ac:dyDescent="0.25">
      <c r="A233">
        <v>514161</v>
      </c>
      <c r="B233" t="s">
        <v>1796</v>
      </c>
      <c r="C233">
        <v>5101</v>
      </c>
      <c r="D233" t="s">
        <v>1792</v>
      </c>
      <c r="E233" t="s">
        <v>1793</v>
      </c>
      <c r="F233" t="s">
        <v>1792</v>
      </c>
      <c r="G233" t="s">
        <v>1794</v>
      </c>
      <c r="H233" t="s">
        <v>1795</v>
      </c>
    </row>
    <row r="234" spans="1:8" x14ac:dyDescent="0.25">
      <c r="A234">
        <v>514195</v>
      </c>
      <c r="B234" t="s">
        <v>1797</v>
      </c>
      <c r="C234">
        <v>5101</v>
      </c>
      <c r="D234" t="s">
        <v>1792</v>
      </c>
      <c r="E234" t="s">
        <v>1793</v>
      </c>
      <c r="F234" t="s">
        <v>1792</v>
      </c>
      <c r="G234" t="s">
        <v>1794</v>
      </c>
      <c r="H234" t="s">
        <v>1795</v>
      </c>
    </row>
    <row r="235" spans="1:8" x14ac:dyDescent="0.25">
      <c r="A235">
        <v>514276</v>
      </c>
      <c r="B235" t="s">
        <v>1798</v>
      </c>
      <c r="C235">
        <v>5101</v>
      </c>
      <c r="D235" t="s">
        <v>1792</v>
      </c>
      <c r="E235" t="s">
        <v>1793</v>
      </c>
      <c r="F235" t="s">
        <v>1792</v>
      </c>
      <c r="G235" t="s">
        <v>1794</v>
      </c>
      <c r="H235" t="s">
        <v>1795</v>
      </c>
    </row>
    <row r="236" spans="1:8" x14ac:dyDescent="0.25">
      <c r="A236">
        <v>514446</v>
      </c>
      <c r="B236" t="s">
        <v>2347</v>
      </c>
      <c r="C236">
        <v>7109</v>
      </c>
      <c r="D236" t="s">
        <v>2284</v>
      </c>
      <c r="E236" t="s">
        <v>2283</v>
      </c>
      <c r="F236" t="s">
        <v>2284</v>
      </c>
      <c r="G236" t="s">
        <v>2277</v>
      </c>
      <c r="H236" t="s">
        <v>2278</v>
      </c>
    </row>
    <row r="237" spans="1:8" x14ac:dyDescent="0.25">
      <c r="A237">
        <v>514471</v>
      </c>
      <c r="B237" t="s">
        <v>2348</v>
      </c>
      <c r="C237">
        <v>7109</v>
      </c>
      <c r="D237" t="s">
        <v>2284</v>
      </c>
      <c r="E237" t="s">
        <v>2283</v>
      </c>
      <c r="F237" t="s">
        <v>2284</v>
      </c>
      <c r="G237" t="s">
        <v>2277</v>
      </c>
      <c r="H237" t="s">
        <v>2278</v>
      </c>
    </row>
    <row r="238" spans="1:8" x14ac:dyDescent="0.25">
      <c r="A238">
        <v>514497</v>
      </c>
      <c r="B238" t="s">
        <v>2349</v>
      </c>
      <c r="C238">
        <v>7104</v>
      </c>
      <c r="D238" t="s">
        <v>2339</v>
      </c>
      <c r="E238" t="s">
        <v>2283</v>
      </c>
      <c r="F238" t="s">
        <v>2284</v>
      </c>
      <c r="G238" t="s">
        <v>2277</v>
      </c>
      <c r="H238" t="s">
        <v>2278</v>
      </c>
    </row>
    <row r="239" spans="1:8" x14ac:dyDescent="0.25">
      <c r="A239">
        <v>514527</v>
      </c>
      <c r="B239" t="s">
        <v>2234</v>
      </c>
      <c r="C239">
        <v>7109</v>
      </c>
      <c r="D239" t="s">
        <v>2284</v>
      </c>
      <c r="E239" t="s">
        <v>2283</v>
      </c>
      <c r="F239" t="s">
        <v>2284</v>
      </c>
      <c r="G239" t="s">
        <v>2277</v>
      </c>
      <c r="H239" t="s">
        <v>2278</v>
      </c>
    </row>
    <row r="240" spans="1:8" x14ac:dyDescent="0.25">
      <c r="A240">
        <v>514705</v>
      </c>
      <c r="B240" t="s">
        <v>2339</v>
      </c>
      <c r="C240">
        <v>7104</v>
      </c>
      <c r="D240" t="s">
        <v>2339</v>
      </c>
      <c r="E240" t="s">
        <v>2283</v>
      </c>
      <c r="F240" t="s">
        <v>2284</v>
      </c>
      <c r="G240" t="s">
        <v>2277</v>
      </c>
      <c r="H240" t="s">
        <v>2278</v>
      </c>
    </row>
    <row r="241" spans="1:8" x14ac:dyDescent="0.25">
      <c r="A241">
        <v>514772</v>
      </c>
      <c r="B241" t="s">
        <v>1301</v>
      </c>
      <c r="C241">
        <v>7109</v>
      </c>
      <c r="D241" t="s">
        <v>2284</v>
      </c>
      <c r="E241" t="s">
        <v>2283</v>
      </c>
      <c r="F241" t="s">
        <v>2284</v>
      </c>
      <c r="G241" t="s">
        <v>2277</v>
      </c>
      <c r="H241" t="s">
        <v>2278</v>
      </c>
    </row>
    <row r="242" spans="1:8" x14ac:dyDescent="0.25">
      <c r="A242">
        <v>514802</v>
      </c>
      <c r="B242" t="s">
        <v>2350</v>
      </c>
      <c r="C242">
        <v>7109</v>
      </c>
      <c r="D242" t="s">
        <v>2284</v>
      </c>
      <c r="E242" t="s">
        <v>2283</v>
      </c>
      <c r="F242" t="s">
        <v>2284</v>
      </c>
      <c r="G242" t="s">
        <v>2277</v>
      </c>
      <c r="H242" t="s">
        <v>2278</v>
      </c>
    </row>
    <row r="243" spans="1:8" x14ac:dyDescent="0.25">
      <c r="A243">
        <v>515191</v>
      </c>
      <c r="B243" t="s">
        <v>2351</v>
      </c>
      <c r="C243">
        <v>7109</v>
      </c>
      <c r="D243" t="s">
        <v>2284</v>
      </c>
      <c r="E243" t="s">
        <v>2283</v>
      </c>
      <c r="F243" t="s">
        <v>2284</v>
      </c>
      <c r="G243" t="s">
        <v>2277</v>
      </c>
      <c r="H243" t="s">
        <v>2278</v>
      </c>
    </row>
    <row r="244" spans="1:8" x14ac:dyDescent="0.25">
      <c r="A244">
        <v>515329</v>
      </c>
      <c r="B244" t="s">
        <v>2352</v>
      </c>
      <c r="C244">
        <v>7101</v>
      </c>
      <c r="D244" t="s">
        <v>186</v>
      </c>
      <c r="E244" t="s">
        <v>2283</v>
      </c>
      <c r="F244" t="s">
        <v>2284</v>
      </c>
      <c r="G244" t="s">
        <v>2277</v>
      </c>
      <c r="H244" t="s">
        <v>2278</v>
      </c>
    </row>
    <row r="245" spans="1:8" x14ac:dyDescent="0.25">
      <c r="A245">
        <v>515418</v>
      </c>
      <c r="B245" t="s">
        <v>2353</v>
      </c>
      <c r="C245">
        <v>7101</v>
      </c>
      <c r="D245" t="s">
        <v>186</v>
      </c>
      <c r="E245" t="s">
        <v>2283</v>
      </c>
      <c r="F245" t="s">
        <v>2284</v>
      </c>
      <c r="G245" t="s">
        <v>2277</v>
      </c>
      <c r="H245" t="s">
        <v>2278</v>
      </c>
    </row>
    <row r="246" spans="1:8" x14ac:dyDescent="0.25">
      <c r="A246">
        <v>515477</v>
      </c>
      <c r="B246" t="s">
        <v>2354</v>
      </c>
      <c r="C246">
        <v>7101</v>
      </c>
      <c r="D246" t="s">
        <v>186</v>
      </c>
      <c r="E246" t="s">
        <v>2283</v>
      </c>
      <c r="F246" t="s">
        <v>2284</v>
      </c>
      <c r="G246" t="s">
        <v>2277</v>
      </c>
      <c r="H246" t="s">
        <v>2278</v>
      </c>
    </row>
    <row r="247" spans="1:8" x14ac:dyDescent="0.25">
      <c r="A247">
        <v>515787</v>
      </c>
      <c r="B247" t="s">
        <v>2355</v>
      </c>
      <c r="C247">
        <v>7109</v>
      </c>
      <c r="D247" t="s">
        <v>2284</v>
      </c>
      <c r="E247" t="s">
        <v>2283</v>
      </c>
      <c r="F247" t="s">
        <v>2284</v>
      </c>
      <c r="G247" t="s">
        <v>2277</v>
      </c>
      <c r="H247" t="s">
        <v>2278</v>
      </c>
    </row>
    <row r="248" spans="1:8" x14ac:dyDescent="0.25">
      <c r="A248">
        <v>515825</v>
      </c>
      <c r="B248" t="s">
        <v>460</v>
      </c>
      <c r="C248">
        <v>7109</v>
      </c>
      <c r="D248" t="s">
        <v>2284</v>
      </c>
      <c r="E248" t="s">
        <v>2283</v>
      </c>
      <c r="F248" t="s">
        <v>2284</v>
      </c>
      <c r="G248" t="s">
        <v>2277</v>
      </c>
      <c r="H248" t="s">
        <v>2278</v>
      </c>
    </row>
    <row r="249" spans="1:8" x14ac:dyDescent="0.25">
      <c r="A249">
        <v>516201</v>
      </c>
      <c r="B249" t="s">
        <v>846</v>
      </c>
      <c r="C249">
        <v>7101</v>
      </c>
      <c r="D249" t="s">
        <v>186</v>
      </c>
      <c r="E249" t="s">
        <v>2283</v>
      </c>
      <c r="F249" t="s">
        <v>2284</v>
      </c>
      <c r="G249" t="s">
        <v>2277</v>
      </c>
      <c r="H249" t="s">
        <v>2278</v>
      </c>
    </row>
    <row r="250" spans="1:8" x14ac:dyDescent="0.25">
      <c r="A250">
        <v>516350</v>
      </c>
      <c r="B250" t="s">
        <v>2356</v>
      </c>
      <c r="C250">
        <v>7109</v>
      </c>
      <c r="D250" t="s">
        <v>2284</v>
      </c>
      <c r="E250" t="s">
        <v>2283</v>
      </c>
      <c r="F250" t="s">
        <v>2284</v>
      </c>
      <c r="G250" t="s">
        <v>2277</v>
      </c>
      <c r="H250" t="s">
        <v>2278</v>
      </c>
    </row>
    <row r="251" spans="1:8" x14ac:dyDescent="0.25">
      <c r="A251">
        <v>516619</v>
      </c>
      <c r="B251" t="s">
        <v>2357</v>
      </c>
      <c r="C251">
        <v>7104</v>
      </c>
      <c r="D251" t="s">
        <v>2339</v>
      </c>
      <c r="E251" t="s">
        <v>2283</v>
      </c>
      <c r="F251" t="s">
        <v>2284</v>
      </c>
      <c r="G251" t="s">
        <v>2277</v>
      </c>
      <c r="H251" t="s">
        <v>2278</v>
      </c>
    </row>
    <row r="252" spans="1:8" x14ac:dyDescent="0.25">
      <c r="A252">
        <v>516635</v>
      </c>
      <c r="B252" t="s">
        <v>2358</v>
      </c>
      <c r="C252">
        <v>7101</v>
      </c>
      <c r="D252" t="s">
        <v>186</v>
      </c>
      <c r="E252" t="s">
        <v>2283</v>
      </c>
      <c r="F252" t="s">
        <v>2284</v>
      </c>
      <c r="G252" t="s">
        <v>2277</v>
      </c>
      <c r="H252" t="s">
        <v>2278</v>
      </c>
    </row>
    <row r="253" spans="1:8" x14ac:dyDescent="0.25">
      <c r="A253">
        <v>516686</v>
      </c>
      <c r="B253" t="s">
        <v>2359</v>
      </c>
      <c r="C253">
        <v>7101</v>
      </c>
      <c r="D253" t="s">
        <v>186</v>
      </c>
      <c r="E253" t="s">
        <v>2283</v>
      </c>
      <c r="F253" t="s">
        <v>2284</v>
      </c>
      <c r="G253" t="s">
        <v>2277</v>
      </c>
      <c r="H253" t="s">
        <v>2278</v>
      </c>
    </row>
    <row r="254" spans="1:8" x14ac:dyDescent="0.25">
      <c r="A254">
        <v>516694</v>
      </c>
      <c r="B254" t="s">
        <v>2360</v>
      </c>
      <c r="C254">
        <v>7109</v>
      </c>
      <c r="D254" t="s">
        <v>2284</v>
      </c>
      <c r="E254" t="s">
        <v>2283</v>
      </c>
      <c r="F254" t="s">
        <v>2284</v>
      </c>
      <c r="G254" t="s">
        <v>2277</v>
      </c>
      <c r="H254" t="s">
        <v>2278</v>
      </c>
    </row>
    <row r="255" spans="1:8" x14ac:dyDescent="0.25">
      <c r="A255">
        <v>516864</v>
      </c>
      <c r="B255" t="s">
        <v>851</v>
      </c>
      <c r="C255">
        <v>7109</v>
      </c>
      <c r="D255" t="s">
        <v>2284</v>
      </c>
      <c r="E255" t="s">
        <v>2283</v>
      </c>
      <c r="F255" t="s">
        <v>2284</v>
      </c>
      <c r="G255" t="s">
        <v>2277</v>
      </c>
      <c r="H255" t="s">
        <v>2278</v>
      </c>
    </row>
    <row r="256" spans="1:8" x14ac:dyDescent="0.25">
      <c r="A256">
        <v>516899</v>
      </c>
      <c r="B256" t="s">
        <v>2361</v>
      </c>
      <c r="C256">
        <v>7109</v>
      </c>
      <c r="D256" t="s">
        <v>2284</v>
      </c>
      <c r="E256" t="s">
        <v>2283</v>
      </c>
      <c r="F256" t="s">
        <v>2284</v>
      </c>
      <c r="G256" t="s">
        <v>2277</v>
      </c>
      <c r="H256" t="s">
        <v>2278</v>
      </c>
    </row>
    <row r="257" spans="1:8" x14ac:dyDescent="0.25">
      <c r="A257">
        <v>516911</v>
      </c>
      <c r="B257" t="s">
        <v>1413</v>
      </c>
      <c r="C257">
        <v>7101</v>
      </c>
      <c r="D257" t="s">
        <v>186</v>
      </c>
      <c r="E257" t="s">
        <v>2283</v>
      </c>
      <c r="F257" t="s">
        <v>2284</v>
      </c>
      <c r="G257" t="s">
        <v>2277</v>
      </c>
      <c r="H257" t="s">
        <v>2278</v>
      </c>
    </row>
    <row r="258" spans="1:8" x14ac:dyDescent="0.25">
      <c r="A258">
        <v>517101</v>
      </c>
      <c r="B258" t="s">
        <v>2362</v>
      </c>
      <c r="C258">
        <v>7101</v>
      </c>
      <c r="D258" t="s">
        <v>186</v>
      </c>
      <c r="E258" t="s">
        <v>2283</v>
      </c>
      <c r="F258" t="s">
        <v>2284</v>
      </c>
      <c r="G258" t="s">
        <v>2277</v>
      </c>
      <c r="H258" t="s">
        <v>2278</v>
      </c>
    </row>
    <row r="259" spans="1:8" x14ac:dyDescent="0.25">
      <c r="A259">
        <v>517151</v>
      </c>
      <c r="B259" t="s">
        <v>2363</v>
      </c>
      <c r="C259">
        <v>7109</v>
      </c>
      <c r="D259" t="s">
        <v>2284</v>
      </c>
      <c r="E259" t="s">
        <v>2283</v>
      </c>
      <c r="F259" t="s">
        <v>2284</v>
      </c>
      <c r="G259" t="s">
        <v>2277</v>
      </c>
      <c r="H259" t="s">
        <v>2278</v>
      </c>
    </row>
    <row r="260" spans="1:8" x14ac:dyDescent="0.25">
      <c r="A260">
        <v>517208</v>
      </c>
      <c r="B260" t="s">
        <v>2364</v>
      </c>
      <c r="C260">
        <v>7101</v>
      </c>
      <c r="D260" t="s">
        <v>186</v>
      </c>
      <c r="E260" t="s">
        <v>2283</v>
      </c>
      <c r="F260" t="s">
        <v>2284</v>
      </c>
      <c r="G260" t="s">
        <v>2277</v>
      </c>
      <c r="H260" t="s">
        <v>2278</v>
      </c>
    </row>
    <row r="261" spans="1:8" x14ac:dyDescent="0.25">
      <c r="A261">
        <v>517224</v>
      </c>
      <c r="B261" t="s">
        <v>2365</v>
      </c>
      <c r="C261">
        <v>7109</v>
      </c>
      <c r="D261" t="s">
        <v>2284</v>
      </c>
      <c r="E261" t="s">
        <v>2283</v>
      </c>
      <c r="F261" t="s">
        <v>2284</v>
      </c>
      <c r="G261" t="s">
        <v>2277</v>
      </c>
      <c r="H261" t="s">
        <v>2278</v>
      </c>
    </row>
    <row r="262" spans="1:8" x14ac:dyDescent="0.25">
      <c r="A262">
        <v>517275</v>
      </c>
      <c r="B262" t="s">
        <v>2366</v>
      </c>
      <c r="C262">
        <v>7101</v>
      </c>
      <c r="D262" t="s">
        <v>186</v>
      </c>
      <c r="E262" t="s">
        <v>2283</v>
      </c>
      <c r="F262" t="s">
        <v>2284</v>
      </c>
      <c r="G262" t="s">
        <v>2277</v>
      </c>
      <c r="H262" t="s">
        <v>2278</v>
      </c>
    </row>
    <row r="263" spans="1:8" x14ac:dyDescent="0.25">
      <c r="A263">
        <v>517321</v>
      </c>
      <c r="B263" t="s">
        <v>2367</v>
      </c>
      <c r="C263">
        <v>7109</v>
      </c>
      <c r="D263" t="s">
        <v>2284</v>
      </c>
      <c r="E263" t="s">
        <v>2283</v>
      </c>
      <c r="F263" t="s">
        <v>2284</v>
      </c>
      <c r="G263" t="s">
        <v>2277</v>
      </c>
      <c r="H263" t="s">
        <v>2278</v>
      </c>
    </row>
    <row r="264" spans="1:8" x14ac:dyDescent="0.25">
      <c r="A264">
        <v>517437</v>
      </c>
      <c r="B264" t="s">
        <v>2368</v>
      </c>
      <c r="C264">
        <v>7109</v>
      </c>
      <c r="D264" t="s">
        <v>2284</v>
      </c>
      <c r="E264" t="s">
        <v>2283</v>
      </c>
      <c r="F264" t="s">
        <v>2284</v>
      </c>
      <c r="G264" t="s">
        <v>2277</v>
      </c>
      <c r="H264" t="s">
        <v>2278</v>
      </c>
    </row>
    <row r="265" spans="1:8" x14ac:dyDescent="0.25">
      <c r="A265">
        <v>517445</v>
      </c>
      <c r="B265" t="s">
        <v>2369</v>
      </c>
      <c r="C265">
        <v>7104</v>
      </c>
      <c r="D265" t="s">
        <v>2339</v>
      </c>
      <c r="E265" t="s">
        <v>2283</v>
      </c>
      <c r="F265" t="s">
        <v>2284</v>
      </c>
      <c r="G265" t="s">
        <v>2277</v>
      </c>
      <c r="H265" t="s">
        <v>2278</v>
      </c>
    </row>
    <row r="266" spans="1:8" x14ac:dyDescent="0.25">
      <c r="A266">
        <v>517534</v>
      </c>
      <c r="B266" t="s">
        <v>1090</v>
      </c>
      <c r="C266">
        <v>7109</v>
      </c>
      <c r="D266" t="s">
        <v>2284</v>
      </c>
      <c r="E266" t="s">
        <v>2283</v>
      </c>
      <c r="F266" t="s">
        <v>2284</v>
      </c>
      <c r="G266" t="s">
        <v>2277</v>
      </c>
      <c r="H266" t="s">
        <v>2278</v>
      </c>
    </row>
    <row r="267" spans="1:8" x14ac:dyDescent="0.25">
      <c r="A267">
        <v>517569</v>
      </c>
      <c r="B267" t="s">
        <v>1773</v>
      </c>
      <c r="C267">
        <v>7109</v>
      </c>
      <c r="D267" t="s">
        <v>2284</v>
      </c>
      <c r="E267" t="s">
        <v>2283</v>
      </c>
      <c r="F267" t="s">
        <v>2284</v>
      </c>
      <c r="G267" t="s">
        <v>2277</v>
      </c>
      <c r="H267" t="s">
        <v>2278</v>
      </c>
    </row>
    <row r="268" spans="1:8" x14ac:dyDescent="0.25">
      <c r="A268">
        <v>517585</v>
      </c>
      <c r="B268" t="s">
        <v>2370</v>
      </c>
      <c r="C268">
        <v>7101</v>
      </c>
      <c r="D268" t="s">
        <v>186</v>
      </c>
      <c r="E268" t="s">
        <v>2283</v>
      </c>
      <c r="F268" t="s">
        <v>2284</v>
      </c>
      <c r="G268" t="s">
        <v>2277</v>
      </c>
      <c r="H268" t="s">
        <v>2278</v>
      </c>
    </row>
    <row r="269" spans="1:8" x14ac:dyDescent="0.25">
      <c r="A269">
        <v>517607</v>
      </c>
      <c r="B269" t="s">
        <v>2371</v>
      </c>
      <c r="C269">
        <v>7109</v>
      </c>
      <c r="D269" t="s">
        <v>2284</v>
      </c>
      <c r="E269" t="s">
        <v>2283</v>
      </c>
      <c r="F269" t="s">
        <v>2284</v>
      </c>
      <c r="G269" t="s">
        <v>2277</v>
      </c>
      <c r="H269" t="s">
        <v>2278</v>
      </c>
    </row>
    <row r="270" spans="1:8" x14ac:dyDescent="0.25">
      <c r="A270">
        <v>517615</v>
      </c>
      <c r="B270" t="s">
        <v>2372</v>
      </c>
      <c r="C270">
        <v>7101</v>
      </c>
      <c r="D270" t="s">
        <v>186</v>
      </c>
      <c r="E270" t="s">
        <v>2283</v>
      </c>
      <c r="F270" t="s">
        <v>2284</v>
      </c>
      <c r="G270" t="s">
        <v>2277</v>
      </c>
      <c r="H270" t="s">
        <v>2278</v>
      </c>
    </row>
    <row r="271" spans="1:8" x14ac:dyDescent="0.25">
      <c r="A271">
        <v>517666</v>
      </c>
      <c r="B271" t="s">
        <v>2373</v>
      </c>
      <c r="C271">
        <v>7109</v>
      </c>
      <c r="D271" t="s">
        <v>2284</v>
      </c>
      <c r="E271" t="s">
        <v>2283</v>
      </c>
      <c r="F271" t="s">
        <v>2284</v>
      </c>
      <c r="G271" t="s">
        <v>2277</v>
      </c>
      <c r="H271" t="s">
        <v>2278</v>
      </c>
    </row>
    <row r="272" spans="1:8" x14ac:dyDescent="0.25">
      <c r="A272">
        <v>517747</v>
      </c>
      <c r="B272" t="s">
        <v>635</v>
      </c>
      <c r="C272">
        <v>7101</v>
      </c>
      <c r="D272" t="s">
        <v>186</v>
      </c>
      <c r="E272" t="s">
        <v>2283</v>
      </c>
      <c r="F272" t="s">
        <v>2284</v>
      </c>
      <c r="G272" t="s">
        <v>2277</v>
      </c>
      <c r="H272" t="s">
        <v>2278</v>
      </c>
    </row>
    <row r="273" spans="1:8" x14ac:dyDescent="0.25">
      <c r="A273">
        <v>517836</v>
      </c>
      <c r="B273" t="s">
        <v>2374</v>
      </c>
      <c r="C273">
        <v>7109</v>
      </c>
      <c r="D273" t="s">
        <v>2284</v>
      </c>
      <c r="E273" t="s">
        <v>2283</v>
      </c>
      <c r="F273" t="s">
        <v>2284</v>
      </c>
      <c r="G273" t="s">
        <v>2277</v>
      </c>
      <c r="H273" t="s">
        <v>2278</v>
      </c>
    </row>
    <row r="274" spans="1:8" x14ac:dyDescent="0.25">
      <c r="A274">
        <v>517844</v>
      </c>
      <c r="B274" t="s">
        <v>2375</v>
      </c>
      <c r="C274">
        <v>7104</v>
      </c>
      <c r="D274" t="s">
        <v>2339</v>
      </c>
      <c r="E274" t="s">
        <v>2283</v>
      </c>
      <c r="F274" t="s">
        <v>2284</v>
      </c>
      <c r="G274" t="s">
        <v>2277</v>
      </c>
      <c r="H274" t="s">
        <v>2278</v>
      </c>
    </row>
    <row r="275" spans="1:8" x14ac:dyDescent="0.25">
      <c r="A275">
        <v>517887</v>
      </c>
      <c r="B275" t="s">
        <v>2087</v>
      </c>
      <c r="C275">
        <v>7109</v>
      </c>
      <c r="D275" t="s">
        <v>2284</v>
      </c>
      <c r="E275" t="s">
        <v>2283</v>
      </c>
      <c r="F275" t="s">
        <v>2284</v>
      </c>
      <c r="G275" t="s">
        <v>2277</v>
      </c>
      <c r="H275" t="s">
        <v>2278</v>
      </c>
    </row>
    <row r="276" spans="1:8" x14ac:dyDescent="0.25">
      <c r="A276">
        <v>517909</v>
      </c>
      <c r="B276" t="s">
        <v>2376</v>
      </c>
      <c r="C276">
        <v>7101</v>
      </c>
      <c r="D276" t="s">
        <v>186</v>
      </c>
      <c r="E276" t="s">
        <v>2283</v>
      </c>
      <c r="F276" t="s">
        <v>2284</v>
      </c>
      <c r="G276" t="s">
        <v>2277</v>
      </c>
      <c r="H276" t="s">
        <v>2278</v>
      </c>
    </row>
    <row r="277" spans="1:8" x14ac:dyDescent="0.25">
      <c r="A277">
        <v>518026</v>
      </c>
      <c r="B277" t="s">
        <v>2377</v>
      </c>
      <c r="C277">
        <v>7109</v>
      </c>
      <c r="D277" t="s">
        <v>2284</v>
      </c>
      <c r="E277" t="s">
        <v>2283</v>
      </c>
      <c r="F277" t="s">
        <v>2284</v>
      </c>
      <c r="G277" t="s">
        <v>2277</v>
      </c>
      <c r="H277" t="s">
        <v>2278</v>
      </c>
    </row>
    <row r="278" spans="1:8" x14ac:dyDescent="0.25">
      <c r="A278">
        <v>519031</v>
      </c>
      <c r="B278" t="s">
        <v>2378</v>
      </c>
      <c r="C278">
        <v>7101</v>
      </c>
      <c r="D278" t="s">
        <v>186</v>
      </c>
      <c r="E278" t="s">
        <v>2283</v>
      </c>
      <c r="F278" t="s">
        <v>2284</v>
      </c>
      <c r="G278" t="s">
        <v>2277</v>
      </c>
      <c r="H278" t="s">
        <v>2278</v>
      </c>
    </row>
    <row r="279" spans="1:8" x14ac:dyDescent="0.25">
      <c r="A279">
        <v>519146</v>
      </c>
      <c r="B279" t="s">
        <v>2379</v>
      </c>
      <c r="C279">
        <v>7109</v>
      </c>
      <c r="D279" t="s">
        <v>2284</v>
      </c>
      <c r="E279" t="s">
        <v>2283</v>
      </c>
      <c r="F279" t="s">
        <v>2284</v>
      </c>
      <c r="G279" t="s">
        <v>2277</v>
      </c>
      <c r="H279" t="s">
        <v>2278</v>
      </c>
    </row>
    <row r="280" spans="1:8" x14ac:dyDescent="0.25">
      <c r="A280">
        <v>519651</v>
      </c>
      <c r="B280" t="s">
        <v>2380</v>
      </c>
      <c r="C280">
        <v>7109</v>
      </c>
      <c r="D280" t="s">
        <v>2284</v>
      </c>
      <c r="E280" t="s">
        <v>2283</v>
      </c>
      <c r="F280" t="s">
        <v>2284</v>
      </c>
      <c r="G280" t="s">
        <v>2277</v>
      </c>
      <c r="H280" t="s">
        <v>2278</v>
      </c>
    </row>
    <row r="281" spans="1:8" x14ac:dyDescent="0.25">
      <c r="A281">
        <v>520047</v>
      </c>
      <c r="B281" t="s">
        <v>2381</v>
      </c>
      <c r="C281">
        <v>7109</v>
      </c>
      <c r="D281" t="s">
        <v>2284</v>
      </c>
      <c r="E281" t="s">
        <v>2283</v>
      </c>
      <c r="F281" t="s">
        <v>2284</v>
      </c>
      <c r="G281" t="s">
        <v>2277</v>
      </c>
      <c r="H281" t="s">
        <v>2278</v>
      </c>
    </row>
    <row r="282" spans="1:8" x14ac:dyDescent="0.25">
      <c r="A282">
        <v>520306</v>
      </c>
      <c r="B282" t="s">
        <v>2382</v>
      </c>
      <c r="C282">
        <v>7101</v>
      </c>
      <c r="D282" t="s">
        <v>186</v>
      </c>
      <c r="E282" t="s">
        <v>2283</v>
      </c>
      <c r="F282" t="s">
        <v>2284</v>
      </c>
      <c r="G282" t="s">
        <v>2277</v>
      </c>
      <c r="H282" t="s">
        <v>2278</v>
      </c>
    </row>
    <row r="283" spans="1:8" x14ac:dyDescent="0.25">
      <c r="A283">
        <v>520420</v>
      </c>
      <c r="B283" t="s">
        <v>342</v>
      </c>
      <c r="C283">
        <v>7104</v>
      </c>
      <c r="D283" t="s">
        <v>2339</v>
      </c>
      <c r="E283" t="s">
        <v>2283</v>
      </c>
      <c r="F283" t="s">
        <v>2284</v>
      </c>
      <c r="G283" t="s">
        <v>2277</v>
      </c>
      <c r="H283" t="s">
        <v>2278</v>
      </c>
    </row>
    <row r="284" spans="1:8" x14ac:dyDescent="0.25">
      <c r="A284">
        <v>521531</v>
      </c>
      <c r="B284" t="s">
        <v>896</v>
      </c>
      <c r="C284">
        <v>7101</v>
      </c>
      <c r="D284" t="s">
        <v>186</v>
      </c>
      <c r="E284" t="s">
        <v>2283</v>
      </c>
      <c r="F284" t="s">
        <v>2284</v>
      </c>
      <c r="G284" t="s">
        <v>2277</v>
      </c>
      <c r="H284" t="s">
        <v>2278</v>
      </c>
    </row>
    <row r="285" spans="1:8" x14ac:dyDescent="0.25">
      <c r="A285">
        <v>522775</v>
      </c>
      <c r="B285" t="s">
        <v>2383</v>
      </c>
      <c r="C285">
        <v>7101</v>
      </c>
      <c r="D285" t="s">
        <v>186</v>
      </c>
      <c r="E285" t="s">
        <v>2283</v>
      </c>
      <c r="F285" t="s">
        <v>2284</v>
      </c>
      <c r="G285" t="s">
        <v>2277</v>
      </c>
      <c r="H285" t="s">
        <v>2278</v>
      </c>
    </row>
    <row r="286" spans="1:8" x14ac:dyDescent="0.25">
      <c r="A286">
        <v>523453</v>
      </c>
      <c r="B286" t="s">
        <v>2384</v>
      </c>
      <c r="C286">
        <v>7109</v>
      </c>
      <c r="D286" t="s">
        <v>2284</v>
      </c>
      <c r="E286" t="s">
        <v>2283</v>
      </c>
      <c r="F286" t="s">
        <v>2284</v>
      </c>
      <c r="G286" t="s">
        <v>2277</v>
      </c>
      <c r="H286" t="s">
        <v>2278</v>
      </c>
    </row>
    <row r="287" spans="1:8" x14ac:dyDescent="0.25">
      <c r="A287">
        <v>523640</v>
      </c>
      <c r="B287" t="s">
        <v>2385</v>
      </c>
      <c r="C287">
        <v>7109</v>
      </c>
      <c r="D287" t="s">
        <v>2284</v>
      </c>
      <c r="E287" t="s">
        <v>2283</v>
      </c>
      <c r="F287" t="s">
        <v>2284</v>
      </c>
      <c r="G287" t="s">
        <v>2277</v>
      </c>
      <c r="H287" t="s">
        <v>2278</v>
      </c>
    </row>
    <row r="288" spans="1:8" x14ac:dyDescent="0.25">
      <c r="A288">
        <v>523704</v>
      </c>
      <c r="B288" t="s">
        <v>2275</v>
      </c>
      <c r="C288">
        <v>7111</v>
      </c>
      <c r="D288" t="s">
        <v>2275</v>
      </c>
      <c r="E288" t="s">
        <v>2276</v>
      </c>
      <c r="F288" t="s">
        <v>2275</v>
      </c>
      <c r="G288" t="s">
        <v>2277</v>
      </c>
      <c r="H288" t="s">
        <v>2278</v>
      </c>
    </row>
    <row r="289" spans="1:8" x14ac:dyDescent="0.25">
      <c r="A289">
        <v>523917</v>
      </c>
      <c r="B289" t="s">
        <v>2386</v>
      </c>
      <c r="C289">
        <v>7102</v>
      </c>
      <c r="D289" t="s">
        <v>2387</v>
      </c>
      <c r="E289" t="s">
        <v>2388</v>
      </c>
      <c r="F289" t="s">
        <v>2387</v>
      </c>
      <c r="G289" t="s">
        <v>2277</v>
      </c>
      <c r="H289" t="s">
        <v>2278</v>
      </c>
    </row>
    <row r="290" spans="1:8" x14ac:dyDescent="0.25">
      <c r="A290">
        <v>524891</v>
      </c>
      <c r="B290" t="s">
        <v>302</v>
      </c>
      <c r="C290">
        <v>7102</v>
      </c>
      <c r="D290" t="s">
        <v>2387</v>
      </c>
      <c r="E290" t="s">
        <v>2388</v>
      </c>
      <c r="F290" t="s">
        <v>2387</v>
      </c>
      <c r="G290" t="s">
        <v>2277</v>
      </c>
      <c r="H290" t="s">
        <v>2278</v>
      </c>
    </row>
    <row r="291" spans="1:8" x14ac:dyDescent="0.25">
      <c r="A291">
        <v>525227</v>
      </c>
      <c r="B291" t="s">
        <v>2389</v>
      </c>
      <c r="C291">
        <v>7102</v>
      </c>
      <c r="D291" t="s">
        <v>2387</v>
      </c>
      <c r="E291" t="s">
        <v>2388</v>
      </c>
      <c r="F291" t="s">
        <v>2387</v>
      </c>
      <c r="G291" t="s">
        <v>2277</v>
      </c>
      <c r="H291" t="s">
        <v>2278</v>
      </c>
    </row>
    <row r="292" spans="1:8" x14ac:dyDescent="0.25">
      <c r="A292">
        <v>525588</v>
      </c>
      <c r="B292" t="s">
        <v>2390</v>
      </c>
      <c r="C292">
        <v>7111</v>
      </c>
      <c r="D292" t="s">
        <v>2275</v>
      </c>
      <c r="E292" t="s">
        <v>2276</v>
      </c>
      <c r="F292" t="s">
        <v>2275</v>
      </c>
      <c r="G292" t="s">
        <v>2277</v>
      </c>
      <c r="H292" t="s">
        <v>2278</v>
      </c>
    </row>
    <row r="293" spans="1:8" x14ac:dyDescent="0.25">
      <c r="A293">
        <v>525804</v>
      </c>
      <c r="B293" t="s">
        <v>2391</v>
      </c>
      <c r="C293">
        <v>7111</v>
      </c>
      <c r="D293" t="s">
        <v>2275</v>
      </c>
      <c r="E293" t="s">
        <v>2276</v>
      </c>
      <c r="F293" t="s">
        <v>2275</v>
      </c>
      <c r="G293" t="s">
        <v>2277</v>
      </c>
      <c r="H293" t="s">
        <v>2278</v>
      </c>
    </row>
    <row r="294" spans="1:8" x14ac:dyDescent="0.25">
      <c r="A294">
        <v>525880</v>
      </c>
      <c r="B294" t="s">
        <v>1612</v>
      </c>
      <c r="C294">
        <v>7113</v>
      </c>
      <c r="D294" t="s">
        <v>2392</v>
      </c>
      <c r="E294" t="s">
        <v>2276</v>
      </c>
      <c r="F294" t="s">
        <v>2275</v>
      </c>
      <c r="G294" t="s">
        <v>2277</v>
      </c>
      <c r="H294" t="s">
        <v>2278</v>
      </c>
    </row>
    <row r="295" spans="1:8" x14ac:dyDescent="0.25">
      <c r="A295">
        <v>525979</v>
      </c>
      <c r="B295" t="s">
        <v>2393</v>
      </c>
      <c r="C295">
        <v>7111</v>
      </c>
      <c r="D295" t="s">
        <v>2275</v>
      </c>
      <c r="E295" t="s">
        <v>2276</v>
      </c>
      <c r="F295" t="s">
        <v>2275</v>
      </c>
      <c r="G295" t="s">
        <v>2277</v>
      </c>
      <c r="H295" t="s">
        <v>2278</v>
      </c>
    </row>
    <row r="296" spans="1:8" x14ac:dyDescent="0.25">
      <c r="A296">
        <v>526169</v>
      </c>
      <c r="B296" t="s">
        <v>2394</v>
      </c>
      <c r="C296">
        <v>7111</v>
      </c>
      <c r="D296" t="s">
        <v>2275</v>
      </c>
      <c r="E296" t="s">
        <v>2276</v>
      </c>
      <c r="F296" t="s">
        <v>2275</v>
      </c>
      <c r="G296" t="s">
        <v>2277</v>
      </c>
      <c r="H296" t="s">
        <v>2278</v>
      </c>
    </row>
    <row r="297" spans="1:8" x14ac:dyDescent="0.25">
      <c r="A297">
        <v>526622</v>
      </c>
      <c r="B297" t="s">
        <v>744</v>
      </c>
      <c r="C297">
        <v>2104</v>
      </c>
      <c r="D297" t="s">
        <v>3490</v>
      </c>
      <c r="E297" t="s">
        <v>3491</v>
      </c>
      <c r="F297" t="s">
        <v>3492</v>
      </c>
      <c r="G297" t="s">
        <v>3447</v>
      </c>
      <c r="H297" t="s">
        <v>3448</v>
      </c>
    </row>
    <row r="298" spans="1:8" x14ac:dyDescent="0.25">
      <c r="A298">
        <v>528196</v>
      </c>
      <c r="B298" t="s">
        <v>3493</v>
      </c>
      <c r="C298">
        <v>2112</v>
      </c>
      <c r="D298" t="s">
        <v>3492</v>
      </c>
      <c r="E298" t="s">
        <v>3491</v>
      </c>
      <c r="F298" t="s">
        <v>3492</v>
      </c>
      <c r="G298" t="s">
        <v>3447</v>
      </c>
      <c r="H298" t="s">
        <v>3448</v>
      </c>
    </row>
    <row r="299" spans="1:8" x14ac:dyDescent="0.25">
      <c r="A299">
        <v>529303</v>
      </c>
      <c r="B299" t="s">
        <v>681</v>
      </c>
      <c r="C299">
        <v>2101</v>
      </c>
      <c r="D299" t="s">
        <v>681</v>
      </c>
      <c r="E299" t="s">
        <v>3476</v>
      </c>
      <c r="F299" t="s">
        <v>681</v>
      </c>
      <c r="G299" t="s">
        <v>3447</v>
      </c>
      <c r="H299" t="s">
        <v>3448</v>
      </c>
    </row>
    <row r="300" spans="1:8" x14ac:dyDescent="0.25">
      <c r="A300">
        <v>529451</v>
      </c>
      <c r="B300" t="s">
        <v>1538</v>
      </c>
      <c r="C300">
        <v>2101</v>
      </c>
      <c r="D300" t="s">
        <v>681</v>
      </c>
      <c r="E300" t="s">
        <v>3476</v>
      </c>
      <c r="F300" t="s">
        <v>681</v>
      </c>
      <c r="G300" t="s">
        <v>3447</v>
      </c>
      <c r="H300" t="s">
        <v>3448</v>
      </c>
    </row>
    <row r="301" spans="1:8" x14ac:dyDescent="0.25">
      <c r="A301">
        <v>529478</v>
      </c>
      <c r="B301" t="s">
        <v>81</v>
      </c>
      <c r="C301">
        <v>2101</v>
      </c>
      <c r="D301" t="s">
        <v>681</v>
      </c>
      <c r="E301" t="s">
        <v>3476</v>
      </c>
      <c r="F301" t="s">
        <v>681</v>
      </c>
      <c r="G301" t="s">
        <v>3447</v>
      </c>
      <c r="H301" t="s">
        <v>3448</v>
      </c>
    </row>
    <row r="302" spans="1:8" x14ac:dyDescent="0.25">
      <c r="A302">
        <v>529486</v>
      </c>
      <c r="B302" t="s">
        <v>3494</v>
      </c>
      <c r="C302">
        <v>2125</v>
      </c>
      <c r="D302" t="s">
        <v>3495</v>
      </c>
      <c r="E302" t="s">
        <v>3476</v>
      </c>
      <c r="F302" t="s">
        <v>681</v>
      </c>
      <c r="G302" t="s">
        <v>3447</v>
      </c>
      <c r="H302" t="s">
        <v>3448</v>
      </c>
    </row>
    <row r="303" spans="1:8" x14ac:dyDescent="0.25">
      <c r="A303">
        <v>529516</v>
      </c>
      <c r="B303" t="s">
        <v>3496</v>
      </c>
      <c r="C303">
        <v>2101</v>
      </c>
      <c r="D303" t="s">
        <v>681</v>
      </c>
      <c r="E303" t="s">
        <v>3476</v>
      </c>
      <c r="F303" t="s">
        <v>681</v>
      </c>
      <c r="G303" t="s">
        <v>3447</v>
      </c>
      <c r="H303" t="s">
        <v>3448</v>
      </c>
    </row>
    <row r="304" spans="1:8" x14ac:dyDescent="0.25">
      <c r="A304">
        <v>529524</v>
      </c>
      <c r="B304" t="s">
        <v>175</v>
      </c>
      <c r="C304">
        <v>2104</v>
      </c>
      <c r="D304" t="s">
        <v>3490</v>
      </c>
      <c r="E304" t="s">
        <v>3491</v>
      </c>
      <c r="F304" t="s">
        <v>3492</v>
      </c>
      <c r="G304" t="s">
        <v>3447</v>
      </c>
      <c r="H304" t="s">
        <v>3448</v>
      </c>
    </row>
    <row r="305" spans="1:8" x14ac:dyDescent="0.25">
      <c r="A305">
        <v>529532</v>
      </c>
      <c r="B305" t="s">
        <v>3497</v>
      </c>
      <c r="C305">
        <v>2126</v>
      </c>
      <c r="D305" t="s">
        <v>3498</v>
      </c>
      <c r="E305" t="s">
        <v>3476</v>
      </c>
      <c r="F305" t="s">
        <v>681</v>
      </c>
      <c r="G305" t="s">
        <v>3447</v>
      </c>
      <c r="H305" t="s">
        <v>3448</v>
      </c>
    </row>
    <row r="306" spans="1:8" x14ac:dyDescent="0.25">
      <c r="A306">
        <v>529541</v>
      </c>
      <c r="B306" t="s">
        <v>3499</v>
      </c>
      <c r="C306">
        <v>2101</v>
      </c>
      <c r="D306" t="s">
        <v>681</v>
      </c>
      <c r="E306" t="s">
        <v>3476</v>
      </c>
      <c r="F306" t="s">
        <v>681</v>
      </c>
      <c r="G306" t="s">
        <v>3447</v>
      </c>
      <c r="H306" t="s">
        <v>3448</v>
      </c>
    </row>
    <row r="307" spans="1:8" x14ac:dyDescent="0.25">
      <c r="A307">
        <v>529559</v>
      </c>
      <c r="B307" t="s">
        <v>3500</v>
      </c>
      <c r="C307">
        <v>2104</v>
      </c>
      <c r="D307" t="s">
        <v>3490</v>
      </c>
      <c r="E307" t="s">
        <v>3491</v>
      </c>
      <c r="F307" t="s">
        <v>3492</v>
      </c>
      <c r="G307" t="s">
        <v>3447</v>
      </c>
      <c r="H307" t="s">
        <v>3448</v>
      </c>
    </row>
    <row r="308" spans="1:8" x14ac:dyDescent="0.25">
      <c r="A308">
        <v>529567</v>
      </c>
      <c r="B308" t="s">
        <v>3501</v>
      </c>
      <c r="C308">
        <v>2101</v>
      </c>
      <c r="D308" t="s">
        <v>681</v>
      </c>
      <c r="E308" t="s">
        <v>3476</v>
      </c>
      <c r="F308" t="s">
        <v>681</v>
      </c>
      <c r="G308" t="s">
        <v>3447</v>
      </c>
      <c r="H308" t="s">
        <v>3448</v>
      </c>
    </row>
    <row r="309" spans="1:8" x14ac:dyDescent="0.25">
      <c r="A309">
        <v>529575</v>
      </c>
      <c r="B309" t="s">
        <v>3502</v>
      </c>
      <c r="C309">
        <v>2114</v>
      </c>
      <c r="D309" t="s">
        <v>3503</v>
      </c>
      <c r="E309" t="s">
        <v>3504</v>
      </c>
      <c r="F309" t="s">
        <v>3503</v>
      </c>
      <c r="G309" t="s">
        <v>3447</v>
      </c>
      <c r="H309" t="s">
        <v>3448</v>
      </c>
    </row>
    <row r="310" spans="1:8" x14ac:dyDescent="0.25">
      <c r="A310">
        <v>529583</v>
      </c>
      <c r="B310" t="s">
        <v>3505</v>
      </c>
      <c r="C310">
        <v>2114</v>
      </c>
      <c r="D310" t="s">
        <v>3503</v>
      </c>
      <c r="E310" t="s">
        <v>3504</v>
      </c>
      <c r="F310" t="s">
        <v>3503</v>
      </c>
      <c r="G310" t="s">
        <v>3447</v>
      </c>
      <c r="H310" t="s">
        <v>3448</v>
      </c>
    </row>
    <row r="311" spans="1:8" x14ac:dyDescent="0.25">
      <c r="A311">
        <v>529591</v>
      </c>
      <c r="B311" t="s">
        <v>207</v>
      </c>
      <c r="C311">
        <v>2115</v>
      </c>
      <c r="D311" t="s">
        <v>3506</v>
      </c>
      <c r="E311" t="s">
        <v>3507</v>
      </c>
      <c r="F311" t="s">
        <v>3506</v>
      </c>
      <c r="G311" t="s">
        <v>3447</v>
      </c>
      <c r="H311" t="s">
        <v>3448</v>
      </c>
    </row>
    <row r="312" spans="1:8" x14ac:dyDescent="0.25">
      <c r="A312">
        <v>529605</v>
      </c>
      <c r="B312" t="s">
        <v>3508</v>
      </c>
      <c r="C312">
        <v>2116</v>
      </c>
      <c r="D312" t="s">
        <v>3509</v>
      </c>
      <c r="E312" t="s">
        <v>3507</v>
      </c>
      <c r="F312" t="s">
        <v>3506</v>
      </c>
      <c r="G312" t="s">
        <v>3447</v>
      </c>
      <c r="H312" t="s">
        <v>3448</v>
      </c>
    </row>
    <row r="313" spans="1:8" x14ac:dyDescent="0.25">
      <c r="A313">
        <v>529613</v>
      </c>
      <c r="B313" t="s">
        <v>1885</v>
      </c>
      <c r="C313">
        <v>2115</v>
      </c>
      <c r="D313" t="s">
        <v>3506</v>
      </c>
      <c r="E313" t="s">
        <v>3507</v>
      </c>
      <c r="F313" t="s">
        <v>3506</v>
      </c>
      <c r="G313" t="s">
        <v>3447</v>
      </c>
      <c r="H313" t="s">
        <v>3448</v>
      </c>
    </row>
    <row r="314" spans="1:8" x14ac:dyDescent="0.25">
      <c r="A314">
        <v>529621</v>
      </c>
      <c r="B314" t="s">
        <v>3510</v>
      </c>
      <c r="C314">
        <v>2101</v>
      </c>
      <c r="D314" t="s">
        <v>681</v>
      </c>
      <c r="E314" t="s">
        <v>3476</v>
      </c>
      <c r="F314" t="s">
        <v>681</v>
      </c>
      <c r="G314" t="s">
        <v>3447</v>
      </c>
      <c r="H314" t="s">
        <v>3448</v>
      </c>
    </row>
    <row r="315" spans="1:8" x14ac:dyDescent="0.25">
      <c r="A315">
        <v>529630</v>
      </c>
      <c r="B315" t="s">
        <v>3511</v>
      </c>
      <c r="C315">
        <v>2118</v>
      </c>
      <c r="D315" t="s">
        <v>3445</v>
      </c>
      <c r="E315" t="s">
        <v>3446</v>
      </c>
      <c r="F315" t="s">
        <v>3445</v>
      </c>
      <c r="G315" t="s">
        <v>3447</v>
      </c>
      <c r="H315" t="s">
        <v>3448</v>
      </c>
    </row>
    <row r="316" spans="1:8" x14ac:dyDescent="0.25">
      <c r="A316">
        <v>529648</v>
      </c>
      <c r="B316" t="s">
        <v>3512</v>
      </c>
      <c r="C316">
        <v>2125</v>
      </c>
      <c r="D316" t="s">
        <v>3495</v>
      </c>
      <c r="E316" t="s">
        <v>3476</v>
      </c>
      <c r="F316" t="s">
        <v>681</v>
      </c>
      <c r="G316" t="s">
        <v>3447</v>
      </c>
      <c r="H316" t="s">
        <v>3448</v>
      </c>
    </row>
    <row r="317" spans="1:8" x14ac:dyDescent="0.25">
      <c r="A317">
        <v>529656</v>
      </c>
      <c r="B317" t="s">
        <v>3513</v>
      </c>
      <c r="C317">
        <v>2122</v>
      </c>
      <c r="D317" t="s">
        <v>868</v>
      </c>
      <c r="E317" t="s">
        <v>3451</v>
      </c>
      <c r="F317" t="s">
        <v>3452</v>
      </c>
      <c r="G317" t="s">
        <v>3447</v>
      </c>
      <c r="H317" t="s">
        <v>3448</v>
      </c>
    </row>
    <row r="318" spans="1:8" x14ac:dyDescent="0.25">
      <c r="A318">
        <v>529664</v>
      </c>
      <c r="B318" t="s">
        <v>3514</v>
      </c>
      <c r="C318">
        <v>2120</v>
      </c>
      <c r="D318" t="s">
        <v>3477</v>
      </c>
      <c r="E318" t="s">
        <v>3478</v>
      </c>
      <c r="F318" t="s">
        <v>3477</v>
      </c>
      <c r="G318" t="s">
        <v>3447</v>
      </c>
      <c r="H318" t="s">
        <v>3448</v>
      </c>
    </row>
    <row r="319" spans="1:8" x14ac:dyDescent="0.25">
      <c r="A319">
        <v>529672</v>
      </c>
      <c r="B319" t="s">
        <v>3515</v>
      </c>
      <c r="C319">
        <v>2120</v>
      </c>
      <c r="D319" t="s">
        <v>3477</v>
      </c>
      <c r="E319" t="s">
        <v>3478</v>
      </c>
      <c r="F319" t="s">
        <v>3477</v>
      </c>
      <c r="G319" t="s">
        <v>3447</v>
      </c>
      <c r="H319" t="s">
        <v>3448</v>
      </c>
    </row>
    <row r="320" spans="1:8" x14ac:dyDescent="0.25">
      <c r="A320">
        <v>529681</v>
      </c>
      <c r="B320" t="s">
        <v>3516</v>
      </c>
      <c r="C320">
        <v>2120</v>
      </c>
      <c r="D320" t="s">
        <v>3477</v>
      </c>
      <c r="E320" t="s">
        <v>3478</v>
      </c>
      <c r="F320" t="s">
        <v>3477</v>
      </c>
      <c r="G320" t="s">
        <v>3447</v>
      </c>
      <c r="H320" t="s">
        <v>3448</v>
      </c>
    </row>
    <row r="321" spans="1:8" x14ac:dyDescent="0.25">
      <c r="A321">
        <v>529699</v>
      </c>
      <c r="B321" t="s">
        <v>3517</v>
      </c>
      <c r="C321">
        <v>2121</v>
      </c>
      <c r="D321" t="s">
        <v>3518</v>
      </c>
      <c r="E321" t="s">
        <v>3519</v>
      </c>
      <c r="F321" t="s">
        <v>3518</v>
      </c>
      <c r="G321" t="s">
        <v>3447</v>
      </c>
      <c r="H321" t="s">
        <v>3448</v>
      </c>
    </row>
    <row r="322" spans="1:8" x14ac:dyDescent="0.25">
      <c r="A322">
        <v>529702</v>
      </c>
      <c r="B322" t="s">
        <v>3520</v>
      </c>
      <c r="C322">
        <v>2126</v>
      </c>
      <c r="D322" t="s">
        <v>3498</v>
      </c>
      <c r="E322" t="s">
        <v>3476</v>
      </c>
      <c r="F322" t="s">
        <v>681</v>
      </c>
      <c r="G322" t="s">
        <v>3447</v>
      </c>
      <c r="H322" t="s">
        <v>3448</v>
      </c>
    </row>
    <row r="323" spans="1:8" x14ac:dyDescent="0.25">
      <c r="A323">
        <v>529711</v>
      </c>
      <c r="B323" t="s">
        <v>3521</v>
      </c>
      <c r="C323">
        <v>2121</v>
      </c>
      <c r="D323" t="s">
        <v>3518</v>
      </c>
      <c r="E323" t="s">
        <v>3519</v>
      </c>
      <c r="F323" t="s">
        <v>3518</v>
      </c>
      <c r="G323" t="s">
        <v>3447</v>
      </c>
      <c r="H323" t="s">
        <v>3448</v>
      </c>
    </row>
    <row r="324" spans="1:8" x14ac:dyDescent="0.25">
      <c r="A324">
        <v>529729</v>
      </c>
      <c r="B324" t="s">
        <v>45</v>
      </c>
      <c r="C324">
        <v>3102</v>
      </c>
      <c r="D324" t="s">
        <v>46</v>
      </c>
      <c r="E324" t="s">
        <v>47</v>
      </c>
      <c r="F324" t="s">
        <v>46</v>
      </c>
      <c r="G324" t="s">
        <v>11</v>
      </c>
      <c r="H324" t="s">
        <v>12</v>
      </c>
    </row>
    <row r="325" spans="1:8" x14ac:dyDescent="0.25">
      <c r="A325">
        <v>529737</v>
      </c>
      <c r="B325" t="s">
        <v>3522</v>
      </c>
      <c r="C325">
        <v>2125</v>
      </c>
      <c r="D325" t="s">
        <v>3495</v>
      </c>
      <c r="E325" t="s">
        <v>3476</v>
      </c>
      <c r="F325" t="s">
        <v>681</v>
      </c>
      <c r="G325" t="s">
        <v>3447</v>
      </c>
      <c r="H325" t="s">
        <v>3448</v>
      </c>
    </row>
    <row r="326" spans="1:8" x14ac:dyDescent="0.25">
      <c r="A326">
        <v>529745</v>
      </c>
      <c r="B326" t="s">
        <v>3523</v>
      </c>
      <c r="C326">
        <v>2101</v>
      </c>
      <c r="D326" t="s">
        <v>681</v>
      </c>
      <c r="E326" t="s">
        <v>3476</v>
      </c>
      <c r="F326" t="s">
        <v>681</v>
      </c>
      <c r="G326" t="s">
        <v>3447</v>
      </c>
      <c r="H326" t="s">
        <v>3448</v>
      </c>
    </row>
    <row r="327" spans="1:8" x14ac:dyDescent="0.25">
      <c r="A327">
        <v>529753</v>
      </c>
      <c r="B327" t="s">
        <v>48</v>
      </c>
      <c r="C327">
        <v>3105</v>
      </c>
      <c r="D327" t="s">
        <v>14</v>
      </c>
      <c r="E327" t="s">
        <v>15</v>
      </c>
      <c r="F327" t="s">
        <v>14</v>
      </c>
      <c r="G327" t="s">
        <v>11</v>
      </c>
      <c r="H327" t="s">
        <v>12</v>
      </c>
    </row>
    <row r="328" spans="1:8" x14ac:dyDescent="0.25">
      <c r="A328">
        <v>529761</v>
      </c>
      <c r="B328" t="s">
        <v>49</v>
      </c>
      <c r="C328">
        <v>3105</v>
      </c>
      <c r="D328" t="s">
        <v>14</v>
      </c>
      <c r="E328" t="s">
        <v>15</v>
      </c>
      <c r="F328" t="s">
        <v>14</v>
      </c>
      <c r="G328" t="s">
        <v>11</v>
      </c>
      <c r="H328" t="s">
        <v>12</v>
      </c>
    </row>
    <row r="329" spans="1:8" x14ac:dyDescent="0.25">
      <c r="A329">
        <v>529770</v>
      </c>
      <c r="B329" t="s">
        <v>59</v>
      </c>
      <c r="C329">
        <v>2125</v>
      </c>
      <c r="D329" t="s">
        <v>3495</v>
      </c>
      <c r="E329" t="s">
        <v>3476</v>
      </c>
      <c r="F329" t="s">
        <v>681</v>
      </c>
      <c r="G329" t="s">
        <v>3447</v>
      </c>
      <c r="H329" t="s">
        <v>3448</v>
      </c>
    </row>
    <row r="330" spans="1:8" x14ac:dyDescent="0.25">
      <c r="A330">
        <v>529788</v>
      </c>
      <c r="B330" t="s">
        <v>3524</v>
      </c>
      <c r="C330">
        <v>2125</v>
      </c>
      <c r="D330" t="s">
        <v>3495</v>
      </c>
      <c r="E330" t="s">
        <v>3476</v>
      </c>
      <c r="F330" t="s">
        <v>681</v>
      </c>
      <c r="G330" t="s">
        <v>3447</v>
      </c>
      <c r="H330" t="s">
        <v>3448</v>
      </c>
    </row>
    <row r="331" spans="1:8" x14ac:dyDescent="0.25">
      <c r="A331">
        <v>529796</v>
      </c>
      <c r="B331" t="s">
        <v>3525</v>
      </c>
      <c r="C331">
        <v>2101</v>
      </c>
      <c r="D331" t="s">
        <v>681</v>
      </c>
      <c r="E331" t="s">
        <v>3476</v>
      </c>
      <c r="F331" t="s">
        <v>681</v>
      </c>
      <c r="G331" t="s">
        <v>3447</v>
      </c>
      <c r="H331" t="s">
        <v>3448</v>
      </c>
    </row>
    <row r="332" spans="1:8" x14ac:dyDescent="0.25">
      <c r="A332">
        <v>529818</v>
      </c>
      <c r="B332" t="s">
        <v>3526</v>
      </c>
      <c r="C332">
        <v>2101</v>
      </c>
      <c r="D332" t="s">
        <v>681</v>
      </c>
      <c r="E332" t="s">
        <v>3476</v>
      </c>
      <c r="F332" t="s">
        <v>681</v>
      </c>
      <c r="G332" t="s">
        <v>3447</v>
      </c>
      <c r="H332" t="s">
        <v>3448</v>
      </c>
    </row>
    <row r="333" spans="1:8" x14ac:dyDescent="0.25">
      <c r="A333">
        <v>529826</v>
      </c>
      <c r="B333" t="s">
        <v>4704</v>
      </c>
      <c r="C333">
        <v>6110</v>
      </c>
      <c r="D333" t="s">
        <v>4690</v>
      </c>
      <c r="E333" t="s">
        <v>4691</v>
      </c>
      <c r="F333" t="s">
        <v>4690</v>
      </c>
      <c r="G333" t="s">
        <v>4687</v>
      </c>
      <c r="H333" t="s">
        <v>4688</v>
      </c>
    </row>
    <row r="334" spans="1:8" x14ac:dyDescent="0.25">
      <c r="A334">
        <v>529834</v>
      </c>
      <c r="B334" t="s">
        <v>616</v>
      </c>
      <c r="C334">
        <v>6110</v>
      </c>
      <c r="D334" t="s">
        <v>4690</v>
      </c>
      <c r="E334" t="s">
        <v>4691</v>
      </c>
      <c r="F334" t="s">
        <v>4690</v>
      </c>
      <c r="G334" t="s">
        <v>4687</v>
      </c>
      <c r="H334" t="s">
        <v>4688</v>
      </c>
    </row>
    <row r="335" spans="1:8" x14ac:dyDescent="0.25">
      <c r="A335">
        <v>529842</v>
      </c>
      <c r="B335" t="s">
        <v>189</v>
      </c>
      <c r="C335">
        <v>2126</v>
      </c>
      <c r="D335" t="s">
        <v>3498</v>
      </c>
      <c r="E335" t="s">
        <v>3476</v>
      </c>
      <c r="F335" t="s">
        <v>681</v>
      </c>
      <c r="G335" t="s">
        <v>3447</v>
      </c>
      <c r="H335" t="s">
        <v>3448</v>
      </c>
    </row>
    <row r="336" spans="1:8" x14ac:dyDescent="0.25">
      <c r="A336">
        <v>529851</v>
      </c>
      <c r="B336" t="s">
        <v>986</v>
      </c>
      <c r="C336">
        <v>2125</v>
      </c>
      <c r="D336" t="s">
        <v>3495</v>
      </c>
      <c r="E336" t="s">
        <v>3476</v>
      </c>
      <c r="F336" t="s">
        <v>681</v>
      </c>
      <c r="G336" t="s">
        <v>3447</v>
      </c>
      <c r="H336" t="s">
        <v>3448</v>
      </c>
    </row>
    <row r="337" spans="1:8" x14ac:dyDescent="0.25">
      <c r="A337">
        <v>529869</v>
      </c>
      <c r="B337" t="s">
        <v>4705</v>
      </c>
      <c r="C337">
        <v>6109</v>
      </c>
      <c r="D337" t="s">
        <v>4706</v>
      </c>
      <c r="E337" t="s">
        <v>4691</v>
      </c>
      <c r="F337" t="s">
        <v>4690</v>
      </c>
      <c r="G337" t="s">
        <v>4687</v>
      </c>
      <c r="H337" t="s">
        <v>4688</v>
      </c>
    </row>
    <row r="338" spans="1:8" x14ac:dyDescent="0.25">
      <c r="A338">
        <v>529877</v>
      </c>
      <c r="B338" t="s">
        <v>50</v>
      </c>
      <c r="C338">
        <v>3107</v>
      </c>
      <c r="D338" t="s">
        <v>39</v>
      </c>
      <c r="E338" t="s">
        <v>37</v>
      </c>
      <c r="F338" t="s">
        <v>36</v>
      </c>
      <c r="G338" t="s">
        <v>11</v>
      </c>
      <c r="H338" t="s">
        <v>12</v>
      </c>
    </row>
    <row r="339" spans="1:8" x14ac:dyDescent="0.25">
      <c r="A339">
        <v>529885</v>
      </c>
      <c r="B339" t="s">
        <v>51</v>
      </c>
      <c r="C339">
        <v>3107</v>
      </c>
      <c r="D339" t="s">
        <v>39</v>
      </c>
      <c r="E339" t="s">
        <v>37</v>
      </c>
      <c r="F339" t="s">
        <v>36</v>
      </c>
      <c r="G339" t="s">
        <v>11</v>
      </c>
      <c r="H339" t="s">
        <v>12</v>
      </c>
    </row>
    <row r="340" spans="1:8" x14ac:dyDescent="0.25">
      <c r="A340">
        <v>529893</v>
      </c>
      <c r="B340" t="s">
        <v>52</v>
      </c>
      <c r="C340">
        <v>3116</v>
      </c>
      <c r="D340" t="s">
        <v>53</v>
      </c>
      <c r="E340" t="s">
        <v>54</v>
      </c>
      <c r="F340" t="s">
        <v>55</v>
      </c>
      <c r="G340" t="s">
        <v>11</v>
      </c>
      <c r="H340" t="s">
        <v>12</v>
      </c>
    </row>
    <row r="341" spans="1:8" x14ac:dyDescent="0.25">
      <c r="A341">
        <v>529907</v>
      </c>
      <c r="B341" t="s">
        <v>3527</v>
      </c>
      <c r="C341">
        <v>2125</v>
      </c>
      <c r="D341" t="s">
        <v>3495</v>
      </c>
      <c r="E341" t="s">
        <v>3476</v>
      </c>
      <c r="F341" t="s">
        <v>681</v>
      </c>
      <c r="G341" t="s">
        <v>3447</v>
      </c>
      <c r="H341" t="s">
        <v>3448</v>
      </c>
    </row>
    <row r="342" spans="1:8" x14ac:dyDescent="0.25">
      <c r="A342">
        <v>529915</v>
      </c>
      <c r="B342" t="s">
        <v>56</v>
      </c>
      <c r="C342">
        <v>3116</v>
      </c>
      <c r="D342" t="s">
        <v>53</v>
      </c>
      <c r="E342" t="s">
        <v>54</v>
      </c>
      <c r="F342" t="s">
        <v>55</v>
      </c>
      <c r="G342" t="s">
        <v>11</v>
      </c>
      <c r="H342" t="s">
        <v>12</v>
      </c>
    </row>
    <row r="343" spans="1:8" x14ac:dyDescent="0.25">
      <c r="A343">
        <v>529923</v>
      </c>
      <c r="B343" t="s">
        <v>57</v>
      </c>
      <c r="C343">
        <v>3116</v>
      </c>
      <c r="D343" t="s">
        <v>53</v>
      </c>
      <c r="E343" t="s">
        <v>54</v>
      </c>
      <c r="F343" t="s">
        <v>55</v>
      </c>
      <c r="G343" t="s">
        <v>11</v>
      </c>
      <c r="H343" t="s">
        <v>12</v>
      </c>
    </row>
    <row r="344" spans="1:8" x14ac:dyDescent="0.25">
      <c r="A344">
        <v>529931</v>
      </c>
      <c r="B344" t="s">
        <v>3528</v>
      </c>
      <c r="C344">
        <v>2125</v>
      </c>
      <c r="D344" t="s">
        <v>3495</v>
      </c>
      <c r="E344" t="s">
        <v>3476</v>
      </c>
      <c r="F344" t="s">
        <v>681</v>
      </c>
      <c r="G344" t="s">
        <v>3447</v>
      </c>
      <c r="H344" t="s">
        <v>3448</v>
      </c>
    </row>
    <row r="345" spans="1:8" x14ac:dyDescent="0.25">
      <c r="A345">
        <v>529940</v>
      </c>
      <c r="B345" t="s">
        <v>2069</v>
      </c>
      <c r="C345">
        <v>2101</v>
      </c>
      <c r="D345" t="s">
        <v>681</v>
      </c>
      <c r="E345" t="s">
        <v>3476</v>
      </c>
      <c r="F345" t="s">
        <v>681</v>
      </c>
      <c r="G345" t="s">
        <v>3447</v>
      </c>
      <c r="H345" t="s">
        <v>3448</v>
      </c>
    </row>
    <row r="346" spans="1:8" x14ac:dyDescent="0.25">
      <c r="A346">
        <v>529958</v>
      </c>
      <c r="B346" t="s">
        <v>3529</v>
      </c>
      <c r="C346">
        <v>2101</v>
      </c>
      <c r="D346" t="s">
        <v>681</v>
      </c>
      <c r="E346" t="s">
        <v>3476</v>
      </c>
      <c r="F346" t="s">
        <v>681</v>
      </c>
      <c r="G346" t="s">
        <v>3447</v>
      </c>
      <c r="H346" t="s">
        <v>3448</v>
      </c>
    </row>
    <row r="347" spans="1:8" x14ac:dyDescent="0.25">
      <c r="A347">
        <v>529966</v>
      </c>
      <c r="B347" t="s">
        <v>58</v>
      </c>
      <c r="C347">
        <v>3101</v>
      </c>
      <c r="D347" t="s">
        <v>41</v>
      </c>
      <c r="E347" t="s">
        <v>42</v>
      </c>
      <c r="F347" t="s">
        <v>43</v>
      </c>
      <c r="G347" t="s">
        <v>11</v>
      </c>
      <c r="H347" t="s">
        <v>12</v>
      </c>
    </row>
    <row r="348" spans="1:8" x14ac:dyDescent="0.25">
      <c r="A348">
        <v>529974</v>
      </c>
      <c r="B348" t="s">
        <v>3530</v>
      </c>
      <c r="C348">
        <v>2101</v>
      </c>
      <c r="D348" t="s">
        <v>681</v>
      </c>
      <c r="E348" t="s">
        <v>3476</v>
      </c>
      <c r="F348" t="s">
        <v>681</v>
      </c>
      <c r="G348" t="s">
        <v>3447</v>
      </c>
      <c r="H348" t="s">
        <v>3448</v>
      </c>
    </row>
    <row r="349" spans="1:8" x14ac:dyDescent="0.25">
      <c r="A349">
        <v>529982</v>
      </c>
      <c r="B349" t="s">
        <v>59</v>
      </c>
      <c r="C349">
        <v>3101</v>
      </c>
      <c r="D349" t="s">
        <v>41</v>
      </c>
      <c r="E349" t="s">
        <v>42</v>
      </c>
      <c r="F349" t="s">
        <v>43</v>
      </c>
      <c r="G349" t="s">
        <v>11</v>
      </c>
      <c r="H349" t="s">
        <v>12</v>
      </c>
    </row>
    <row r="350" spans="1:8" x14ac:dyDescent="0.25">
      <c r="A350">
        <v>529991</v>
      </c>
      <c r="B350" t="s">
        <v>3531</v>
      </c>
      <c r="C350">
        <v>2101</v>
      </c>
      <c r="D350" t="s">
        <v>681</v>
      </c>
      <c r="E350" t="s">
        <v>3476</v>
      </c>
      <c r="F350" t="s">
        <v>681</v>
      </c>
      <c r="G350" t="s">
        <v>3447</v>
      </c>
      <c r="H350" t="s">
        <v>3448</v>
      </c>
    </row>
    <row r="351" spans="1:8" x14ac:dyDescent="0.25">
      <c r="A351">
        <v>530000</v>
      </c>
      <c r="B351" t="s">
        <v>3532</v>
      </c>
      <c r="C351">
        <v>2125</v>
      </c>
      <c r="D351" t="s">
        <v>3495</v>
      </c>
      <c r="E351" t="s">
        <v>3476</v>
      </c>
      <c r="F351" t="s">
        <v>681</v>
      </c>
      <c r="G351" t="s">
        <v>3447</v>
      </c>
      <c r="H351" t="s">
        <v>3448</v>
      </c>
    </row>
    <row r="352" spans="1:8" x14ac:dyDescent="0.25">
      <c r="A352">
        <v>530018</v>
      </c>
      <c r="B352" t="s">
        <v>60</v>
      </c>
      <c r="C352">
        <v>3101</v>
      </c>
      <c r="D352" t="s">
        <v>41</v>
      </c>
      <c r="E352" t="s">
        <v>42</v>
      </c>
      <c r="F352" t="s">
        <v>43</v>
      </c>
      <c r="G352" t="s">
        <v>11</v>
      </c>
      <c r="H352" t="s">
        <v>12</v>
      </c>
    </row>
    <row r="353" spans="1:8" x14ac:dyDescent="0.25">
      <c r="A353">
        <v>530026</v>
      </c>
      <c r="B353" t="s">
        <v>3533</v>
      </c>
      <c r="C353">
        <v>2125</v>
      </c>
      <c r="D353" t="s">
        <v>3495</v>
      </c>
      <c r="E353" t="s">
        <v>3476</v>
      </c>
      <c r="F353" t="s">
        <v>681</v>
      </c>
      <c r="G353" t="s">
        <v>3447</v>
      </c>
      <c r="H353" t="s">
        <v>3448</v>
      </c>
    </row>
    <row r="354" spans="1:8" x14ac:dyDescent="0.25">
      <c r="A354">
        <v>530034</v>
      </c>
      <c r="B354" t="s">
        <v>61</v>
      </c>
      <c r="C354">
        <v>3117</v>
      </c>
      <c r="D354" t="s">
        <v>62</v>
      </c>
      <c r="E354" t="s">
        <v>42</v>
      </c>
      <c r="F354" t="s">
        <v>43</v>
      </c>
      <c r="G354" t="s">
        <v>11</v>
      </c>
      <c r="H354" t="s">
        <v>12</v>
      </c>
    </row>
    <row r="355" spans="1:8" x14ac:dyDescent="0.25">
      <c r="A355">
        <v>530042</v>
      </c>
      <c r="B355" t="s">
        <v>63</v>
      </c>
      <c r="C355">
        <v>3110</v>
      </c>
      <c r="D355" t="s">
        <v>64</v>
      </c>
      <c r="E355" t="s">
        <v>65</v>
      </c>
      <c r="F355" t="s">
        <v>66</v>
      </c>
      <c r="G355" t="s">
        <v>11</v>
      </c>
      <c r="H355" t="s">
        <v>12</v>
      </c>
    </row>
    <row r="356" spans="1:8" x14ac:dyDescent="0.25">
      <c r="A356">
        <v>530051</v>
      </c>
      <c r="B356" t="s">
        <v>2581</v>
      </c>
      <c r="C356">
        <v>2101</v>
      </c>
      <c r="D356" t="s">
        <v>681</v>
      </c>
      <c r="E356" t="s">
        <v>3476</v>
      </c>
      <c r="F356" t="s">
        <v>681</v>
      </c>
      <c r="G356" t="s">
        <v>3447</v>
      </c>
      <c r="H356" t="s">
        <v>3448</v>
      </c>
    </row>
    <row r="357" spans="1:8" x14ac:dyDescent="0.25">
      <c r="A357">
        <v>530069</v>
      </c>
      <c r="B357" t="s">
        <v>3534</v>
      </c>
      <c r="C357">
        <v>2125</v>
      </c>
      <c r="D357" t="s">
        <v>3495</v>
      </c>
      <c r="E357" t="s">
        <v>3476</v>
      </c>
      <c r="F357" t="s">
        <v>681</v>
      </c>
      <c r="G357" t="s">
        <v>3447</v>
      </c>
      <c r="H357" t="s">
        <v>3448</v>
      </c>
    </row>
    <row r="358" spans="1:8" x14ac:dyDescent="0.25">
      <c r="A358">
        <v>530085</v>
      </c>
      <c r="B358" t="s">
        <v>3017</v>
      </c>
      <c r="C358">
        <v>3214</v>
      </c>
      <c r="D358" t="s">
        <v>2377</v>
      </c>
      <c r="E358" t="s">
        <v>3018</v>
      </c>
      <c r="F358" t="s">
        <v>3019</v>
      </c>
      <c r="G358" t="s">
        <v>3012</v>
      </c>
      <c r="H358" t="s">
        <v>3013</v>
      </c>
    </row>
    <row r="359" spans="1:8" x14ac:dyDescent="0.25">
      <c r="A359">
        <v>530093</v>
      </c>
      <c r="B359" t="s">
        <v>1357</v>
      </c>
      <c r="C359">
        <v>2125</v>
      </c>
      <c r="D359" t="s">
        <v>3495</v>
      </c>
      <c r="E359" t="s">
        <v>3476</v>
      </c>
      <c r="F359" t="s">
        <v>681</v>
      </c>
      <c r="G359" t="s">
        <v>3447</v>
      </c>
      <c r="H359" t="s">
        <v>3448</v>
      </c>
    </row>
    <row r="360" spans="1:8" x14ac:dyDescent="0.25">
      <c r="A360">
        <v>530107</v>
      </c>
      <c r="B360" t="s">
        <v>3535</v>
      </c>
      <c r="C360">
        <v>2125</v>
      </c>
      <c r="D360" t="s">
        <v>3495</v>
      </c>
      <c r="E360" t="s">
        <v>3476</v>
      </c>
      <c r="F360" t="s">
        <v>681</v>
      </c>
      <c r="G360" t="s">
        <v>3447</v>
      </c>
      <c r="H360" t="s">
        <v>3448</v>
      </c>
    </row>
    <row r="361" spans="1:8" x14ac:dyDescent="0.25">
      <c r="A361">
        <v>530115</v>
      </c>
      <c r="B361" t="s">
        <v>1892</v>
      </c>
      <c r="C361">
        <v>2101</v>
      </c>
      <c r="D361" t="s">
        <v>681</v>
      </c>
      <c r="E361" t="s">
        <v>3476</v>
      </c>
      <c r="F361" t="s">
        <v>681</v>
      </c>
      <c r="G361" t="s">
        <v>3447</v>
      </c>
      <c r="H361" t="s">
        <v>3448</v>
      </c>
    </row>
    <row r="362" spans="1:8" x14ac:dyDescent="0.25">
      <c r="A362">
        <v>530123</v>
      </c>
      <c r="B362" t="s">
        <v>3020</v>
      </c>
      <c r="C362">
        <v>3214</v>
      </c>
      <c r="D362" t="s">
        <v>2377</v>
      </c>
      <c r="E362" t="s">
        <v>3018</v>
      </c>
      <c r="F362" t="s">
        <v>3019</v>
      </c>
      <c r="G362" t="s">
        <v>3012</v>
      </c>
      <c r="H362" t="s">
        <v>3013</v>
      </c>
    </row>
    <row r="363" spans="1:8" x14ac:dyDescent="0.25">
      <c r="A363">
        <v>530131</v>
      </c>
      <c r="B363" t="s">
        <v>2365</v>
      </c>
      <c r="C363">
        <v>3212</v>
      </c>
      <c r="D363" t="s">
        <v>3021</v>
      </c>
      <c r="E363" t="s">
        <v>3022</v>
      </c>
      <c r="F363" t="s">
        <v>3023</v>
      </c>
      <c r="G363" t="s">
        <v>3012</v>
      </c>
      <c r="H363" t="s">
        <v>3013</v>
      </c>
    </row>
    <row r="364" spans="1:8" x14ac:dyDescent="0.25">
      <c r="A364">
        <v>530140</v>
      </c>
      <c r="B364" t="s">
        <v>3024</v>
      </c>
      <c r="C364">
        <v>3201</v>
      </c>
      <c r="D364" t="s">
        <v>3025</v>
      </c>
      <c r="E364" t="s">
        <v>3022</v>
      </c>
      <c r="F364" t="s">
        <v>3023</v>
      </c>
      <c r="G364" t="s">
        <v>3012</v>
      </c>
      <c r="H364" t="s">
        <v>3013</v>
      </c>
    </row>
    <row r="365" spans="1:8" x14ac:dyDescent="0.25">
      <c r="A365">
        <v>530158</v>
      </c>
      <c r="B365" t="s">
        <v>3536</v>
      </c>
      <c r="C365">
        <v>2126</v>
      </c>
      <c r="D365" t="s">
        <v>3498</v>
      </c>
      <c r="E365" t="s">
        <v>3476</v>
      </c>
      <c r="F365" t="s">
        <v>681</v>
      </c>
      <c r="G365" t="s">
        <v>3447</v>
      </c>
      <c r="H365" t="s">
        <v>3448</v>
      </c>
    </row>
    <row r="366" spans="1:8" x14ac:dyDescent="0.25">
      <c r="A366">
        <v>530166</v>
      </c>
      <c r="B366" t="s">
        <v>3537</v>
      </c>
      <c r="C366">
        <v>2126</v>
      </c>
      <c r="D366" t="s">
        <v>3498</v>
      </c>
      <c r="E366" t="s">
        <v>3476</v>
      </c>
      <c r="F366" t="s">
        <v>681</v>
      </c>
      <c r="G366" t="s">
        <v>3447</v>
      </c>
      <c r="H366" t="s">
        <v>3448</v>
      </c>
    </row>
    <row r="367" spans="1:8" x14ac:dyDescent="0.25">
      <c r="A367">
        <v>530174</v>
      </c>
      <c r="B367" t="s">
        <v>2709</v>
      </c>
      <c r="C367">
        <v>2125</v>
      </c>
      <c r="D367" t="s">
        <v>3495</v>
      </c>
      <c r="E367" t="s">
        <v>3476</v>
      </c>
      <c r="F367" t="s">
        <v>681</v>
      </c>
      <c r="G367" t="s">
        <v>3447</v>
      </c>
      <c r="H367" t="s">
        <v>3448</v>
      </c>
    </row>
    <row r="368" spans="1:8" x14ac:dyDescent="0.25">
      <c r="A368">
        <v>530182</v>
      </c>
      <c r="B368" t="s">
        <v>3026</v>
      </c>
      <c r="C368">
        <v>3201</v>
      </c>
      <c r="D368" t="s">
        <v>3025</v>
      </c>
      <c r="E368" t="s">
        <v>3022</v>
      </c>
      <c r="F368" t="s">
        <v>3023</v>
      </c>
      <c r="G368" t="s">
        <v>3012</v>
      </c>
      <c r="H368" t="s">
        <v>3013</v>
      </c>
    </row>
    <row r="369" spans="1:8" x14ac:dyDescent="0.25">
      <c r="A369">
        <v>530191</v>
      </c>
      <c r="B369" t="s">
        <v>3538</v>
      </c>
      <c r="C369">
        <v>2125</v>
      </c>
      <c r="D369" t="s">
        <v>3495</v>
      </c>
      <c r="E369" t="s">
        <v>3476</v>
      </c>
      <c r="F369" t="s">
        <v>681</v>
      </c>
      <c r="G369" t="s">
        <v>3447</v>
      </c>
      <c r="H369" t="s">
        <v>3448</v>
      </c>
    </row>
    <row r="370" spans="1:8" x14ac:dyDescent="0.25">
      <c r="A370">
        <v>530204</v>
      </c>
      <c r="B370" t="s">
        <v>3539</v>
      </c>
      <c r="C370">
        <v>2101</v>
      </c>
      <c r="D370" t="s">
        <v>681</v>
      </c>
      <c r="E370" t="s">
        <v>3476</v>
      </c>
      <c r="F370" t="s">
        <v>681</v>
      </c>
      <c r="G370" t="s">
        <v>3447</v>
      </c>
      <c r="H370" t="s">
        <v>3448</v>
      </c>
    </row>
    <row r="371" spans="1:8" x14ac:dyDescent="0.25">
      <c r="A371">
        <v>530212</v>
      </c>
      <c r="B371" t="s">
        <v>3540</v>
      </c>
      <c r="C371">
        <v>2125</v>
      </c>
      <c r="D371" t="s">
        <v>3495</v>
      </c>
      <c r="E371" t="s">
        <v>3476</v>
      </c>
      <c r="F371" t="s">
        <v>681</v>
      </c>
      <c r="G371" t="s">
        <v>3447</v>
      </c>
      <c r="H371" t="s">
        <v>3448</v>
      </c>
    </row>
    <row r="372" spans="1:8" x14ac:dyDescent="0.25">
      <c r="A372">
        <v>530221</v>
      </c>
      <c r="B372" t="s">
        <v>3027</v>
      </c>
      <c r="C372">
        <v>3208</v>
      </c>
      <c r="D372" t="s">
        <v>3028</v>
      </c>
      <c r="E372" t="s">
        <v>3029</v>
      </c>
      <c r="F372" t="s">
        <v>3030</v>
      </c>
      <c r="G372" t="s">
        <v>3012</v>
      </c>
      <c r="H372" t="s">
        <v>3013</v>
      </c>
    </row>
    <row r="373" spans="1:8" x14ac:dyDescent="0.25">
      <c r="A373">
        <v>530239</v>
      </c>
      <c r="B373" t="s">
        <v>2065</v>
      </c>
      <c r="C373">
        <v>3206</v>
      </c>
      <c r="D373" t="s">
        <v>3031</v>
      </c>
      <c r="E373" t="s">
        <v>3029</v>
      </c>
      <c r="F373" t="s">
        <v>3030</v>
      </c>
      <c r="G373" t="s">
        <v>3012</v>
      </c>
      <c r="H373" t="s">
        <v>3013</v>
      </c>
    </row>
    <row r="374" spans="1:8" x14ac:dyDescent="0.25">
      <c r="A374">
        <v>530247</v>
      </c>
      <c r="B374" t="s">
        <v>3032</v>
      </c>
      <c r="C374">
        <v>3206</v>
      </c>
      <c r="D374" t="s">
        <v>3031</v>
      </c>
      <c r="E374" t="s">
        <v>3029</v>
      </c>
      <c r="F374" t="s">
        <v>3030</v>
      </c>
      <c r="G374" t="s">
        <v>3012</v>
      </c>
      <c r="H374" t="s">
        <v>3013</v>
      </c>
    </row>
    <row r="375" spans="1:8" x14ac:dyDescent="0.25">
      <c r="A375">
        <v>530263</v>
      </c>
      <c r="B375" t="s">
        <v>3541</v>
      </c>
      <c r="C375">
        <v>2101</v>
      </c>
      <c r="D375" t="s">
        <v>681</v>
      </c>
      <c r="E375" t="s">
        <v>3476</v>
      </c>
      <c r="F375" t="s">
        <v>681</v>
      </c>
      <c r="G375" t="s">
        <v>3447</v>
      </c>
      <c r="H375" t="s">
        <v>3448</v>
      </c>
    </row>
    <row r="376" spans="1:8" x14ac:dyDescent="0.25">
      <c r="A376">
        <v>530271</v>
      </c>
      <c r="B376" t="s">
        <v>207</v>
      </c>
      <c r="C376">
        <v>3206</v>
      </c>
      <c r="D376" t="s">
        <v>3031</v>
      </c>
      <c r="E376" t="s">
        <v>3029</v>
      </c>
      <c r="F376" t="s">
        <v>3030</v>
      </c>
      <c r="G376" t="s">
        <v>3012</v>
      </c>
      <c r="H376" t="s">
        <v>3013</v>
      </c>
    </row>
    <row r="377" spans="1:8" x14ac:dyDescent="0.25">
      <c r="A377">
        <v>530280</v>
      </c>
      <c r="B377" t="s">
        <v>3033</v>
      </c>
      <c r="C377">
        <v>3206</v>
      </c>
      <c r="D377" t="s">
        <v>3031</v>
      </c>
      <c r="E377" t="s">
        <v>3029</v>
      </c>
      <c r="F377" t="s">
        <v>3030</v>
      </c>
      <c r="G377" t="s">
        <v>3012</v>
      </c>
      <c r="H377" t="s">
        <v>3013</v>
      </c>
    </row>
    <row r="378" spans="1:8" x14ac:dyDescent="0.25">
      <c r="A378">
        <v>530298</v>
      </c>
      <c r="B378" t="s">
        <v>3542</v>
      </c>
      <c r="C378">
        <v>2101</v>
      </c>
      <c r="D378" t="s">
        <v>681</v>
      </c>
      <c r="E378" t="s">
        <v>3476</v>
      </c>
      <c r="F378" t="s">
        <v>681</v>
      </c>
      <c r="G378" t="s">
        <v>3447</v>
      </c>
      <c r="H378" t="s">
        <v>3448</v>
      </c>
    </row>
    <row r="379" spans="1:8" x14ac:dyDescent="0.25">
      <c r="A379">
        <v>530301</v>
      </c>
      <c r="B379" t="s">
        <v>3543</v>
      </c>
      <c r="C379">
        <v>2126</v>
      </c>
      <c r="D379" t="s">
        <v>3498</v>
      </c>
      <c r="E379" t="s">
        <v>3476</v>
      </c>
      <c r="F379" t="s">
        <v>681</v>
      </c>
      <c r="G379" t="s">
        <v>3447</v>
      </c>
      <c r="H379" t="s">
        <v>3448</v>
      </c>
    </row>
    <row r="380" spans="1:8" x14ac:dyDescent="0.25">
      <c r="A380">
        <v>530310</v>
      </c>
      <c r="B380" t="s">
        <v>3544</v>
      </c>
      <c r="C380">
        <v>2101</v>
      </c>
      <c r="D380" t="s">
        <v>681</v>
      </c>
      <c r="E380" t="s">
        <v>3476</v>
      </c>
      <c r="F380" t="s">
        <v>681</v>
      </c>
      <c r="G380" t="s">
        <v>3447</v>
      </c>
      <c r="H380" t="s">
        <v>3448</v>
      </c>
    </row>
    <row r="381" spans="1:8" x14ac:dyDescent="0.25">
      <c r="A381">
        <v>530328</v>
      </c>
      <c r="B381" t="s">
        <v>3034</v>
      </c>
      <c r="C381">
        <v>3208</v>
      </c>
      <c r="D381" t="s">
        <v>3028</v>
      </c>
      <c r="E381" t="s">
        <v>3029</v>
      </c>
      <c r="F381" t="s">
        <v>3030</v>
      </c>
      <c r="G381" t="s">
        <v>3012</v>
      </c>
      <c r="H381" t="s">
        <v>3013</v>
      </c>
    </row>
    <row r="382" spans="1:8" x14ac:dyDescent="0.25">
      <c r="A382">
        <v>530336</v>
      </c>
      <c r="B382" t="s">
        <v>3035</v>
      </c>
      <c r="C382">
        <v>3206</v>
      </c>
      <c r="D382" t="s">
        <v>3031</v>
      </c>
      <c r="E382" t="s">
        <v>3029</v>
      </c>
      <c r="F382" t="s">
        <v>3030</v>
      </c>
      <c r="G382" t="s">
        <v>3012</v>
      </c>
      <c r="H382" t="s">
        <v>3013</v>
      </c>
    </row>
    <row r="383" spans="1:8" x14ac:dyDescent="0.25">
      <c r="A383">
        <v>530344</v>
      </c>
      <c r="B383" t="s">
        <v>1173</v>
      </c>
      <c r="C383">
        <v>2126</v>
      </c>
      <c r="D383" t="s">
        <v>3498</v>
      </c>
      <c r="E383" t="s">
        <v>3476</v>
      </c>
      <c r="F383" t="s">
        <v>681</v>
      </c>
      <c r="G383" t="s">
        <v>3447</v>
      </c>
      <c r="H383" t="s">
        <v>3448</v>
      </c>
    </row>
    <row r="384" spans="1:8" x14ac:dyDescent="0.25">
      <c r="A384">
        <v>530352</v>
      </c>
      <c r="B384" t="s">
        <v>3545</v>
      </c>
      <c r="C384">
        <v>2101</v>
      </c>
      <c r="D384" t="s">
        <v>681</v>
      </c>
      <c r="E384" t="s">
        <v>3476</v>
      </c>
      <c r="F384" t="s">
        <v>681</v>
      </c>
      <c r="G384" t="s">
        <v>3447</v>
      </c>
      <c r="H384" t="s">
        <v>3448</v>
      </c>
    </row>
    <row r="385" spans="1:8" x14ac:dyDescent="0.25">
      <c r="A385">
        <v>530361</v>
      </c>
      <c r="B385" t="s">
        <v>3036</v>
      </c>
      <c r="C385">
        <v>3211</v>
      </c>
      <c r="D385" t="s">
        <v>3015</v>
      </c>
      <c r="E385" t="s">
        <v>3016</v>
      </c>
      <c r="F385" t="s">
        <v>3015</v>
      </c>
      <c r="G385" t="s">
        <v>3012</v>
      </c>
      <c r="H385" t="s">
        <v>3013</v>
      </c>
    </row>
    <row r="386" spans="1:8" x14ac:dyDescent="0.25">
      <c r="A386">
        <v>530379</v>
      </c>
      <c r="B386" t="s">
        <v>3037</v>
      </c>
      <c r="C386">
        <v>3211</v>
      </c>
      <c r="D386" t="s">
        <v>3015</v>
      </c>
      <c r="E386" t="s">
        <v>3016</v>
      </c>
      <c r="F386" t="s">
        <v>3015</v>
      </c>
      <c r="G386" t="s">
        <v>3012</v>
      </c>
      <c r="H386" t="s">
        <v>3013</v>
      </c>
    </row>
    <row r="387" spans="1:8" x14ac:dyDescent="0.25">
      <c r="A387">
        <v>530387</v>
      </c>
      <c r="B387" t="s">
        <v>1799</v>
      </c>
      <c r="C387">
        <v>5106</v>
      </c>
      <c r="D387" t="s">
        <v>1800</v>
      </c>
      <c r="E387" t="s">
        <v>1793</v>
      </c>
      <c r="F387" t="s">
        <v>1792</v>
      </c>
      <c r="G387" t="s">
        <v>1794</v>
      </c>
      <c r="H387" t="s">
        <v>1795</v>
      </c>
    </row>
    <row r="388" spans="1:8" x14ac:dyDescent="0.25">
      <c r="A388">
        <v>530395</v>
      </c>
      <c r="B388" t="s">
        <v>4395</v>
      </c>
      <c r="C388">
        <v>4202</v>
      </c>
      <c r="D388" t="s">
        <v>4396</v>
      </c>
      <c r="E388" t="s">
        <v>4397</v>
      </c>
      <c r="F388" t="s">
        <v>4396</v>
      </c>
      <c r="G388" t="s">
        <v>4393</v>
      </c>
      <c r="H388" t="s">
        <v>4394</v>
      </c>
    </row>
    <row r="389" spans="1:8" x14ac:dyDescent="0.25">
      <c r="A389">
        <v>530409</v>
      </c>
      <c r="B389" t="s">
        <v>3546</v>
      </c>
      <c r="C389">
        <v>2101</v>
      </c>
      <c r="D389" t="s">
        <v>681</v>
      </c>
      <c r="E389" t="s">
        <v>3476</v>
      </c>
      <c r="F389" t="s">
        <v>681</v>
      </c>
      <c r="G389" t="s">
        <v>3447</v>
      </c>
      <c r="H389" t="s">
        <v>3448</v>
      </c>
    </row>
    <row r="390" spans="1:8" x14ac:dyDescent="0.25">
      <c r="A390">
        <v>530417</v>
      </c>
      <c r="B390" t="s">
        <v>4398</v>
      </c>
      <c r="C390">
        <v>4212</v>
      </c>
      <c r="D390" t="s">
        <v>4399</v>
      </c>
      <c r="E390" t="s">
        <v>4397</v>
      </c>
      <c r="F390" t="s">
        <v>4396</v>
      </c>
      <c r="G390" t="s">
        <v>4393</v>
      </c>
      <c r="H390" t="s">
        <v>4394</v>
      </c>
    </row>
    <row r="391" spans="1:8" x14ac:dyDescent="0.25">
      <c r="A391">
        <v>530425</v>
      </c>
      <c r="B391" t="s">
        <v>1801</v>
      </c>
      <c r="C391">
        <v>5103</v>
      </c>
      <c r="D391" t="s">
        <v>1802</v>
      </c>
      <c r="E391" t="s">
        <v>1803</v>
      </c>
      <c r="F391" t="s">
        <v>1802</v>
      </c>
      <c r="G391" t="s">
        <v>1794</v>
      </c>
      <c r="H391" t="s">
        <v>1795</v>
      </c>
    </row>
    <row r="392" spans="1:8" x14ac:dyDescent="0.25">
      <c r="A392">
        <v>530433</v>
      </c>
      <c r="B392" t="s">
        <v>1804</v>
      </c>
      <c r="C392">
        <v>5102</v>
      </c>
      <c r="D392" t="s">
        <v>1805</v>
      </c>
      <c r="E392" t="s">
        <v>1806</v>
      </c>
      <c r="F392" t="s">
        <v>1807</v>
      </c>
      <c r="G392" t="s">
        <v>1794</v>
      </c>
      <c r="H392" t="s">
        <v>1795</v>
      </c>
    </row>
    <row r="393" spans="1:8" x14ac:dyDescent="0.25">
      <c r="A393">
        <v>530441</v>
      </c>
      <c r="B393" t="s">
        <v>3547</v>
      </c>
      <c r="C393">
        <v>2101</v>
      </c>
      <c r="D393" t="s">
        <v>681</v>
      </c>
      <c r="E393" t="s">
        <v>3476</v>
      </c>
      <c r="F393" t="s">
        <v>681</v>
      </c>
      <c r="G393" t="s">
        <v>3447</v>
      </c>
      <c r="H393" t="s">
        <v>3448</v>
      </c>
    </row>
    <row r="394" spans="1:8" x14ac:dyDescent="0.25">
      <c r="A394">
        <v>530450</v>
      </c>
      <c r="B394" t="s">
        <v>3548</v>
      </c>
      <c r="C394">
        <v>2101</v>
      </c>
      <c r="D394" t="s">
        <v>681</v>
      </c>
      <c r="E394" t="s">
        <v>3476</v>
      </c>
      <c r="F394" t="s">
        <v>681</v>
      </c>
      <c r="G394" t="s">
        <v>3447</v>
      </c>
      <c r="H394" t="s">
        <v>3448</v>
      </c>
    </row>
    <row r="395" spans="1:8" x14ac:dyDescent="0.25">
      <c r="A395">
        <v>530468</v>
      </c>
      <c r="B395" t="s">
        <v>1808</v>
      </c>
      <c r="C395">
        <v>5105</v>
      </c>
      <c r="D395" t="s">
        <v>1807</v>
      </c>
      <c r="E395" t="s">
        <v>1806</v>
      </c>
      <c r="F395" t="s">
        <v>1807</v>
      </c>
      <c r="G395" t="s">
        <v>1794</v>
      </c>
      <c r="H395" t="s">
        <v>1795</v>
      </c>
    </row>
    <row r="396" spans="1:8" x14ac:dyDescent="0.25">
      <c r="A396">
        <v>530476</v>
      </c>
      <c r="B396" t="s">
        <v>3549</v>
      </c>
      <c r="C396">
        <v>2125</v>
      </c>
      <c r="D396" t="s">
        <v>3495</v>
      </c>
      <c r="E396" t="s">
        <v>3476</v>
      </c>
      <c r="F396" t="s">
        <v>681</v>
      </c>
      <c r="G396" t="s">
        <v>3447</v>
      </c>
      <c r="H396" t="s">
        <v>3448</v>
      </c>
    </row>
    <row r="397" spans="1:8" x14ac:dyDescent="0.25">
      <c r="A397">
        <v>530484</v>
      </c>
      <c r="B397" t="s">
        <v>1809</v>
      </c>
      <c r="C397">
        <v>5105</v>
      </c>
      <c r="D397" t="s">
        <v>1807</v>
      </c>
      <c r="E397" t="s">
        <v>1806</v>
      </c>
      <c r="F397" t="s">
        <v>1807</v>
      </c>
      <c r="G397" t="s">
        <v>1794</v>
      </c>
      <c r="H397" t="s">
        <v>1795</v>
      </c>
    </row>
    <row r="398" spans="1:8" x14ac:dyDescent="0.25">
      <c r="A398">
        <v>530492</v>
      </c>
      <c r="B398" t="s">
        <v>3550</v>
      </c>
      <c r="C398">
        <v>2101</v>
      </c>
      <c r="D398" t="s">
        <v>681</v>
      </c>
      <c r="E398" t="s">
        <v>3476</v>
      </c>
      <c r="F398" t="s">
        <v>681</v>
      </c>
      <c r="G398" t="s">
        <v>3447</v>
      </c>
      <c r="H398" t="s">
        <v>3448</v>
      </c>
    </row>
    <row r="399" spans="1:8" x14ac:dyDescent="0.25">
      <c r="A399">
        <v>530506</v>
      </c>
      <c r="B399" t="s">
        <v>4400</v>
      </c>
      <c r="C399">
        <v>4205</v>
      </c>
      <c r="D399" t="s">
        <v>4392</v>
      </c>
      <c r="E399" t="s">
        <v>4391</v>
      </c>
      <c r="F399" t="s">
        <v>4392</v>
      </c>
      <c r="G399" t="s">
        <v>4393</v>
      </c>
      <c r="H399" t="s">
        <v>4394</v>
      </c>
    </row>
    <row r="400" spans="1:8" x14ac:dyDescent="0.25">
      <c r="A400">
        <v>530514</v>
      </c>
      <c r="B400" t="s">
        <v>3551</v>
      </c>
      <c r="C400">
        <v>2125</v>
      </c>
      <c r="D400" t="s">
        <v>3495</v>
      </c>
      <c r="E400" t="s">
        <v>3476</v>
      </c>
      <c r="F400" t="s">
        <v>681</v>
      </c>
      <c r="G400" t="s">
        <v>3447</v>
      </c>
      <c r="H400" t="s">
        <v>3448</v>
      </c>
    </row>
    <row r="401" spans="1:8" x14ac:dyDescent="0.25">
      <c r="A401">
        <v>530522</v>
      </c>
      <c r="B401" t="s">
        <v>3552</v>
      </c>
      <c r="C401">
        <v>2101</v>
      </c>
      <c r="D401" t="s">
        <v>681</v>
      </c>
      <c r="E401" t="s">
        <v>3476</v>
      </c>
      <c r="F401" t="s">
        <v>681</v>
      </c>
      <c r="G401" t="s">
        <v>3447</v>
      </c>
      <c r="H401" t="s">
        <v>3448</v>
      </c>
    </row>
    <row r="402" spans="1:8" x14ac:dyDescent="0.25">
      <c r="A402">
        <v>530531</v>
      </c>
      <c r="B402" t="s">
        <v>203</v>
      </c>
      <c r="C402">
        <v>2125</v>
      </c>
      <c r="D402" t="s">
        <v>3495</v>
      </c>
      <c r="E402" t="s">
        <v>3476</v>
      </c>
      <c r="F402" t="s">
        <v>681</v>
      </c>
      <c r="G402" t="s">
        <v>3447</v>
      </c>
      <c r="H402" t="s">
        <v>3448</v>
      </c>
    </row>
    <row r="403" spans="1:8" x14ac:dyDescent="0.25">
      <c r="A403">
        <v>530549</v>
      </c>
      <c r="B403" t="s">
        <v>470</v>
      </c>
      <c r="C403">
        <v>2125</v>
      </c>
      <c r="D403" t="s">
        <v>3495</v>
      </c>
      <c r="E403" t="s">
        <v>3476</v>
      </c>
      <c r="F403" t="s">
        <v>681</v>
      </c>
      <c r="G403" t="s">
        <v>3447</v>
      </c>
      <c r="H403" t="s">
        <v>3448</v>
      </c>
    </row>
    <row r="404" spans="1:8" x14ac:dyDescent="0.25">
      <c r="A404">
        <v>530557</v>
      </c>
      <c r="B404" t="s">
        <v>1819</v>
      </c>
      <c r="C404">
        <v>4207</v>
      </c>
      <c r="D404" t="s">
        <v>4401</v>
      </c>
      <c r="E404" t="s">
        <v>4402</v>
      </c>
      <c r="F404" t="s">
        <v>4401</v>
      </c>
      <c r="G404" t="s">
        <v>4393</v>
      </c>
      <c r="H404" t="s">
        <v>4394</v>
      </c>
    </row>
    <row r="405" spans="1:8" x14ac:dyDescent="0.25">
      <c r="A405">
        <v>530565</v>
      </c>
      <c r="B405" t="s">
        <v>4403</v>
      </c>
      <c r="C405">
        <v>4207</v>
      </c>
      <c r="D405" t="s">
        <v>4401</v>
      </c>
      <c r="E405" t="s">
        <v>4402</v>
      </c>
      <c r="F405" t="s">
        <v>4401</v>
      </c>
      <c r="G405" t="s">
        <v>4393</v>
      </c>
      <c r="H405" t="s">
        <v>4394</v>
      </c>
    </row>
    <row r="406" spans="1:8" x14ac:dyDescent="0.25">
      <c r="A406">
        <v>530573</v>
      </c>
      <c r="B406" t="s">
        <v>3553</v>
      </c>
      <c r="C406">
        <v>2123</v>
      </c>
      <c r="D406" t="s">
        <v>3484</v>
      </c>
      <c r="E406" t="s">
        <v>3478</v>
      </c>
      <c r="F406" t="s">
        <v>3477</v>
      </c>
      <c r="G406" t="s">
        <v>3447</v>
      </c>
      <c r="H406" t="s">
        <v>3448</v>
      </c>
    </row>
    <row r="407" spans="1:8" x14ac:dyDescent="0.25">
      <c r="A407">
        <v>530581</v>
      </c>
      <c r="B407" t="s">
        <v>4404</v>
      </c>
      <c r="C407">
        <v>4216</v>
      </c>
      <c r="D407" t="s">
        <v>4405</v>
      </c>
      <c r="E407" t="s">
        <v>4402</v>
      </c>
      <c r="F407" t="s">
        <v>4401</v>
      </c>
      <c r="G407" t="s">
        <v>4393</v>
      </c>
      <c r="H407" t="s">
        <v>4394</v>
      </c>
    </row>
    <row r="408" spans="1:8" x14ac:dyDescent="0.25">
      <c r="A408">
        <v>530590</v>
      </c>
      <c r="B408" t="s">
        <v>4406</v>
      </c>
      <c r="C408">
        <v>4216</v>
      </c>
      <c r="D408" t="s">
        <v>4405</v>
      </c>
      <c r="E408" t="s">
        <v>4402</v>
      </c>
      <c r="F408" t="s">
        <v>4401</v>
      </c>
      <c r="G408" t="s">
        <v>4393</v>
      </c>
      <c r="H408" t="s">
        <v>4394</v>
      </c>
    </row>
    <row r="409" spans="1:8" x14ac:dyDescent="0.25">
      <c r="A409">
        <v>530603</v>
      </c>
      <c r="B409" t="s">
        <v>4407</v>
      </c>
      <c r="C409">
        <v>4216</v>
      </c>
      <c r="D409" t="s">
        <v>4405</v>
      </c>
      <c r="E409" t="s">
        <v>4402</v>
      </c>
      <c r="F409" t="s">
        <v>4401</v>
      </c>
      <c r="G409" t="s">
        <v>4393</v>
      </c>
      <c r="H409" t="s">
        <v>4394</v>
      </c>
    </row>
    <row r="410" spans="1:8" x14ac:dyDescent="0.25">
      <c r="A410">
        <v>530611</v>
      </c>
      <c r="B410" t="s">
        <v>3554</v>
      </c>
      <c r="C410">
        <v>2126</v>
      </c>
      <c r="D410" t="s">
        <v>3498</v>
      </c>
      <c r="E410" t="s">
        <v>3476</v>
      </c>
      <c r="F410" t="s">
        <v>681</v>
      </c>
      <c r="G410" t="s">
        <v>3447</v>
      </c>
      <c r="H410" t="s">
        <v>3448</v>
      </c>
    </row>
    <row r="411" spans="1:8" x14ac:dyDescent="0.25">
      <c r="A411">
        <v>530620</v>
      </c>
      <c r="B411" t="s">
        <v>4408</v>
      </c>
      <c r="C411">
        <v>4214</v>
      </c>
      <c r="D411" t="s">
        <v>4409</v>
      </c>
      <c r="E411" t="s">
        <v>4410</v>
      </c>
      <c r="F411" t="s">
        <v>4409</v>
      </c>
      <c r="G411" t="s">
        <v>4393</v>
      </c>
      <c r="H411" t="s">
        <v>4394</v>
      </c>
    </row>
    <row r="412" spans="1:8" x14ac:dyDescent="0.25">
      <c r="A412">
        <v>530638</v>
      </c>
      <c r="B412" t="s">
        <v>3555</v>
      </c>
      <c r="C412">
        <v>2101</v>
      </c>
      <c r="D412" t="s">
        <v>681</v>
      </c>
      <c r="E412" t="s">
        <v>3476</v>
      </c>
      <c r="F412" t="s">
        <v>681</v>
      </c>
      <c r="G412" t="s">
        <v>3447</v>
      </c>
      <c r="H412" t="s">
        <v>3448</v>
      </c>
    </row>
    <row r="413" spans="1:8" x14ac:dyDescent="0.25">
      <c r="A413">
        <v>530646</v>
      </c>
      <c r="B413" t="s">
        <v>4707</v>
      </c>
      <c r="C413">
        <v>6102</v>
      </c>
      <c r="D413" t="s">
        <v>4708</v>
      </c>
      <c r="E413" t="s">
        <v>4709</v>
      </c>
      <c r="F413" t="s">
        <v>4708</v>
      </c>
      <c r="G413" t="s">
        <v>4687</v>
      </c>
      <c r="H413" t="s">
        <v>4688</v>
      </c>
    </row>
    <row r="414" spans="1:8" x14ac:dyDescent="0.25">
      <c r="A414">
        <v>530654</v>
      </c>
      <c r="B414" t="s">
        <v>2218</v>
      </c>
      <c r="C414">
        <v>6102</v>
      </c>
      <c r="D414" t="s">
        <v>4708</v>
      </c>
      <c r="E414" t="s">
        <v>4709</v>
      </c>
      <c r="F414" t="s">
        <v>4708</v>
      </c>
      <c r="G414" t="s">
        <v>4687</v>
      </c>
      <c r="H414" t="s">
        <v>4688</v>
      </c>
    </row>
    <row r="415" spans="1:8" x14ac:dyDescent="0.25">
      <c r="A415">
        <v>530662</v>
      </c>
      <c r="B415" t="s">
        <v>1797</v>
      </c>
      <c r="C415">
        <v>6102</v>
      </c>
      <c r="D415" t="s">
        <v>4708</v>
      </c>
      <c r="E415" t="s">
        <v>4709</v>
      </c>
      <c r="F415" t="s">
        <v>4708</v>
      </c>
      <c r="G415" t="s">
        <v>4687</v>
      </c>
      <c r="H415" t="s">
        <v>4688</v>
      </c>
    </row>
    <row r="416" spans="1:8" x14ac:dyDescent="0.25">
      <c r="A416">
        <v>530671</v>
      </c>
      <c r="B416" t="s">
        <v>1379</v>
      </c>
      <c r="C416">
        <v>5205</v>
      </c>
      <c r="D416" t="s">
        <v>1377</v>
      </c>
      <c r="E416" t="s">
        <v>1378</v>
      </c>
      <c r="F416" t="s">
        <v>1377</v>
      </c>
      <c r="G416" t="s">
        <v>1374</v>
      </c>
      <c r="H416" t="s">
        <v>1375</v>
      </c>
    </row>
    <row r="417" spans="1:8" x14ac:dyDescent="0.25">
      <c r="A417">
        <v>530689</v>
      </c>
      <c r="B417" t="s">
        <v>3556</v>
      </c>
      <c r="C417">
        <v>2101</v>
      </c>
      <c r="D417" t="s">
        <v>681</v>
      </c>
      <c r="E417" t="s">
        <v>3476</v>
      </c>
      <c r="F417" t="s">
        <v>681</v>
      </c>
      <c r="G417" t="s">
        <v>3447</v>
      </c>
      <c r="H417" t="s">
        <v>3448</v>
      </c>
    </row>
    <row r="418" spans="1:8" x14ac:dyDescent="0.25">
      <c r="A418">
        <v>530697</v>
      </c>
      <c r="B418" t="s">
        <v>2645</v>
      </c>
      <c r="C418">
        <v>5304</v>
      </c>
      <c r="D418" t="s">
        <v>2631</v>
      </c>
      <c r="E418" t="s">
        <v>2632</v>
      </c>
      <c r="F418" t="s">
        <v>2631</v>
      </c>
      <c r="G418" t="s">
        <v>2633</v>
      </c>
      <c r="H418" t="s">
        <v>2634</v>
      </c>
    </row>
    <row r="419" spans="1:8" x14ac:dyDescent="0.25">
      <c r="A419">
        <v>530701</v>
      </c>
      <c r="B419" t="s">
        <v>3557</v>
      </c>
      <c r="C419">
        <v>2126</v>
      </c>
      <c r="D419" t="s">
        <v>3498</v>
      </c>
      <c r="E419" t="s">
        <v>3476</v>
      </c>
      <c r="F419" t="s">
        <v>681</v>
      </c>
      <c r="G419" t="s">
        <v>3447</v>
      </c>
      <c r="H419" t="s">
        <v>3448</v>
      </c>
    </row>
    <row r="420" spans="1:8" x14ac:dyDescent="0.25">
      <c r="A420">
        <v>530719</v>
      </c>
      <c r="B420" t="s">
        <v>3558</v>
      </c>
      <c r="C420">
        <v>2125</v>
      </c>
      <c r="D420" t="s">
        <v>3495</v>
      </c>
      <c r="E420" t="s">
        <v>3476</v>
      </c>
      <c r="F420" t="s">
        <v>681</v>
      </c>
      <c r="G420" t="s">
        <v>3447</v>
      </c>
      <c r="H420" t="s">
        <v>3448</v>
      </c>
    </row>
    <row r="421" spans="1:8" x14ac:dyDescent="0.25">
      <c r="A421">
        <v>530727</v>
      </c>
      <c r="B421" t="s">
        <v>2395</v>
      </c>
      <c r="C421">
        <v>7113</v>
      </c>
      <c r="D421" t="s">
        <v>2392</v>
      </c>
      <c r="E421" t="s">
        <v>2276</v>
      </c>
      <c r="F421" t="s">
        <v>2275</v>
      </c>
      <c r="G421" t="s">
        <v>2277</v>
      </c>
      <c r="H421" t="s">
        <v>2278</v>
      </c>
    </row>
    <row r="422" spans="1:8" x14ac:dyDescent="0.25">
      <c r="A422">
        <v>530735</v>
      </c>
      <c r="B422" t="s">
        <v>1380</v>
      </c>
      <c r="C422">
        <v>5207</v>
      </c>
      <c r="D422" t="s">
        <v>1381</v>
      </c>
      <c r="E422" t="s">
        <v>1382</v>
      </c>
      <c r="F422" t="s">
        <v>1381</v>
      </c>
      <c r="G422" t="s">
        <v>1374</v>
      </c>
      <c r="H422" t="s">
        <v>1375</v>
      </c>
    </row>
    <row r="423" spans="1:8" x14ac:dyDescent="0.25">
      <c r="A423">
        <v>530743</v>
      </c>
      <c r="B423" t="s">
        <v>3559</v>
      </c>
      <c r="C423">
        <v>2125</v>
      </c>
      <c r="D423" t="s">
        <v>3495</v>
      </c>
      <c r="E423" t="s">
        <v>3476</v>
      </c>
      <c r="F423" t="s">
        <v>681</v>
      </c>
      <c r="G423" t="s">
        <v>3447</v>
      </c>
      <c r="H423" t="s">
        <v>3448</v>
      </c>
    </row>
    <row r="424" spans="1:8" x14ac:dyDescent="0.25">
      <c r="A424">
        <v>530751</v>
      </c>
      <c r="B424" t="s">
        <v>3560</v>
      </c>
      <c r="C424">
        <v>2125</v>
      </c>
      <c r="D424" t="s">
        <v>3495</v>
      </c>
      <c r="E424" t="s">
        <v>3476</v>
      </c>
      <c r="F424" t="s">
        <v>681</v>
      </c>
      <c r="G424" t="s">
        <v>3447</v>
      </c>
      <c r="H424" t="s">
        <v>3448</v>
      </c>
    </row>
    <row r="425" spans="1:8" x14ac:dyDescent="0.25">
      <c r="A425">
        <v>530760</v>
      </c>
      <c r="B425" t="s">
        <v>3561</v>
      </c>
      <c r="C425">
        <v>2101</v>
      </c>
      <c r="D425" t="s">
        <v>681</v>
      </c>
      <c r="E425" t="s">
        <v>3476</v>
      </c>
      <c r="F425" t="s">
        <v>681</v>
      </c>
      <c r="G425" t="s">
        <v>3447</v>
      </c>
      <c r="H425" t="s">
        <v>3448</v>
      </c>
    </row>
    <row r="426" spans="1:8" x14ac:dyDescent="0.25">
      <c r="A426">
        <v>530778</v>
      </c>
      <c r="B426" t="s">
        <v>3562</v>
      </c>
      <c r="C426">
        <v>2125</v>
      </c>
      <c r="D426" t="s">
        <v>3495</v>
      </c>
      <c r="E426" t="s">
        <v>3476</v>
      </c>
      <c r="F426" t="s">
        <v>681</v>
      </c>
      <c r="G426" t="s">
        <v>3447</v>
      </c>
      <c r="H426" t="s">
        <v>3448</v>
      </c>
    </row>
    <row r="427" spans="1:8" x14ac:dyDescent="0.25">
      <c r="A427">
        <v>530786</v>
      </c>
      <c r="B427" t="s">
        <v>1383</v>
      </c>
      <c r="C427">
        <v>5209</v>
      </c>
      <c r="D427" t="s">
        <v>1372</v>
      </c>
      <c r="E427" t="s">
        <v>1373</v>
      </c>
      <c r="F427" t="s">
        <v>1372</v>
      </c>
      <c r="G427" t="s">
        <v>1374</v>
      </c>
      <c r="H427" t="s">
        <v>1375</v>
      </c>
    </row>
    <row r="428" spans="1:8" x14ac:dyDescent="0.25">
      <c r="A428">
        <v>530794</v>
      </c>
      <c r="B428" t="s">
        <v>2178</v>
      </c>
      <c r="C428">
        <v>5311</v>
      </c>
      <c r="D428" t="s">
        <v>2646</v>
      </c>
      <c r="E428" t="s">
        <v>2647</v>
      </c>
      <c r="F428" t="s">
        <v>2648</v>
      </c>
      <c r="G428" t="s">
        <v>2633</v>
      </c>
      <c r="H428" t="s">
        <v>2634</v>
      </c>
    </row>
    <row r="429" spans="1:8" x14ac:dyDescent="0.25">
      <c r="A429">
        <v>530808</v>
      </c>
      <c r="B429" t="s">
        <v>1384</v>
      </c>
      <c r="C429">
        <v>5214</v>
      </c>
      <c r="D429" t="s">
        <v>1385</v>
      </c>
      <c r="E429" t="s">
        <v>1386</v>
      </c>
      <c r="F429" t="s">
        <v>1385</v>
      </c>
      <c r="G429" t="s">
        <v>1374</v>
      </c>
      <c r="H429" t="s">
        <v>1375</v>
      </c>
    </row>
    <row r="430" spans="1:8" x14ac:dyDescent="0.25">
      <c r="A430">
        <v>530816</v>
      </c>
      <c r="B430" t="s">
        <v>3563</v>
      </c>
      <c r="C430">
        <v>2125</v>
      </c>
      <c r="D430" t="s">
        <v>3495</v>
      </c>
      <c r="E430" t="s">
        <v>3476</v>
      </c>
      <c r="F430" t="s">
        <v>681</v>
      </c>
      <c r="G430" t="s">
        <v>3447</v>
      </c>
      <c r="H430" t="s">
        <v>3448</v>
      </c>
    </row>
    <row r="431" spans="1:8" x14ac:dyDescent="0.25">
      <c r="A431">
        <v>530824</v>
      </c>
      <c r="B431" t="s">
        <v>632</v>
      </c>
      <c r="C431">
        <v>6202</v>
      </c>
      <c r="D431" t="s">
        <v>628</v>
      </c>
      <c r="E431" t="s">
        <v>629</v>
      </c>
      <c r="F431" t="s">
        <v>630</v>
      </c>
      <c r="G431" t="s">
        <v>625</v>
      </c>
      <c r="H431" t="s">
        <v>626</v>
      </c>
    </row>
    <row r="432" spans="1:8" x14ac:dyDescent="0.25">
      <c r="A432">
        <v>530832</v>
      </c>
      <c r="B432" t="s">
        <v>3564</v>
      </c>
      <c r="C432">
        <v>2104</v>
      </c>
      <c r="D432" t="s">
        <v>3490</v>
      </c>
      <c r="E432" t="s">
        <v>3491</v>
      </c>
      <c r="F432" t="s">
        <v>3492</v>
      </c>
      <c r="G432" t="s">
        <v>3447</v>
      </c>
      <c r="H432" t="s">
        <v>3448</v>
      </c>
    </row>
    <row r="433" spans="1:8" x14ac:dyDescent="0.25">
      <c r="A433">
        <v>530841</v>
      </c>
      <c r="B433" t="s">
        <v>3565</v>
      </c>
      <c r="C433">
        <v>2101</v>
      </c>
      <c r="D433" t="s">
        <v>681</v>
      </c>
      <c r="E433" t="s">
        <v>3476</v>
      </c>
      <c r="F433" t="s">
        <v>681</v>
      </c>
      <c r="G433" t="s">
        <v>3447</v>
      </c>
      <c r="H433" t="s">
        <v>3448</v>
      </c>
    </row>
    <row r="434" spans="1:8" x14ac:dyDescent="0.25">
      <c r="A434">
        <v>530859</v>
      </c>
      <c r="B434" t="s">
        <v>3566</v>
      </c>
      <c r="C434">
        <v>2104</v>
      </c>
      <c r="D434" t="s">
        <v>3490</v>
      </c>
      <c r="E434" t="s">
        <v>3491</v>
      </c>
      <c r="F434" t="s">
        <v>3492</v>
      </c>
      <c r="G434" t="s">
        <v>3447</v>
      </c>
      <c r="H434" t="s">
        <v>3448</v>
      </c>
    </row>
    <row r="435" spans="1:8" x14ac:dyDescent="0.25">
      <c r="A435">
        <v>530867</v>
      </c>
      <c r="B435" t="s">
        <v>1599</v>
      </c>
      <c r="C435">
        <v>2125</v>
      </c>
      <c r="D435" t="s">
        <v>3495</v>
      </c>
      <c r="E435" t="s">
        <v>3476</v>
      </c>
      <c r="F435" t="s">
        <v>681</v>
      </c>
      <c r="G435" t="s">
        <v>3447</v>
      </c>
      <c r="H435" t="s">
        <v>3448</v>
      </c>
    </row>
    <row r="436" spans="1:8" x14ac:dyDescent="0.25">
      <c r="A436">
        <v>530875</v>
      </c>
      <c r="B436" t="s">
        <v>3567</v>
      </c>
      <c r="C436">
        <v>2104</v>
      </c>
      <c r="D436" t="s">
        <v>3490</v>
      </c>
      <c r="E436" t="s">
        <v>3491</v>
      </c>
      <c r="F436" t="s">
        <v>3492</v>
      </c>
      <c r="G436" t="s">
        <v>3447</v>
      </c>
      <c r="H436" t="s">
        <v>3448</v>
      </c>
    </row>
    <row r="437" spans="1:8" x14ac:dyDescent="0.25">
      <c r="A437">
        <v>530883</v>
      </c>
      <c r="B437" t="s">
        <v>3495</v>
      </c>
      <c r="C437">
        <v>2125</v>
      </c>
      <c r="D437" t="s">
        <v>3495</v>
      </c>
      <c r="E437" t="s">
        <v>3476</v>
      </c>
      <c r="F437" t="s">
        <v>681</v>
      </c>
      <c r="G437" t="s">
        <v>3447</v>
      </c>
      <c r="H437" t="s">
        <v>3448</v>
      </c>
    </row>
    <row r="438" spans="1:8" x14ac:dyDescent="0.25">
      <c r="A438">
        <v>530891</v>
      </c>
      <c r="B438" t="s">
        <v>3568</v>
      </c>
      <c r="C438">
        <v>2126</v>
      </c>
      <c r="D438" t="s">
        <v>3498</v>
      </c>
      <c r="E438" t="s">
        <v>3476</v>
      </c>
      <c r="F438" t="s">
        <v>681</v>
      </c>
      <c r="G438" t="s">
        <v>3447</v>
      </c>
      <c r="H438" t="s">
        <v>3448</v>
      </c>
    </row>
    <row r="439" spans="1:8" x14ac:dyDescent="0.25">
      <c r="A439">
        <v>530905</v>
      </c>
      <c r="B439" t="s">
        <v>3498</v>
      </c>
      <c r="C439">
        <v>2126</v>
      </c>
      <c r="D439" t="s">
        <v>3498</v>
      </c>
      <c r="E439" t="s">
        <v>3476</v>
      </c>
      <c r="F439" t="s">
        <v>681</v>
      </c>
      <c r="G439" t="s">
        <v>3447</v>
      </c>
      <c r="H439" t="s">
        <v>3448</v>
      </c>
    </row>
    <row r="440" spans="1:8" x14ac:dyDescent="0.25">
      <c r="A440">
        <v>530913</v>
      </c>
      <c r="B440" t="s">
        <v>647</v>
      </c>
      <c r="C440">
        <v>2125</v>
      </c>
      <c r="D440" t="s">
        <v>3495</v>
      </c>
      <c r="E440" t="s">
        <v>3476</v>
      </c>
      <c r="F440" t="s">
        <v>681</v>
      </c>
      <c r="G440" t="s">
        <v>3447</v>
      </c>
      <c r="H440" t="s">
        <v>3448</v>
      </c>
    </row>
    <row r="441" spans="1:8" x14ac:dyDescent="0.25">
      <c r="A441">
        <v>530921</v>
      </c>
      <c r="B441" t="s">
        <v>895</v>
      </c>
      <c r="C441">
        <v>2101</v>
      </c>
      <c r="D441" t="s">
        <v>681</v>
      </c>
      <c r="E441" t="s">
        <v>3476</v>
      </c>
      <c r="F441" t="s">
        <v>681</v>
      </c>
      <c r="G441" t="s">
        <v>3447</v>
      </c>
      <c r="H441" t="s">
        <v>3448</v>
      </c>
    </row>
    <row r="442" spans="1:8" x14ac:dyDescent="0.25">
      <c r="A442">
        <v>530930</v>
      </c>
      <c r="B442" t="s">
        <v>3569</v>
      </c>
      <c r="C442">
        <v>2112</v>
      </c>
      <c r="D442" t="s">
        <v>3492</v>
      </c>
      <c r="E442" t="s">
        <v>3491</v>
      </c>
      <c r="F442" t="s">
        <v>3492</v>
      </c>
      <c r="G442" t="s">
        <v>3447</v>
      </c>
      <c r="H442" t="s">
        <v>3448</v>
      </c>
    </row>
    <row r="443" spans="1:8" x14ac:dyDescent="0.25">
      <c r="A443">
        <v>530948</v>
      </c>
      <c r="B443" t="s">
        <v>3570</v>
      </c>
      <c r="C443">
        <v>2126</v>
      </c>
      <c r="D443" t="s">
        <v>3498</v>
      </c>
      <c r="E443" t="s">
        <v>3476</v>
      </c>
      <c r="F443" t="s">
        <v>681</v>
      </c>
      <c r="G443" t="s">
        <v>3447</v>
      </c>
      <c r="H443" t="s">
        <v>3448</v>
      </c>
    </row>
    <row r="444" spans="1:8" x14ac:dyDescent="0.25">
      <c r="A444">
        <v>530956</v>
      </c>
      <c r="B444" t="s">
        <v>3571</v>
      </c>
      <c r="C444">
        <v>2112</v>
      </c>
      <c r="D444" t="s">
        <v>3492</v>
      </c>
      <c r="E444" t="s">
        <v>3491</v>
      </c>
      <c r="F444" t="s">
        <v>3492</v>
      </c>
      <c r="G444" t="s">
        <v>3447</v>
      </c>
      <c r="H444" t="s">
        <v>3448</v>
      </c>
    </row>
    <row r="445" spans="1:8" x14ac:dyDescent="0.25">
      <c r="A445">
        <v>530964</v>
      </c>
      <c r="B445" t="s">
        <v>2390</v>
      </c>
      <c r="C445">
        <v>2112</v>
      </c>
      <c r="D445" t="s">
        <v>3492</v>
      </c>
      <c r="E445" t="s">
        <v>3491</v>
      </c>
      <c r="F445" t="s">
        <v>3492</v>
      </c>
      <c r="G445" t="s">
        <v>3447</v>
      </c>
      <c r="H445" t="s">
        <v>3448</v>
      </c>
    </row>
    <row r="446" spans="1:8" x14ac:dyDescent="0.25">
      <c r="A446">
        <v>530972</v>
      </c>
      <c r="B446" t="s">
        <v>3572</v>
      </c>
      <c r="C446">
        <v>2112</v>
      </c>
      <c r="D446" t="s">
        <v>3492</v>
      </c>
      <c r="E446" t="s">
        <v>3491</v>
      </c>
      <c r="F446" t="s">
        <v>3492</v>
      </c>
      <c r="G446" t="s">
        <v>3447</v>
      </c>
      <c r="H446" t="s">
        <v>3448</v>
      </c>
    </row>
    <row r="447" spans="1:8" x14ac:dyDescent="0.25">
      <c r="A447">
        <v>530981</v>
      </c>
      <c r="B447" t="s">
        <v>3573</v>
      </c>
      <c r="C447">
        <v>2104</v>
      </c>
      <c r="D447" t="s">
        <v>3490</v>
      </c>
      <c r="E447" t="s">
        <v>3491</v>
      </c>
      <c r="F447" t="s">
        <v>3492</v>
      </c>
      <c r="G447" t="s">
        <v>3447</v>
      </c>
      <c r="H447" t="s">
        <v>3448</v>
      </c>
    </row>
    <row r="448" spans="1:8" x14ac:dyDescent="0.25">
      <c r="A448">
        <v>530999</v>
      </c>
      <c r="B448" t="s">
        <v>3574</v>
      </c>
      <c r="C448">
        <v>2104</v>
      </c>
      <c r="D448" t="s">
        <v>3490</v>
      </c>
      <c r="E448" t="s">
        <v>3491</v>
      </c>
      <c r="F448" t="s">
        <v>3492</v>
      </c>
      <c r="G448" t="s">
        <v>3447</v>
      </c>
      <c r="H448" t="s">
        <v>3448</v>
      </c>
    </row>
    <row r="449" spans="1:8" x14ac:dyDescent="0.25">
      <c r="A449">
        <v>531006</v>
      </c>
      <c r="B449" t="s">
        <v>633</v>
      </c>
      <c r="C449">
        <v>6202</v>
      </c>
      <c r="D449" t="s">
        <v>628</v>
      </c>
      <c r="E449" t="s">
        <v>629</v>
      </c>
      <c r="F449" t="s">
        <v>630</v>
      </c>
      <c r="G449" t="s">
        <v>625</v>
      </c>
      <c r="H449" t="s">
        <v>626</v>
      </c>
    </row>
    <row r="450" spans="1:8" x14ac:dyDescent="0.25">
      <c r="A450">
        <v>531014</v>
      </c>
      <c r="B450" t="s">
        <v>3575</v>
      </c>
      <c r="C450">
        <v>2104</v>
      </c>
      <c r="D450" t="s">
        <v>3490</v>
      </c>
      <c r="E450" t="s">
        <v>3491</v>
      </c>
      <c r="F450" t="s">
        <v>3492</v>
      </c>
      <c r="G450" t="s">
        <v>3447</v>
      </c>
      <c r="H450" t="s">
        <v>3448</v>
      </c>
    </row>
    <row r="451" spans="1:8" x14ac:dyDescent="0.25">
      <c r="A451">
        <v>531022</v>
      </c>
      <c r="B451" t="s">
        <v>3576</v>
      </c>
      <c r="C451">
        <v>2125</v>
      </c>
      <c r="D451" t="s">
        <v>3495</v>
      </c>
      <c r="E451" t="s">
        <v>3476</v>
      </c>
      <c r="F451" t="s">
        <v>681</v>
      </c>
      <c r="G451" t="s">
        <v>3447</v>
      </c>
      <c r="H451" t="s">
        <v>3448</v>
      </c>
    </row>
    <row r="452" spans="1:8" x14ac:dyDescent="0.25">
      <c r="A452">
        <v>531031</v>
      </c>
      <c r="B452" t="s">
        <v>3577</v>
      </c>
      <c r="C452">
        <v>2125</v>
      </c>
      <c r="D452" t="s">
        <v>3495</v>
      </c>
      <c r="E452" t="s">
        <v>3476</v>
      </c>
      <c r="F452" t="s">
        <v>681</v>
      </c>
      <c r="G452" t="s">
        <v>3447</v>
      </c>
      <c r="H452" t="s">
        <v>3448</v>
      </c>
    </row>
    <row r="453" spans="1:8" x14ac:dyDescent="0.25">
      <c r="A453">
        <v>531049</v>
      </c>
      <c r="B453" t="s">
        <v>3578</v>
      </c>
      <c r="C453">
        <v>2126</v>
      </c>
      <c r="D453" t="s">
        <v>3498</v>
      </c>
      <c r="E453" t="s">
        <v>3476</v>
      </c>
      <c r="F453" t="s">
        <v>681</v>
      </c>
      <c r="G453" t="s">
        <v>3447</v>
      </c>
      <c r="H453" t="s">
        <v>3448</v>
      </c>
    </row>
    <row r="454" spans="1:8" x14ac:dyDescent="0.25">
      <c r="A454">
        <v>531057</v>
      </c>
      <c r="B454" t="s">
        <v>3579</v>
      </c>
      <c r="C454">
        <v>2102</v>
      </c>
      <c r="D454" t="s">
        <v>3579</v>
      </c>
      <c r="E454" t="s">
        <v>3580</v>
      </c>
      <c r="F454" t="s">
        <v>3579</v>
      </c>
      <c r="G454" t="s">
        <v>3447</v>
      </c>
      <c r="H454" t="s">
        <v>3448</v>
      </c>
    </row>
    <row r="455" spans="1:8" x14ac:dyDescent="0.25">
      <c r="A455">
        <v>531065</v>
      </c>
      <c r="B455" t="s">
        <v>3581</v>
      </c>
      <c r="C455">
        <v>2104</v>
      </c>
      <c r="D455" t="s">
        <v>3490</v>
      </c>
      <c r="E455" t="s">
        <v>3491</v>
      </c>
      <c r="F455" t="s">
        <v>3492</v>
      </c>
      <c r="G455" t="s">
        <v>3447</v>
      </c>
      <c r="H455" t="s">
        <v>3448</v>
      </c>
    </row>
    <row r="456" spans="1:8" x14ac:dyDescent="0.25">
      <c r="A456">
        <v>531073</v>
      </c>
      <c r="B456" t="s">
        <v>3582</v>
      </c>
      <c r="C456">
        <v>2108</v>
      </c>
      <c r="D456" t="s">
        <v>3583</v>
      </c>
      <c r="E456" t="s">
        <v>3580</v>
      </c>
      <c r="F456" t="s">
        <v>3579</v>
      </c>
      <c r="G456" t="s">
        <v>3447</v>
      </c>
      <c r="H456" t="s">
        <v>3448</v>
      </c>
    </row>
    <row r="457" spans="1:8" x14ac:dyDescent="0.25">
      <c r="A457">
        <v>531081</v>
      </c>
      <c r="B457" t="s">
        <v>3584</v>
      </c>
      <c r="C457">
        <v>2102</v>
      </c>
      <c r="D457" t="s">
        <v>3579</v>
      </c>
      <c r="E457" t="s">
        <v>3580</v>
      </c>
      <c r="F457" t="s">
        <v>3579</v>
      </c>
      <c r="G457" t="s">
        <v>3447</v>
      </c>
      <c r="H457" t="s">
        <v>3448</v>
      </c>
    </row>
    <row r="458" spans="1:8" x14ac:dyDescent="0.25">
      <c r="A458">
        <v>531090</v>
      </c>
      <c r="B458" t="s">
        <v>1260</v>
      </c>
      <c r="C458">
        <v>2108</v>
      </c>
      <c r="D458" t="s">
        <v>3583</v>
      </c>
      <c r="E458" t="s">
        <v>3580</v>
      </c>
      <c r="F458" t="s">
        <v>3579</v>
      </c>
      <c r="G458" t="s">
        <v>3447</v>
      </c>
      <c r="H458" t="s">
        <v>3448</v>
      </c>
    </row>
    <row r="459" spans="1:8" x14ac:dyDescent="0.25">
      <c r="A459">
        <v>531103</v>
      </c>
      <c r="B459" t="s">
        <v>3585</v>
      </c>
      <c r="C459">
        <v>2102</v>
      </c>
      <c r="D459" t="s">
        <v>3579</v>
      </c>
      <c r="E459" t="s">
        <v>3580</v>
      </c>
      <c r="F459" t="s">
        <v>3579</v>
      </c>
      <c r="G459" t="s">
        <v>3447</v>
      </c>
      <c r="H459" t="s">
        <v>3448</v>
      </c>
    </row>
    <row r="460" spans="1:8" x14ac:dyDescent="0.25">
      <c r="A460">
        <v>531111</v>
      </c>
      <c r="B460" t="s">
        <v>3586</v>
      </c>
      <c r="C460">
        <v>2112</v>
      </c>
      <c r="D460" t="s">
        <v>3492</v>
      </c>
      <c r="E460" t="s">
        <v>3491</v>
      </c>
      <c r="F460" t="s">
        <v>3492</v>
      </c>
      <c r="G460" t="s">
        <v>3447</v>
      </c>
      <c r="H460" t="s">
        <v>3448</v>
      </c>
    </row>
    <row r="461" spans="1:8" x14ac:dyDescent="0.25">
      <c r="A461">
        <v>531120</v>
      </c>
      <c r="B461" t="s">
        <v>3587</v>
      </c>
      <c r="C461">
        <v>2108</v>
      </c>
      <c r="D461" t="s">
        <v>3583</v>
      </c>
      <c r="E461" t="s">
        <v>3580</v>
      </c>
      <c r="F461" t="s">
        <v>3579</v>
      </c>
      <c r="G461" t="s">
        <v>3447</v>
      </c>
      <c r="H461" t="s">
        <v>3448</v>
      </c>
    </row>
    <row r="462" spans="1:8" x14ac:dyDescent="0.25">
      <c r="A462">
        <v>531138</v>
      </c>
      <c r="B462" t="s">
        <v>3588</v>
      </c>
      <c r="C462">
        <v>2108</v>
      </c>
      <c r="D462" t="s">
        <v>3583</v>
      </c>
      <c r="E462" t="s">
        <v>3580</v>
      </c>
      <c r="F462" t="s">
        <v>3579</v>
      </c>
      <c r="G462" t="s">
        <v>3447</v>
      </c>
      <c r="H462" t="s">
        <v>3448</v>
      </c>
    </row>
    <row r="463" spans="1:8" x14ac:dyDescent="0.25">
      <c r="A463">
        <v>531146</v>
      </c>
      <c r="B463" t="s">
        <v>3589</v>
      </c>
      <c r="C463">
        <v>2105</v>
      </c>
      <c r="D463" t="s">
        <v>3473</v>
      </c>
      <c r="E463" t="s">
        <v>3474</v>
      </c>
      <c r="F463" t="s">
        <v>3475</v>
      </c>
      <c r="G463" t="s">
        <v>3447</v>
      </c>
      <c r="H463" t="s">
        <v>3448</v>
      </c>
    </row>
    <row r="464" spans="1:8" x14ac:dyDescent="0.25">
      <c r="A464">
        <v>531154</v>
      </c>
      <c r="B464" t="s">
        <v>2545</v>
      </c>
      <c r="C464">
        <v>2108</v>
      </c>
      <c r="D464" t="s">
        <v>3583</v>
      </c>
      <c r="E464" t="s">
        <v>3580</v>
      </c>
      <c r="F464" t="s">
        <v>3579</v>
      </c>
      <c r="G464" t="s">
        <v>3447</v>
      </c>
      <c r="H464" t="s">
        <v>3448</v>
      </c>
    </row>
    <row r="465" spans="1:8" x14ac:dyDescent="0.25">
      <c r="A465">
        <v>531162</v>
      </c>
      <c r="B465" t="s">
        <v>3590</v>
      </c>
      <c r="C465">
        <v>2108</v>
      </c>
      <c r="D465" t="s">
        <v>3583</v>
      </c>
      <c r="E465" t="s">
        <v>3580</v>
      </c>
      <c r="F465" t="s">
        <v>3579</v>
      </c>
      <c r="G465" t="s">
        <v>3447</v>
      </c>
      <c r="H465" t="s">
        <v>3448</v>
      </c>
    </row>
    <row r="466" spans="1:8" x14ac:dyDescent="0.25">
      <c r="A466">
        <v>531171</v>
      </c>
      <c r="B466" t="s">
        <v>3591</v>
      </c>
      <c r="C466">
        <v>2102</v>
      </c>
      <c r="D466" t="s">
        <v>3579</v>
      </c>
      <c r="E466" t="s">
        <v>3580</v>
      </c>
      <c r="F466" t="s">
        <v>3579</v>
      </c>
      <c r="G466" t="s">
        <v>3447</v>
      </c>
      <c r="H466" t="s">
        <v>3448</v>
      </c>
    </row>
    <row r="467" spans="1:8" x14ac:dyDescent="0.25">
      <c r="A467">
        <v>531189</v>
      </c>
      <c r="B467" t="s">
        <v>3583</v>
      </c>
      <c r="C467">
        <v>2108</v>
      </c>
      <c r="D467" t="s">
        <v>3583</v>
      </c>
      <c r="E467" t="s">
        <v>3580</v>
      </c>
      <c r="F467" t="s">
        <v>3579</v>
      </c>
      <c r="G467" t="s">
        <v>3447</v>
      </c>
      <c r="H467" t="s">
        <v>3448</v>
      </c>
    </row>
    <row r="468" spans="1:8" x14ac:dyDescent="0.25">
      <c r="A468">
        <v>531197</v>
      </c>
      <c r="B468" t="s">
        <v>3592</v>
      </c>
      <c r="C468">
        <v>2112</v>
      </c>
      <c r="D468" t="s">
        <v>3492</v>
      </c>
      <c r="E468" t="s">
        <v>3491</v>
      </c>
      <c r="F468" t="s">
        <v>3492</v>
      </c>
      <c r="G468" t="s">
        <v>3447</v>
      </c>
      <c r="H468" t="s">
        <v>3448</v>
      </c>
    </row>
    <row r="469" spans="1:8" x14ac:dyDescent="0.25">
      <c r="A469">
        <v>531201</v>
      </c>
      <c r="B469" t="s">
        <v>3593</v>
      </c>
      <c r="C469">
        <v>2108</v>
      </c>
      <c r="D469" t="s">
        <v>3583</v>
      </c>
      <c r="E469" t="s">
        <v>3580</v>
      </c>
      <c r="F469" t="s">
        <v>3579</v>
      </c>
      <c r="G469" t="s">
        <v>3447</v>
      </c>
      <c r="H469" t="s">
        <v>3448</v>
      </c>
    </row>
    <row r="470" spans="1:8" x14ac:dyDescent="0.25">
      <c r="A470">
        <v>531219</v>
      </c>
      <c r="B470" t="s">
        <v>3594</v>
      </c>
      <c r="C470">
        <v>2108</v>
      </c>
      <c r="D470" t="s">
        <v>3583</v>
      </c>
      <c r="E470" t="s">
        <v>3580</v>
      </c>
      <c r="F470" t="s">
        <v>3579</v>
      </c>
      <c r="G470" t="s">
        <v>3447</v>
      </c>
      <c r="H470" t="s">
        <v>3448</v>
      </c>
    </row>
    <row r="471" spans="1:8" x14ac:dyDescent="0.25">
      <c r="A471">
        <v>531227</v>
      </c>
      <c r="B471" t="s">
        <v>3595</v>
      </c>
      <c r="C471">
        <v>2102</v>
      </c>
      <c r="D471" t="s">
        <v>3579</v>
      </c>
      <c r="E471" t="s">
        <v>3580</v>
      </c>
      <c r="F471" t="s">
        <v>3579</v>
      </c>
      <c r="G471" t="s">
        <v>3447</v>
      </c>
      <c r="H471" t="s">
        <v>3448</v>
      </c>
    </row>
    <row r="472" spans="1:8" x14ac:dyDescent="0.25">
      <c r="A472">
        <v>531235</v>
      </c>
      <c r="B472" t="s">
        <v>84</v>
      </c>
      <c r="C472">
        <v>2108</v>
      </c>
      <c r="D472" t="s">
        <v>3583</v>
      </c>
      <c r="E472" t="s">
        <v>3580</v>
      </c>
      <c r="F472" t="s">
        <v>3579</v>
      </c>
      <c r="G472" t="s">
        <v>3447</v>
      </c>
      <c r="H472" t="s">
        <v>3448</v>
      </c>
    </row>
    <row r="473" spans="1:8" x14ac:dyDescent="0.25">
      <c r="A473">
        <v>531243</v>
      </c>
      <c r="B473" t="s">
        <v>3596</v>
      </c>
      <c r="C473">
        <v>2102</v>
      </c>
      <c r="D473" t="s">
        <v>3579</v>
      </c>
      <c r="E473" t="s">
        <v>3580</v>
      </c>
      <c r="F473" t="s">
        <v>3579</v>
      </c>
      <c r="G473" t="s">
        <v>3447</v>
      </c>
      <c r="H473" t="s">
        <v>3448</v>
      </c>
    </row>
    <row r="474" spans="1:8" x14ac:dyDescent="0.25">
      <c r="A474">
        <v>531251</v>
      </c>
      <c r="B474" t="s">
        <v>3597</v>
      </c>
      <c r="C474">
        <v>2108</v>
      </c>
      <c r="D474" t="s">
        <v>3583</v>
      </c>
      <c r="E474" t="s">
        <v>3580</v>
      </c>
      <c r="F474" t="s">
        <v>3579</v>
      </c>
      <c r="G474" t="s">
        <v>3447</v>
      </c>
      <c r="H474" t="s">
        <v>3448</v>
      </c>
    </row>
    <row r="475" spans="1:8" x14ac:dyDescent="0.25">
      <c r="A475">
        <v>531260</v>
      </c>
      <c r="B475" t="s">
        <v>3598</v>
      </c>
      <c r="C475">
        <v>2112</v>
      </c>
      <c r="D475" t="s">
        <v>3492</v>
      </c>
      <c r="E475" t="s">
        <v>3491</v>
      </c>
      <c r="F475" t="s">
        <v>3492</v>
      </c>
      <c r="G475" t="s">
        <v>3447</v>
      </c>
      <c r="H475" t="s">
        <v>3448</v>
      </c>
    </row>
    <row r="476" spans="1:8" x14ac:dyDescent="0.25">
      <c r="A476">
        <v>531278</v>
      </c>
      <c r="B476" t="s">
        <v>3599</v>
      </c>
      <c r="C476">
        <v>2112</v>
      </c>
      <c r="D476" t="s">
        <v>3492</v>
      </c>
      <c r="E476" t="s">
        <v>3491</v>
      </c>
      <c r="F476" t="s">
        <v>3492</v>
      </c>
      <c r="G476" t="s">
        <v>3447</v>
      </c>
      <c r="H476" t="s">
        <v>3448</v>
      </c>
    </row>
    <row r="477" spans="1:8" x14ac:dyDescent="0.25">
      <c r="A477">
        <v>531286</v>
      </c>
      <c r="B477" t="s">
        <v>794</v>
      </c>
      <c r="C477">
        <v>2104</v>
      </c>
      <c r="D477" t="s">
        <v>3490</v>
      </c>
      <c r="E477" t="s">
        <v>3491</v>
      </c>
      <c r="F477" t="s">
        <v>3492</v>
      </c>
      <c r="G477" t="s">
        <v>3447</v>
      </c>
      <c r="H477" t="s">
        <v>3448</v>
      </c>
    </row>
    <row r="478" spans="1:8" x14ac:dyDescent="0.25">
      <c r="A478">
        <v>531294</v>
      </c>
      <c r="B478" t="s">
        <v>3600</v>
      </c>
      <c r="C478">
        <v>2102</v>
      </c>
      <c r="D478" t="s">
        <v>3579</v>
      </c>
      <c r="E478" t="s">
        <v>3580</v>
      </c>
      <c r="F478" t="s">
        <v>3579</v>
      </c>
      <c r="G478" t="s">
        <v>3447</v>
      </c>
      <c r="H478" t="s">
        <v>3448</v>
      </c>
    </row>
    <row r="479" spans="1:8" x14ac:dyDescent="0.25">
      <c r="A479">
        <v>531308</v>
      </c>
      <c r="B479" t="s">
        <v>3601</v>
      </c>
      <c r="C479">
        <v>2108</v>
      </c>
      <c r="D479" t="s">
        <v>3583</v>
      </c>
      <c r="E479" t="s">
        <v>3580</v>
      </c>
      <c r="F479" t="s">
        <v>3579</v>
      </c>
      <c r="G479" t="s">
        <v>3447</v>
      </c>
      <c r="H479" t="s">
        <v>3448</v>
      </c>
    </row>
    <row r="480" spans="1:8" x14ac:dyDescent="0.25">
      <c r="A480">
        <v>531316</v>
      </c>
      <c r="B480" t="s">
        <v>3602</v>
      </c>
      <c r="C480">
        <v>2102</v>
      </c>
      <c r="D480" t="s">
        <v>3579</v>
      </c>
      <c r="E480" t="s">
        <v>3580</v>
      </c>
      <c r="F480" t="s">
        <v>3579</v>
      </c>
      <c r="G480" t="s">
        <v>3447</v>
      </c>
      <c r="H480" t="s">
        <v>3448</v>
      </c>
    </row>
    <row r="481" spans="1:8" x14ac:dyDescent="0.25">
      <c r="A481">
        <v>531324</v>
      </c>
      <c r="B481" t="s">
        <v>619</v>
      </c>
      <c r="C481">
        <v>2108</v>
      </c>
      <c r="D481" t="s">
        <v>3583</v>
      </c>
      <c r="E481" t="s">
        <v>3580</v>
      </c>
      <c r="F481" t="s">
        <v>3579</v>
      </c>
      <c r="G481" t="s">
        <v>3447</v>
      </c>
      <c r="H481" t="s">
        <v>3448</v>
      </c>
    </row>
    <row r="482" spans="1:8" x14ac:dyDescent="0.25">
      <c r="A482">
        <v>531332</v>
      </c>
      <c r="B482" t="s">
        <v>3603</v>
      </c>
      <c r="C482">
        <v>2102</v>
      </c>
      <c r="D482" t="s">
        <v>3579</v>
      </c>
      <c r="E482" t="s">
        <v>3580</v>
      </c>
      <c r="F482" t="s">
        <v>3579</v>
      </c>
      <c r="G482" t="s">
        <v>3447</v>
      </c>
      <c r="H482" t="s">
        <v>3448</v>
      </c>
    </row>
    <row r="483" spans="1:8" x14ac:dyDescent="0.25">
      <c r="A483">
        <v>531341</v>
      </c>
      <c r="B483" t="s">
        <v>3604</v>
      </c>
      <c r="C483">
        <v>2104</v>
      </c>
      <c r="D483" t="s">
        <v>3490</v>
      </c>
      <c r="E483" t="s">
        <v>3491</v>
      </c>
      <c r="F483" t="s">
        <v>3492</v>
      </c>
      <c r="G483" t="s">
        <v>3447</v>
      </c>
      <c r="H483" t="s">
        <v>3448</v>
      </c>
    </row>
    <row r="484" spans="1:8" x14ac:dyDescent="0.25">
      <c r="A484">
        <v>531359</v>
      </c>
      <c r="B484" t="s">
        <v>2880</v>
      </c>
      <c r="C484">
        <v>2104</v>
      </c>
      <c r="D484" t="s">
        <v>3490</v>
      </c>
      <c r="E484" t="s">
        <v>3491</v>
      </c>
      <c r="F484" t="s">
        <v>3492</v>
      </c>
      <c r="G484" t="s">
        <v>3447</v>
      </c>
      <c r="H484" t="s">
        <v>3448</v>
      </c>
    </row>
    <row r="485" spans="1:8" x14ac:dyDescent="0.25">
      <c r="A485">
        <v>531367</v>
      </c>
      <c r="B485" t="s">
        <v>94</v>
      </c>
      <c r="C485">
        <v>2104</v>
      </c>
      <c r="D485" t="s">
        <v>3490</v>
      </c>
      <c r="E485" t="s">
        <v>3491</v>
      </c>
      <c r="F485" t="s">
        <v>3492</v>
      </c>
      <c r="G485" t="s">
        <v>3447</v>
      </c>
      <c r="H485" t="s">
        <v>3448</v>
      </c>
    </row>
    <row r="486" spans="1:8" x14ac:dyDescent="0.25">
      <c r="A486">
        <v>531375</v>
      </c>
      <c r="B486" t="s">
        <v>3605</v>
      </c>
      <c r="C486">
        <v>2102</v>
      </c>
      <c r="D486" t="s">
        <v>3579</v>
      </c>
      <c r="E486" t="s">
        <v>3580</v>
      </c>
      <c r="F486" t="s">
        <v>3579</v>
      </c>
      <c r="G486" t="s">
        <v>3447</v>
      </c>
      <c r="H486" t="s">
        <v>3448</v>
      </c>
    </row>
    <row r="487" spans="1:8" x14ac:dyDescent="0.25">
      <c r="A487">
        <v>531383</v>
      </c>
      <c r="B487" t="s">
        <v>3606</v>
      </c>
      <c r="C487">
        <v>2104</v>
      </c>
      <c r="D487" t="s">
        <v>3490</v>
      </c>
      <c r="E487" t="s">
        <v>3491</v>
      </c>
      <c r="F487" t="s">
        <v>3492</v>
      </c>
      <c r="G487" t="s">
        <v>3447</v>
      </c>
      <c r="H487" t="s">
        <v>3448</v>
      </c>
    </row>
    <row r="488" spans="1:8" x14ac:dyDescent="0.25">
      <c r="A488">
        <v>531391</v>
      </c>
      <c r="B488" t="s">
        <v>3607</v>
      </c>
      <c r="C488">
        <v>2112</v>
      </c>
      <c r="D488" t="s">
        <v>3492</v>
      </c>
      <c r="E488" t="s">
        <v>3491</v>
      </c>
      <c r="F488" t="s">
        <v>3492</v>
      </c>
      <c r="G488" t="s">
        <v>3447</v>
      </c>
      <c r="H488" t="s">
        <v>3448</v>
      </c>
    </row>
    <row r="489" spans="1:8" x14ac:dyDescent="0.25">
      <c r="A489">
        <v>531405</v>
      </c>
      <c r="B489" t="s">
        <v>815</v>
      </c>
      <c r="C489">
        <v>2112</v>
      </c>
      <c r="D489" t="s">
        <v>3492</v>
      </c>
      <c r="E489" t="s">
        <v>3491</v>
      </c>
      <c r="F489" t="s">
        <v>3492</v>
      </c>
      <c r="G489" t="s">
        <v>3447</v>
      </c>
      <c r="H489" t="s">
        <v>3448</v>
      </c>
    </row>
    <row r="490" spans="1:8" x14ac:dyDescent="0.25">
      <c r="A490">
        <v>531413</v>
      </c>
      <c r="B490" t="s">
        <v>3608</v>
      </c>
      <c r="C490">
        <v>2104</v>
      </c>
      <c r="D490" t="s">
        <v>3490</v>
      </c>
      <c r="E490" t="s">
        <v>3491</v>
      </c>
      <c r="F490" t="s">
        <v>3492</v>
      </c>
      <c r="G490" t="s">
        <v>3447</v>
      </c>
      <c r="H490" t="s">
        <v>3448</v>
      </c>
    </row>
    <row r="491" spans="1:8" x14ac:dyDescent="0.25">
      <c r="A491">
        <v>531421</v>
      </c>
      <c r="B491" t="s">
        <v>3609</v>
      </c>
      <c r="C491">
        <v>2104</v>
      </c>
      <c r="D491" t="s">
        <v>3490</v>
      </c>
      <c r="E491" t="s">
        <v>3491</v>
      </c>
      <c r="F491" t="s">
        <v>3492</v>
      </c>
      <c r="G491" t="s">
        <v>3447</v>
      </c>
      <c r="H491" t="s">
        <v>3448</v>
      </c>
    </row>
    <row r="492" spans="1:8" x14ac:dyDescent="0.25">
      <c r="A492">
        <v>531430</v>
      </c>
      <c r="B492" t="s">
        <v>3610</v>
      </c>
      <c r="C492">
        <v>2104</v>
      </c>
      <c r="D492" t="s">
        <v>3490</v>
      </c>
      <c r="E492" t="s">
        <v>3491</v>
      </c>
      <c r="F492" t="s">
        <v>3492</v>
      </c>
      <c r="G492" t="s">
        <v>3447</v>
      </c>
      <c r="H492" t="s">
        <v>3448</v>
      </c>
    </row>
    <row r="493" spans="1:8" x14ac:dyDescent="0.25">
      <c r="A493">
        <v>531448</v>
      </c>
      <c r="B493" t="s">
        <v>3611</v>
      </c>
      <c r="C493">
        <v>2108</v>
      </c>
      <c r="D493" t="s">
        <v>3583</v>
      </c>
      <c r="E493" t="s">
        <v>3580</v>
      </c>
      <c r="F493" t="s">
        <v>3579</v>
      </c>
      <c r="G493" t="s">
        <v>3447</v>
      </c>
      <c r="H493" t="s">
        <v>3448</v>
      </c>
    </row>
    <row r="494" spans="1:8" x14ac:dyDescent="0.25">
      <c r="A494">
        <v>531456</v>
      </c>
      <c r="B494" t="s">
        <v>3612</v>
      </c>
      <c r="C494">
        <v>2102</v>
      </c>
      <c r="D494" t="s">
        <v>3579</v>
      </c>
      <c r="E494" t="s">
        <v>3580</v>
      </c>
      <c r="F494" t="s">
        <v>3579</v>
      </c>
      <c r="G494" t="s">
        <v>3447</v>
      </c>
      <c r="H494" t="s">
        <v>3448</v>
      </c>
    </row>
    <row r="495" spans="1:8" x14ac:dyDescent="0.25">
      <c r="A495">
        <v>531464</v>
      </c>
      <c r="B495" t="s">
        <v>1160</v>
      </c>
      <c r="C495">
        <v>2102</v>
      </c>
      <c r="D495" t="s">
        <v>3579</v>
      </c>
      <c r="E495" t="s">
        <v>3580</v>
      </c>
      <c r="F495" t="s">
        <v>3579</v>
      </c>
      <c r="G495" t="s">
        <v>3447</v>
      </c>
      <c r="H495" t="s">
        <v>3448</v>
      </c>
    </row>
    <row r="496" spans="1:8" x14ac:dyDescent="0.25">
      <c r="A496">
        <v>531472</v>
      </c>
      <c r="B496" t="s">
        <v>3613</v>
      </c>
      <c r="C496">
        <v>2108</v>
      </c>
      <c r="D496" t="s">
        <v>3583</v>
      </c>
      <c r="E496" t="s">
        <v>3580</v>
      </c>
      <c r="F496" t="s">
        <v>3579</v>
      </c>
      <c r="G496" t="s">
        <v>3447</v>
      </c>
      <c r="H496" t="s">
        <v>3448</v>
      </c>
    </row>
    <row r="497" spans="1:8" x14ac:dyDescent="0.25">
      <c r="A497">
        <v>531481</v>
      </c>
      <c r="B497" t="s">
        <v>3614</v>
      </c>
      <c r="C497">
        <v>2104</v>
      </c>
      <c r="D497" t="s">
        <v>3490</v>
      </c>
      <c r="E497" t="s">
        <v>3491</v>
      </c>
      <c r="F497" t="s">
        <v>3492</v>
      </c>
      <c r="G497" t="s">
        <v>3447</v>
      </c>
      <c r="H497" t="s">
        <v>3448</v>
      </c>
    </row>
    <row r="498" spans="1:8" x14ac:dyDescent="0.25">
      <c r="A498">
        <v>531499</v>
      </c>
      <c r="B498" t="s">
        <v>3615</v>
      </c>
      <c r="C498">
        <v>2114</v>
      </c>
      <c r="D498" t="s">
        <v>3503</v>
      </c>
      <c r="E498" t="s">
        <v>3504</v>
      </c>
      <c r="F498" t="s">
        <v>3503</v>
      </c>
      <c r="G498" t="s">
        <v>3447</v>
      </c>
      <c r="H498" t="s">
        <v>3448</v>
      </c>
    </row>
    <row r="499" spans="1:8" x14ac:dyDescent="0.25">
      <c r="A499">
        <v>531502</v>
      </c>
      <c r="B499" t="s">
        <v>3616</v>
      </c>
      <c r="C499">
        <v>2114</v>
      </c>
      <c r="D499" t="s">
        <v>3503</v>
      </c>
      <c r="E499" t="s">
        <v>3504</v>
      </c>
      <c r="F499" t="s">
        <v>3503</v>
      </c>
      <c r="G499" t="s">
        <v>3447</v>
      </c>
      <c r="H499" t="s">
        <v>3448</v>
      </c>
    </row>
    <row r="500" spans="1:8" x14ac:dyDescent="0.25">
      <c r="A500">
        <v>531511</v>
      </c>
      <c r="B500" t="s">
        <v>3617</v>
      </c>
      <c r="C500">
        <v>2111</v>
      </c>
      <c r="D500" t="s">
        <v>3618</v>
      </c>
      <c r="E500" t="s">
        <v>3504</v>
      </c>
      <c r="F500" t="s">
        <v>3503</v>
      </c>
      <c r="G500" t="s">
        <v>3447</v>
      </c>
      <c r="H500" t="s">
        <v>3448</v>
      </c>
    </row>
    <row r="501" spans="1:8" x14ac:dyDescent="0.25">
      <c r="A501">
        <v>531529</v>
      </c>
      <c r="B501" t="s">
        <v>3619</v>
      </c>
      <c r="C501">
        <v>2102</v>
      </c>
      <c r="D501" t="s">
        <v>3579</v>
      </c>
      <c r="E501" t="s">
        <v>3580</v>
      </c>
      <c r="F501" t="s">
        <v>3579</v>
      </c>
      <c r="G501" t="s">
        <v>3447</v>
      </c>
      <c r="H501" t="s">
        <v>3448</v>
      </c>
    </row>
    <row r="502" spans="1:8" x14ac:dyDescent="0.25">
      <c r="A502">
        <v>531537</v>
      </c>
      <c r="B502" t="s">
        <v>3620</v>
      </c>
      <c r="C502">
        <v>2102</v>
      </c>
      <c r="D502" t="s">
        <v>3579</v>
      </c>
      <c r="E502" t="s">
        <v>3580</v>
      </c>
      <c r="F502" t="s">
        <v>3579</v>
      </c>
      <c r="G502" t="s">
        <v>3447</v>
      </c>
      <c r="H502" t="s">
        <v>3448</v>
      </c>
    </row>
    <row r="503" spans="1:8" x14ac:dyDescent="0.25">
      <c r="A503">
        <v>531545</v>
      </c>
      <c r="B503" t="s">
        <v>3621</v>
      </c>
      <c r="C503">
        <v>2102</v>
      </c>
      <c r="D503" t="s">
        <v>3579</v>
      </c>
      <c r="E503" t="s">
        <v>3580</v>
      </c>
      <c r="F503" t="s">
        <v>3579</v>
      </c>
      <c r="G503" t="s">
        <v>3447</v>
      </c>
      <c r="H503" t="s">
        <v>3448</v>
      </c>
    </row>
    <row r="504" spans="1:8" x14ac:dyDescent="0.25">
      <c r="A504">
        <v>531553</v>
      </c>
      <c r="B504" t="s">
        <v>3622</v>
      </c>
      <c r="C504">
        <v>2103</v>
      </c>
      <c r="D504" t="s">
        <v>3450</v>
      </c>
      <c r="E504" t="s">
        <v>3451</v>
      </c>
      <c r="F504" t="s">
        <v>3452</v>
      </c>
      <c r="G504" t="s">
        <v>3447</v>
      </c>
      <c r="H504" t="s">
        <v>3448</v>
      </c>
    </row>
    <row r="505" spans="1:8" x14ac:dyDescent="0.25">
      <c r="A505">
        <v>531561</v>
      </c>
      <c r="B505" t="s">
        <v>1821</v>
      </c>
      <c r="C505">
        <v>2114</v>
      </c>
      <c r="D505" t="s">
        <v>3503</v>
      </c>
      <c r="E505" t="s">
        <v>3504</v>
      </c>
      <c r="F505" t="s">
        <v>3503</v>
      </c>
      <c r="G505" t="s">
        <v>3447</v>
      </c>
      <c r="H505" t="s">
        <v>3448</v>
      </c>
    </row>
    <row r="506" spans="1:8" x14ac:dyDescent="0.25">
      <c r="A506">
        <v>531570</v>
      </c>
      <c r="B506" t="s">
        <v>3623</v>
      </c>
      <c r="C506">
        <v>2114</v>
      </c>
      <c r="D506" t="s">
        <v>3503</v>
      </c>
      <c r="E506" t="s">
        <v>3504</v>
      </c>
      <c r="F506" t="s">
        <v>3503</v>
      </c>
      <c r="G506" t="s">
        <v>3447</v>
      </c>
      <c r="H506" t="s">
        <v>3448</v>
      </c>
    </row>
    <row r="507" spans="1:8" x14ac:dyDescent="0.25">
      <c r="A507">
        <v>531588</v>
      </c>
      <c r="B507" t="s">
        <v>3624</v>
      </c>
      <c r="C507">
        <v>2108</v>
      </c>
      <c r="D507" t="s">
        <v>3583</v>
      </c>
      <c r="E507" t="s">
        <v>3580</v>
      </c>
      <c r="F507" t="s">
        <v>3579</v>
      </c>
      <c r="G507" t="s">
        <v>3447</v>
      </c>
      <c r="H507" t="s">
        <v>3448</v>
      </c>
    </row>
    <row r="508" spans="1:8" x14ac:dyDescent="0.25">
      <c r="A508">
        <v>531596</v>
      </c>
      <c r="B508" t="s">
        <v>3625</v>
      </c>
      <c r="C508">
        <v>2102</v>
      </c>
      <c r="D508" t="s">
        <v>3579</v>
      </c>
      <c r="E508" t="s">
        <v>3580</v>
      </c>
      <c r="F508" t="s">
        <v>3579</v>
      </c>
      <c r="G508" t="s">
        <v>3447</v>
      </c>
      <c r="H508" t="s">
        <v>3448</v>
      </c>
    </row>
    <row r="509" spans="1:8" x14ac:dyDescent="0.25">
      <c r="A509">
        <v>531600</v>
      </c>
      <c r="B509" t="s">
        <v>3626</v>
      </c>
      <c r="C509">
        <v>2102</v>
      </c>
      <c r="D509" t="s">
        <v>3579</v>
      </c>
      <c r="E509" t="s">
        <v>3580</v>
      </c>
      <c r="F509" t="s">
        <v>3579</v>
      </c>
      <c r="G509" t="s">
        <v>3447</v>
      </c>
      <c r="H509" t="s">
        <v>3448</v>
      </c>
    </row>
    <row r="510" spans="1:8" x14ac:dyDescent="0.25">
      <c r="A510">
        <v>531618</v>
      </c>
      <c r="B510" t="s">
        <v>3627</v>
      </c>
      <c r="C510">
        <v>2105</v>
      </c>
      <c r="D510" t="s">
        <v>3473</v>
      </c>
      <c r="E510" t="s">
        <v>3474</v>
      </c>
      <c r="F510" t="s">
        <v>3475</v>
      </c>
      <c r="G510" t="s">
        <v>3447</v>
      </c>
      <c r="H510" t="s">
        <v>3448</v>
      </c>
    </row>
    <row r="511" spans="1:8" x14ac:dyDescent="0.25">
      <c r="A511">
        <v>531626</v>
      </c>
      <c r="B511" t="s">
        <v>537</v>
      </c>
      <c r="C511">
        <v>2108</v>
      </c>
      <c r="D511" t="s">
        <v>3583</v>
      </c>
      <c r="E511" t="s">
        <v>3580</v>
      </c>
      <c r="F511" t="s">
        <v>3579</v>
      </c>
      <c r="G511" t="s">
        <v>3447</v>
      </c>
      <c r="H511" t="s">
        <v>3448</v>
      </c>
    </row>
    <row r="512" spans="1:8" x14ac:dyDescent="0.25">
      <c r="A512">
        <v>531634</v>
      </c>
      <c r="B512" t="s">
        <v>416</v>
      </c>
      <c r="C512">
        <v>2108</v>
      </c>
      <c r="D512" t="s">
        <v>3583</v>
      </c>
      <c r="E512" t="s">
        <v>3580</v>
      </c>
      <c r="F512" t="s">
        <v>3579</v>
      </c>
      <c r="G512" t="s">
        <v>3447</v>
      </c>
      <c r="H512" t="s">
        <v>3448</v>
      </c>
    </row>
    <row r="513" spans="1:8" x14ac:dyDescent="0.25">
      <c r="A513">
        <v>531642</v>
      </c>
      <c r="B513" t="s">
        <v>3628</v>
      </c>
      <c r="C513">
        <v>2108</v>
      </c>
      <c r="D513" t="s">
        <v>3583</v>
      </c>
      <c r="E513" t="s">
        <v>3580</v>
      </c>
      <c r="F513" t="s">
        <v>3579</v>
      </c>
      <c r="G513" t="s">
        <v>3447</v>
      </c>
      <c r="H513" t="s">
        <v>3448</v>
      </c>
    </row>
    <row r="514" spans="1:8" x14ac:dyDescent="0.25">
      <c r="A514">
        <v>531651</v>
      </c>
      <c r="B514" t="s">
        <v>3629</v>
      </c>
      <c r="C514">
        <v>2114</v>
      </c>
      <c r="D514" t="s">
        <v>3503</v>
      </c>
      <c r="E514" t="s">
        <v>3504</v>
      </c>
      <c r="F514" t="s">
        <v>3503</v>
      </c>
      <c r="G514" t="s">
        <v>3447</v>
      </c>
      <c r="H514" t="s">
        <v>3448</v>
      </c>
    </row>
    <row r="515" spans="1:8" x14ac:dyDescent="0.25">
      <c r="A515">
        <v>531669</v>
      </c>
      <c r="B515" t="s">
        <v>3630</v>
      </c>
      <c r="C515">
        <v>2102</v>
      </c>
      <c r="D515" t="s">
        <v>3579</v>
      </c>
      <c r="E515" t="s">
        <v>3580</v>
      </c>
      <c r="F515" t="s">
        <v>3579</v>
      </c>
      <c r="G515" t="s">
        <v>3447</v>
      </c>
      <c r="H515" t="s">
        <v>3448</v>
      </c>
    </row>
    <row r="516" spans="1:8" x14ac:dyDescent="0.25">
      <c r="A516">
        <v>531677</v>
      </c>
      <c r="B516" t="s">
        <v>3631</v>
      </c>
      <c r="C516">
        <v>2114</v>
      </c>
      <c r="D516" t="s">
        <v>3503</v>
      </c>
      <c r="E516" t="s">
        <v>3504</v>
      </c>
      <c r="F516" t="s">
        <v>3503</v>
      </c>
      <c r="G516" t="s">
        <v>3447</v>
      </c>
      <c r="H516" t="s">
        <v>3448</v>
      </c>
    </row>
    <row r="517" spans="1:8" x14ac:dyDescent="0.25">
      <c r="A517">
        <v>531685</v>
      </c>
      <c r="B517" t="s">
        <v>3632</v>
      </c>
      <c r="C517">
        <v>2108</v>
      </c>
      <c r="D517" t="s">
        <v>3583</v>
      </c>
      <c r="E517" t="s">
        <v>3580</v>
      </c>
      <c r="F517" t="s">
        <v>3579</v>
      </c>
      <c r="G517" t="s">
        <v>3447</v>
      </c>
      <c r="H517" t="s">
        <v>3448</v>
      </c>
    </row>
    <row r="518" spans="1:8" x14ac:dyDescent="0.25">
      <c r="A518">
        <v>531693</v>
      </c>
      <c r="B518" t="s">
        <v>3633</v>
      </c>
      <c r="C518">
        <v>2108</v>
      </c>
      <c r="D518" t="s">
        <v>3583</v>
      </c>
      <c r="E518" t="s">
        <v>3580</v>
      </c>
      <c r="F518" t="s">
        <v>3579</v>
      </c>
      <c r="G518" t="s">
        <v>3447</v>
      </c>
      <c r="H518" t="s">
        <v>3448</v>
      </c>
    </row>
    <row r="519" spans="1:8" x14ac:dyDescent="0.25">
      <c r="A519">
        <v>531707</v>
      </c>
      <c r="B519" t="s">
        <v>3634</v>
      </c>
      <c r="C519">
        <v>2114</v>
      </c>
      <c r="D519" t="s">
        <v>3503</v>
      </c>
      <c r="E519" t="s">
        <v>3504</v>
      </c>
      <c r="F519" t="s">
        <v>3503</v>
      </c>
      <c r="G519" t="s">
        <v>3447</v>
      </c>
      <c r="H519" t="s">
        <v>3448</v>
      </c>
    </row>
    <row r="520" spans="1:8" x14ac:dyDescent="0.25">
      <c r="A520">
        <v>531715</v>
      </c>
      <c r="B520" t="s">
        <v>3635</v>
      </c>
      <c r="C520">
        <v>2108</v>
      </c>
      <c r="D520" t="s">
        <v>3583</v>
      </c>
      <c r="E520" t="s">
        <v>3580</v>
      </c>
      <c r="F520" t="s">
        <v>3579</v>
      </c>
      <c r="G520" t="s">
        <v>3447</v>
      </c>
      <c r="H520" t="s">
        <v>3448</v>
      </c>
    </row>
    <row r="521" spans="1:8" x14ac:dyDescent="0.25">
      <c r="A521">
        <v>531723</v>
      </c>
      <c r="B521" t="s">
        <v>2916</v>
      </c>
      <c r="C521">
        <v>2105</v>
      </c>
      <c r="D521" t="s">
        <v>3473</v>
      </c>
      <c r="E521" t="s">
        <v>3474</v>
      </c>
      <c r="F521" t="s">
        <v>3475</v>
      </c>
      <c r="G521" t="s">
        <v>3447</v>
      </c>
      <c r="H521" t="s">
        <v>3448</v>
      </c>
    </row>
    <row r="522" spans="1:8" x14ac:dyDescent="0.25">
      <c r="A522">
        <v>531731</v>
      </c>
      <c r="B522" t="s">
        <v>3636</v>
      </c>
      <c r="C522">
        <v>2114</v>
      </c>
      <c r="D522" t="s">
        <v>3503</v>
      </c>
      <c r="E522" t="s">
        <v>3504</v>
      </c>
      <c r="F522" t="s">
        <v>3503</v>
      </c>
      <c r="G522" t="s">
        <v>3447</v>
      </c>
      <c r="H522" t="s">
        <v>3448</v>
      </c>
    </row>
    <row r="523" spans="1:8" x14ac:dyDescent="0.25">
      <c r="A523">
        <v>531740</v>
      </c>
      <c r="B523" t="s">
        <v>1899</v>
      </c>
      <c r="C523">
        <v>2102</v>
      </c>
      <c r="D523" t="s">
        <v>3579</v>
      </c>
      <c r="E523" t="s">
        <v>3580</v>
      </c>
      <c r="F523" t="s">
        <v>3579</v>
      </c>
      <c r="G523" t="s">
        <v>3447</v>
      </c>
      <c r="H523" t="s">
        <v>3448</v>
      </c>
    </row>
    <row r="524" spans="1:8" x14ac:dyDescent="0.25">
      <c r="A524">
        <v>531758</v>
      </c>
      <c r="B524" t="s">
        <v>3637</v>
      </c>
      <c r="C524">
        <v>2102</v>
      </c>
      <c r="D524" t="s">
        <v>3579</v>
      </c>
      <c r="E524" t="s">
        <v>3580</v>
      </c>
      <c r="F524" t="s">
        <v>3579</v>
      </c>
      <c r="G524" t="s">
        <v>3447</v>
      </c>
      <c r="H524" t="s">
        <v>3448</v>
      </c>
    </row>
    <row r="525" spans="1:8" x14ac:dyDescent="0.25">
      <c r="A525">
        <v>531766</v>
      </c>
      <c r="B525" t="s">
        <v>2920</v>
      </c>
      <c r="C525">
        <v>2102</v>
      </c>
      <c r="D525" t="s">
        <v>3579</v>
      </c>
      <c r="E525" t="s">
        <v>3580</v>
      </c>
      <c r="F525" t="s">
        <v>3579</v>
      </c>
      <c r="G525" t="s">
        <v>3447</v>
      </c>
      <c r="H525" t="s">
        <v>3448</v>
      </c>
    </row>
    <row r="526" spans="1:8" x14ac:dyDescent="0.25">
      <c r="A526">
        <v>531774</v>
      </c>
      <c r="B526" t="s">
        <v>3638</v>
      </c>
      <c r="C526">
        <v>2114</v>
      </c>
      <c r="D526" t="s">
        <v>3503</v>
      </c>
      <c r="E526" t="s">
        <v>3504</v>
      </c>
      <c r="F526" t="s">
        <v>3503</v>
      </c>
      <c r="G526" t="s">
        <v>3447</v>
      </c>
      <c r="H526" t="s">
        <v>3448</v>
      </c>
    </row>
    <row r="527" spans="1:8" x14ac:dyDescent="0.25">
      <c r="A527">
        <v>531782</v>
      </c>
      <c r="B527" t="s">
        <v>3639</v>
      </c>
      <c r="C527">
        <v>2102</v>
      </c>
      <c r="D527" t="s">
        <v>3579</v>
      </c>
      <c r="E527" t="s">
        <v>3580</v>
      </c>
      <c r="F527" t="s">
        <v>3579</v>
      </c>
      <c r="G527" t="s">
        <v>3447</v>
      </c>
      <c r="H527" t="s">
        <v>3448</v>
      </c>
    </row>
    <row r="528" spans="1:8" x14ac:dyDescent="0.25">
      <c r="A528">
        <v>531791</v>
      </c>
      <c r="B528" t="s">
        <v>3640</v>
      </c>
      <c r="C528">
        <v>2102</v>
      </c>
      <c r="D528" t="s">
        <v>3579</v>
      </c>
      <c r="E528" t="s">
        <v>3580</v>
      </c>
      <c r="F528" t="s">
        <v>3579</v>
      </c>
      <c r="G528" t="s">
        <v>3447</v>
      </c>
      <c r="H528" t="s">
        <v>3448</v>
      </c>
    </row>
    <row r="529" spans="1:8" x14ac:dyDescent="0.25">
      <c r="A529">
        <v>531804</v>
      </c>
      <c r="B529" t="s">
        <v>3641</v>
      </c>
      <c r="C529">
        <v>2102</v>
      </c>
      <c r="D529" t="s">
        <v>3579</v>
      </c>
      <c r="E529" t="s">
        <v>3580</v>
      </c>
      <c r="F529" t="s">
        <v>3579</v>
      </c>
      <c r="G529" t="s">
        <v>3447</v>
      </c>
      <c r="H529" t="s">
        <v>3448</v>
      </c>
    </row>
    <row r="530" spans="1:8" x14ac:dyDescent="0.25">
      <c r="A530">
        <v>531812</v>
      </c>
      <c r="B530" t="s">
        <v>3642</v>
      </c>
      <c r="C530">
        <v>2102</v>
      </c>
      <c r="D530" t="s">
        <v>3579</v>
      </c>
      <c r="E530" t="s">
        <v>3580</v>
      </c>
      <c r="F530" t="s">
        <v>3579</v>
      </c>
      <c r="G530" t="s">
        <v>3447</v>
      </c>
      <c r="H530" t="s">
        <v>3448</v>
      </c>
    </row>
    <row r="531" spans="1:8" x14ac:dyDescent="0.25">
      <c r="A531">
        <v>531821</v>
      </c>
      <c r="B531" t="s">
        <v>3643</v>
      </c>
      <c r="C531">
        <v>2105</v>
      </c>
      <c r="D531" t="s">
        <v>3473</v>
      </c>
      <c r="E531" t="s">
        <v>3474</v>
      </c>
      <c r="F531" t="s">
        <v>3475</v>
      </c>
      <c r="G531" t="s">
        <v>3447</v>
      </c>
      <c r="H531" t="s">
        <v>3448</v>
      </c>
    </row>
    <row r="532" spans="1:8" x14ac:dyDescent="0.25">
      <c r="A532">
        <v>531839</v>
      </c>
      <c r="B532" t="s">
        <v>1537</v>
      </c>
      <c r="C532">
        <v>2102</v>
      </c>
      <c r="D532" t="s">
        <v>3579</v>
      </c>
      <c r="E532" t="s">
        <v>3580</v>
      </c>
      <c r="F532" t="s">
        <v>3579</v>
      </c>
      <c r="G532" t="s">
        <v>3447</v>
      </c>
      <c r="H532" t="s">
        <v>3448</v>
      </c>
    </row>
    <row r="533" spans="1:8" x14ac:dyDescent="0.25">
      <c r="A533">
        <v>531847</v>
      </c>
      <c r="B533" t="s">
        <v>3644</v>
      </c>
      <c r="C533">
        <v>2108</v>
      </c>
      <c r="D533" t="s">
        <v>3583</v>
      </c>
      <c r="E533" t="s">
        <v>3580</v>
      </c>
      <c r="F533" t="s">
        <v>3579</v>
      </c>
      <c r="G533" t="s">
        <v>3447</v>
      </c>
      <c r="H533" t="s">
        <v>3448</v>
      </c>
    </row>
    <row r="534" spans="1:8" x14ac:dyDescent="0.25">
      <c r="A534">
        <v>531855</v>
      </c>
      <c r="B534" t="s">
        <v>3645</v>
      </c>
      <c r="C534">
        <v>2102</v>
      </c>
      <c r="D534" t="s">
        <v>3579</v>
      </c>
      <c r="E534" t="s">
        <v>3580</v>
      </c>
      <c r="F534" t="s">
        <v>3579</v>
      </c>
      <c r="G534" t="s">
        <v>3447</v>
      </c>
      <c r="H534" t="s">
        <v>3448</v>
      </c>
    </row>
    <row r="535" spans="1:8" x14ac:dyDescent="0.25">
      <c r="A535">
        <v>531863</v>
      </c>
      <c r="B535" t="s">
        <v>3646</v>
      </c>
      <c r="C535">
        <v>2117</v>
      </c>
      <c r="D535" t="s">
        <v>3647</v>
      </c>
      <c r="E535" t="s">
        <v>3504</v>
      </c>
      <c r="F535" t="s">
        <v>3503</v>
      </c>
      <c r="G535" t="s">
        <v>3447</v>
      </c>
      <c r="H535" t="s">
        <v>3448</v>
      </c>
    </row>
    <row r="536" spans="1:8" x14ac:dyDescent="0.25">
      <c r="A536">
        <v>531871</v>
      </c>
      <c r="B536" t="s">
        <v>3648</v>
      </c>
      <c r="C536">
        <v>2114</v>
      </c>
      <c r="D536" t="s">
        <v>3503</v>
      </c>
      <c r="E536" t="s">
        <v>3504</v>
      </c>
      <c r="F536" t="s">
        <v>3503</v>
      </c>
      <c r="G536" t="s">
        <v>3447</v>
      </c>
      <c r="H536" t="s">
        <v>3448</v>
      </c>
    </row>
    <row r="537" spans="1:8" x14ac:dyDescent="0.25">
      <c r="A537">
        <v>531880</v>
      </c>
      <c r="B537" t="s">
        <v>3649</v>
      </c>
      <c r="C537">
        <v>2102</v>
      </c>
      <c r="D537" t="s">
        <v>3579</v>
      </c>
      <c r="E537" t="s">
        <v>3580</v>
      </c>
      <c r="F537" t="s">
        <v>3579</v>
      </c>
      <c r="G537" t="s">
        <v>3447</v>
      </c>
      <c r="H537" t="s">
        <v>3448</v>
      </c>
    </row>
    <row r="538" spans="1:8" x14ac:dyDescent="0.25">
      <c r="A538">
        <v>531898</v>
      </c>
      <c r="B538" t="s">
        <v>2234</v>
      </c>
      <c r="C538">
        <v>2114</v>
      </c>
      <c r="D538" t="s">
        <v>3503</v>
      </c>
      <c r="E538" t="s">
        <v>3504</v>
      </c>
      <c r="F538" t="s">
        <v>3503</v>
      </c>
      <c r="G538" t="s">
        <v>3447</v>
      </c>
      <c r="H538" t="s">
        <v>3448</v>
      </c>
    </row>
    <row r="539" spans="1:8" x14ac:dyDescent="0.25">
      <c r="A539">
        <v>531901</v>
      </c>
      <c r="B539" t="s">
        <v>1210</v>
      </c>
      <c r="C539">
        <v>2108</v>
      </c>
      <c r="D539" t="s">
        <v>3583</v>
      </c>
      <c r="E539" t="s">
        <v>3580</v>
      </c>
      <c r="F539" t="s">
        <v>3579</v>
      </c>
      <c r="G539" t="s">
        <v>3447</v>
      </c>
      <c r="H539" t="s">
        <v>3448</v>
      </c>
    </row>
    <row r="540" spans="1:8" x14ac:dyDescent="0.25">
      <c r="A540">
        <v>531910</v>
      </c>
      <c r="B540" t="s">
        <v>3650</v>
      </c>
      <c r="C540">
        <v>2108</v>
      </c>
      <c r="D540" t="s">
        <v>3583</v>
      </c>
      <c r="E540" t="s">
        <v>3580</v>
      </c>
      <c r="F540" t="s">
        <v>3579</v>
      </c>
      <c r="G540" t="s">
        <v>3447</v>
      </c>
      <c r="H540" t="s">
        <v>3448</v>
      </c>
    </row>
    <row r="541" spans="1:8" x14ac:dyDescent="0.25">
      <c r="A541">
        <v>531928</v>
      </c>
      <c r="B541" t="s">
        <v>3651</v>
      </c>
      <c r="C541">
        <v>2111</v>
      </c>
      <c r="D541" t="s">
        <v>3618</v>
      </c>
      <c r="E541" t="s">
        <v>3504</v>
      </c>
      <c r="F541" t="s">
        <v>3503</v>
      </c>
      <c r="G541" t="s">
        <v>3447</v>
      </c>
      <c r="H541" t="s">
        <v>3448</v>
      </c>
    </row>
    <row r="542" spans="1:8" x14ac:dyDescent="0.25">
      <c r="A542">
        <v>531936</v>
      </c>
      <c r="B542" t="s">
        <v>3652</v>
      </c>
      <c r="C542">
        <v>2114</v>
      </c>
      <c r="D542" t="s">
        <v>3503</v>
      </c>
      <c r="E542" t="s">
        <v>3504</v>
      </c>
      <c r="F542" t="s">
        <v>3503</v>
      </c>
      <c r="G542" t="s">
        <v>3447</v>
      </c>
      <c r="H542" t="s">
        <v>3448</v>
      </c>
    </row>
    <row r="543" spans="1:8" x14ac:dyDescent="0.25">
      <c r="A543">
        <v>531944</v>
      </c>
      <c r="B543" t="s">
        <v>343</v>
      </c>
      <c r="C543">
        <v>2102</v>
      </c>
      <c r="D543" t="s">
        <v>3579</v>
      </c>
      <c r="E543" t="s">
        <v>3580</v>
      </c>
      <c r="F543" t="s">
        <v>3579</v>
      </c>
      <c r="G543" t="s">
        <v>3447</v>
      </c>
      <c r="H543" t="s">
        <v>3448</v>
      </c>
    </row>
    <row r="544" spans="1:8" x14ac:dyDescent="0.25">
      <c r="A544">
        <v>531952</v>
      </c>
      <c r="B544" t="s">
        <v>3653</v>
      </c>
      <c r="C544">
        <v>2102</v>
      </c>
      <c r="D544" t="s">
        <v>3579</v>
      </c>
      <c r="E544" t="s">
        <v>3580</v>
      </c>
      <c r="F544" t="s">
        <v>3579</v>
      </c>
      <c r="G544" t="s">
        <v>3447</v>
      </c>
      <c r="H544" t="s">
        <v>3448</v>
      </c>
    </row>
    <row r="545" spans="1:8" x14ac:dyDescent="0.25">
      <c r="A545">
        <v>531961</v>
      </c>
      <c r="B545" t="s">
        <v>1410</v>
      </c>
      <c r="C545">
        <v>2102</v>
      </c>
      <c r="D545" t="s">
        <v>3579</v>
      </c>
      <c r="E545" t="s">
        <v>3580</v>
      </c>
      <c r="F545" t="s">
        <v>3579</v>
      </c>
      <c r="G545" t="s">
        <v>3447</v>
      </c>
      <c r="H545" t="s">
        <v>3448</v>
      </c>
    </row>
    <row r="546" spans="1:8" x14ac:dyDescent="0.25">
      <c r="A546">
        <v>531979</v>
      </c>
      <c r="B546" t="s">
        <v>3654</v>
      </c>
      <c r="C546">
        <v>2102</v>
      </c>
      <c r="D546" t="s">
        <v>3579</v>
      </c>
      <c r="E546" t="s">
        <v>3580</v>
      </c>
      <c r="F546" t="s">
        <v>3579</v>
      </c>
      <c r="G546" t="s">
        <v>3447</v>
      </c>
      <c r="H546" t="s">
        <v>3448</v>
      </c>
    </row>
    <row r="547" spans="1:8" x14ac:dyDescent="0.25">
      <c r="A547">
        <v>531987</v>
      </c>
      <c r="B547" t="s">
        <v>3655</v>
      </c>
      <c r="C547">
        <v>2114</v>
      </c>
      <c r="D547" t="s">
        <v>3503</v>
      </c>
      <c r="E547" t="s">
        <v>3504</v>
      </c>
      <c r="F547" t="s">
        <v>3503</v>
      </c>
      <c r="G547" t="s">
        <v>3447</v>
      </c>
      <c r="H547" t="s">
        <v>3448</v>
      </c>
    </row>
    <row r="548" spans="1:8" x14ac:dyDescent="0.25">
      <c r="A548">
        <v>531995</v>
      </c>
      <c r="B548" t="s">
        <v>3656</v>
      </c>
      <c r="C548">
        <v>2108</v>
      </c>
      <c r="D548" t="s">
        <v>3583</v>
      </c>
      <c r="E548" t="s">
        <v>3580</v>
      </c>
      <c r="F548" t="s">
        <v>3579</v>
      </c>
      <c r="G548" t="s">
        <v>3447</v>
      </c>
      <c r="H548" t="s">
        <v>3448</v>
      </c>
    </row>
    <row r="549" spans="1:8" x14ac:dyDescent="0.25">
      <c r="A549">
        <v>532002</v>
      </c>
      <c r="B549" t="s">
        <v>3657</v>
      </c>
      <c r="C549">
        <v>2108</v>
      </c>
      <c r="D549" t="s">
        <v>3583</v>
      </c>
      <c r="E549" t="s">
        <v>3580</v>
      </c>
      <c r="F549" t="s">
        <v>3579</v>
      </c>
      <c r="G549" t="s">
        <v>3447</v>
      </c>
      <c r="H549" t="s">
        <v>3448</v>
      </c>
    </row>
    <row r="550" spans="1:8" x14ac:dyDescent="0.25">
      <c r="A550">
        <v>532011</v>
      </c>
      <c r="B550" t="s">
        <v>3658</v>
      </c>
      <c r="C550">
        <v>2102</v>
      </c>
      <c r="D550" t="s">
        <v>3579</v>
      </c>
      <c r="E550" t="s">
        <v>3580</v>
      </c>
      <c r="F550" t="s">
        <v>3579</v>
      </c>
      <c r="G550" t="s">
        <v>3447</v>
      </c>
      <c r="H550" t="s">
        <v>3448</v>
      </c>
    </row>
    <row r="551" spans="1:8" x14ac:dyDescent="0.25">
      <c r="A551">
        <v>532029</v>
      </c>
      <c r="B551" t="s">
        <v>3659</v>
      </c>
      <c r="C551">
        <v>2108</v>
      </c>
      <c r="D551" t="s">
        <v>3583</v>
      </c>
      <c r="E551" t="s">
        <v>3580</v>
      </c>
      <c r="F551" t="s">
        <v>3579</v>
      </c>
      <c r="G551" t="s">
        <v>3447</v>
      </c>
      <c r="H551" t="s">
        <v>3448</v>
      </c>
    </row>
    <row r="552" spans="1:8" x14ac:dyDescent="0.25">
      <c r="A552">
        <v>532037</v>
      </c>
      <c r="B552" t="s">
        <v>188</v>
      </c>
      <c r="C552">
        <v>2101</v>
      </c>
      <c r="D552" t="s">
        <v>681</v>
      </c>
      <c r="E552" t="s">
        <v>3476</v>
      </c>
      <c r="F552" t="s">
        <v>681</v>
      </c>
      <c r="G552" t="s">
        <v>3447</v>
      </c>
      <c r="H552" t="s">
        <v>3448</v>
      </c>
    </row>
    <row r="553" spans="1:8" x14ac:dyDescent="0.25">
      <c r="A553">
        <v>532045</v>
      </c>
      <c r="B553" t="s">
        <v>1416</v>
      </c>
      <c r="C553">
        <v>2101</v>
      </c>
      <c r="D553" t="s">
        <v>681</v>
      </c>
      <c r="E553" t="s">
        <v>3476</v>
      </c>
      <c r="F553" t="s">
        <v>681</v>
      </c>
      <c r="G553" t="s">
        <v>3447</v>
      </c>
      <c r="H553" t="s">
        <v>3448</v>
      </c>
    </row>
    <row r="554" spans="1:8" x14ac:dyDescent="0.25">
      <c r="A554">
        <v>532053</v>
      </c>
      <c r="B554" t="s">
        <v>2698</v>
      </c>
      <c r="C554">
        <v>2109</v>
      </c>
      <c r="D554" t="s">
        <v>2698</v>
      </c>
      <c r="E554" t="s">
        <v>3455</v>
      </c>
      <c r="F554" t="s">
        <v>2698</v>
      </c>
      <c r="G554" t="s">
        <v>3447</v>
      </c>
      <c r="H554" t="s">
        <v>3448</v>
      </c>
    </row>
    <row r="555" spans="1:8" x14ac:dyDescent="0.25">
      <c r="A555">
        <v>532061</v>
      </c>
      <c r="B555" t="s">
        <v>3660</v>
      </c>
      <c r="C555">
        <v>2101</v>
      </c>
      <c r="D555" t="s">
        <v>681</v>
      </c>
      <c r="E555" t="s">
        <v>3476</v>
      </c>
      <c r="F555" t="s">
        <v>681</v>
      </c>
      <c r="G555" t="s">
        <v>3447</v>
      </c>
      <c r="H555" t="s">
        <v>3448</v>
      </c>
    </row>
    <row r="556" spans="1:8" x14ac:dyDescent="0.25">
      <c r="A556">
        <v>532070</v>
      </c>
      <c r="B556" t="s">
        <v>3661</v>
      </c>
      <c r="C556">
        <v>2109</v>
      </c>
      <c r="D556" t="s">
        <v>2698</v>
      </c>
      <c r="E556" t="s">
        <v>3455</v>
      </c>
      <c r="F556" t="s">
        <v>2698</v>
      </c>
      <c r="G556" t="s">
        <v>3447</v>
      </c>
      <c r="H556" t="s">
        <v>3448</v>
      </c>
    </row>
    <row r="557" spans="1:8" x14ac:dyDescent="0.25">
      <c r="A557">
        <v>532088</v>
      </c>
      <c r="B557" t="s">
        <v>3662</v>
      </c>
      <c r="C557">
        <v>2124</v>
      </c>
      <c r="D557" t="s">
        <v>3454</v>
      </c>
      <c r="E557" t="s">
        <v>3455</v>
      </c>
      <c r="F557" t="s">
        <v>2698</v>
      </c>
      <c r="G557" t="s">
        <v>3447</v>
      </c>
      <c r="H557" t="s">
        <v>3448</v>
      </c>
    </row>
    <row r="558" spans="1:8" x14ac:dyDescent="0.25">
      <c r="A558">
        <v>532096</v>
      </c>
      <c r="B558" t="s">
        <v>86</v>
      </c>
      <c r="C558">
        <v>2125</v>
      </c>
      <c r="D558" t="s">
        <v>3495</v>
      </c>
      <c r="E558" t="s">
        <v>3476</v>
      </c>
      <c r="F558" t="s">
        <v>681</v>
      </c>
      <c r="G558" t="s">
        <v>3447</v>
      </c>
      <c r="H558" t="s">
        <v>3448</v>
      </c>
    </row>
    <row r="559" spans="1:8" x14ac:dyDescent="0.25">
      <c r="A559">
        <v>532100</v>
      </c>
      <c r="B559" t="s">
        <v>3663</v>
      </c>
      <c r="C559">
        <v>2109</v>
      </c>
      <c r="D559" t="s">
        <v>2698</v>
      </c>
      <c r="E559" t="s">
        <v>3455</v>
      </c>
      <c r="F559" t="s">
        <v>2698</v>
      </c>
      <c r="G559" t="s">
        <v>3447</v>
      </c>
      <c r="H559" t="s">
        <v>3448</v>
      </c>
    </row>
    <row r="560" spans="1:8" x14ac:dyDescent="0.25">
      <c r="A560">
        <v>532118</v>
      </c>
      <c r="B560" t="s">
        <v>3664</v>
      </c>
      <c r="C560">
        <v>2109</v>
      </c>
      <c r="D560" t="s">
        <v>2698</v>
      </c>
      <c r="E560" t="s">
        <v>3455</v>
      </c>
      <c r="F560" t="s">
        <v>2698</v>
      </c>
      <c r="G560" t="s">
        <v>3447</v>
      </c>
      <c r="H560" t="s">
        <v>3448</v>
      </c>
    </row>
    <row r="561" spans="1:8" x14ac:dyDescent="0.25">
      <c r="A561">
        <v>532126</v>
      </c>
      <c r="B561" t="s">
        <v>3665</v>
      </c>
      <c r="C561">
        <v>2109</v>
      </c>
      <c r="D561" t="s">
        <v>2698</v>
      </c>
      <c r="E561" t="s">
        <v>3455</v>
      </c>
      <c r="F561" t="s">
        <v>2698</v>
      </c>
      <c r="G561" t="s">
        <v>3447</v>
      </c>
      <c r="H561" t="s">
        <v>3448</v>
      </c>
    </row>
    <row r="562" spans="1:8" x14ac:dyDescent="0.25">
      <c r="A562">
        <v>532134</v>
      </c>
      <c r="B562" t="s">
        <v>3666</v>
      </c>
      <c r="C562">
        <v>2126</v>
      </c>
      <c r="D562" t="s">
        <v>3498</v>
      </c>
      <c r="E562" t="s">
        <v>3476</v>
      </c>
      <c r="F562" t="s">
        <v>681</v>
      </c>
      <c r="G562" t="s">
        <v>3447</v>
      </c>
      <c r="H562" t="s">
        <v>3448</v>
      </c>
    </row>
    <row r="563" spans="1:8" x14ac:dyDescent="0.25">
      <c r="A563">
        <v>532142</v>
      </c>
      <c r="B563" t="s">
        <v>157</v>
      </c>
      <c r="C563">
        <v>2109</v>
      </c>
      <c r="D563" t="s">
        <v>2698</v>
      </c>
      <c r="E563" t="s">
        <v>3455</v>
      </c>
      <c r="F563" t="s">
        <v>2698</v>
      </c>
      <c r="G563" t="s">
        <v>3447</v>
      </c>
      <c r="H563" t="s">
        <v>3448</v>
      </c>
    </row>
    <row r="564" spans="1:8" x14ac:dyDescent="0.25">
      <c r="A564">
        <v>532151</v>
      </c>
      <c r="B564" t="s">
        <v>3667</v>
      </c>
      <c r="C564">
        <v>2101</v>
      </c>
      <c r="D564" t="s">
        <v>681</v>
      </c>
      <c r="E564" t="s">
        <v>3476</v>
      </c>
      <c r="F564" t="s">
        <v>681</v>
      </c>
      <c r="G564" t="s">
        <v>3447</v>
      </c>
      <c r="H564" t="s">
        <v>3448</v>
      </c>
    </row>
    <row r="565" spans="1:8" x14ac:dyDescent="0.25">
      <c r="A565">
        <v>532169</v>
      </c>
      <c r="B565" t="s">
        <v>3668</v>
      </c>
      <c r="C565">
        <v>2109</v>
      </c>
      <c r="D565" t="s">
        <v>2698</v>
      </c>
      <c r="E565" t="s">
        <v>3455</v>
      </c>
      <c r="F565" t="s">
        <v>2698</v>
      </c>
      <c r="G565" t="s">
        <v>3447</v>
      </c>
      <c r="H565" t="s">
        <v>3448</v>
      </c>
    </row>
    <row r="566" spans="1:8" x14ac:dyDescent="0.25">
      <c r="A566">
        <v>532177</v>
      </c>
      <c r="B566" t="s">
        <v>1292</v>
      </c>
      <c r="C566">
        <v>2124</v>
      </c>
      <c r="D566" t="s">
        <v>3454</v>
      </c>
      <c r="E566" t="s">
        <v>3455</v>
      </c>
      <c r="F566" t="s">
        <v>2698</v>
      </c>
      <c r="G566" t="s">
        <v>3447</v>
      </c>
      <c r="H566" t="s">
        <v>3448</v>
      </c>
    </row>
    <row r="567" spans="1:8" x14ac:dyDescent="0.25">
      <c r="A567">
        <v>532185</v>
      </c>
      <c r="B567" t="s">
        <v>665</v>
      </c>
      <c r="C567">
        <v>2109</v>
      </c>
      <c r="D567" t="s">
        <v>2698</v>
      </c>
      <c r="E567" t="s">
        <v>3455</v>
      </c>
      <c r="F567" t="s">
        <v>2698</v>
      </c>
      <c r="G567" t="s">
        <v>3447</v>
      </c>
      <c r="H567" t="s">
        <v>3448</v>
      </c>
    </row>
    <row r="568" spans="1:8" x14ac:dyDescent="0.25">
      <c r="A568">
        <v>532193</v>
      </c>
      <c r="B568" t="s">
        <v>3669</v>
      </c>
      <c r="C568">
        <v>2101</v>
      </c>
      <c r="D568" t="s">
        <v>681</v>
      </c>
      <c r="E568" t="s">
        <v>3476</v>
      </c>
      <c r="F568" t="s">
        <v>681</v>
      </c>
      <c r="G568" t="s">
        <v>3447</v>
      </c>
      <c r="H568" t="s">
        <v>3448</v>
      </c>
    </row>
    <row r="569" spans="1:8" x14ac:dyDescent="0.25">
      <c r="A569">
        <v>532207</v>
      </c>
      <c r="B569" t="s">
        <v>3670</v>
      </c>
      <c r="C569">
        <v>2124</v>
      </c>
      <c r="D569" t="s">
        <v>3454</v>
      </c>
      <c r="E569" t="s">
        <v>3455</v>
      </c>
      <c r="F569" t="s">
        <v>2698</v>
      </c>
      <c r="G569" t="s">
        <v>3447</v>
      </c>
      <c r="H569" t="s">
        <v>3448</v>
      </c>
    </row>
    <row r="570" spans="1:8" x14ac:dyDescent="0.25">
      <c r="A570">
        <v>532215</v>
      </c>
      <c r="B570" t="s">
        <v>3497</v>
      </c>
      <c r="C570">
        <v>2105</v>
      </c>
      <c r="D570" t="s">
        <v>3473</v>
      </c>
      <c r="E570" t="s">
        <v>3474</v>
      </c>
      <c r="F570" t="s">
        <v>3475</v>
      </c>
      <c r="G570" t="s">
        <v>3447</v>
      </c>
      <c r="H570" t="s">
        <v>3448</v>
      </c>
    </row>
    <row r="571" spans="1:8" x14ac:dyDescent="0.25">
      <c r="A571">
        <v>532223</v>
      </c>
      <c r="B571" t="s">
        <v>1842</v>
      </c>
      <c r="C571">
        <v>2109</v>
      </c>
      <c r="D571" t="s">
        <v>2698</v>
      </c>
      <c r="E571" t="s">
        <v>3455</v>
      </c>
      <c r="F571" t="s">
        <v>2698</v>
      </c>
      <c r="G571" t="s">
        <v>3447</v>
      </c>
      <c r="H571" t="s">
        <v>3448</v>
      </c>
    </row>
    <row r="572" spans="1:8" x14ac:dyDescent="0.25">
      <c r="A572">
        <v>532231</v>
      </c>
      <c r="B572" t="s">
        <v>3671</v>
      </c>
      <c r="C572">
        <v>2125</v>
      </c>
      <c r="D572" t="s">
        <v>3495</v>
      </c>
      <c r="E572" t="s">
        <v>3476</v>
      </c>
      <c r="F572" t="s">
        <v>681</v>
      </c>
      <c r="G572" t="s">
        <v>3447</v>
      </c>
      <c r="H572" t="s">
        <v>3448</v>
      </c>
    </row>
    <row r="573" spans="1:8" x14ac:dyDescent="0.25">
      <c r="A573">
        <v>532258</v>
      </c>
      <c r="B573" t="s">
        <v>3672</v>
      </c>
      <c r="C573">
        <v>2101</v>
      </c>
      <c r="D573" t="s">
        <v>681</v>
      </c>
      <c r="E573" t="s">
        <v>3476</v>
      </c>
      <c r="F573" t="s">
        <v>681</v>
      </c>
      <c r="G573" t="s">
        <v>3447</v>
      </c>
      <c r="H573" t="s">
        <v>3448</v>
      </c>
    </row>
    <row r="574" spans="1:8" x14ac:dyDescent="0.25">
      <c r="A574">
        <v>532266</v>
      </c>
      <c r="B574" t="s">
        <v>3673</v>
      </c>
      <c r="C574">
        <v>2125</v>
      </c>
      <c r="D574" t="s">
        <v>3495</v>
      </c>
      <c r="E574" t="s">
        <v>3476</v>
      </c>
      <c r="F574" t="s">
        <v>681</v>
      </c>
      <c r="G574" t="s">
        <v>3447</v>
      </c>
      <c r="H574" t="s">
        <v>3448</v>
      </c>
    </row>
    <row r="575" spans="1:8" x14ac:dyDescent="0.25">
      <c r="A575">
        <v>532274</v>
      </c>
      <c r="B575" t="s">
        <v>3674</v>
      </c>
      <c r="C575">
        <v>2109</v>
      </c>
      <c r="D575" t="s">
        <v>2698</v>
      </c>
      <c r="E575" t="s">
        <v>3455</v>
      </c>
      <c r="F575" t="s">
        <v>2698</v>
      </c>
      <c r="G575" t="s">
        <v>3447</v>
      </c>
      <c r="H575" t="s">
        <v>3448</v>
      </c>
    </row>
    <row r="576" spans="1:8" x14ac:dyDescent="0.25">
      <c r="A576">
        <v>532282</v>
      </c>
      <c r="B576" t="s">
        <v>3675</v>
      </c>
      <c r="C576">
        <v>2109</v>
      </c>
      <c r="D576" t="s">
        <v>2698</v>
      </c>
      <c r="E576" t="s">
        <v>3455</v>
      </c>
      <c r="F576" t="s">
        <v>2698</v>
      </c>
      <c r="G576" t="s">
        <v>3447</v>
      </c>
      <c r="H576" t="s">
        <v>3448</v>
      </c>
    </row>
    <row r="577" spans="1:8" x14ac:dyDescent="0.25">
      <c r="A577">
        <v>532291</v>
      </c>
      <c r="B577" t="s">
        <v>3676</v>
      </c>
      <c r="C577">
        <v>2124</v>
      </c>
      <c r="D577" t="s">
        <v>3454</v>
      </c>
      <c r="E577" t="s">
        <v>3455</v>
      </c>
      <c r="F577" t="s">
        <v>2698</v>
      </c>
      <c r="G577" t="s">
        <v>3447</v>
      </c>
      <c r="H577" t="s">
        <v>3448</v>
      </c>
    </row>
    <row r="578" spans="1:8" x14ac:dyDescent="0.25">
      <c r="A578">
        <v>532304</v>
      </c>
      <c r="B578" t="s">
        <v>3573</v>
      </c>
      <c r="C578">
        <v>2101</v>
      </c>
      <c r="D578" t="s">
        <v>681</v>
      </c>
      <c r="E578" t="s">
        <v>3476</v>
      </c>
      <c r="F578" t="s">
        <v>681</v>
      </c>
      <c r="G578" t="s">
        <v>3447</v>
      </c>
      <c r="H578" t="s">
        <v>3448</v>
      </c>
    </row>
    <row r="579" spans="1:8" x14ac:dyDescent="0.25">
      <c r="A579">
        <v>532312</v>
      </c>
      <c r="B579" t="s">
        <v>3677</v>
      </c>
      <c r="C579">
        <v>2109</v>
      </c>
      <c r="D579" t="s">
        <v>2698</v>
      </c>
      <c r="E579" t="s">
        <v>3455</v>
      </c>
      <c r="F579" t="s">
        <v>2698</v>
      </c>
      <c r="G579" t="s">
        <v>3447</v>
      </c>
      <c r="H579" t="s">
        <v>3448</v>
      </c>
    </row>
    <row r="580" spans="1:8" x14ac:dyDescent="0.25">
      <c r="A580">
        <v>532321</v>
      </c>
      <c r="B580" t="s">
        <v>3678</v>
      </c>
      <c r="C580">
        <v>2124</v>
      </c>
      <c r="D580" t="s">
        <v>3454</v>
      </c>
      <c r="E580" t="s">
        <v>3455</v>
      </c>
      <c r="F580" t="s">
        <v>2698</v>
      </c>
      <c r="G580" t="s">
        <v>3447</v>
      </c>
      <c r="H580" t="s">
        <v>3448</v>
      </c>
    </row>
    <row r="581" spans="1:8" x14ac:dyDescent="0.25">
      <c r="A581">
        <v>532339</v>
      </c>
      <c r="B581" t="s">
        <v>3679</v>
      </c>
      <c r="C581">
        <v>2124</v>
      </c>
      <c r="D581" t="s">
        <v>3454</v>
      </c>
      <c r="E581" t="s">
        <v>3455</v>
      </c>
      <c r="F581" t="s">
        <v>2698</v>
      </c>
      <c r="G581" t="s">
        <v>3447</v>
      </c>
      <c r="H581" t="s">
        <v>3448</v>
      </c>
    </row>
    <row r="582" spans="1:8" x14ac:dyDescent="0.25">
      <c r="A582">
        <v>532347</v>
      </c>
      <c r="B582" t="s">
        <v>3129</v>
      </c>
      <c r="C582">
        <v>2109</v>
      </c>
      <c r="D582" t="s">
        <v>2698</v>
      </c>
      <c r="E582" t="s">
        <v>3455</v>
      </c>
      <c r="F582" t="s">
        <v>2698</v>
      </c>
      <c r="G582" t="s">
        <v>3447</v>
      </c>
      <c r="H582" t="s">
        <v>3448</v>
      </c>
    </row>
    <row r="583" spans="1:8" x14ac:dyDescent="0.25">
      <c r="A583">
        <v>532355</v>
      </c>
      <c r="B583" t="s">
        <v>3680</v>
      </c>
      <c r="C583">
        <v>2109</v>
      </c>
      <c r="D583" t="s">
        <v>2698</v>
      </c>
      <c r="E583" t="s">
        <v>3455</v>
      </c>
      <c r="F583" t="s">
        <v>2698</v>
      </c>
      <c r="G583" t="s">
        <v>3447</v>
      </c>
      <c r="H583" t="s">
        <v>3448</v>
      </c>
    </row>
    <row r="584" spans="1:8" x14ac:dyDescent="0.25">
      <c r="A584">
        <v>532363</v>
      </c>
      <c r="B584" t="s">
        <v>3681</v>
      </c>
      <c r="C584">
        <v>2124</v>
      </c>
      <c r="D584" t="s">
        <v>3454</v>
      </c>
      <c r="E584" t="s">
        <v>3455</v>
      </c>
      <c r="F584" t="s">
        <v>2698</v>
      </c>
      <c r="G584" t="s">
        <v>3447</v>
      </c>
      <c r="H584" t="s">
        <v>3448</v>
      </c>
    </row>
    <row r="585" spans="1:8" x14ac:dyDescent="0.25">
      <c r="A585">
        <v>532371</v>
      </c>
      <c r="B585" t="s">
        <v>3682</v>
      </c>
      <c r="C585">
        <v>2109</v>
      </c>
      <c r="D585" t="s">
        <v>2698</v>
      </c>
      <c r="E585" t="s">
        <v>3455</v>
      </c>
      <c r="F585" t="s">
        <v>2698</v>
      </c>
      <c r="G585" t="s">
        <v>3447</v>
      </c>
      <c r="H585" t="s">
        <v>3448</v>
      </c>
    </row>
    <row r="586" spans="1:8" x14ac:dyDescent="0.25">
      <c r="A586">
        <v>532380</v>
      </c>
      <c r="B586" t="s">
        <v>3683</v>
      </c>
      <c r="C586">
        <v>2125</v>
      </c>
      <c r="D586" t="s">
        <v>3495</v>
      </c>
      <c r="E586" t="s">
        <v>3476</v>
      </c>
      <c r="F586" t="s">
        <v>681</v>
      </c>
      <c r="G586" t="s">
        <v>3447</v>
      </c>
      <c r="H586" t="s">
        <v>3448</v>
      </c>
    </row>
    <row r="587" spans="1:8" x14ac:dyDescent="0.25">
      <c r="A587">
        <v>532398</v>
      </c>
      <c r="B587" t="s">
        <v>3684</v>
      </c>
      <c r="C587">
        <v>2124</v>
      </c>
      <c r="D587" t="s">
        <v>3454</v>
      </c>
      <c r="E587" t="s">
        <v>3455</v>
      </c>
      <c r="F587" t="s">
        <v>2698</v>
      </c>
      <c r="G587" t="s">
        <v>3447</v>
      </c>
      <c r="H587" t="s">
        <v>3448</v>
      </c>
    </row>
    <row r="588" spans="1:8" x14ac:dyDescent="0.25">
      <c r="A588">
        <v>532401</v>
      </c>
      <c r="B588" t="s">
        <v>3685</v>
      </c>
      <c r="C588">
        <v>2124</v>
      </c>
      <c r="D588" t="s">
        <v>3454</v>
      </c>
      <c r="E588" t="s">
        <v>3455</v>
      </c>
      <c r="F588" t="s">
        <v>2698</v>
      </c>
      <c r="G588" t="s">
        <v>3447</v>
      </c>
      <c r="H588" t="s">
        <v>3448</v>
      </c>
    </row>
    <row r="589" spans="1:8" x14ac:dyDescent="0.25">
      <c r="A589">
        <v>532410</v>
      </c>
      <c r="B589" t="s">
        <v>3686</v>
      </c>
      <c r="C589">
        <v>2124</v>
      </c>
      <c r="D589" t="s">
        <v>3454</v>
      </c>
      <c r="E589" t="s">
        <v>3455</v>
      </c>
      <c r="F589" t="s">
        <v>2698</v>
      </c>
      <c r="G589" t="s">
        <v>3447</v>
      </c>
      <c r="H589" t="s">
        <v>3448</v>
      </c>
    </row>
    <row r="590" spans="1:8" x14ac:dyDescent="0.25">
      <c r="A590">
        <v>532428</v>
      </c>
      <c r="B590" t="s">
        <v>3687</v>
      </c>
      <c r="C590">
        <v>2124</v>
      </c>
      <c r="D590" t="s">
        <v>3454</v>
      </c>
      <c r="E590" t="s">
        <v>3455</v>
      </c>
      <c r="F590" t="s">
        <v>2698</v>
      </c>
      <c r="G590" t="s">
        <v>3447</v>
      </c>
      <c r="H590" t="s">
        <v>3448</v>
      </c>
    </row>
    <row r="591" spans="1:8" x14ac:dyDescent="0.25">
      <c r="A591">
        <v>532436</v>
      </c>
      <c r="B591" t="s">
        <v>3688</v>
      </c>
      <c r="C591">
        <v>2125</v>
      </c>
      <c r="D591" t="s">
        <v>3495</v>
      </c>
      <c r="E591" t="s">
        <v>3476</v>
      </c>
      <c r="F591" t="s">
        <v>681</v>
      </c>
      <c r="G591" t="s">
        <v>3447</v>
      </c>
      <c r="H591" t="s">
        <v>3448</v>
      </c>
    </row>
    <row r="592" spans="1:8" x14ac:dyDescent="0.25">
      <c r="A592">
        <v>532444</v>
      </c>
      <c r="B592" t="s">
        <v>3689</v>
      </c>
      <c r="C592">
        <v>2109</v>
      </c>
      <c r="D592" t="s">
        <v>2698</v>
      </c>
      <c r="E592" t="s">
        <v>3455</v>
      </c>
      <c r="F592" t="s">
        <v>2698</v>
      </c>
      <c r="G592" t="s">
        <v>3447</v>
      </c>
      <c r="H592" t="s">
        <v>3448</v>
      </c>
    </row>
    <row r="593" spans="1:8" x14ac:dyDescent="0.25">
      <c r="A593">
        <v>532452</v>
      </c>
      <c r="B593" t="s">
        <v>3690</v>
      </c>
      <c r="C593">
        <v>2109</v>
      </c>
      <c r="D593" t="s">
        <v>2698</v>
      </c>
      <c r="E593" t="s">
        <v>3455</v>
      </c>
      <c r="F593" t="s">
        <v>2698</v>
      </c>
      <c r="G593" t="s">
        <v>3447</v>
      </c>
      <c r="H593" t="s">
        <v>3448</v>
      </c>
    </row>
    <row r="594" spans="1:8" x14ac:dyDescent="0.25">
      <c r="A594">
        <v>532461</v>
      </c>
      <c r="B594" t="s">
        <v>3691</v>
      </c>
      <c r="C594">
        <v>2124</v>
      </c>
      <c r="D594" t="s">
        <v>3454</v>
      </c>
      <c r="E594" t="s">
        <v>3455</v>
      </c>
      <c r="F594" t="s">
        <v>2698</v>
      </c>
      <c r="G594" t="s">
        <v>3447</v>
      </c>
      <c r="H594" t="s">
        <v>3448</v>
      </c>
    </row>
    <row r="595" spans="1:8" x14ac:dyDescent="0.25">
      <c r="A595">
        <v>532479</v>
      </c>
      <c r="B595" t="s">
        <v>3692</v>
      </c>
      <c r="C595">
        <v>2124</v>
      </c>
      <c r="D595" t="s">
        <v>3454</v>
      </c>
      <c r="E595" t="s">
        <v>3455</v>
      </c>
      <c r="F595" t="s">
        <v>2698</v>
      </c>
      <c r="G595" t="s">
        <v>3447</v>
      </c>
      <c r="H595" t="s">
        <v>3448</v>
      </c>
    </row>
    <row r="596" spans="1:8" x14ac:dyDescent="0.25">
      <c r="A596">
        <v>532487</v>
      </c>
      <c r="B596" t="s">
        <v>3693</v>
      </c>
      <c r="C596">
        <v>2124</v>
      </c>
      <c r="D596" t="s">
        <v>3454</v>
      </c>
      <c r="E596" t="s">
        <v>3455</v>
      </c>
      <c r="F596" t="s">
        <v>2698</v>
      </c>
      <c r="G596" t="s">
        <v>3447</v>
      </c>
      <c r="H596" t="s">
        <v>3448</v>
      </c>
    </row>
    <row r="597" spans="1:8" x14ac:dyDescent="0.25">
      <c r="A597">
        <v>532495</v>
      </c>
      <c r="B597" t="s">
        <v>3694</v>
      </c>
      <c r="C597">
        <v>2109</v>
      </c>
      <c r="D597" t="s">
        <v>2698</v>
      </c>
      <c r="E597" t="s">
        <v>3455</v>
      </c>
      <c r="F597" t="s">
        <v>2698</v>
      </c>
      <c r="G597" t="s">
        <v>3447</v>
      </c>
      <c r="H597" t="s">
        <v>3448</v>
      </c>
    </row>
    <row r="598" spans="1:8" x14ac:dyDescent="0.25">
      <c r="A598">
        <v>532509</v>
      </c>
      <c r="B598" t="s">
        <v>3695</v>
      </c>
      <c r="C598">
        <v>2125</v>
      </c>
      <c r="D598" t="s">
        <v>3495</v>
      </c>
      <c r="E598" t="s">
        <v>3476</v>
      </c>
      <c r="F598" t="s">
        <v>681</v>
      </c>
      <c r="G598" t="s">
        <v>3447</v>
      </c>
      <c r="H598" t="s">
        <v>3448</v>
      </c>
    </row>
    <row r="599" spans="1:8" x14ac:dyDescent="0.25">
      <c r="A599">
        <v>532517</v>
      </c>
      <c r="B599" t="s">
        <v>3696</v>
      </c>
      <c r="C599">
        <v>2124</v>
      </c>
      <c r="D599" t="s">
        <v>3454</v>
      </c>
      <c r="E599" t="s">
        <v>3455</v>
      </c>
      <c r="F599" t="s">
        <v>2698</v>
      </c>
      <c r="G599" t="s">
        <v>3447</v>
      </c>
      <c r="H599" t="s">
        <v>3448</v>
      </c>
    </row>
    <row r="600" spans="1:8" x14ac:dyDescent="0.25">
      <c r="A600">
        <v>532525</v>
      </c>
      <c r="B600" t="s">
        <v>3290</v>
      </c>
      <c r="C600">
        <v>2109</v>
      </c>
      <c r="D600" t="s">
        <v>2698</v>
      </c>
      <c r="E600" t="s">
        <v>3455</v>
      </c>
      <c r="F600" t="s">
        <v>2698</v>
      </c>
      <c r="G600" t="s">
        <v>3447</v>
      </c>
      <c r="H600" t="s">
        <v>3448</v>
      </c>
    </row>
    <row r="601" spans="1:8" x14ac:dyDescent="0.25">
      <c r="A601">
        <v>532533</v>
      </c>
      <c r="B601" t="s">
        <v>819</v>
      </c>
      <c r="C601">
        <v>2124</v>
      </c>
      <c r="D601" t="s">
        <v>3454</v>
      </c>
      <c r="E601" t="s">
        <v>3455</v>
      </c>
      <c r="F601" t="s">
        <v>2698</v>
      </c>
      <c r="G601" t="s">
        <v>3447</v>
      </c>
      <c r="H601" t="s">
        <v>3448</v>
      </c>
    </row>
    <row r="602" spans="1:8" x14ac:dyDescent="0.25">
      <c r="A602">
        <v>532541</v>
      </c>
      <c r="B602" t="s">
        <v>3697</v>
      </c>
      <c r="C602">
        <v>2125</v>
      </c>
      <c r="D602" t="s">
        <v>3495</v>
      </c>
      <c r="E602" t="s">
        <v>3476</v>
      </c>
      <c r="F602" t="s">
        <v>681</v>
      </c>
      <c r="G602" t="s">
        <v>3447</v>
      </c>
      <c r="H602" t="s">
        <v>3448</v>
      </c>
    </row>
    <row r="603" spans="1:8" x14ac:dyDescent="0.25">
      <c r="A603">
        <v>532550</v>
      </c>
      <c r="B603" t="s">
        <v>3698</v>
      </c>
      <c r="C603">
        <v>2126</v>
      </c>
      <c r="D603" t="s">
        <v>3498</v>
      </c>
      <c r="E603" t="s">
        <v>3476</v>
      </c>
      <c r="F603" t="s">
        <v>681</v>
      </c>
      <c r="G603" t="s">
        <v>3447</v>
      </c>
      <c r="H603" t="s">
        <v>3448</v>
      </c>
    </row>
    <row r="604" spans="1:8" x14ac:dyDescent="0.25">
      <c r="A604">
        <v>532568</v>
      </c>
      <c r="B604" t="s">
        <v>302</v>
      </c>
      <c r="C604">
        <v>2125</v>
      </c>
      <c r="D604" t="s">
        <v>3495</v>
      </c>
      <c r="E604" t="s">
        <v>3476</v>
      </c>
      <c r="F604" t="s">
        <v>681</v>
      </c>
      <c r="G604" t="s">
        <v>3447</v>
      </c>
      <c r="H604" t="s">
        <v>3448</v>
      </c>
    </row>
    <row r="605" spans="1:8" x14ac:dyDescent="0.25">
      <c r="A605">
        <v>532576</v>
      </c>
      <c r="B605" t="s">
        <v>3699</v>
      </c>
      <c r="C605">
        <v>2109</v>
      </c>
      <c r="D605" t="s">
        <v>2698</v>
      </c>
      <c r="E605" t="s">
        <v>3455</v>
      </c>
      <c r="F605" t="s">
        <v>2698</v>
      </c>
      <c r="G605" t="s">
        <v>3447</v>
      </c>
      <c r="H605" t="s">
        <v>3448</v>
      </c>
    </row>
    <row r="606" spans="1:8" x14ac:dyDescent="0.25">
      <c r="A606">
        <v>532584</v>
      </c>
      <c r="B606" t="s">
        <v>3700</v>
      </c>
      <c r="C606">
        <v>2109</v>
      </c>
      <c r="D606" t="s">
        <v>2698</v>
      </c>
      <c r="E606" t="s">
        <v>3455</v>
      </c>
      <c r="F606" t="s">
        <v>2698</v>
      </c>
      <c r="G606" t="s">
        <v>3447</v>
      </c>
      <c r="H606" t="s">
        <v>3448</v>
      </c>
    </row>
    <row r="607" spans="1:8" x14ac:dyDescent="0.25">
      <c r="A607">
        <v>532592</v>
      </c>
      <c r="B607" t="s">
        <v>3701</v>
      </c>
      <c r="C607">
        <v>2101</v>
      </c>
      <c r="D607" t="s">
        <v>681</v>
      </c>
      <c r="E607" t="s">
        <v>3476</v>
      </c>
      <c r="F607" t="s">
        <v>681</v>
      </c>
      <c r="G607" t="s">
        <v>3447</v>
      </c>
      <c r="H607" t="s">
        <v>3448</v>
      </c>
    </row>
    <row r="608" spans="1:8" x14ac:dyDescent="0.25">
      <c r="A608">
        <v>532606</v>
      </c>
      <c r="B608" t="s">
        <v>3702</v>
      </c>
      <c r="C608">
        <v>2101</v>
      </c>
      <c r="D608" t="s">
        <v>681</v>
      </c>
      <c r="E608" t="s">
        <v>3476</v>
      </c>
      <c r="F608" t="s">
        <v>681</v>
      </c>
      <c r="G608" t="s">
        <v>3447</v>
      </c>
      <c r="H608" t="s">
        <v>3448</v>
      </c>
    </row>
    <row r="609" spans="1:8" x14ac:dyDescent="0.25">
      <c r="A609">
        <v>532614</v>
      </c>
      <c r="B609" t="s">
        <v>3703</v>
      </c>
      <c r="C609">
        <v>2101</v>
      </c>
      <c r="D609" t="s">
        <v>681</v>
      </c>
      <c r="E609" t="s">
        <v>3476</v>
      </c>
      <c r="F609" t="s">
        <v>681</v>
      </c>
      <c r="G609" t="s">
        <v>3447</v>
      </c>
      <c r="H609" t="s">
        <v>3448</v>
      </c>
    </row>
    <row r="610" spans="1:8" x14ac:dyDescent="0.25">
      <c r="A610">
        <v>532622</v>
      </c>
      <c r="B610" t="s">
        <v>3704</v>
      </c>
      <c r="C610">
        <v>2109</v>
      </c>
      <c r="D610" t="s">
        <v>2698</v>
      </c>
      <c r="E610" t="s">
        <v>3455</v>
      </c>
      <c r="F610" t="s">
        <v>2698</v>
      </c>
      <c r="G610" t="s">
        <v>3447</v>
      </c>
      <c r="H610" t="s">
        <v>3448</v>
      </c>
    </row>
    <row r="611" spans="1:8" x14ac:dyDescent="0.25">
      <c r="A611">
        <v>532631</v>
      </c>
      <c r="B611" t="s">
        <v>3705</v>
      </c>
      <c r="C611">
        <v>2109</v>
      </c>
      <c r="D611" t="s">
        <v>2698</v>
      </c>
      <c r="E611" t="s">
        <v>3455</v>
      </c>
      <c r="F611" t="s">
        <v>2698</v>
      </c>
      <c r="G611" t="s">
        <v>3447</v>
      </c>
      <c r="H611" t="s">
        <v>3448</v>
      </c>
    </row>
    <row r="612" spans="1:8" x14ac:dyDescent="0.25">
      <c r="A612">
        <v>532649</v>
      </c>
      <c r="B612" t="s">
        <v>852</v>
      </c>
      <c r="C612">
        <v>2101</v>
      </c>
      <c r="D612" t="s">
        <v>681</v>
      </c>
      <c r="E612" t="s">
        <v>3476</v>
      </c>
      <c r="F612" t="s">
        <v>681</v>
      </c>
      <c r="G612" t="s">
        <v>3447</v>
      </c>
      <c r="H612" t="s">
        <v>3448</v>
      </c>
    </row>
    <row r="613" spans="1:8" x14ac:dyDescent="0.25">
      <c r="A613">
        <v>532657</v>
      </c>
      <c r="B613" t="s">
        <v>3706</v>
      </c>
      <c r="C613">
        <v>2124</v>
      </c>
      <c r="D613" t="s">
        <v>3454</v>
      </c>
      <c r="E613" t="s">
        <v>3455</v>
      </c>
      <c r="F613" t="s">
        <v>2698</v>
      </c>
      <c r="G613" t="s">
        <v>3447</v>
      </c>
      <c r="H613" t="s">
        <v>3448</v>
      </c>
    </row>
    <row r="614" spans="1:8" x14ac:dyDescent="0.25">
      <c r="A614">
        <v>532665</v>
      </c>
      <c r="B614" t="s">
        <v>3707</v>
      </c>
      <c r="C614">
        <v>2124</v>
      </c>
      <c r="D614" t="s">
        <v>3454</v>
      </c>
      <c r="E614" t="s">
        <v>3455</v>
      </c>
      <c r="F614" t="s">
        <v>2698</v>
      </c>
      <c r="G614" t="s">
        <v>3447</v>
      </c>
      <c r="H614" t="s">
        <v>3448</v>
      </c>
    </row>
    <row r="615" spans="1:8" x14ac:dyDescent="0.25">
      <c r="A615">
        <v>532673</v>
      </c>
      <c r="B615" t="s">
        <v>3708</v>
      </c>
      <c r="C615">
        <v>2111</v>
      </c>
      <c r="D615" t="s">
        <v>3618</v>
      </c>
      <c r="E615" t="s">
        <v>3504</v>
      </c>
      <c r="F615" t="s">
        <v>3503</v>
      </c>
      <c r="G615" t="s">
        <v>3447</v>
      </c>
      <c r="H615" t="s">
        <v>3448</v>
      </c>
    </row>
    <row r="616" spans="1:8" x14ac:dyDescent="0.25">
      <c r="A616">
        <v>532681</v>
      </c>
      <c r="B616" t="s">
        <v>3709</v>
      </c>
      <c r="C616">
        <v>2109</v>
      </c>
      <c r="D616" t="s">
        <v>2698</v>
      </c>
      <c r="E616" t="s">
        <v>3455</v>
      </c>
      <c r="F616" t="s">
        <v>2698</v>
      </c>
      <c r="G616" t="s">
        <v>3447</v>
      </c>
      <c r="H616" t="s">
        <v>3448</v>
      </c>
    </row>
    <row r="617" spans="1:8" x14ac:dyDescent="0.25">
      <c r="A617">
        <v>532690</v>
      </c>
      <c r="B617" t="s">
        <v>3436</v>
      </c>
      <c r="C617">
        <v>2125</v>
      </c>
      <c r="D617" t="s">
        <v>3495</v>
      </c>
      <c r="E617" t="s">
        <v>3476</v>
      </c>
      <c r="F617" t="s">
        <v>681</v>
      </c>
      <c r="G617" t="s">
        <v>3447</v>
      </c>
      <c r="H617" t="s">
        <v>3448</v>
      </c>
    </row>
    <row r="618" spans="1:8" x14ac:dyDescent="0.25">
      <c r="A618">
        <v>532711</v>
      </c>
      <c r="B618" t="s">
        <v>942</v>
      </c>
      <c r="C618">
        <v>2109</v>
      </c>
      <c r="D618" t="s">
        <v>2698</v>
      </c>
      <c r="E618" t="s">
        <v>3455</v>
      </c>
      <c r="F618" t="s">
        <v>2698</v>
      </c>
      <c r="G618" t="s">
        <v>3447</v>
      </c>
      <c r="H618" t="s">
        <v>3448</v>
      </c>
    </row>
    <row r="619" spans="1:8" x14ac:dyDescent="0.25">
      <c r="A619">
        <v>532720</v>
      </c>
      <c r="B619" t="s">
        <v>3710</v>
      </c>
      <c r="C619">
        <v>2109</v>
      </c>
      <c r="D619" t="s">
        <v>2698</v>
      </c>
      <c r="E619" t="s">
        <v>3455</v>
      </c>
      <c r="F619" t="s">
        <v>2698</v>
      </c>
      <c r="G619" t="s">
        <v>3447</v>
      </c>
      <c r="H619" t="s">
        <v>3448</v>
      </c>
    </row>
    <row r="620" spans="1:8" x14ac:dyDescent="0.25">
      <c r="A620">
        <v>532738</v>
      </c>
      <c r="B620" t="s">
        <v>3711</v>
      </c>
      <c r="C620">
        <v>2109</v>
      </c>
      <c r="D620" t="s">
        <v>2698</v>
      </c>
      <c r="E620" t="s">
        <v>3455</v>
      </c>
      <c r="F620" t="s">
        <v>2698</v>
      </c>
      <c r="G620" t="s">
        <v>3447</v>
      </c>
      <c r="H620" t="s">
        <v>3448</v>
      </c>
    </row>
    <row r="621" spans="1:8" x14ac:dyDescent="0.25">
      <c r="A621">
        <v>532746</v>
      </c>
      <c r="B621" t="s">
        <v>3712</v>
      </c>
      <c r="C621">
        <v>2125</v>
      </c>
      <c r="D621" t="s">
        <v>3495</v>
      </c>
      <c r="E621" t="s">
        <v>3476</v>
      </c>
      <c r="F621" t="s">
        <v>681</v>
      </c>
      <c r="G621" t="s">
        <v>3447</v>
      </c>
      <c r="H621" t="s">
        <v>3448</v>
      </c>
    </row>
    <row r="622" spans="1:8" x14ac:dyDescent="0.25">
      <c r="A622">
        <v>532754</v>
      </c>
      <c r="B622" t="s">
        <v>3713</v>
      </c>
      <c r="C622">
        <v>2124</v>
      </c>
      <c r="D622" t="s">
        <v>3454</v>
      </c>
      <c r="E622" t="s">
        <v>3455</v>
      </c>
      <c r="F622" t="s">
        <v>2698</v>
      </c>
      <c r="G622" t="s">
        <v>3447</v>
      </c>
      <c r="H622" t="s">
        <v>3448</v>
      </c>
    </row>
    <row r="623" spans="1:8" x14ac:dyDescent="0.25">
      <c r="A623">
        <v>532762</v>
      </c>
      <c r="B623" t="s">
        <v>3714</v>
      </c>
      <c r="C623">
        <v>2124</v>
      </c>
      <c r="D623" t="s">
        <v>3454</v>
      </c>
      <c r="E623" t="s">
        <v>3455</v>
      </c>
      <c r="F623" t="s">
        <v>2698</v>
      </c>
      <c r="G623" t="s">
        <v>3447</v>
      </c>
      <c r="H623" t="s">
        <v>3448</v>
      </c>
    </row>
    <row r="624" spans="1:8" x14ac:dyDescent="0.25">
      <c r="A624">
        <v>532771</v>
      </c>
      <c r="B624" t="s">
        <v>3715</v>
      </c>
      <c r="C624">
        <v>2124</v>
      </c>
      <c r="D624" t="s">
        <v>3454</v>
      </c>
      <c r="E624" t="s">
        <v>3455</v>
      </c>
      <c r="F624" t="s">
        <v>2698</v>
      </c>
      <c r="G624" t="s">
        <v>3447</v>
      </c>
      <c r="H624" t="s">
        <v>3448</v>
      </c>
    </row>
    <row r="625" spans="1:8" x14ac:dyDescent="0.25">
      <c r="A625">
        <v>532789</v>
      </c>
      <c r="B625" t="s">
        <v>3716</v>
      </c>
      <c r="C625">
        <v>2105</v>
      </c>
      <c r="D625" t="s">
        <v>3473</v>
      </c>
      <c r="E625" t="s">
        <v>3474</v>
      </c>
      <c r="F625" t="s">
        <v>3475</v>
      </c>
      <c r="G625" t="s">
        <v>3447</v>
      </c>
      <c r="H625" t="s">
        <v>3448</v>
      </c>
    </row>
    <row r="626" spans="1:8" x14ac:dyDescent="0.25">
      <c r="A626">
        <v>532797</v>
      </c>
      <c r="B626" t="s">
        <v>3717</v>
      </c>
      <c r="C626">
        <v>2124</v>
      </c>
      <c r="D626" t="s">
        <v>3454</v>
      </c>
      <c r="E626" t="s">
        <v>3455</v>
      </c>
      <c r="F626" t="s">
        <v>2698</v>
      </c>
      <c r="G626" t="s">
        <v>3447</v>
      </c>
      <c r="H626" t="s">
        <v>3448</v>
      </c>
    </row>
    <row r="627" spans="1:8" x14ac:dyDescent="0.25">
      <c r="A627">
        <v>532801</v>
      </c>
      <c r="B627" t="s">
        <v>3718</v>
      </c>
      <c r="C627">
        <v>2124</v>
      </c>
      <c r="D627" t="s">
        <v>3454</v>
      </c>
      <c r="E627" t="s">
        <v>3455</v>
      </c>
      <c r="F627" t="s">
        <v>2698</v>
      </c>
      <c r="G627" t="s">
        <v>3447</v>
      </c>
      <c r="H627" t="s">
        <v>3448</v>
      </c>
    </row>
    <row r="628" spans="1:8" x14ac:dyDescent="0.25">
      <c r="A628">
        <v>532819</v>
      </c>
      <c r="B628" t="s">
        <v>3454</v>
      </c>
      <c r="C628">
        <v>2124</v>
      </c>
      <c r="D628" t="s">
        <v>3454</v>
      </c>
      <c r="E628" t="s">
        <v>3455</v>
      </c>
      <c r="F628" t="s">
        <v>2698</v>
      </c>
      <c r="G628" t="s">
        <v>3447</v>
      </c>
      <c r="H628" t="s">
        <v>3448</v>
      </c>
    </row>
    <row r="629" spans="1:8" x14ac:dyDescent="0.25">
      <c r="A629">
        <v>532827</v>
      </c>
      <c r="B629" t="s">
        <v>1190</v>
      </c>
      <c r="C629">
        <v>2109</v>
      </c>
      <c r="D629" t="s">
        <v>2698</v>
      </c>
      <c r="E629" t="s">
        <v>3455</v>
      </c>
      <c r="F629" t="s">
        <v>2698</v>
      </c>
      <c r="G629" t="s">
        <v>3447</v>
      </c>
      <c r="H629" t="s">
        <v>3448</v>
      </c>
    </row>
    <row r="630" spans="1:8" x14ac:dyDescent="0.25">
      <c r="A630">
        <v>532835</v>
      </c>
      <c r="B630" t="s">
        <v>3719</v>
      </c>
      <c r="C630">
        <v>2124</v>
      </c>
      <c r="D630" t="s">
        <v>3454</v>
      </c>
      <c r="E630" t="s">
        <v>3455</v>
      </c>
      <c r="F630" t="s">
        <v>2698</v>
      </c>
      <c r="G630" t="s">
        <v>3447</v>
      </c>
      <c r="H630" t="s">
        <v>3448</v>
      </c>
    </row>
    <row r="631" spans="1:8" x14ac:dyDescent="0.25">
      <c r="A631">
        <v>532843</v>
      </c>
      <c r="B631" t="s">
        <v>3720</v>
      </c>
      <c r="C631">
        <v>2125</v>
      </c>
      <c r="D631" t="s">
        <v>3495</v>
      </c>
      <c r="E631" t="s">
        <v>3476</v>
      </c>
      <c r="F631" t="s">
        <v>681</v>
      </c>
      <c r="G631" t="s">
        <v>3447</v>
      </c>
      <c r="H631" t="s">
        <v>3448</v>
      </c>
    </row>
    <row r="632" spans="1:8" x14ac:dyDescent="0.25">
      <c r="A632">
        <v>532851</v>
      </c>
      <c r="B632" t="s">
        <v>3721</v>
      </c>
      <c r="C632">
        <v>2109</v>
      </c>
      <c r="D632" t="s">
        <v>2698</v>
      </c>
      <c r="E632" t="s">
        <v>3455</v>
      </c>
      <c r="F632" t="s">
        <v>2698</v>
      </c>
      <c r="G632" t="s">
        <v>3447</v>
      </c>
      <c r="H632" t="s">
        <v>3448</v>
      </c>
    </row>
    <row r="633" spans="1:8" x14ac:dyDescent="0.25">
      <c r="A633">
        <v>532860</v>
      </c>
      <c r="B633" t="s">
        <v>3722</v>
      </c>
      <c r="C633">
        <v>2109</v>
      </c>
      <c r="D633" t="s">
        <v>2698</v>
      </c>
      <c r="E633" t="s">
        <v>3455</v>
      </c>
      <c r="F633" t="s">
        <v>2698</v>
      </c>
      <c r="G633" t="s">
        <v>3447</v>
      </c>
      <c r="H633" t="s">
        <v>3448</v>
      </c>
    </row>
    <row r="634" spans="1:8" x14ac:dyDescent="0.25">
      <c r="A634">
        <v>532878</v>
      </c>
      <c r="B634" t="s">
        <v>3723</v>
      </c>
      <c r="C634">
        <v>2101</v>
      </c>
      <c r="D634" t="s">
        <v>681</v>
      </c>
      <c r="E634" t="s">
        <v>3476</v>
      </c>
      <c r="F634" t="s">
        <v>681</v>
      </c>
      <c r="G634" t="s">
        <v>3447</v>
      </c>
      <c r="H634" t="s">
        <v>3448</v>
      </c>
    </row>
    <row r="635" spans="1:8" x14ac:dyDescent="0.25">
      <c r="A635">
        <v>532886</v>
      </c>
      <c r="B635" t="s">
        <v>3724</v>
      </c>
      <c r="C635">
        <v>2101</v>
      </c>
      <c r="D635" t="s">
        <v>681</v>
      </c>
      <c r="E635" t="s">
        <v>3476</v>
      </c>
      <c r="F635" t="s">
        <v>681</v>
      </c>
      <c r="G635" t="s">
        <v>3447</v>
      </c>
      <c r="H635" t="s">
        <v>3448</v>
      </c>
    </row>
    <row r="636" spans="1:8" x14ac:dyDescent="0.25">
      <c r="A636">
        <v>532894</v>
      </c>
      <c r="B636" t="s">
        <v>2396</v>
      </c>
      <c r="C636">
        <v>7111</v>
      </c>
      <c r="D636" t="s">
        <v>2275</v>
      </c>
      <c r="E636" t="s">
        <v>2276</v>
      </c>
      <c r="F636" t="s">
        <v>2275</v>
      </c>
      <c r="G636" t="s">
        <v>2277</v>
      </c>
      <c r="H636" t="s">
        <v>2278</v>
      </c>
    </row>
    <row r="637" spans="1:8" x14ac:dyDescent="0.25">
      <c r="A637">
        <v>532908</v>
      </c>
      <c r="B637" t="s">
        <v>3725</v>
      </c>
      <c r="C637">
        <v>2109</v>
      </c>
      <c r="D637" t="s">
        <v>2698</v>
      </c>
      <c r="E637" t="s">
        <v>3455</v>
      </c>
      <c r="F637" t="s">
        <v>2698</v>
      </c>
      <c r="G637" t="s">
        <v>3447</v>
      </c>
      <c r="H637" t="s">
        <v>3448</v>
      </c>
    </row>
    <row r="638" spans="1:8" x14ac:dyDescent="0.25">
      <c r="A638">
        <v>532916</v>
      </c>
      <c r="B638" t="s">
        <v>641</v>
      </c>
      <c r="C638">
        <v>2124</v>
      </c>
      <c r="D638" t="s">
        <v>3454</v>
      </c>
      <c r="E638" t="s">
        <v>3455</v>
      </c>
      <c r="F638" t="s">
        <v>2698</v>
      </c>
      <c r="G638" t="s">
        <v>3447</v>
      </c>
      <c r="H638" t="s">
        <v>3448</v>
      </c>
    </row>
    <row r="639" spans="1:8" x14ac:dyDescent="0.25">
      <c r="A639">
        <v>532924</v>
      </c>
      <c r="B639" t="s">
        <v>974</v>
      </c>
      <c r="C639">
        <v>2101</v>
      </c>
      <c r="D639" t="s">
        <v>681</v>
      </c>
      <c r="E639" t="s">
        <v>3476</v>
      </c>
      <c r="F639" t="s">
        <v>681</v>
      </c>
      <c r="G639" t="s">
        <v>3447</v>
      </c>
      <c r="H639" t="s">
        <v>3448</v>
      </c>
    </row>
    <row r="640" spans="1:8" x14ac:dyDescent="0.25">
      <c r="A640">
        <v>532932</v>
      </c>
      <c r="B640" t="s">
        <v>1314</v>
      </c>
      <c r="C640">
        <v>2125</v>
      </c>
      <c r="D640" t="s">
        <v>3495</v>
      </c>
      <c r="E640" t="s">
        <v>3476</v>
      </c>
      <c r="F640" t="s">
        <v>681</v>
      </c>
      <c r="G640" t="s">
        <v>3447</v>
      </c>
      <c r="H640" t="s">
        <v>3448</v>
      </c>
    </row>
    <row r="641" spans="1:8" x14ac:dyDescent="0.25">
      <c r="A641">
        <v>532941</v>
      </c>
      <c r="B641" t="s">
        <v>3726</v>
      </c>
      <c r="C641">
        <v>2125</v>
      </c>
      <c r="D641" t="s">
        <v>3495</v>
      </c>
      <c r="E641" t="s">
        <v>3476</v>
      </c>
      <c r="F641" t="s">
        <v>681</v>
      </c>
      <c r="G641" t="s">
        <v>3447</v>
      </c>
      <c r="H641" t="s">
        <v>3448</v>
      </c>
    </row>
    <row r="642" spans="1:8" x14ac:dyDescent="0.25">
      <c r="A642">
        <v>532959</v>
      </c>
      <c r="B642" t="s">
        <v>3727</v>
      </c>
      <c r="C642">
        <v>2109</v>
      </c>
      <c r="D642" t="s">
        <v>2698</v>
      </c>
      <c r="E642" t="s">
        <v>3455</v>
      </c>
      <c r="F642" t="s">
        <v>2698</v>
      </c>
      <c r="G642" t="s">
        <v>3447</v>
      </c>
      <c r="H642" t="s">
        <v>3448</v>
      </c>
    </row>
    <row r="643" spans="1:8" x14ac:dyDescent="0.25">
      <c r="A643">
        <v>532967</v>
      </c>
      <c r="B643" t="s">
        <v>3728</v>
      </c>
      <c r="C643">
        <v>2124</v>
      </c>
      <c r="D643" t="s">
        <v>3454</v>
      </c>
      <c r="E643" t="s">
        <v>3455</v>
      </c>
      <c r="F643" t="s">
        <v>2698</v>
      </c>
      <c r="G643" t="s">
        <v>3447</v>
      </c>
      <c r="H643" t="s">
        <v>3448</v>
      </c>
    </row>
    <row r="644" spans="1:8" x14ac:dyDescent="0.25">
      <c r="A644">
        <v>532975</v>
      </c>
      <c r="B644" t="s">
        <v>3729</v>
      </c>
      <c r="C644">
        <v>2109</v>
      </c>
      <c r="D644" t="s">
        <v>2698</v>
      </c>
      <c r="E644" t="s">
        <v>3455</v>
      </c>
      <c r="F644" t="s">
        <v>2698</v>
      </c>
      <c r="G644" t="s">
        <v>3447</v>
      </c>
      <c r="H644" t="s">
        <v>3448</v>
      </c>
    </row>
    <row r="645" spans="1:8" x14ac:dyDescent="0.25">
      <c r="A645">
        <v>532983</v>
      </c>
      <c r="B645" t="s">
        <v>3730</v>
      </c>
      <c r="C645">
        <v>2109</v>
      </c>
      <c r="D645" t="s">
        <v>2698</v>
      </c>
      <c r="E645" t="s">
        <v>3455</v>
      </c>
      <c r="F645" t="s">
        <v>2698</v>
      </c>
      <c r="G645" t="s">
        <v>3447</v>
      </c>
      <c r="H645" t="s">
        <v>3448</v>
      </c>
    </row>
    <row r="646" spans="1:8" x14ac:dyDescent="0.25">
      <c r="A646">
        <v>532991</v>
      </c>
      <c r="B646" t="s">
        <v>3731</v>
      </c>
      <c r="C646">
        <v>2105</v>
      </c>
      <c r="D646" t="s">
        <v>3473</v>
      </c>
      <c r="E646" t="s">
        <v>3474</v>
      </c>
      <c r="F646" t="s">
        <v>3475</v>
      </c>
      <c r="G646" t="s">
        <v>3447</v>
      </c>
      <c r="H646" t="s">
        <v>3448</v>
      </c>
    </row>
    <row r="647" spans="1:8" x14ac:dyDescent="0.25">
      <c r="A647">
        <v>533009</v>
      </c>
      <c r="B647" t="s">
        <v>3732</v>
      </c>
      <c r="C647">
        <v>2124</v>
      </c>
      <c r="D647" t="s">
        <v>3454</v>
      </c>
      <c r="E647" t="s">
        <v>3455</v>
      </c>
      <c r="F647" t="s">
        <v>2698</v>
      </c>
      <c r="G647" t="s">
        <v>3447</v>
      </c>
      <c r="H647" t="s">
        <v>3448</v>
      </c>
    </row>
    <row r="648" spans="1:8" x14ac:dyDescent="0.25">
      <c r="A648">
        <v>533017</v>
      </c>
      <c r="B648" t="s">
        <v>3733</v>
      </c>
      <c r="C648">
        <v>2109</v>
      </c>
      <c r="D648" t="s">
        <v>2698</v>
      </c>
      <c r="E648" t="s">
        <v>3455</v>
      </c>
      <c r="F648" t="s">
        <v>2698</v>
      </c>
      <c r="G648" t="s">
        <v>3447</v>
      </c>
      <c r="H648" t="s">
        <v>3448</v>
      </c>
    </row>
    <row r="649" spans="1:8" x14ac:dyDescent="0.25">
      <c r="A649">
        <v>533025</v>
      </c>
      <c r="B649" t="s">
        <v>3734</v>
      </c>
      <c r="C649">
        <v>2109</v>
      </c>
      <c r="D649" t="s">
        <v>2698</v>
      </c>
      <c r="E649" t="s">
        <v>3455</v>
      </c>
      <c r="F649" t="s">
        <v>2698</v>
      </c>
      <c r="G649" t="s">
        <v>3447</v>
      </c>
      <c r="H649" t="s">
        <v>3448</v>
      </c>
    </row>
    <row r="650" spans="1:8" x14ac:dyDescent="0.25">
      <c r="A650">
        <v>533033</v>
      </c>
      <c r="B650" t="s">
        <v>3735</v>
      </c>
      <c r="C650">
        <v>2109</v>
      </c>
      <c r="D650" t="s">
        <v>2698</v>
      </c>
      <c r="E650" t="s">
        <v>3455</v>
      </c>
      <c r="F650" t="s">
        <v>2698</v>
      </c>
      <c r="G650" t="s">
        <v>3447</v>
      </c>
      <c r="H650" t="s">
        <v>3448</v>
      </c>
    </row>
    <row r="651" spans="1:8" x14ac:dyDescent="0.25">
      <c r="A651">
        <v>533041</v>
      </c>
      <c r="B651" t="s">
        <v>3736</v>
      </c>
      <c r="C651">
        <v>2124</v>
      </c>
      <c r="D651" t="s">
        <v>3454</v>
      </c>
      <c r="E651" t="s">
        <v>3455</v>
      </c>
      <c r="F651" t="s">
        <v>2698</v>
      </c>
      <c r="G651" t="s">
        <v>3447</v>
      </c>
      <c r="H651" t="s">
        <v>3448</v>
      </c>
    </row>
    <row r="652" spans="1:8" x14ac:dyDescent="0.25">
      <c r="A652">
        <v>533050</v>
      </c>
      <c r="B652" t="s">
        <v>3737</v>
      </c>
      <c r="C652">
        <v>2109</v>
      </c>
      <c r="D652" t="s">
        <v>2698</v>
      </c>
      <c r="E652" t="s">
        <v>3455</v>
      </c>
      <c r="F652" t="s">
        <v>2698</v>
      </c>
      <c r="G652" t="s">
        <v>3447</v>
      </c>
      <c r="H652" t="s">
        <v>3448</v>
      </c>
    </row>
    <row r="653" spans="1:8" x14ac:dyDescent="0.25">
      <c r="A653">
        <v>533068</v>
      </c>
      <c r="B653" t="s">
        <v>3738</v>
      </c>
      <c r="C653">
        <v>2124</v>
      </c>
      <c r="D653" t="s">
        <v>3454</v>
      </c>
      <c r="E653" t="s">
        <v>3455</v>
      </c>
      <c r="F653" t="s">
        <v>2698</v>
      </c>
      <c r="G653" t="s">
        <v>3447</v>
      </c>
      <c r="H653" t="s">
        <v>3448</v>
      </c>
    </row>
    <row r="654" spans="1:8" x14ac:dyDescent="0.25">
      <c r="A654">
        <v>533076</v>
      </c>
      <c r="B654" t="s">
        <v>3739</v>
      </c>
      <c r="C654">
        <v>2125</v>
      </c>
      <c r="D654" t="s">
        <v>3495</v>
      </c>
      <c r="E654" t="s">
        <v>3476</v>
      </c>
      <c r="F654" t="s">
        <v>681</v>
      </c>
      <c r="G654" t="s">
        <v>3447</v>
      </c>
      <c r="H654" t="s">
        <v>3448</v>
      </c>
    </row>
    <row r="655" spans="1:8" x14ac:dyDescent="0.25">
      <c r="A655">
        <v>533084</v>
      </c>
      <c r="B655" t="s">
        <v>500</v>
      </c>
      <c r="C655">
        <v>2125</v>
      </c>
      <c r="D655" t="s">
        <v>3495</v>
      </c>
      <c r="E655" t="s">
        <v>3476</v>
      </c>
      <c r="F655" t="s">
        <v>681</v>
      </c>
      <c r="G655" t="s">
        <v>3447</v>
      </c>
      <c r="H655" t="s">
        <v>3448</v>
      </c>
    </row>
    <row r="656" spans="1:8" x14ac:dyDescent="0.25">
      <c r="A656">
        <v>533092</v>
      </c>
      <c r="B656" t="s">
        <v>3740</v>
      </c>
      <c r="C656">
        <v>2109</v>
      </c>
      <c r="D656" t="s">
        <v>2698</v>
      </c>
      <c r="E656" t="s">
        <v>3455</v>
      </c>
      <c r="F656" t="s">
        <v>2698</v>
      </c>
      <c r="G656" t="s">
        <v>3447</v>
      </c>
      <c r="H656" t="s">
        <v>3448</v>
      </c>
    </row>
    <row r="657" spans="1:8" x14ac:dyDescent="0.25">
      <c r="A657">
        <v>533106</v>
      </c>
      <c r="B657" t="s">
        <v>3741</v>
      </c>
      <c r="C657">
        <v>2102</v>
      </c>
      <c r="D657" t="s">
        <v>3579</v>
      </c>
      <c r="E657" t="s">
        <v>3580</v>
      </c>
      <c r="F657" t="s">
        <v>3579</v>
      </c>
      <c r="G657" t="s">
        <v>3447</v>
      </c>
      <c r="H657" t="s">
        <v>3448</v>
      </c>
    </row>
    <row r="658" spans="1:8" x14ac:dyDescent="0.25">
      <c r="A658">
        <v>533114</v>
      </c>
      <c r="B658" t="s">
        <v>3742</v>
      </c>
      <c r="C658">
        <v>2124</v>
      </c>
      <c r="D658" t="s">
        <v>3454</v>
      </c>
      <c r="E658" t="s">
        <v>3455</v>
      </c>
      <c r="F658" t="s">
        <v>2698</v>
      </c>
      <c r="G658" t="s">
        <v>3447</v>
      </c>
      <c r="H658" t="s">
        <v>3448</v>
      </c>
    </row>
    <row r="659" spans="1:8" x14ac:dyDescent="0.25">
      <c r="A659">
        <v>533122</v>
      </c>
      <c r="B659" t="s">
        <v>3743</v>
      </c>
      <c r="C659">
        <v>2124</v>
      </c>
      <c r="D659" t="s">
        <v>3454</v>
      </c>
      <c r="E659" t="s">
        <v>3455</v>
      </c>
      <c r="F659" t="s">
        <v>2698</v>
      </c>
      <c r="G659" t="s">
        <v>3447</v>
      </c>
      <c r="H659" t="s">
        <v>3448</v>
      </c>
    </row>
    <row r="660" spans="1:8" x14ac:dyDescent="0.25">
      <c r="A660">
        <v>533149</v>
      </c>
      <c r="B660" t="s">
        <v>3744</v>
      </c>
      <c r="C660">
        <v>2109</v>
      </c>
      <c r="D660" t="s">
        <v>2698</v>
      </c>
      <c r="E660" t="s">
        <v>3455</v>
      </c>
      <c r="F660" t="s">
        <v>2698</v>
      </c>
      <c r="G660" t="s">
        <v>3447</v>
      </c>
      <c r="H660" t="s">
        <v>3448</v>
      </c>
    </row>
    <row r="661" spans="1:8" x14ac:dyDescent="0.25">
      <c r="A661">
        <v>533157</v>
      </c>
      <c r="B661" t="s">
        <v>3745</v>
      </c>
      <c r="C661">
        <v>2124</v>
      </c>
      <c r="D661" t="s">
        <v>3454</v>
      </c>
      <c r="E661" t="s">
        <v>3455</v>
      </c>
      <c r="F661" t="s">
        <v>2698</v>
      </c>
      <c r="G661" t="s">
        <v>3447</v>
      </c>
      <c r="H661" t="s">
        <v>3448</v>
      </c>
    </row>
    <row r="662" spans="1:8" x14ac:dyDescent="0.25">
      <c r="A662">
        <v>533165</v>
      </c>
      <c r="B662" t="s">
        <v>3460</v>
      </c>
      <c r="C662">
        <v>2110</v>
      </c>
      <c r="D662" t="s">
        <v>3460</v>
      </c>
      <c r="E662" t="s">
        <v>3461</v>
      </c>
      <c r="F662" t="s">
        <v>3460</v>
      </c>
      <c r="G662" t="s">
        <v>3447</v>
      </c>
      <c r="H662" t="s">
        <v>3448</v>
      </c>
    </row>
    <row r="663" spans="1:8" x14ac:dyDescent="0.25">
      <c r="A663">
        <v>533173</v>
      </c>
      <c r="B663" t="s">
        <v>3746</v>
      </c>
      <c r="C663">
        <v>2110</v>
      </c>
      <c r="D663" t="s">
        <v>3460</v>
      </c>
      <c r="E663" t="s">
        <v>3461</v>
      </c>
      <c r="F663" t="s">
        <v>3460</v>
      </c>
      <c r="G663" t="s">
        <v>3447</v>
      </c>
      <c r="H663" t="s">
        <v>3448</v>
      </c>
    </row>
    <row r="664" spans="1:8" x14ac:dyDescent="0.25">
      <c r="A664">
        <v>533181</v>
      </c>
      <c r="B664" t="s">
        <v>3747</v>
      </c>
      <c r="C664">
        <v>2110</v>
      </c>
      <c r="D664" t="s">
        <v>3460</v>
      </c>
      <c r="E664" t="s">
        <v>3461</v>
      </c>
      <c r="F664" t="s">
        <v>3460</v>
      </c>
      <c r="G664" t="s">
        <v>3447</v>
      </c>
      <c r="H664" t="s">
        <v>3448</v>
      </c>
    </row>
    <row r="665" spans="1:8" x14ac:dyDescent="0.25">
      <c r="A665">
        <v>533190</v>
      </c>
      <c r="B665" t="s">
        <v>3748</v>
      </c>
      <c r="C665">
        <v>2110</v>
      </c>
      <c r="D665" t="s">
        <v>3460</v>
      </c>
      <c r="E665" t="s">
        <v>3461</v>
      </c>
      <c r="F665" t="s">
        <v>3460</v>
      </c>
      <c r="G665" t="s">
        <v>3447</v>
      </c>
      <c r="H665" t="s">
        <v>3448</v>
      </c>
    </row>
    <row r="666" spans="1:8" x14ac:dyDescent="0.25">
      <c r="A666">
        <v>533203</v>
      </c>
      <c r="B666" t="s">
        <v>3749</v>
      </c>
      <c r="C666">
        <v>2102</v>
      </c>
      <c r="D666" t="s">
        <v>3579</v>
      </c>
      <c r="E666" t="s">
        <v>3580</v>
      </c>
      <c r="F666" t="s">
        <v>3579</v>
      </c>
      <c r="G666" t="s">
        <v>3447</v>
      </c>
      <c r="H666" t="s">
        <v>3448</v>
      </c>
    </row>
    <row r="667" spans="1:8" x14ac:dyDescent="0.25">
      <c r="A667">
        <v>533211</v>
      </c>
      <c r="B667" t="s">
        <v>3750</v>
      </c>
      <c r="C667">
        <v>2110</v>
      </c>
      <c r="D667" t="s">
        <v>3460</v>
      </c>
      <c r="E667" t="s">
        <v>3461</v>
      </c>
      <c r="F667" t="s">
        <v>3460</v>
      </c>
      <c r="G667" t="s">
        <v>3447</v>
      </c>
      <c r="H667" t="s">
        <v>3448</v>
      </c>
    </row>
    <row r="668" spans="1:8" x14ac:dyDescent="0.25">
      <c r="A668">
        <v>533220</v>
      </c>
      <c r="B668" t="s">
        <v>3751</v>
      </c>
      <c r="C668">
        <v>2106</v>
      </c>
      <c r="D668" t="s">
        <v>3468</v>
      </c>
      <c r="E668" t="s">
        <v>3461</v>
      </c>
      <c r="F668" t="s">
        <v>3460</v>
      </c>
      <c r="G668" t="s">
        <v>3447</v>
      </c>
      <c r="H668" t="s">
        <v>3448</v>
      </c>
    </row>
    <row r="669" spans="1:8" x14ac:dyDescent="0.25">
      <c r="A669">
        <v>533238</v>
      </c>
      <c r="B669" t="s">
        <v>3752</v>
      </c>
      <c r="C669">
        <v>2110</v>
      </c>
      <c r="D669" t="s">
        <v>3460</v>
      </c>
      <c r="E669" t="s">
        <v>3461</v>
      </c>
      <c r="F669" t="s">
        <v>3460</v>
      </c>
      <c r="G669" t="s">
        <v>3447</v>
      </c>
      <c r="H669" t="s">
        <v>3448</v>
      </c>
    </row>
    <row r="670" spans="1:8" x14ac:dyDescent="0.25">
      <c r="A670">
        <v>533246</v>
      </c>
      <c r="B670" t="s">
        <v>3753</v>
      </c>
      <c r="C670">
        <v>2110</v>
      </c>
      <c r="D670" t="s">
        <v>3460</v>
      </c>
      <c r="E670" t="s">
        <v>3461</v>
      </c>
      <c r="F670" t="s">
        <v>3460</v>
      </c>
      <c r="G670" t="s">
        <v>3447</v>
      </c>
      <c r="H670" t="s">
        <v>3448</v>
      </c>
    </row>
    <row r="671" spans="1:8" x14ac:dyDescent="0.25">
      <c r="A671">
        <v>533254</v>
      </c>
      <c r="B671" t="s">
        <v>3754</v>
      </c>
      <c r="C671">
        <v>2122</v>
      </c>
      <c r="D671" t="s">
        <v>868</v>
      </c>
      <c r="E671" t="s">
        <v>3451</v>
      </c>
      <c r="F671" t="s">
        <v>3452</v>
      </c>
      <c r="G671" t="s">
        <v>3447</v>
      </c>
      <c r="H671" t="s">
        <v>3448</v>
      </c>
    </row>
    <row r="672" spans="1:8" x14ac:dyDescent="0.25">
      <c r="A672">
        <v>533262</v>
      </c>
      <c r="B672" t="s">
        <v>3755</v>
      </c>
      <c r="C672">
        <v>2110</v>
      </c>
      <c r="D672" t="s">
        <v>3460</v>
      </c>
      <c r="E672" t="s">
        <v>3461</v>
      </c>
      <c r="F672" t="s">
        <v>3460</v>
      </c>
      <c r="G672" t="s">
        <v>3447</v>
      </c>
      <c r="H672" t="s">
        <v>3448</v>
      </c>
    </row>
    <row r="673" spans="1:8" x14ac:dyDescent="0.25">
      <c r="A673">
        <v>533271</v>
      </c>
      <c r="B673" t="s">
        <v>3468</v>
      </c>
      <c r="C673">
        <v>2106</v>
      </c>
      <c r="D673" t="s">
        <v>3468</v>
      </c>
      <c r="E673" t="s">
        <v>3461</v>
      </c>
      <c r="F673" t="s">
        <v>3460</v>
      </c>
      <c r="G673" t="s">
        <v>3447</v>
      </c>
      <c r="H673" t="s">
        <v>3448</v>
      </c>
    </row>
    <row r="674" spans="1:8" x14ac:dyDescent="0.25">
      <c r="A674">
        <v>533289</v>
      </c>
      <c r="B674" t="s">
        <v>3756</v>
      </c>
      <c r="C674">
        <v>2110</v>
      </c>
      <c r="D674" t="s">
        <v>3460</v>
      </c>
      <c r="E674" t="s">
        <v>3461</v>
      </c>
      <c r="F674" t="s">
        <v>3460</v>
      </c>
      <c r="G674" t="s">
        <v>3447</v>
      </c>
      <c r="H674" t="s">
        <v>3448</v>
      </c>
    </row>
    <row r="675" spans="1:8" x14ac:dyDescent="0.25">
      <c r="A675">
        <v>533297</v>
      </c>
      <c r="B675" t="s">
        <v>3757</v>
      </c>
      <c r="C675">
        <v>2110</v>
      </c>
      <c r="D675" t="s">
        <v>3460</v>
      </c>
      <c r="E675" t="s">
        <v>3461</v>
      </c>
      <c r="F675" t="s">
        <v>3460</v>
      </c>
      <c r="G675" t="s">
        <v>3447</v>
      </c>
      <c r="H675" t="s">
        <v>3448</v>
      </c>
    </row>
    <row r="676" spans="1:8" x14ac:dyDescent="0.25">
      <c r="A676">
        <v>533301</v>
      </c>
      <c r="B676" t="s">
        <v>3758</v>
      </c>
      <c r="C676">
        <v>2106</v>
      </c>
      <c r="D676" t="s">
        <v>3468</v>
      </c>
      <c r="E676" t="s">
        <v>3461</v>
      </c>
      <c r="F676" t="s">
        <v>3460</v>
      </c>
      <c r="G676" t="s">
        <v>3447</v>
      </c>
      <c r="H676" t="s">
        <v>3448</v>
      </c>
    </row>
    <row r="677" spans="1:8" x14ac:dyDescent="0.25">
      <c r="A677">
        <v>533319</v>
      </c>
      <c r="B677" t="s">
        <v>3759</v>
      </c>
      <c r="C677">
        <v>2108</v>
      </c>
      <c r="D677" t="s">
        <v>3583</v>
      </c>
      <c r="E677" t="s">
        <v>3580</v>
      </c>
      <c r="F677" t="s">
        <v>3579</v>
      </c>
      <c r="G677" t="s">
        <v>3447</v>
      </c>
      <c r="H677" t="s">
        <v>3448</v>
      </c>
    </row>
    <row r="678" spans="1:8" x14ac:dyDescent="0.25">
      <c r="A678">
        <v>533327</v>
      </c>
      <c r="B678" t="s">
        <v>3760</v>
      </c>
      <c r="C678">
        <v>2110</v>
      </c>
      <c r="D678" t="s">
        <v>3460</v>
      </c>
      <c r="E678" t="s">
        <v>3461</v>
      </c>
      <c r="F678" t="s">
        <v>3460</v>
      </c>
      <c r="G678" t="s">
        <v>3447</v>
      </c>
      <c r="H678" t="s">
        <v>3448</v>
      </c>
    </row>
    <row r="679" spans="1:8" x14ac:dyDescent="0.25">
      <c r="A679">
        <v>533335</v>
      </c>
      <c r="B679" t="s">
        <v>2234</v>
      </c>
      <c r="C679">
        <v>2108</v>
      </c>
      <c r="D679" t="s">
        <v>3583</v>
      </c>
      <c r="E679" t="s">
        <v>3580</v>
      </c>
      <c r="F679" t="s">
        <v>3579</v>
      </c>
      <c r="G679" t="s">
        <v>3447</v>
      </c>
      <c r="H679" t="s">
        <v>3448</v>
      </c>
    </row>
    <row r="680" spans="1:8" x14ac:dyDescent="0.25">
      <c r="A680">
        <v>533343</v>
      </c>
      <c r="B680" t="s">
        <v>3761</v>
      </c>
      <c r="C680">
        <v>2110</v>
      </c>
      <c r="D680" t="s">
        <v>3460</v>
      </c>
      <c r="E680" t="s">
        <v>3461</v>
      </c>
      <c r="F680" t="s">
        <v>3460</v>
      </c>
      <c r="G680" t="s">
        <v>3447</v>
      </c>
      <c r="H680" t="s">
        <v>3448</v>
      </c>
    </row>
    <row r="681" spans="1:8" x14ac:dyDescent="0.25">
      <c r="A681">
        <v>533351</v>
      </c>
      <c r="B681" t="s">
        <v>188</v>
      </c>
      <c r="C681">
        <v>2106</v>
      </c>
      <c r="D681" t="s">
        <v>3468</v>
      </c>
      <c r="E681" t="s">
        <v>3461</v>
      </c>
      <c r="F681" t="s">
        <v>3460</v>
      </c>
      <c r="G681" t="s">
        <v>3447</v>
      </c>
      <c r="H681" t="s">
        <v>3448</v>
      </c>
    </row>
    <row r="682" spans="1:8" x14ac:dyDescent="0.25">
      <c r="A682">
        <v>533360</v>
      </c>
      <c r="B682" t="s">
        <v>3762</v>
      </c>
      <c r="C682">
        <v>2110</v>
      </c>
      <c r="D682" t="s">
        <v>3460</v>
      </c>
      <c r="E682" t="s">
        <v>3461</v>
      </c>
      <c r="F682" t="s">
        <v>3460</v>
      </c>
      <c r="G682" t="s">
        <v>3447</v>
      </c>
      <c r="H682" t="s">
        <v>3448</v>
      </c>
    </row>
    <row r="683" spans="1:8" x14ac:dyDescent="0.25">
      <c r="A683">
        <v>533378</v>
      </c>
      <c r="B683" t="s">
        <v>3763</v>
      </c>
      <c r="C683">
        <v>2122</v>
      </c>
      <c r="D683" t="s">
        <v>868</v>
      </c>
      <c r="E683" t="s">
        <v>3451</v>
      </c>
      <c r="F683" t="s">
        <v>3452</v>
      </c>
      <c r="G683" t="s">
        <v>3447</v>
      </c>
      <c r="H683" t="s">
        <v>3448</v>
      </c>
    </row>
    <row r="684" spans="1:8" x14ac:dyDescent="0.25">
      <c r="A684">
        <v>533386</v>
      </c>
      <c r="B684" t="s">
        <v>3764</v>
      </c>
      <c r="C684">
        <v>2106</v>
      </c>
      <c r="D684" t="s">
        <v>3468</v>
      </c>
      <c r="E684" t="s">
        <v>3461</v>
      </c>
      <c r="F684" t="s">
        <v>3460</v>
      </c>
      <c r="G684" t="s">
        <v>3447</v>
      </c>
      <c r="H684" t="s">
        <v>3448</v>
      </c>
    </row>
    <row r="685" spans="1:8" x14ac:dyDescent="0.25">
      <c r="A685">
        <v>533394</v>
      </c>
      <c r="B685" t="s">
        <v>3765</v>
      </c>
      <c r="C685">
        <v>2110</v>
      </c>
      <c r="D685" t="s">
        <v>3460</v>
      </c>
      <c r="E685" t="s">
        <v>3461</v>
      </c>
      <c r="F685" t="s">
        <v>3460</v>
      </c>
      <c r="G685" t="s">
        <v>3447</v>
      </c>
      <c r="H685" t="s">
        <v>3448</v>
      </c>
    </row>
    <row r="686" spans="1:8" x14ac:dyDescent="0.25">
      <c r="A686">
        <v>533408</v>
      </c>
      <c r="B686" t="s">
        <v>3766</v>
      </c>
      <c r="C686">
        <v>2110</v>
      </c>
      <c r="D686" t="s">
        <v>3460</v>
      </c>
      <c r="E686" t="s">
        <v>3461</v>
      </c>
      <c r="F686" t="s">
        <v>3460</v>
      </c>
      <c r="G686" t="s">
        <v>3447</v>
      </c>
      <c r="H686" t="s">
        <v>3448</v>
      </c>
    </row>
    <row r="687" spans="1:8" x14ac:dyDescent="0.25">
      <c r="A687">
        <v>533416</v>
      </c>
      <c r="B687" t="s">
        <v>3767</v>
      </c>
      <c r="C687">
        <v>2122</v>
      </c>
      <c r="D687" t="s">
        <v>868</v>
      </c>
      <c r="E687" t="s">
        <v>3451</v>
      </c>
      <c r="F687" t="s">
        <v>3452</v>
      </c>
      <c r="G687" t="s">
        <v>3447</v>
      </c>
      <c r="H687" t="s">
        <v>3448</v>
      </c>
    </row>
    <row r="688" spans="1:8" x14ac:dyDescent="0.25">
      <c r="A688">
        <v>533424</v>
      </c>
      <c r="B688" t="s">
        <v>3768</v>
      </c>
      <c r="C688">
        <v>2110</v>
      </c>
      <c r="D688" t="s">
        <v>3460</v>
      </c>
      <c r="E688" t="s">
        <v>3461</v>
      </c>
      <c r="F688" t="s">
        <v>3460</v>
      </c>
      <c r="G688" t="s">
        <v>3447</v>
      </c>
      <c r="H688" t="s">
        <v>3448</v>
      </c>
    </row>
    <row r="689" spans="1:8" x14ac:dyDescent="0.25">
      <c r="A689">
        <v>533432</v>
      </c>
      <c r="B689" t="s">
        <v>1531</v>
      </c>
      <c r="C689">
        <v>2122</v>
      </c>
      <c r="D689" t="s">
        <v>868</v>
      </c>
      <c r="E689" t="s">
        <v>3451</v>
      </c>
      <c r="F689" t="s">
        <v>3452</v>
      </c>
      <c r="G689" t="s">
        <v>3447</v>
      </c>
      <c r="H689" t="s">
        <v>3448</v>
      </c>
    </row>
    <row r="690" spans="1:8" x14ac:dyDescent="0.25">
      <c r="A690">
        <v>533441</v>
      </c>
      <c r="B690" t="s">
        <v>3769</v>
      </c>
      <c r="C690">
        <v>2110</v>
      </c>
      <c r="D690" t="s">
        <v>3460</v>
      </c>
      <c r="E690" t="s">
        <v>3461</v>
      </c>
      <c r="F690" t="s">
        <v>3460</v>
      </c>
      <c r="G690" t="s">
        <v>3447</v>
      </c>
      <c r="H690" t="s">
        <v>3448</v>
      </c>
    </row>
    <row r="691" spans="1:8" x14ac:dyDescent="0.25">
      <c r="A691">
        <v>533459</v>
      </c>
      <c r="B691" t="s">
        <v>3770</v>
      </c>
      <c r="C691">
        <v>2106</v>
      </c>
      <c r="D691" t="s">
        <v>3468</v>
      </c>
      <c r="E691" t="s">
        <v>3461</v>
      </c>
      <c r="F691" t="s">
        <v>3460</v>
      </c>
      <c r="G691" t="s">
        <v>3447</v>
      </c>
      <c r="H691" t="s">
        <v>3448</v>
      </c>
    </row>
    <row r="692" spans="1:8" x14ac:dyDescent="0.25">
      <c r="A692">
        <v>533467</v>
      </c>
      <c r="B692" t="s">
        <v>3771</v>
      </c>
      <c r="C692">
        <v>2110</v>
      </c>
      <c r="D692" t="s">
        <v>3460</v>
      </c>
      <c r="E692" t="s">
        <v>3461</v>
      </c>
      <c r="F692" t="s">
        <v>3460</v>
      </c>
      <c r="G692" t="s">
        <v>3447</v>
      </c>
      <c r="H692" t="s">
        <v>3448</v>
      </c>
    </row>
    <row r="693" spans="1:8" x14ac:dyDescent="0.25">
      <c r="A693">
        <v>533475</v>
      </c>
      <c r="B693" t="s">
        <v>3772</v>
      </c>
      <c r="C693">
        <v>2110</v>
      </c>
      <c r="D693" t="s">
        <v>3460</v>
      </c>
      <c r="E693" t="s">
        <v>3461</v>
      </c>
      <c r="F693" t="s">
        <v>3460</v>
      </c>
      <c r="G693" t="s">
        <v>3447</v>
      </c>
      <c r="H693" t="s">
        <v>3448</v>
      </c>
    </row>
    <row r="694" spans="1:8" x14ac:dyDescent="0.25">
      <c r="A694">
        <v>533483</v>
      </c>
      <c r="B694" t="s">
        <v>3773</v>
      </c>
      <c r="C694">
        <v>2110</v>
      </c>
      <c r="D694" t="s">
        <v>3460</v>
      </c>
      <c r="E694" t="s">
        <v>3461</v>
      </c>
      <c r="F694" t="s">
        <v>3460</v>
      </c>
      <c r="G694" t="s">
        <v>3447</v>
      </c>
      <c r="H694" t="s">
        <v>3448</v>
      </c>
    </row>
    <row r="695" spans="1:8" x14ac:dyDescent="0.25">
      <c r="A695">
        <v>533491</v>
      </c>
      <c r="B695" t="s">
        <v>2397</v>
      </c>
      <c r="C695">
        <v>7102</v>
      </c>
      <c r="D695" t="s">
        <v>2387</v>
      </c>
      <c r="E695" t="s">
        <v>2388</v>
      </c>
      <c r="F695" t="s">
        <v>2387</v>
      </c>
      <c r="G695" t="s">
        <v>2277</v>
      </c>
      <c r="H695" t="s">
        <v>2278</v>
      </c>
    </row>
    <row r="696" spans="1:8" x14ac:dyDescent="0.25">
      <c r="A696">
        <v>533505</v>
      </c>
      <c r="B696" t="s">
        <v>3774</v>
      </c>
      <c r="C696">
        <v>2110</v>
      </c>
      <c r="D696" t="s">
        <v>3460</v>
      </c>
      <c r="E696" t="s">
        <v>3461</v>
      </c>
      <c r="F696" t="s">
        <v>3460</v>
      </c>
      <c r="G696" t="s">
        <v>3447</v>
      </c>
      <c r="H696" t="s">
        <v>3448</v>
      </c>
    </row>
    <row r="697" spans="1:8" x14ac:dyDescent="0.25">
      <c r="A697">
        <v>533513</v>
      </c>
      <c r="B697" t="s">
        <v>3775</v>
      </c>
      <c r="C697">
        <v>2110</v>
      </c>
      <c r="D697" t="s">
        <v>3460</v>
      </c>
      <c r="E697" t="s">
        <v>3461</v>
      </c>
      <c r="F697" t="s">
        <v>3460</v>
      </c>
      <c r="G697" t="s">
        <v>3447</v>
      </c>
      <c r="H697" t="s">
        <v>3448</v>
      </c>
    </row>
    <row r="698" spans="1:8" x14ac:dyDescent="0.25">
      <c r="A698">
        <v>533521</v>
      </c>
      <c r="B698" t="s">
        <v>837</v>
      </c>
      <c r="C698">
        <v>2110</v>
      </c>
      <c r="D698" t="s">
        <v>3460</v>
      </c>
      <c r="E698" t="s">
        <v>3461</v>
      </c>
      <c r="F698" t="s">
        <v>3460</v>
      </c>
      <c r="G698" t="s">
        <v>3447</v>
      </c>
      <c r="H698" t="s">
        <v>3448</v>
      </c>
    </row>
    <row r="699" spans="1:8" x14ac:dyDescent="0.25">
      <c r="A699">
        <v>533530</v>
      </c>
      <c r="B699" t="s">
        <v>3776</v>
      </c>
      <c r="C699">
        <v>2110</v>
      </c>
      <c r="D699" t="s">
        <v>3460</v>
      </c>
      <c r="E699" t="s">
        <v>3461</v>
      </c>
      <c r="F699" t="s">
        <v>3460</v>
      </c>
      <c r="G699" t="s">
        <v>3447</v>
      </c>
      <c r="H699" t="s">
        <v>3448</v>
      </c>
    </row>
    <row r="700" spans="1:8" x14ac:dyDescent="0.25">
      <c r="A700">
        <v>533548</v>
      </c>
      <c r="B700" t="s">
        <v>3627</v>
      </c>
      <c r="C700">
        <v>2122</v>
      </c>
      <c r="D700" t="s">
        <v>868</v>
      </c>
      <c r="E700" t="s">
        <v>3451</v>
      </c>
      <c r="F700" t="s">
        <v>3452</v>
      </c>
      <c r="G700" t="s">
        <v>3447</v>
      </c>
      <c r="H700" t="s">
        <v>3448</v>
      </c>
    </row>
    <row r="701" spans="1:8" x14ac:dyDescent="0.25">
      <c r="A701">
        <v>533556</v>
      </c>
      <c r="B701" t="s">
        <v>3777</v>
      </c>
      <c r="C701">
        <v>2110</v>
      </c>
      <c r="D701" t="s">
        <v>3460</v>
      </c>
      <c r="E701" t="s">
        <v>3461</v>
      </c>
      <c r="F701" t="s">
        <v>3460</v>
      </c>
      <c r="G701" t="s">
        <v>3447</v>
      </c>
      <c r="H701" t="s">
        <v>3448</v>
      </c>
    </row>
    <row r="702" spans="1:8" x14ac:dyDescent="0.25">
      <c r="A702">
        <v>533564</v>
      </c>
      <c r="B702" t="s">
        <v>3778</v>
      </c>
      <c r="C702">
        <v>2122</v>
      </c>
      <c r="D702" t="s">
        <v>868</v>
      </c>
      <c r="E702" t="s">
        <v>3451</v>
      </c>
      <c r="F702" t="s">
        <v>3452</v>
      </c>
      <c r="G702" t="s">
        <v>3447</v>
      </c>
      <c r="H702" t="s">
        <v>3448</v>
      </c>
    </row>
    <row r="703" spans="1:8" x14ac:dyDescent="0.25">
      <c r="A703">
        <v>533572</v>
      </c>
      <c r="B703" t="s">
        <v>3779</v>
      </c>
      <c r="C703">
        <v>2110</v>
      </c>
      <c r="D703" t="s">
        <v>3460</v>
      </c>
      <c r="E703" t="s">
        <v>3461</v>
      </c>
      <c r="F703" t="s">
        <v>3460</v>
      </c>
      <c r="G703" t="s">
        <v>3447</v>
      </c>
      <c r="H703" t="s">
        <v>3448</v>
      </c>
    </row>
    <row r="704" spans="1:8" x14ac:dyDescent="0.25">
      <c r="A704">
        <v>533581</v>
      </c>
      <c r="B704" t="s">
        <v>3780</v>
      </c>
      <c r="C704">
        <v>2110</v>
      </c>
      <c r="D704" t="s">
        <v>3460</v>
      </c>
      <c r="E704" t="s">
        <v>3461</v>
      </c>
      <c r="F704" t="s">
        <v>3460</v>
      </c>
      <c r="G704" t="s">
        <v>3447</v>
      </c>
      <c r="H704" t="s">
        <v>3448</v>
      </c>
    </row>
    <row r="705" spans="1:8" x14ac:dyDescent="0.25">
      <c r="A705">
        <v>533599</v>
      </c>
      <c r="B705" t="s">
        <v>3781</v>
      </c>
      <c r="C705">
        <v>2110</v>
      </c>
      <c r="D705" t="s">
        <v>3460</v>
      </c>
      <c r="E705" t="s">
        <v>3461</v>
      </c>
      <c r="F705" t="s">
        <v>3460</v>
      </c>
      <c r="G705" t="s">
        <v>3447</v>
      </c>
      <c r="H705" t="s">
        <v>3448</v>
      </c>
    </row>
    <row r="706" spans="1:8" x14ac:dyDescent="0.25">
      <c r="A706">
        <v>533602</v>
      </c>
      <c r="B706" t="s">
        <v>3782</v>
      </c>
      <c r="C706">
        <v>2102</v>
      </c>
      <c r="D706" t="s">
        <v>3579</v>
      </c>
      <c r="E706" t="s">
        <v>3580</v>
      </c>
      <c r="F706" t="s">
        <v>3579</v>
      </c>
      <c r="G706" t="s">
        <v>3447</v>
      </c>
      <c r="H706" t="s">
        <v>3448</v>
      </c>
    </row>
    <row r="707" spans="1:8" x14ac:dyDescent="0.25">
      <c r="A707">
        <v>533611</v>
      </c>
      <c r="B707" t="s">
        <v>3783</v>
      </c>
      <c r="C707">
        <v>2106</v>
      </c>
      <c r="D707" t="s">
        <v>3468</v>
      </c>
      <c r="E707" t="s">
        <v>3461</v>
      </c>
      <c r="F707" t="s">
        <v>3460</v>
      </c>
      <c r="G707" t="s">
        <v>3447</v>
      </c>
      <c r="H707" t="s">
        <v>3448</v>
      </c>
    </row>
    <row r="708" spans="1:8" x14ac:dyDescent="0.25">
      <c r="A708">
        <v>533629</v>
      </c>
      <c r="B708" t="s">
        <v>1577</v>
      </c>
      <c r="C708">
        <v>2110</v>
      </c>
      <c r="D708" t="s">
        <v>3460</v>
      </c>
      <c r="E708" t="s">
        <v>3461</v>
      </c>
      <c r="F708" t="s">
        <v>3460</v>
      </c>
      <c r="G708" t="s">
        <v>3447</v>
      </c>
      <c r="H708" t="s">
        <v>3448</v>
      </c>
    </row>
    <row r="709" spans="1:8" x14ac:dyDescent="0.25">
      <c r="A709">
        <v>533637</v>
      </c>
      <c r="B709" t="s">
        <v>3784</v>
      </c>
      <c r="C709">
        <v>2110</v>
      </c>
      <c r="D709" t="s">
        <v>3460</v>
      </c>
      <c r="E709" t="s">
        <v>3461</v>
      </c>
      <c r="F709" t="s">
        <v>3460</v>
      </c>
      <c r="G709" t="s">
        <v>3447</v>
      </c>
      <c r="H709" t="s">
        <v>3448</v>
      </c>
    </row>
    <row r="710" spans="1:8" x14ac:dyDescent="0.25">
      <c r="A710">
        <v>533645</v>
      </c>
      <c r="B710" t="s">
        <v>3785</v>
      </c>
      <c r="C710">
        <v>2110</v>
      </c>
      <c r="D710" t="s">
        <v>3460</v>
      </c>
      <c r="E710" t="s">
        <v>3461</v>
      </c>
      <c r="F710" t="s">
        <v>3460</v>
      </c>
      <c r="G710" t="s">
        <v>3447</v>
      </c>
      <c r="H710" t="s">
        <v>3448</v>
      </c>
    </row>
    <row r="711" spans="1:8" x14ac:dyDescent="0.25">
      <c r="A711">
        <v>533653</v>
      </c>
      <c r="B711" t="s">
        <v>3786</v>
      </c>
      <c r="C711">
        <v>2110</v>
      </c>
      <c r="D711" t="s">
        <v>3460</v>
      </c>
      <c r="E711" t="s">
        <v>3461</v>
      </c>
      <c r="F711" t="s">
        <v>3460</v>
      </c>
      <c r="G711" t="s">
        <v>3447</v>
      </c>
      <c r="H711" t="s">
        <v>3448</v>
      </c>
    </row>
    <row r="712" spans="1:8" x14ac:dyDescent="0.25">
      <c r="A712">
        <v>533661</v>
      </c>
      <c r="B712" t="s">
        <v>3787</v>
      </c>
      <c r="C712">
        <v>2106</v>
      </c>
      <c r="D712" t="s">
        <v>3468</v>
      </c>
      <c r="E712" t="s">
        <v>3461</v>
      </c>
      <c r="F712" t="s">
        <v>3460</v>
      </c>
      <c r="G712" t="s">
        <v>3447</v>
      </c>
      <c r="H712" t="s">
        <v>3448</v>
      </c>
    </row>
    <row r="713" spans="1:8" x14ac:dyDescent="0.25">
      <c r="A713">
        <v>533670</v>
      </c>
      <c r="B713" t="s">
        <v>3788</v>
      </c>
      <c r="C713">
        <v>2102</v>
      </c>
      <c r="D713" t="s">
        <v>3579</v>
      </c>
      <c r="E713" t="s">
        <v>3580</v>
      </c>
      <c r="F713" t="s">
        <v>3579</v>
      </c>
      <c r="G713" t="s">
        <v>3447</v>
      </c>
      <c r="H713" t="s">
        <v>3448</v>
      </c>
    </row>
    <row r="714" spans="1:8" x14ac:dyDescent="0.25">
      <c r="A714">
        <v>533688</v>
      </c>
      <c r="B714" t="s">
        <v>2398</v>
      </c>
      <c r="C714">
        <v>7111</v>
      </c>
      <c r="D714" t="s">
        <v>2275</v>
      </c>
      <c r="E714" t="s">
        <v>2276</v>
      </c>
      <c r="F714" t="s">
        <v>2275</v>
      </c>
      <c r="G714" t="s">
        <v>2277</v>
      </c>
      <c r="H714" t="s">
        <v>2278</v>
      </c>
    </row>
    <row r="715" spans="1:8" x14ac:dyDescent="0.25">
      <c r="A715">
        <v>533696</v>
      </c>
      <c r="B715" t="s">
        <v>3789</v>
      </c>
      <c r="C715">
        <v>2110</v>
      </c>
      <c r="D715" t="s">
        <v>3460</v>
      </c>
      <c r="E715" t="s">
        <v>3461</v>
      </c>
      <c r="F715" t="s">
        <v>3460</v>
      </c>
      <c r="G715" t="s">
        <v>3447</v>
      </c>
      <c r="H715" t="s">
        <v>3448</v>
      </c>
    </row>
    <row r="716" spans="1:8" x14ac:dyDescent="0.25">
      <c r="A716">
        <v>533700</v>
      </c>
      <c r="B716" t="s">
        <v>3790</v>
      </c>
      <c r="C716">
        <v>2110</v>
      </c>
      <c r="D716" t="s">
        <v>3460</v>
      </c>
      <c r="E716" t="s">
        <v>3461</v>
      </c>
      <c r="F716" t="s">
        <v>3460</v>
      </c>
      <c r="G716" t="s">
        <v>3447</v>
      </c>
      <c r="H716" t="s">
        <v>3448</v>
      </c>
    </row>
    <row r="717" spans="1:8" x14ac:dyDescent="0.25">
      <c r="A717">
        <v>533718</v>
      </c>
      <c r="B717" t="s">
        <v>3791</v>
      </c>
      <c r="C717">
        <v>2122</v>
      </c>
      <c r="D717" t="s">
        <v>868</v>
      </c>
      <c r="E717" t="s">
        <v>3451</v>
      </c>
      <c r="F717" t="s">
        <v>3452</v>
      </c>
      <c r="G717" t="s">
        <v>3447</v>
      </c>
      <c r="H717" t="s">
        <v>3448</v>
      </c>
    </row>
    <row r="718" spans="1:8" x14ac:dyDescent="0.25">
      <c r="A718">
        <v>533726</v>
      </c>
      <c r="B718" t="s">
        <v>2857</v>
      </c>
      <c r="C718">
        <v>2110</v>
      </c>
      <c r="D718" t="s">
        <v>3460</v>
      </c>
      <c r="E718" t="s">
        <v>3461</v>
      </c>
      <c r="F718" t="s">
        <v>3460</v>
      </c>
      <c r="G718" t="s">
        <v>3447</v>
      </c>
      <c r="H718" t="s">
        <v>3448</v>
      </c>
    </row>
    <row r="719" spans="1:8" x14ac:dyDescent="0.25">
      <c r="A719">
        <v>533734</v>
      </c>
      <c r="B719" t="s">
        <v>3792</v>
      </c>
      <c r="C719">
        <v>2106</v>
      </c>
      <c r="D719" t="s">
        <v>3468</v>
      </c>
      <c r="E719" t="s">
        <v>3461</v>
      </c>
      <c r="F719" t="s">
        <v>3460</v>
      </c>
      <c r="G719" t="s">
        <v>3447</v>
      </c>
      <c r="H719" t="s">
        <v>3448</v>
      </c>
    </row>
    <row r="720" spans="1:8" x14ac:dyDescent="0.25">
      <c r="A720">
        <v>533742</v>
      </c>
      <c r="B720" t="s">
        <v>3793</v>
      </c>
      <c r="C720">
        <v>2110</v>
      </c>
      <c r="D720" t="s">
        <v>3460</v>
      </c>
      <c r="E720" t="s">
        <v>3461</v>
      </c>
      <c r="F720" t="s">
        <v>3460</v>
      </c>
      <c r="G720" t="s">
        <v>3447</v>
      </c>
      <c r="H720" t="s">
        <v>3448</v>
      </c>
    </row>
    <row r="721" spans="1:8" x14ac:dyDescent="0.25">
      <c r="A721">
        <v>533751</v>
      </c>
      <c r="B721" t="s">
        <v>3794</v>
      </c>
      <c r="C721">
        <v>2110</v>
      </c>
      <c r="D721" t="s">
        <v>3460</v>
      </c>
      <c r="E721" t="s">
        <v>3461</v>
      </c>
      <c r="F721" t="s">
        <v>3460</v>
      </c>
      <c r="G721" t="s">
        <v>3447</v>
      </c>
      <c r="H721" t="s">
        <v>3448</v>
      </c>
    </row>
    <row r="722" spans="1:8" x14ac:dyDescent="0.25">
      <c r="A722">
        <v>533769</v>
      </c>
      <c r="B722" t="s">
        <v>3795</v>
      </c>
      <c r="C722">
        <v>2110</v>
      </c>
      <c r="D722" t="s">
        <v>3460</v>
      </c>
      <c r="E722" t="s">
        <v>3461</v>
      </c>
      <c r="F722" t="s">
        <v>3460</v>
      </c>
      <c r="G722" t="s">
        <v>3447</v>
      </c>
      <c r="H722" t="s">
        <v>3448</v>
      </c>
    </row>
    <row r="723" spans="1:8" x14ac:dyDescent="0.25">
      <c r="A723">
        <v>533777</v>
      </c>
      <c r="B723" t="s">
        <v>3796</v>
      </c>
      <c r="C723">
        <v>2106</v>
      </c>
      <c r="D723" t="s">
        <v>3468</v>
      </c>
      <c r="E723" t="s">
        <v>3461</v>
      </c>
      <c r="F723" t="s">
        <v>3460</v>
      </c>
      <c r="G723" t="s">
        <v>3447</v>
      </c>
      <c r="H723" t="s">
        <v>3448</v>
      </c>
    </row>
    <row r="724" spans="1:8" x14ac:dyDescent="0.25">
      <c r="A724">
        <v>533785</v>
      </c>
      <c r="B724" t="s">
        <v>3797</v>
      </c>
      <c r="C724">
        <v>2106</v>
      </c>
      <c r="D724" t="s">
        <v>3468</v>
      </c>
      <c r="E724" t="s">
        <v>3461</v>
      </c>
      <c r="F724" t="s">
        <v>3460</v>
      </c>
      <c r="G724" t="s">
        <v>3447</v>
      </c>
      <c r="H724" t="s">
        <v>3448</v>
      </c>
    </row>
    <row r="725" spans="1:8" x14ac:dyDescent="0.25">
      <c r="A725">
        <v>533793</v>
      </c>
      <c r="B725" t="s">
        <v>3798</v>
      </c>
      <c r="C725">
        <v>2102</v>
      </c>
      <c r="D725" t="s">
        <v>3579</v>
      </c>
      <c r="E725" t="s">
        <v>3580</v>
      </c>
      <c r="F725" t="s">
        <v>3579</v>
      </c>
      <c r="G725" t="s">
        <v>3447</v>
      </c>
      <c r="H725" t="s">
        <v>3448</v>
      </c>
    </row>
    <row r="726" spans="1:8" x14ac:dyDescent="0.25">
      <c r="A726">
        <v>533807</v>
      </c>
      <c r="B726" t="s">
        <v>3799</v>
      </c>
      <c r="C726">
        <v>2110</v>
      </c>
      <c r="D726" t="s">
        <v>3460</v>
      </c>
      <c r="E726" t="s">
        <v>3461</v>
      </c>
      <c r="F726" t="s">
        <v>3460</v>
      </c>
      <c r="G726" t="s">
        <v>3447</v>
      </c>
      <c r="H726" t="s">
        <v>3448</v>
      </c>
    </row>
    <row r="727" spans="1:8" x14ac:dyDescent="0.25">
      <c r="A727">
        <v>533815</v>
      </c>
      <c r="B727" t="s">
        <v>3800</v>
      </c>
      <c r="C727">
        <v>2110</v>
      </c>
      <c r="D727" t="s">
        <v>3460</v>
      </c>
      <c r="E727" t="s">
        <v>3461</v>
      </c>
      <c r="F727" t="s">
        <v>3460</v>
      </c>
      <c r="G727" t="s">
        <v>3447</v>
      </c>
      <c r="H727" t="s">
        <v>3448</v>
      </c>
    </row>
    <row r="728" spans="1:8" x14ac:dyDescent="0.25">
      <c r="A728">
        <v>533823</v>
      </c>
      <c r="B728" t="s">
        <v>3801</v>
      </c>
      <c r="C728">
        <v>2110</v>
      </c>
      <c r="D728" t="s">
        <v>3460</v>
      </c>
      <c r="E728" t="s">
        <v>3461</v>
      </c>
      <c r="F728" t="s">
        <v>3460</v>
      </c>
      <c r="G728" t="s">
        <v>3447</v>
      </c>
      <c r="H728" t="s">
        <v>3448</v>
      </c>
    </row>
    <row r="729" spans="1:8" x14ac:dyDescent="0.25">
      <c r="A729">
        <v>533831</v>
      </c>
      <c r="B729" t="s">
        <v>3802</v>
      </c>
      <c r="C729">
        <v>2110</v>
      </c>
      <c r="D729" t="s">
        <v>3460</v>
      </c>
      <c r="E729" t="s">
        <v>3461</v>
      </c>
      <c r="F729" t="s">
        <v>3460</v>
      </c>
      <c r="G729" t="s">
        <v>3447</v>
      </c>
      <c r="H729" t="s">
        <v>3448</v>
      </c>
    </row>
    <row r="730" spans="1:8" x14ac:dyDescent="0.25">
      <c r="A730">
        <v>533840</v>
      </c>
      <c r="B730" t="s">
        <v>3803</v>
      </c>
      <c r="C730">
        <v>2110</v>
      </c>
      <c r="D730" t="s">
        <v>3460</v>
      </c>
      <c r="E730" t="s">
        <v>3461</v>
      </c>
      <c r="F730" t="s">
        <v>3460</v>
      </c>
      <c r="G730" t="s">
        <v>3447</v>
      </c>
      <c r="H730" t="s">
        <v>3448</v>
      </c>
    </row>
    <row r="731" spans="1:8" x14ac:dyDescent="0.25">
      <c r="A731">
        <v>533858</v>
      </c>
      <c r="B731" t="s">
        <v>3804</v>
      </c>
      <c r="C731">
        <v>2110</v>
      </c>
      <c r="D731" t="s">
        <v>3460</v>
      </c>
      <c r="E731" t="s">
        <v>3461</v>
      </c>
      <c r="F731" t="s">
        <v>3460</v>
      </c>
      <c r="G731" t="s">
        <v>3447</v>
      </c>
      <c r="H731" t="s">
        <v>3448</v>
      </c>
    </row>
    <row r="732" spans="1:8" x14ac:dyDescent="0.25">
      <c r="A732">
        <v>533866</v>
      </c>
      <c r="B732" t="s">
        <v>3805</v>
      </c>
      <c r="C732">
        <v>2106</v>
      </c>
      <c r="D732" t="s">
        <v>3468</v>
      </c>
      <c r="E732" t="s">
        <v>3461</v>
      </c>
      <c r="F732" t="s">
        <v>3460</v>
      </c>
      <c r="G732" t="s">
        <v>3447</v>
      </c>
      <c r="H732" t="s">
        <v>3448</v>
      </c>
    </row>
    <row r="733" spans="1:8" x14ac:dyDescent="0.25">
      <c r="A733">
        <v>533874</v>
      </c>
      <c r="B733" t="s">
        <v>3806</v>
      </c>
      <c r="C733">
        <v>2122</v>
      </c>
      <c r="D733" t="s">
        <v>868</v>
      </c>
      <c r="E733" t="s">
        <v>3451</v>
      </c>
      <c r="F733" t="s">
        <v>3452</v>
      </c>
      <c r="G733" t="s">
        <v>3447</v>
      </c>
      <c r="H733" t="s">
        <v>3448</v>
      </c>
    </row>
    <row r="734" spans="1:8" x14ac:dyDescent="0.25">
      <c r="A734">
        <v>533882</v>
      </c>
      <c r="B734" t="s">
        <v>3807</v>
      </c>
      <c r="C734">
        <v>2110</v>
      </c>
      <c r="D734" t="s">
        <v>3460</v>
      </c>
      <c r="E734" t="s">
        <v>3461</v>
      </c>
      <c r="F734" t="s">
        <v>3460</v>
      </c>
      <c r="G734" t="s">
        <v>3447</v>
      </c>
      <c r="H734" t="s">
        <v>3448</v>
      </c>
    </row>
    <row r="735" spans="1:8" x14ac:dyDescent="0.25">
      <c r="A735">
        <v>533891</v>
      </c>
      <c r="B735" t="s">
        <v>3808</v>
      </c>
      <c r="C735">
        <v>2110</v>
      </c>
      <c r="D735" t="s">
        <v>3460</v>
      </c>
      <c r="E735" t="s">
        <v>3461</v>
      </c>
      <c r="F735" t="s">
        <v>3460</v>
      </c>
      <c r="G735" t="s">
        <v>3447</v>
      </c>
      <c r="H735" t="s">
        <v>3448</v>
      </c>
    </row>
    <row r="736" spans="1:8" x14ac:dyDescent="0.25">
      <c r="A736">
        <v>533904</v>
      </c>
      <c r="B736" t="s">
        <v>3809</v>
      </c>
      <c r="C736">
        <v>2122</v>
      </c>
      <c r="D736" t="s">
        <v>868</v>
      </c>
      <c r="E736" t="s">
        <v>3451</v>
      </c>
      <c r="F736" t="s">
        <v>3452</v>
      </c>
      <c r="G736" t="s">
        <v>3447</v>
      </c>
      <c r="H736" t="s">
        <v>3448</v>
      </c>
    </row>
    <row r="737" spans="1:8" x14ac:dyDescent="0.25">
      <c r="A737">
        <v>533912</v>
      </c>
      <c r="B737" t="s">
        <v>3810</v>
      </c>
      <c r="C737">
        <v>2102</v>
      </c>
      <c r="D737" t="s">
        <v>3579</v>
      </c>
      <c r="E737" t="s">
        <v>3580</v>
      </c>
      <c r="F737" t="s">
        <v>3579</v>
      </c>
      <c r="G737" t="s">
        <v>3447</v>
      </c>
      <c r="H737" t="s">
        <v>3448</v>
      </c>
    </row>
    <row r="738" spans="1:8" x14ac:dyDescent="0.25">
      <c r="A738">
        <v>533921</v>
      </c>
      <c r="B738" t="s">
        <v>3811</v>
      </c>
      <c r="C738">
        <v>2110</v>
      </c>
      <c r="D738" t="s">
        <v>3460</v>
      </c>
      <c r="E738" t="s">
        <v>3461</v>
      </c>
      <c r="F738" t="s">
        <v>3460</v>
      </c>
      <c r="G738" t="s">
        <v>3447</v>
      </c>
      <c r="H738" t="s">
        <v>3448</v>
      </c>
    </row>
    <row r="739" spans="1:8" x14ac:dyDescent="0.25">
      <c r="A739">
        <v>533939</v>
      </c>
      <c r="B739" t="s">
        <v>3812</v>
      </c>
      <c r="C739">
        <v>2108</v>
      </c>
      <c r="D739" t="s">
        <v>3583</v>
      </c>
      <c r="E739" t="s">
        <v>3580</v>
      </c>
      <c r="F739" t="s">
        <v>3579</v>
      </c>
      <c r="G739" t="s">
        <v>3447</v>
      </c>
      <c r="H739" t="s">
        <v>3448</v>
      </c>
    </row>
    <row r="740" spans="1:8" x14ac:dyDescent="0.25">
      <c r="A740">
        <v>533947</v>
      </c>
      <c r="B740" t="s">
        <v>3813</v>
      </c>
      <c r="C740">
        <v>2110</v>
      </c>
      <c r="D740" t="s">
        <v>3460</v>
      </c>
      <c r="E740" t="s">
        <v>3461</v>
      </c>
      <c r="F740" t="s">
        <v>3460</v>
      </c>
      <c r="G740" t="s">
        <v>3447</v>
      </c>
      <c r="H740" t="s">
        <v>3448</v>
      </c>
    </row>
    <row r="741" spans="1:8" x14ac:dyDescent="0.25">
      <c r="A741">
        <v>533955</v>
      </c>
      <c r="B741" t="s">
        <v>3492</v>
      </c>
      <c r="C741">
        <v>2112</v>
      </c>
      <c r="D741" t="s">
        <v>3492</v>
      </c>
      <c r="E741" t="s">
        <v>3491</v>
      </c>
      <c r="F741" t="s">
        <v>3492</v>
      </c>
      <c r="G741" t="s">
        <v>3447</v>
      </c>
      <c r="H741" t="s">
        <v>3448</v>
      </c>
    </row>
    <row r="742" spans="1:8" x14ac:dyDescent="0.25">
      <c r="A742">
        <v>533963</v>
      </c>
      <c r="B742" t="s">
        <v>3814</v>
      </c>
      <c r="C742">
        <v>2108</v>
      </c>
      <c r="D742" t="s">
        <v>3583</v>
      </c>
      <c r="E742" t="s">
        <v>3580</v>
      </c>
      <c r="F742" t="s">
        <v>3579</v>
      </c>
      <c r="G742" t="s">
        <v>3447</v>
      </c>
      <c r="H742" t="s">
        <v>3448</v>
      </c>
    </row>
    <row r="743" spans="1:8" x14ac:dyDescent="0.25">
      <c r="A743">
        <v>533971</v>
      </c>
      <c r="B743" t="s">
        <v>3815</v>
      </c>
      <c r="C743">
        <v>2104</v>
      </c>
      <c r="D743" t="s">
        <v>3490</v>
      </c>
      <c r="E743" t="s">
        <v>3491</v>
      </c>
      <c r="F743" t="s">
        <v>3492</v>
      </c>
      <c r="G743" t="s">
        <v>3447</v>
      </c>
      <c r="H743" t="s">
        <v>3448</v>
      </c>
    </row>
    <row r="744" spans="1:8" x14ac:dyDescent="0.25">
      <c r="A744">
        <v>533980</v>
      </c>
      <c r="B744" t="s">
        <v>3816</v>
      </c>
      <c r="C744">
        <v>2112</v>
      </c>
      <c r="D744" t="s">
        <v>3492</v>
      </c>
      <c r="E744" t="s">
        <v>3491</v>
      </c>
      <c r="F744" t="s">
        <v>3492</v>
      </c>
      <c r="G744" t="s">
        <v>3447</v>
      </c>
      <c r="H744" t="s">
        <v>3448</v>
      </c>
    </row>
    <row r="745" spans="1:8" x14ac:dyDescent="0.25">
      <c r="A745">
        <v>533998</v>
      </c>
      <c r="B745" t="s">
        <v>3817</v>
      </c>
      <c r="C745">
        <v>2112</v>
      </c>
      <c r="D745" t="s">
        <v>3492</v>
      </c>
      <c r="E745" t="s">
        <v>3491</v>
      </c>
      <c r="F745" t="s">
        <v>3492</v>
      </c>
      <c r="G745" t="s">
        <v>3447</v>
      </c>
      <c r="H745" t="s">
        <v>3448</v>
      </c>
    </row>
    <row r="746" spans="1:8" x14ac:dyDescent="0.25">
      <c r="A746">
        <v>534005</v>
      </c>
      <c r="B746" t="s">
        <v>3490</v>
      </c>
      <c r="C746">
        <v>2104</v>
      </c>
      <c r="D746" t="s">
        <v>3490</v>
      </c>
      <c r="E746" t="s">
        <v>3491</v>
      </c>
      <c r="F746" t="s">
        <v>3492</v>
      </c>
      <c r="G746" t="s">
        <v>3447</v>
      </c>
      <c r="H746" t="s">
        <v>3448</v>
      </c>
    </row>
    <row r="747" spans="1:8" x14ac:dyDescent="0.25">
      <c r="A747">
        <v>534013</v>
      </c>
      <c r="B747" t="s">
        <v>3818</v>
      </c>
      <c r="C747">
        <v>2112</v>
      </c>
      <c r="D747" t="s">
        <v>3492</v>
      </c>
      <c r="E747" t="s">
        <v>3491</v>
      </c>
      <c r="F747" t="s">
        <v>3492</v>
      </c>
      <c r="G747" t="s">
        <v>3447</v>
      </c>
      <c r="H747" t="s">
        <v>3448</v>
      </c>
    </row>
    <row r="748" spans="1:8" x14ac:dyDescent="0.25">
      <c r="A748">
        <v>534021</v>
      </c>
      <c r="B748" t="s">
        <v>3819</v>
      </c>
      <c r="C748">
        <v>2112</v>
      </c>
      <c r="D748" t="s">
        <v>3492</v>
      </c>
      <c r="E748" t="s">
        <v>3491</v>
      </c>
      <c r="F748" t="s">
        <v>3492</v>
      </c>
      <c r="G748" t="s">
        <v>3447</v>
      </c>
      <c r="H748" t="s">
        <v>3448</v>
      </c>
    </row>
    <row r="749" spans="1:8" x14ac:dyDescent="0.25">
      <c r="A749">
        <v>534030</v>
      </c>
      <c r="B749" t="s">
        <v>3820</v>
      </c>
      <c r="C749">
        <v>2112</v>
      </c>
      <c r="D749" t="s">
        <v>3492</v>
      </c>
      <c r="E749" t="s">
        <v>3491</v>
      </c>
      <c r="F749" t="s">
        <v>3492</v>
      </c>
      <c r="G749" t="s">
        <v>3447</v>
      </c>
      <c r="H749" t="s">
        <v>3448</v>
      </c>
    </row>
    <row r="750" spans="1:8" x14ac:dyDescent="0.25">
      <c r="A750">
        <v>534048</v>
      </c>
      <c r="B750" t="s">
        <v>3821</v>
      </c>
      <c r="C750">
        <v>2108</v>
      </c>
      <c r="D750" t="s">
        <v>3583</v>
      </c>
      <c r="E750" t="s">
        <v>3580</v>
      </c>
      <c r="F750" t="s">
        <v>3579</v>
      </c>
      <c r="G750" t="s">
        <v>3447</v>
      </c>
      <c r="H750" t="s">
        <v>3448</v>
      </c>
    </row>
    <row r="751" spans="1:8" x14ac:dyDescent="0.25">
      <c r="A751">
        <v>534056</v>
      </c>
      <c r="B751" t="s">
        <v>3822</v>
      </c>
      <c r="C751">
        <v>2112</v>
      </c>
      <c r="D751" t="s">
        <v>3492</v>
      </c>
      <c r="E751" t="s">
        <v>3491</v>
      </c>
      <c r="F751" t="s">
        <v>3492</v>
      </c>
      <c r="G751" t="s">
        <v>3447</v>
      </c>
      <c r="H751" t="s">
        <v>3448</v>
      </c>
    </row>
    <row r="752" spans="1:8" x14ac:dyDescent="0.25">
      <c r="A752">
        <v>534064</v>
      </c>
      <c r="B752" t="s">
        <v>3823</v>
      </c>
      <c r="C752">
        <v>2104</v>
      </c>
      <c r="D752" t="s">
        <v>3490</v>
      </c>
      <c r="E752" t="s">
        <v>3491</v>
      </c>
      <c r="F752" t="s">
        <v>3492</v>
      </c>
      <c r="G752" t="s">
        <v>3447</v>
      </c>
      <c r="H752" t="s">
        <v>3448</v>
      </c>
    </row>
    <row r="753" spans="1:8" x14ac:dyDescent="0.25">
      <c r="A753">
        <v>534072</v>
      </c>
      <c r="B753" t="s">
        <v>3824</v>
      </c>
      <c r="C753">
        <v>2108</v>
      </c>
      <c r="D753" t="s">
        <v>3583</v>
      </c>
      <c r="E753" t="s">
        <v>3580</v>
      </c>
      <c r="F753" t="s">
        <v>3579</v>
      </c>
      <c r="G753" t="s">
        <v>3447</v>
      </c>
      <c r="H753" t="s">
        <v>3448</v>
      </c>
    </row>
    <row r="754" spans="1:8" x14ac:dyDescent="0.25">
      <c r="A754">
        <v>534081</v>
      </c>
      <c r="B754" t="s">
        <v>3825</v>
      </c>
      <c r="C754">
        <v>2112</v>
      </c>
      <c r="D754" t="s">
        <v>3492</v>
      </c>
      <c r="E754" t="s">
        <v>3491</v>
      </c>
      <c r="F754" t="s">
        <v>3492</v>
      </c>
      <c r="G754" t="s">
        <v>3447</v>
      </c>
      <c r="H754" t="s">
        <v>3448</v>
      </c>
    </row>
    <row r="755" spans="1:8" x14ac:dyDescent="0.25">
      <c r="A755">
        <v>534099</v>
      </c>
      <c r="B755" t="s">
        <v>3826</v>
      </c>
      <c r="C755">
        <v>2112</v>
      </c>
      <c r="D755" t="s">
        <v>3492</v>
      </c>
      <c r="E755" t="s">
        <v>3491</v>
      </c>
      <c r="F755" t="s">
        <v>3492</v>
      </c>
      <c r="G755" t="s">
        <v>3447</v>
      </c>
      <c r="H755" t="s">
        <v>3448</v>
      </c>
    </row>
    <row r="756" spans="1:8" x14ac:dyDescent="0.25">
      <c r="A756">
        <v>534102</v>
      </c>
      <c r="B756" t="s">
        <v>3827</v>
      </c>
      <c r="C756">
        <v>2104</v>
      </c>
      <c r="D756" t="s">
        <v>3490</v>
      </c>
      <c r="E756" t="s">
        <v>3491</v>
      </c>
      <c r="F756" t="s">
        <v>3492</v>
      </c>
      <c r="G756" t="s">
        <v>3447</v>
      </c>
      <c r="H756" t="s">
        <v>3448</v>
      </c>
    </row>
    <row r="757" spans="1:8" x14ac:dyDescent="0.25">
      <c r="A757">
        <v>534111</v>
      </c>
      <c r="B757" t="s">
        <v>3828</v>
      </c>
      <c r="C757">
        <v>2108</v>
      </c>
      <c r="D757" t="s">
        <v>3583</v>
      </c>
      <c r="E757" t="s">
        <v>3580</v>
      </c>
      <c r="F757" t="s">
        <v>3579</v>
      </c>
      <c r="G757" t="s">
        <v>3447</v>
      </c>
      <c r="H757" t="s">
        <v>3448</v>
      </c>
    </row>
    <row r="758" spans="1:8" x14ac:dyDescent="0.25">
      <c r="A758">
        <v>534129</v>
      </c>
      <c r="B758" t="s">
        <v>3829</v>
      </c>
      <c r="C758">
        <v>2112</v>
      </c>
      <c r="D758" t="s">
        <v>3492</v>
      </c>
      <c r="E758" t="s">
        <v>3491</v>
      </c>
      <c r="F758" t="s">
        <v>3492</v>
      </c>
      <c r="G758" t="s">
        <v>3447</v>
      </c>
      <c r="H758" t="s">
        <v>3448</v>
      </c>
    </row>
    <row r="759" spans="1:8" x14ac:dyDescent="0.25">
      <c r="A759">
        <v>534137</v>
      </c>
      <c r="B759" t="s">
        <v>317</v>
      </c>
      <c r="C759">
        <v>2104</v>
      </c>
      <c r="D759" t="s">
        <v>3490</v>
      </c>
      <c r="E759" t="s">
        <v>3491</v>
      </c>
      <c r="F759" t="s">
        <v>3492</v>
      </c>
      <c r="G759" t="s">
        <v>3447</v>
      </c>
      <c r="H759" t="s">
        <v>3448</v>
      </c>
    </row>
    <row r="760" spans="1:8" x14ac:dyDescent="0.25">
      <c r="A760">
        <v>534145</v>
      </c>
      <c r="B760" t="s">
        <v>3830</v>
      </c>
      <c r="C760">
        <v>2102</v>
      </c>
      <c r="D760" t="s">
        <v>3579</v>
      </c>
      <c r="E760" t="s">
        <v>3580</v>
      </c>
      <c r="F760" t="s">
        <v>3579</v>
      </c>
      <c r="G760" t="s">
        <v>3447</v>
      </c>
      <c r="H760" t="s">
        <v>3448</v>
      </c>
    </row>
    <row r="761" spans="1:8" x14ac:dyDescent="0.25">
      <c r="A761">
        <v>534153</v>
      </c>
      <c r="B761" t="s">
        <v>1411</v>
      </c>
      <c r="C761">
        <v>2104</v>
      </c>
      <c r="D761" t="s">
        <v>3490</v>
      </c>
      <c r="E761" t="s">
        <v>3491</v>
      </c>
      <c r="F761" t="s">
        <v>3492</v>
      </c>
      <c r="G761" t="s">
        <v>3447</v>
      </c>
      <c r="H761" t="s">
        <v>3448</v>
      </c>
    </row>
    <row r="762" spans="1:8" x14ac:dyDescent="0.25">
      <c r="A762">
        <v>534161</v>
      </c>
      <c r="B762" t="s">
        <v>3831</v>
      </c>
      <c r="C762">
        <v>2112</v>
      </c>
      <c r="D762" t="s">
        <v>3492</v>
      </c>
      <c r="E762" t="s">
        <v>3491</v>
      </c>
      <c r="F762" t="s">
        <v>3492</v>
      </c>
      <c r="G762" t="s">
        <v>3447</v>
      </c>
      <c r="H762" t="s">
        <v>3448</v>
      </c>
    </row>
    <row r="763" spans="1:8" x14ac:dyDescent="0.25">
      <c r="A763">
        <v>534170</v>
      </c>
      <c r="B763" t="s">
        <v>3832</v>
      </c>
      <c r="C763">
        <v>2112</v>
      </c>
      <c r="D763" t="s">
        <v>3492</v>
      </c>
      <c r="E763" t="s">
        <v>3491</v>
      </c>
      <c r="F763" t="s">
        <v>3492</v>
      </c>
      <c r="G763" t="s">
        <v>3447</v>
      </c>
      <c r="H763" t="s">
        <v>3448</v>
      </c>
    </row>
    <row r="764" spans="1:8" x14ac:dyDescent="0.25">
      <c r="A764">
        <v>534188</v>
      </c>
      <c r="B764" t="s">
        <v>3833</v>
      </c>
      <c r="C764">
        <v>2112</v>
      </c>
      <c r="D764" t="s">
        <v>3492</v>
      </c>
      <c r="E764" t="s">
        <v>3491</v>
      </c>
      <c r="F764" t="s">
        <v>3492</v>
      </c>
      <c r="G764" t="s">
        <v>3447</v>
      </c>
      <c r="H764" t="s">
        <v>3448</v>
      </c>
    </row>
    <row r="765" spans="1:8" x14ac:dyDescent="0.25">
      <c r="A765">
        <v>534196</v>
      </c>
      <c r="B765" t="s">
        <v>3834</v>
      </c>
      <c r="C765">
        <v>2112</v>
      </c>
      <c r="D765" t="s">
        <v>3492</v>
      </c>
      <c r="E765" t="s">
        <v>3491</v>
      </c>
      <c r="F765" t="s">
        <v>3492</v>
      </c>
      <c r="G765" t="s">
        <v>3447</v>
      </c>
      <c r="H765" t="s">
        <v>3448</v>
      </c>
    </row>
    <row r="766" spans="1:8" x14ac:dyDescent="0.25">
      <c r="A766">
        <v>534200</v>
      </c>
      <c r="B766" t="s">
        <v>3835</v>
      </c>
      <c r="C766">
        <v>2112</v>
      </c>
      <c r="D766" t="s">
        <v>3492</v>
      </c>
      <c r="E766" t="s">
        <v>3491</v>
      </c>
      <c r="F766" t="s">
        <v>3492</v>
      </c>
      <c r="G766" t="s">
        <v>3447</v>
      </c>
      <c r="H766" t="s">
        <v>3448</v>
      </c>
    </row>
    <row r="767" spans="1:8" x14ac:dyDescent="0.25">
      <c r="A767">
        <v>534218</v>
      </c>
      <c r="B767" t="s">
        <v>3836</v>
      </c>
      <c r="C767">
        <v>2102</v>
      </c>
      <c r="D767" t="s">
        <v>3579</v>
      </c>
      <c r="E767" t="s">
        <v>3580</v>
      </c>
      <c r="F767" t="s">
        <v>3579</v>
      </c>
      <c r="G767" t="s">
        <v>3447</v>
      </c>
      <c r="H767" t="s">
        <v>3448</v>
      </c>
    </row>
    <row r="768" spans="1:8" x14ac:dyDescent="0.25">
      <c r="A768">
        <v>534226</v>
      </c>
      <c r="B768" t="s">
        <v>3837</v>
      </c>
      <c r="C768">
        <v>2112</v>
      </c>
      <c r="D768" t="s">
        <v>3492</v>
      </c>
      <c r="E768" t="s">
        <v>3491</v>
      </c>
      <c r="F768" t="s">
        <v>3492</v>
      </c>
      <c r="G768" t="s">
        <v>3447</v>
      </c>
      <c r="H768" t="s">
        <v>3448</v>
      </c>
    </row>
    <row r="769" spans="1:8" x14ac:dyDescent="0.25">
      <c r="A769">
        <v>534234</v>
      </c>
      <c r="B769" t="s">
        <v>3737</v>
      </c>
      <c r="C769">
        <v>2102</v>
      </c>
      <c r="D769" t="s">
        <v>3579</v>
      </c>
      <c r="E769" t="s">
        <v>3580</v>
      </c>
      <c r="F769" t="s">
        <v>3579</v>
      </c>
      <c r="G769" t="s">
        <v>3447</v>
      </c>
      <c r="H769" t="s">
        <v>3448</v>
      </c>
    </row>
    <row r="770" spans="1:8" x14ac:dyDescent="0.25">
      <c r="A770">
        <v>534242</v>
      </c>
      <c r="B770" t="s">
        <v>3838</v>
      </c>
      <c r="C770">
        <v>2112</v>
      </c>
      <c r="D770" t="s">
        <v>3492</v>
      </c>
      <c r="E770" t="s">
        <v>3491</v>
      </c>
      <c r="F770" t="s">
        <v>3492</v>
      </c>
      <c r="G770" t="s">
        <v>3447</v>
      </c>
      <c r="H770" t="s">
        <v>3448</v>
      </c>
    </row>
    <row r="771" spans="1:8" x14ac:dyDescent="0.25">
      <c r="A771">
        <v>534251</v>
      </c>
      <c r="B771" t="s">
        <v>3839</v>
      </c>
      <c r="C771">
        <v>2104</v>
      </c>
      <c r="D771" t="s">
        <v>3490</v>
      </c>
      <c r="E771" t="s">
        <v>3491</v>
      </c>
      <c r="F771" t="s">
        <v>3492</v>
      </c>
      <c r="G771" t="s">
        <v>3447</v>
      </c>
      <c r="H771" t="s">
        <v>3448</v>
      </c>
    </row>
    <row r="772" spans="1:8" x14ac:dyDescent="0.25">
      <c r="A772">
        <v>534269</v>
      </c>
      <c r="B772" t="s">
        <v>3840</v>
      </c>
      <c r="C772">
        <v>2102</v>
      </c>
      <c r="D772" t="s">
        <v>3579</v>
      </c>
      <c r="E772" t="s">
        <v>3580</v>
      </c>
      <c r="F772" t="s">
        <v>3579</v>
      </c>
      <c r="G772" t="s">
        <v>3447</v>
      </c>
      <c r="H772" t="s">
        <v>3448</v>
      </c>
    </row>
    <row r="773" spans="1:8" x14ac:dyDescent="0.25">
      <c r="A773">
        <v>534277</v>
      </c>
      <c r="B773" t="s">
        <v>3841</v>
      </c>
      <c r="C773">
        <v>2112</v>
      </c>
      <c r="D773" t="s">
        <v>3492</v>
      </c>
      <c r="E773" t="s">
        <v>3491</v>
      </c>
      <c r="F773" t="s">
        <v>3492</v>
      </c>
      <c r="G773" t="s">
        <v>3447</v>
      </c>
      <c r="H773" t="s">
        <v>3448</v>
      </c>
    </row>
    <row r="774" spans="1:8" x14ac:dyDescent="0.25">
      <c r="A774">
        <v>534285</v>
      </c>
      <c r="B774" t="s">
        <v>3842</v>
      </c>
      <c r="C774">
        <v>2102</v>
      </c>
      <c r="D774" t="s">
        <v>3579</v>
      </c>
      <c r="E774" t="s">
        <v>3580</v>
      </c>
      <c r="F774" t="s">
        <v>3579</v>
      </c>
      <c r="G774" t="s">
        <v>3447</v>
      </c>
      <c r="H774" t="s">
        <v>3448</v>
      </c>
    </row>
    <row r="775" spans="1:8" x14ac:dyDescent="0.25">
      <c r="A775">
        <v>534293</v>
      </c>
      <c r="B775" t="s">
        <v>3843</v>
      </c>
      <c r="C775">
        <v>2112</v>
      </c>
      <c r="D775" t="s">
        <v>3492</v>
      </c>
      <c r="E775" t="s">
        <v>3491</v>
      </c>
      <c r="F775" t="s">
        <v>3492</v>
      </c>
      <c r="G775" t="s">
        <v>3447</v>
      </c>
      <c r="H775" t="s">
        <v>3448</v>
      </c>
    </row>
    <row r="776" spans="1:8" x14ac:dyDescent="0.25">
      <c r="A776">
        <v>534307</v>
      </c>
      <c r="B776" t="s">
        <v>1926</v>
      </c>
      <c r="C776">
        <v>2112</v>
      </c>
      <c r="D776" t="s">
        <v>3492</v>
      </c>
      <c r="E776" t="s">
        <v>3491</v>
      </c>
      <c r="F776" t="s">
        <v>3492</v>
      </c>
      <c r="G776" t="s">
        <v>3447</v>
      </c>
      <c r="H776" t="s">
        <v>3448</v>
      </c>
    </row>
    <row r="777" spans="1:8" x14ac:dyDescent="0.25">
      <c r="A777">
        <v>534315</v>
      </c>
      <c r="B777" t="s">
        <v>3844</v>
      </c>
      <c r="C777">
        <v>2112</v>
      </c>
      <c r="D777" t="s">
        <v>3492</v>
      </c>
      <c r="E777" t="s">
        <v>3491</v>
      </c>
      <c r="F777" t="s">
        <v>3492</v>
      </c>
      <c r="G777" t="s">
        <v>3447</v>
      </c>
      <c r="H777" t="s">
        <v>3448</v>
      </c>
    </row>
    <row r="778" spans="1:8" x14ac:dyDescent="0.25">
      <c r="A778">
        <v>534323</v>
      </c>
      <c r="B778" t="s">
        <v>3845</v>
      </c>
      <c r="C778">
        <v>2112</v>
      </c>
      <c r="D778" t="s">
        <v>3492</v>
      </c>
      <c r="E778" t="s">
        <v>3491</v>
      </c>
      <c r="F778" t="s">
        <v>3492</v>
      </c>
      <c r="G778" t="s">
        <v>3447</v>
      </c>
      <c r="H778" t="s">
        <v>3448</v>
      </c>
    </row>
    <row r="779" spans="1:8" x14ac:dyDescent="0.25">
      <c r="A779">
        <v>534331</v>
      </c>
      <c r="B779" t="s">
        <v>3846</v>
      </c>
      <c r="C779">
        <v>2104</v>
      </c>
      <c r="D779" t="s">
        <v>3490</v>
      </c>
      <c r="E779" t="s">
        <v>3491</v>
      </c>
      <c r="F779" t="s">
        <v>3492</v>
      </c>
      <c r="G779" t="s">
        <v>3447</v>
      </c>
      <c r="H779" t="s">
        <v>3448</v>
      </c>
    </row>
    <row r="780" spans="1:8" x14ac:dyDescent="0.25">
      <c r="A780">
        <v>534340</v>
      </c>
      <c r="B780" t="s">
        <v>1091</v>
      </c>
      <c r="C780">
        <v>2112</v>
      </c>
      <c r="D780" t="s">
        <v>3492</v>
      </c>
      <c r="E780" t="s">
        <v>3491</v>
      </c>
      <c r="F780" t="s">
        <v>3492</v>
      </c>
      <c r="G780" t="s">
        <v>3447</v>
      </c>
      <c r="H780" t="s">
        <v>3448</v>
      </c>
    </row>
    <row r="781" spans="1:8" x14ac:dyDescent="0.25">
      <c r="A781">
        <v>534358</v>
      </c>
      <c r="B781" t="s">
        <v>3847</v>
      </c>
      <c r="C781">
        <v>2112</v>
      </c>
      <c r="D781" t="s">
        <v>3492</v>
      </c>
      <c r="E781" t="s">
        <v>3491</v>
      </c>
      <c r="F781" t="s">
        <v>3492</v>
      </c>
      <c r="G781" t="s">
        <v>3447</v>
      </c>
      <c r="H781" t="s">
        <v>3448</v>
      </c>
    </row>
    <row r="782" spans="1:8" x14ac:dyDescent="0.25">
      <c r="A782">
        <v>534366</v>
      </c>
      <c r="B782" t="s">
        <v>3848</v>
      </c>
      <c r="C782">
        <v>2112</v>
      </c>
      <c r="D782" t="s">
        <v>3492</v>
      </c>
      <c r="E782" t="s">
        <v>3491</v>
      </c>
      <c r="F782" t="s">
        <v>3492</v>
      </c>
      <c r="G782" t="s">
        <v>3447</v>
      </c>
      <c r="H782" t="s">
        <v>3448</v>
      </c>
    </row>
    <row r="783" spans="1:8" x14ac:dyDescent="0.25">
      <c r="A783">
        <v>534374</v>
      </c>
      <c r="B783" t="s">
        <v>3849</v>
      </c>
      <c r="C783">
        <v>2112</v>
      </c>
      <c r="D783" t="s">
        <v>3492</v>
      </c>
      <c r="E783" t="s">
        <v>3491</v>
      </c>
      <c r="F783" t="s">
        <v>3492</v>
      </c>
      <c r="G783" t="s">
        <v>3447</v>
      </c>
      <c r="H783" t="s">
        <v>3448</v>
      </c>
    </row>
    <row r="784" spans="1:8" x14ac:dyDescent="0.25">
      <c r="A784">
        <v>534382</v>
      </c>
      <c r="B784" t="s">
        <v>2795</v>
      </c>
      <c r="C784">
        <v>2101</v>
      </c>
      <c r="D784" t="s">
        <v>681</v>
      </c>
      <c r="E784" t="s">
        <v>3476</v>
      </c>
      <c r="F784" t="s">
        <v>681</v>
      </c>
      <c r="G784" t="s">
        <v>3447</v>
      </c>
      <c r="H784" t="s">
        <v>3448</v>
      </c>
    </row>
    <row r="785" spans="1:8" x14ac:dyDescent="0.25">
      <c r="A785">
        <v>534391</v>
      </c>
      <c r="B785" t="s">
        <v>3850</v>
      </c>
      <c r="C785">
        <v>2112</v>
      </c>
      <c r="D785" t="s">
        <v>3492</v>
      </c>
      <c r="E785" t="s">
        <v>3491</v>
      </c>
      <c r="F785" t="s">
        <v>3492</v>
      </c>
      <c r="G785" t="s">
        <v>3447</v>
      </c>
      <c r="H785" t="s">
        <v>3448</v>
      </c>
    </row>
    <row r="786" spans="1:8" x14ac:dyDescent="0.25">
      <c r="A786">
        <v>534404</v>
      </c>
      <c r="B786" t="s">
        <v>3851</v>
      </c>
      <c r="C786">
        <v>2102</v>
      </c>
      <c r="D786" t="s">
        <v>3579</v>
      </c>
      <c r="E786" t="s">
        <v>3580</v>
      </c>
      <c r="F786" t="s">
        <v>3579</v>
      </c>
      <c r="G786" t="s">
        <v>3447</v>
      </c>
      <c r="H786" t="s">
        <v>3448</v>
      </c>
    </row>
    <row r="787" spans="1:8" x14ac:dyDescent="0.25">
      <c r="A787">
        <v>534412</v>
      </c>
      <c r="B787" t="s">
        <v>3852</v>
      </c>
      <c r="C787">
        <v>2112</v>
      </c>
      <c r="D787" t="s">
        <v>3492</v>
      </c>
      <c r="E787" t="s">
        <v>3491</v>
      </c>
      <c r="F787" t="s">
        <v>3492</v>
      </c>
      <c r="G787" t="s">
        <v>3447</v>
      </c>
      <c r="H787" t="s">
        <v>3448</v>
      </c>
    </row>
    <row r="788" spans="1:8" x14ac:dyDescent="0.25">
      <c r="A788">
        <v>534421</v>
      </c>
      <c r="B788" t="s">
        <v>3853</v>
      </c>
      <c r="C788">
        <v>2102</v>
      </c>
      <c r="D788" t="s">
        <v>3579</v>
      </c>
      <c r="E788" t="s">
        <v>3580</v>
      </c>
      <c r="F788" t="s">
        <v>3579</v>
      </c>
      <c r="G788" t="s">
        <v>3447</v>
      </c>
      <c r="H788" t="s">
        <v>3448</v>
      </c>
    </row>
    <row r="789" spans="1:8" x14ac:dyDescent="0.25">
      <c r="A789">
        <v>534439</v>
      </c>
      <c r="B789" t="s">
        <v>2613</v>
      </c>
      <c r="C789">
        <v>2112</v>
      </c>
      <c r="D789" t="s">
        <v>3492</v>
      </c>
      <c r="E789" t="s">
        <v>3491</v>
      </c>
      <c r="F789" t="s">
        <v>3492</v>
      </c>
      <c r="G789" t="s">
        <v>3447</v>
      </c>
      <c r="H789" t="s">
        <v>3448</v>
      </c>
    </row>
    <row r="790" spans="1:8" x14ac:dyDescent="0.25">
      <c r="A790">
        <v>534447</v>
      </c>
      <c r="B790" t="s">
        <v>3854</v>
      </c>
      <c r="C790">
        <v>2102</v>
      </c>
      <c r="D790" t="s">
        <v>3579</v>
      </c>
      <c r="E790" t="s">
        <v>3580</v>
      </c>
      <c r="F790" t="s">
        <v>3579</v>
      </c>
      <c r="G790" t="s">
        <v>3447</v>
      </c>
      <c r="H790" t="s">
        <v>3448</v>
      </c>
    </row>
    <row r="791" spans="1:8" x14ac:dyDescent="0.25">
      <c r="A791">
        <v>534455</v>
      </c>
      <c r="B791" t="s">
        <v>3855</v>
      </c>
      <c r="C791">
        <v>2108</v>
      </c>
      <c r="D791" t="s">
        <v>3583</v>
      </c>
      <c r="E791" t="s">
        <v>3580</v>
      </c>
      <c r="F791" t="s">
        <v>3579</v>
      </c>
      <c r="G791" t="s">
        <v>3447</v>
      </c>
      <c r="H791" t="s">
        <v>3448</v>
      </c>
    </row>
    <row r="792" spans="1:8" x14ac:dyDescent="0.25">
      <c r="A792">
        <v>534463</v>
      </c>
      <c r="B792" t="s">
        <v>3856</v>
      </c>
      <c r="C792">
        <v>2108</v>
      </c>
      <c r="D792" t="s">
        <v>3583</v>
      </c>
      <c r="E792" t="s">
        <v>3580</v>
      </c>
      <c r="F792" t="s">
        <v>3579</v>
      </c>
      <c r="G792" t="s">
        <v>3447</v>
      </c>
      <c r="H792" t="s">
        <v>3448</v>
      </c>
    </row>
    <row r="793" spans="1:8" x14ac:dyDescent="0.25">
      <c r="A793">
        <v>534471</v>
      </c>
      <c r="B793" t="s">
        <v>3857</v>
      </c>
      <c r="C793">
        <v>2119</v>
      </c>
      <c r="D793" t="s">
        <v>3858</v>
      </c>
      <c r="E793" t="s">
        <v>3446</v>
      </c>
      <c r="F793" t="s">
        <v>3445</v>
      </c>
      <c r="G793" t="s">
        <v>3447</v>
      </c>
      <c r="H793" t="s">
        <v>3448</v>
      </c>
    </row>
    <row r="794" spans="1:8" x14ac:dyDescent="0.25">
      <c r="A794">
        <v>534480</v>
      </c>
      <c r="B794" t="s">
        <v>3505</v>
      </c>
      <c r="C794">
        <v>2104</v>
      </c>
      <c r="D794" t="s">
        <v>3490</v>
      </c>
      <c r="E794" t="s">
        <v>3491</v>
      </c>
      <c r="F794" t="s">
        <v>3492</v>
      </c>
      <c r="G794" t="s">
        <v>3447</v>
      </c>
      <c r="H794" t="s">
        <v>3448</v>
      </c>
    </row>
    <row r="795" spans="1:8" x14ac:dyDescent="0.25">
      <c r="A795">
        <v>534498</v>
      </c>
      <c r="B795" t="s">
        <v>3859</v>
      </c>
      <c r="C795">
        <v>2112</v>
      </c>
      <c r="D795" t="s">
        <v>3492</v>
      </c>
      <c r="E795" t="s">
        <v>3491</v>
      </c>
      <c r="F795" t="s">
        <v>3492</v>
      </c>
      <c r="G795" t="s">
        <v>3447</v>
      </c>
      <c r="H795" t="s">
        <v>3448</v>
      </c>
    </row>
    <row r="796" spans="1:8" x14ac:dyDescent="0.25">
      <c r="A796">
        <v>534501</v>
      </c>
      <c r="B796" t="s">
        <v>3860</v>
      </c>
      <c r="C796">
        <v>2112</v>
      </c>
      <c r="D796" t="s">
        <v>3492</v>
      </c>
      <c r="E796" t="s">
        <v>3491</v>
      </c>
      <c r="F796" t="s">
        <v>3492</v>
      </c>
      <c r="G796" t="s">
        <v>3447</v>
      </c>
      <c r="H796" t="s">
        <v>3448</v>
      </c>
    </row>
    <row r="797" spans="1:8" x14ac:dyDescent="0.25">
      <c r="A797">
        <v>534510</v>
      </c>
      <c r="B797" t="s">
        <v>3861</v>
      </c>
      <c r="C797">
        <v>2112</v>
      </c>
      <c r="D797" t="s">
        <v>3492</v>
      </c>
      <c r="E797" t="s">
        <v>3491</v>
      </c>
      <c r="F797" t="s">
        <v>3492</v>
      </c>
      <c r="G797" t="s">
        <v>3447</v>
      </c>
      <c r="H797" t="s">
        <v>3448</v>
      </c>
    </row>
    <row r="798" spans="1:8" x14ac:dyDescent="0.25">
      <c r="A798">
        <v>534528</v>
      </c>
      <c r="B798" t="s">
        <v>770</v>
      </c>
      <c r="C798">
        <v>2112</v>
      </c>
      <c r="D798" t="s">
        <v>3492</v>
      </c>
      <c r="E798" t="s">
        <v>3491</v>
      </c>
      <c r="F798" t="s">
        <v>3492</v>
      </c>
      <c r="G798" t="s">
        <v>3447</v>
      </c>
      <c r="H798" t="s">
        <v>3448</v>
      </c>
    </row>
    <row r="799" spans="1:8" x14ac:dyDescent="0.25">
      <c r="A799">
        <v>534536</v>
      </c>
      <c r="B799" t="s">
        <v>3168</v>
      </c>
      <c r="C799">
        <v>2112</v>
      </c>
      <c r="D799" t="s">
        <v>3492</v>
      </c>
      <c r="E799" t="s">
        <v>3491</v>
      </c>
      <c r="F799" t="s">
        <v>3492</v>
      </c>
      <c r="G799" t="s">
        <v>3447</v>
      </c>
      <c r="H799" t="s">
        <v>3448</v>
      </c>
    </row>
    <row r="800" spans="1:8" x14ac:dyDescent="0.25">
      <c r="A800">
        <v>534544</v>
      </c>
      <c r="B800" t="s">
        <v>3862</v>
      </c>
      <c r="C800">
        <v>2104</v>
      </c>
      <c r="D800" t="s">
        <v>3490</v>
      </c>
      <c r="E800" t="s">
        <v>3491</v>
      </c>
      <c r="F800" t="s">
        <v>3492</v>
      </c>
      <c r="G800" t="s">
        <v>3447</v>
      </c>
      <c r="H800" t="s">
        <v>3448</v>
      </c>
    </row>
    <row r="801" spans="1:8" x14ac:dyDescent="0.25">
      <c r="A801">
        <v>534552</v>
      </c>
      <c r="B801" t="s">
        <v>3863</v>
      </c>
      <c r="C801">
        <v>2104</v>
      </c>
      <c r="D801" t="s">
        <v>3490</v>
      </c>
      <c r="E801" t="s">
        <v>3491</v>
      </c>
      <c r="F801" t="s">
        <v>3492</v>
      </c>
      <c r="G801" t="s">
        <v>3447</v>
      </c>
      <c r="H801" t="s">
        <v>3448</v>
      </c>
    </row>
    <row r="802" spans="1:8" x14ac:dyDescent="0.25">
      <c r="A802">
        <v>534561</v>
      </c>
      <c r="B802" t="s">
        <v>3864</v>
      </c>
      <c r="C802">
        <v>2112</v>
      </c>
      <c r="D802" t="s">
        <v>3492</v>
      </c>
      <c r="E802" t="s">
        <v>3491</v>
      </c>
      <c r="F802" t="s">
        <v>3492</v>
      </c>
      <c r="G802" t="s">
        <v>3447</v>
      </c>
      <c r="H802" t="s">
        <v>3448</v>
      </c>
    </row>
    <row r="803" spans="1:8" x14ac:dyDescent="0.25">
      <c r="A803">
        <v>534579</v>
      </c>
      <c r="B803" t="s">
        <v>3865</v>
      </c>
      <c r="C803">
        <v>2104</v>
      </c>
      <c r="D803" t="s">
        <v>3490</v>
      </c>
      <c r="E803" t="s">
        <v>3491</v>
      </c>
      <c r="F803" t="s">
        <v>3492</v>
      </c>
      <c r="G803" t="s">
        <v>3447</v>
      </c>
      <c r="H803" t="s">
        <v>3448</v>
      </c>
    </row>
    <row r="804" spans="1:8" x14ac:dyDescent="0.25">
      <c r="A804">
        <v>534587</v>
      </c>
      <c r="B804" t="s">
        <v>3866</v>
      </c>
      <c r="C804">
        <v>2104</v>
      </c>
      <c r="D804" t="s">
        <v>3490</v>
      </c>
      <c r="E804" t="s">
        <v>3491</v>
      </c>
      <c r="F804" t="s">
        <v>3492</v>
      </c>
      <c r="G804" t="s">
        <v>3447</v>
      </c>
      <c r="H804" t="s">
        <v>3448</v>
      </c>
    </row>
    <row r="805" spans="1:8" x14ac:dyDescent="0.25">
      <c r="A805">
        <v>534595</v>
      </c>
      <c r="B805" t="s">
        <v>3867</v>
      </c>
      <c r="C805">
        <v>2112</v>
      </c>
      <c r="D805" t="s">
        <v>3492</v>
      </c>
      <c r="E805" t="s">
        <v>3491</v>
      </c>
      <c r="F805" t="s">
        <v>3492</v>
      </c>
      <c r="G805" t="s">
        <v>3447</v>
      </c>
      <c r="H805" t="s">
        <v>3448</v>
      </c>
    </row>
    <row r="806" spans="1:8" x14ac:dyDescent="0.25">
      <c r="A806">
        <v>534609</v>
      </c>
      <c r="B806" t="s">
        <v>3868</v>
      </c>
      <c r="C806">
        <v>2112</v>
      </c>
      <c r="D806" t="s">
        <v>3492</v>
      </c>
      <c r="E806" t="s">
        <v>3491</v>
      </c>
      <c r="F806" t="s">
        <v>3492</v>
      </c>
      <c r="G806" t="s">
        <v>3447</v>
      </c>
      <c r="H806" t="s">
        <v>3448</v>
      </c>
    </row>
    <row r="807" spans="1:8" x14ac:dyDescent="0.25">
      <c r="A807">
        <v>534617</v>
      </c>
      <c r="B807" t="s">
        <v>3869</v>
      </c>
      <c r="C807">
        <v>2112</v>
      </c>
      <c r="D807" t="s">
        <v>3492</v>
      </c>
      <c r="E807" t="s">
        <v>3491</v>
      </c>
      <c r="F807" t="s">
        <v>3492</v>
      </c>
      <c r="G807" t="s">
        <v>3447</v>
      </c>
      <c r="H807" t="s">
        <v>3448</v>
      </c>
    </row>
    <row r="808" spans="1:8" x14ac:dyDescent="0.25">
      <c r="A808">
        <v>534625</v>
      </c>
      <c r="B808" t="s">
        <v>902</v>
      </c>
      <c r="C808">
        <v>2104</v>
      </c>
      <c r="D808" t="s">
        <v>3490</v>
      </c>
      <c r="E808" t="s">
        <v>3491</v>
      </c>
      <c r="F808" t="s">
        <v>3492</v>
      </c>
      <c r="G808" t="s">
        <v>3447</v>
      </c>
      <c r="H808" t="s">
        <v>3448</v>
      </c>
    </row>
    <row r="809" spans="1:8" x14ac:dyDescent="0.25">
      <c r="A809">
        <v>534633</v>
      </c>
      <c r="B809" t="s">
        <v>3870</v>
      </c>
      <c r="C809">
        <v>2112</v>
      </c>
      <c r="D809" t="s">
        <v>3492</v>
      </c>
      <c r="E809" t="s">
        <v>3491</v>
      </c>
      <c r="F809" t="s">
        <v>3492</v>
      </c>
      <c r="G809" t="s">
        <v>3447</v>
      </c>
      <c r="H809" t="s">
        <v>3448</v>
      </c>
    </row>
    <row r="810" spans="1:8" x14ac:dyDescent="0.25">
      <c r="A810">
        <v>534641</v>
      </c>
      <c r="B810" t="s">
        <v>3871</v>
      </c>
      <c r="C810">
        <v>2104</v>
      </c>
      <c r="D810" t="s">
        <v>3490</v>
      </c>
      <c r="E810" t="s">
        <v>3491</v>
      </c>
      <c r="F810" t="s">
        <v>3492</v>
      </c>
      <c r="G810" t="s">
        <v>3447</v>
      </c>
      <c r="H810" t="s">
        <v>3448</v>
      </c>
    </row>
    <row r="811" spans="1:8" x14ac:dyDescent="0.25">
      <c r="A811">
        <v>534650</v>
      </c>
      <c r="B811" t="s">
        <v>3872</v>
      </c>
      <c r="C811">
        <v>2104</v>
      </c>
      <c r="D811" t="s">
        <v>3490</v>
      </c>
      <c r="E811" t="s">
        <v>3491</v>
      </c>
      <c r="F811" t="s">
        <v>3492</v>
      </c>
      <c r="G811" t="s">
        <v>3447</v>
      </c>
      <c r="H811" t="s">
        <v>3448</v>
      </c>
    </row>
    <row r="812" spans="1:8" x14ac:dyDescent="0.25">
      <c r="A812">
        <v>534668</v>
      </c>
      <c r="B812" t="s">
        <v>3873</v>
      </c>
      <c r="C812">
        <v>2104</v>
      </c>
      <c r="D812" t="s">
        <v>3490</v>
      </c>
      <c r="E812" t="s">
        <v>3491</v>
      </c>
      <c r="F812" t="s">
        <v>3492</v>
      </c>
      <c r="G812" t="s">
        <v>3447</v>
      </c>
      <c r="H812" t="s">
        <v>3448</v>
      </c>
    </row>
    <row r="813" spans="1:8" x14ac:dyDescent="0.25">
      <c r="A813">
        <v>534676</v>
      </c>
      <c r="B813" t="s">
        <v>3503</v>
      </c>
      <c r="C813">
        <v>2114</v>
      </c>
      <c r="D813" t="s">
        <v>3503</v>
      </c>
      <c r="E813" t="s">
        <v>3504</v>
      </c>
      <c r="F813" t="s">
        <v>3503</v>
      </c>
      <c r="G813" t="s">
        <v>3447</v>
      </c>
      <c r="H813" t="s">
        <v>3448</v>
      </c>
    </row>
    <row r="814" spans="1:8" x14ac:dyDescent="0.25">
      <c r="A814">
        <v>534684</v>
      </c>
      <c r="B814" t="s">
        <v>172</v>
      </c>
      <c r="C814">
        <v>2103</v>
      </c>
      <c r="D814" t="s">
        <v>3450</v>
      </c>
      <c r="E814" t="s">
        <v>3451</v>
      </c>
      <c r="F814" t="s">
        <v>3452</v>
      </c>
      <c r="G814" t="s">
        <v>3447</v>
      </c>
      <c r="H814" t="s">
        <v>3448</v>
      </c>
    </row>
    <row r="815" spans="1:8" x14ac:dyDescent="0.25">
      <c r="A815">
        <v>534692</v>
      </c>
      <c r="B815" t="s">
        <v>634</v>
      </c>
      <c r="C815">
        <v>6202</v>
      </c>
      <c r="D815" t="s">
        <v>628</v>
      </c>
      <c r="E815" t="s">
        <v>629</v>
      </c>
      <c r="F815" t="s">
        <v>630</v>
      </c>
      <c r="G815" t="s">
        <v>625</v>
      </c>
      <c r="H815" t="s">
        <v>626</v>
      </c>
    </row>
    <row r="816" spans="1:8" x14ac:dyDescent="0.25">
      <c r="A816">
        <v>534706</v>
      </c>
      <c r="B816" t="s">
        <v>3874</v>
      </c>
      <c r="C816">
        <v>2119</v>
      </c>
      <c r="D816" t="s">
        <v>3858</v>
      </c>
      <c r="E816" t="s">
        <v>3446</v>
      </c>
      <c r="F816" t="s">
        <v>3445</v>
      </c>
      <c r="G816" t="s">
        <v>3447</v>
      </c>
      <c r="H816" t="s">
        <v>3448</v>
      </c>
    </row>
    <row r="817" spans="1:8" x14ac:dyDescent="0.25">
      <c r="A817">
        <v>534714</v>
      </c>
      <c r="B817" t="s">
        <v>3875</v>
      </c>
      <c r="C817">
        <v>2114</v>
      </c>
      <c r="D817" t="s">
        <v>3503</v>
      </c>
      <c r="E817" t="s">
        <v>3504</v>
      </c>
      <c r="F817" t="s">
        <v>3503</v>
      </c>
      <c r="G817" t="s">
        <v>3447</v>
      </c>
      <c r="H817" t="s">
        <v>3448</v>
      </c>
    </row>
    <row r="818" spans="1:8" x14ac:dyDescent="0.25">
      <c r="A818">
        <v>534722</v>
      </c>
      <c r="B818" t="s">
        <v>3876</v>
      </c>
      <c r="C818">
        <v>2114</v>
      </c>
      <c r="D818" t="s">
        <v>3503</v>
      </c>
      <c r="E818" t="s">
        <v>3504</v>
      </c>
      <c r="F818" t="s">
        <v>3503</v>
      </c>
      <c r="G818" t="s">
        <v>3447</v>
      </c>
      <c r="H818" t="s">
        <v>3448</v>
      </c>
    </row>
    <row r="819" spans="1:8" x14ac:dyDescent="0.25">
      <c r="A819">
        <v>534731</v>
      </c>
      <c r="B819" t="s">
        <v>3877</v>
      </c>
      <c r="C819">
        <v>2114</v>
      </c>
      <c r="D819" t="s">
        <v>3503</v>
      </c>
      <c r="E819" t="s">
        <v>3504</v>
      </c>
      <c r="F819" t="s">
        <v>3503</v>
      </c>
      <c r="G819" t="s">
        <v>3447</v>
      </c>
      <c r="H819" t="s">
        <v>3448</v>
      </c>
    </row>
    <row r="820" spans="1:8" x14ac:dyDescent="0.25">
      <c r="A820">
        <v>534749</v>
      </c>
      <c r="B820" t="s">
        <v>3878</v>
      </c>
      <c r="C820">
        <v>2114</v>
      </c>
      <c r="D820" t="s">
        <v>3503</v>
      </c>
      <c r="E820" t="s">
        <v>3504</v>
      </c>
      <c r="F820" t="s">
        <v>3503</v>
      </c>
      <c r="G820" t="s">
        <v>3447</v>
      </c>
      <c r="H820" t="s">
        <v>3448</v>
      </c>
    </row>
    <row r="821" spans="1:8" x14ac:dyDescent="0.25">
      <c r="A821">
        <v>534757</v>
      </c>
      <c r="B821" t="s">
        <v>3879</v>
      </c>
      <c r="C821">
        <v>2118</v>
      </c>
      <c r="D821" t="s">
        <v>3445</v>
      </c>
      <c r="E821" t="s">
        <v>3446</v>
      </c>
      <c r="F821" t="s">
        <v>3445</v>
      </c>
      <c r="G821" t="s">
        <v>3447</v>
      </c>
      <c r="H821" t="s">
        <v>3448</v>
      </c>
    </row>
    <row r="822" spans="1:8" x14ac:dyDescent="0.25">
      <c r="A822">
        <v>534765</v>
      </c>
      <c r="B822" t="s">
        <v>3880</v>
      </c>
      <c r="C822">
        <v>2114</v>
      </c>
      <c r="D822" t="s">
        <v>3503</v>
      </c>
      <c r="E822" t="s">
        <v>3504</v>
      </c>
      <c r="F822" t="s">
        <v>3503</v>
      </c>
      <c r="G822" t="s">
        <v>3447</v>
      </c>
      <c r="H822" t="s">
        <v>3448</v>
      </c>
    </row>
    <row r="823" spans="1:8" x14ac:dyDescent="0.25">
      <c r="A823">
        <v>534773</v>
      </c>
      <c r="B823" t="s">
        <v>3676</v>
      </c>
      <c r="C823">
        <v>2111</v>
      </c>
      <c r="D823" t="s">
        <v>3618</v>
      </c>
      <c r="E823" t="s">
        <v>3504</v>
      </c>
      <c r="F823" t="s">
        <v>3503</v>
      </c>
      <c r="G823" t="s">
        <v>3447</v>
      </c>
      <c r="H823" t="s">
        <v>3448</v>
      </c>
    </row>
    <row r="824" spans="1:8" x14ac:dyDescent="0.25">
      <c r="A824">
        <v>534781</v>
      </c>
      <c r="B824" t="s">
        <v>3881</v>
      </c>
      <c r="C824">
        <v>2103</v>
      </c>
      <c r="D824" t="s">
        <v>3450</v>
      </c>
      <c r="E824" t="s">
        <v>3451</v>
      </c>
      <c r="F824" t="s">
        <v>3452</v>
      </c>
      <c r="G824" t="s">
        <v>3447</v>
      </c>
      <c r="H824" t="s">
        <v>3448</v>
      </c>
    </row>
    <row r="825" spans="1:8" x14ac:dyDescent="0.25">
      <c r="A825">
        <v>534790</v>
      </c>
      <c r="B825" t="s">
        <v>3882</v>
      </c>
      <c r="C825">
        <v>2114</v>
      </c>
      <c r="D825" t="s">
        <v>3503</v>
      </c>
      <c r="E825" t="s">
        <v>3504</v>
      </c>
      <c r="F825" t="s">
        <v>3503</v>
      </c>
      <c r="G825" t="s">
        <v>3447</v>
      </c>
      <c r="H825" t="s">
        <v>3448</v>
      </c>
    </row>
    <row r="826" spans="1:8" x14ac:dyDescent="0.25">
      <c r="A826">
        <v>534803</v>
      </c>
      <c r="B826" t="s">
        <v>3883</v>
      </c>
      <c r="C826">
        <v>2114</v>
      </c>
      <c r="D826" t="s">
        <v>3503</v>
      </c>
      <c r="E826" t="s">
        <v>3504</v>
      </c>
      <c r="F826" t="s">
        <v>3503</v>
      </c>
      <c r="G826" t="s">
        <v>3447</v>
      </c>
      <c r="H826" t="s">
        <v>3448</v>
      </c>
    </row>
    <row r="827" spans="1:8" x14ac:dyDescent="0.25">
      <c r="A827">
        <v>534811</v>
      </c>
      <c r="B827" t="s">
        <v>1278</v>
      </c>
      <c r="C827">
        <v>7204</v>
      </c>
      <c r="D827" t="s">
        <v>5236</v>
      </c>
      <c r="E827" t="s">
        <v>5224</v>
      </c>
      <c r="F827" t="s">
        <v>5223</v>
      </c>
      <c r="G827" t="s">
        <v>5225</v>
      </c>
      <c r="H827" t="s">
        <v>5226</v>
      </c>
    </row>
    <row r="828" spans="1:8" x14ac:dyDescent="0.25">
      <c r="A828">
        <v>534820</v>
      </c>
      <c r="B828" t="s">
        <v>3884</v>
      </c>
      <c r="C828">
        <v>2117</v>
      </c>
      <c r="D828" t="s">
        <v>3647</v>
      </c>
      <c r="E828" t="s">
        <v>3504</v>
      </c>
      <c r="F828" t="s">
        <v>3503</v>
      </c>
      <c r="G828" t="s">
        <v>3447</v>
      </c>
      <c r="H828" t="s">
        <v>3448</v>
      </c>
    </row>
    <row r="829" spans="1:8" x14ac:dyDescent="0.25">
      <c r="A829">
        <v>534838</v>
      </c>
      <c r="B829" t="s">
        <v>3885</v>
      </c>
      <c r="C829">
        <v>2114</v>
      </c>
      <c r="D829" t="s">
        <v>3503</v>
      </c>
      <c r="E829" t="s">
        <v>3504</v>
      </c>
      <c r="F829" t="s">
        <v>3503</v>
      </c>
      <c r="G829" t="s">
        <v>3447</v>
      </c>
      <c r="H829" t="s">
        <v>3448</v>
      </c>
    </row>
    <row r="830" spans="1:8" x14ac:dyDescent="0.25">
      <c r="A830">
        <v>534846</v>
      </c>
      <c r="B830" t="s">
        <v>3886</v>
      </c>
      <c r="C830">
        <v>2111</v>
      </c>
      <c r="D830" t="s">
        <v>3618</v>
      </c>
      <c r="E830" t="s">
        <v>3504</v>
      </c>
      <c r="F830" t="s">
        <v>3503</v>
      </c>
      <c r="G830" t="s">
        <v>3447</v>
      </c>
      <c r="H830" t="s">
        <v>3448</v>
      </c>
    </row>
    <row r="831" spans="1:8" x14ac:dyDescent="0.25">
      <c r="A831">
        <v>534854</v>
      </c>
      <c r="B831" t="s">
        <v>3887</v>
      </c>
      <c r="C831">
        <v>2118</v>
      </c>
      <c r="D831" t="s">
        <v>3445</v>
      </c>
      <c r="E831" t="s">
        <v>3446</v>
      </c>
      <c r="F831" t="s">
        <v>3445</v>
      </c>
      <c r="G831" t="s">
        <v>3447</v>
      </c>
      <c r="H831" t="s">
        <v>3448</v>
      </c>
    </row>
    <row r="832" spans="1:8" x14ac:dyDescent="0.25">
      <c r="A832">
        <v>534862</v>
      </c>
      <c r="B832" t="s">
        <v>3888</v>
      </c>
      <c r="C832">
        <v>2118</v>
      </c>
      <c r="D832" t="s">
        <v>3445</v>
      </c>
      <c r="E832" t="s">
        <v>3446</v>
      </c>
      <c r="F832" t="s">
        <v>3445</v>
      </c>
      <c r="G832" t="s">
        <v>3447</v>
      </c>
      <c r="H832" t="s">
        <v>3448</v>
      </c>
    </row>
    <row r="833" spans="1:8" x14ac:dyDescent="0.25">
      <c r="A833">
        <v>534871</v>
      </c>
      <c r="B833" t="s">
        <v>3889</v>
      </c>
      <c r="C833">
        <v>2118</v>
      </c>
      <c r="D833" t="s">
        <v>3445</v>
      </c>
      <c r="E833" t="s">
        <v>3446</v>
      </c>
      <c r="F833" t="s">
        <v>3445</v>
      </c>
      <c r="G833" t="s">
        <v>3447</v>
      </c>
      <c r="H833" t="s">
        <v>3448</v>
      </c>
    </row>
    <row r="834" spans="1:8" x14ac:dyDescent="0.25">
      <c r="A834">
        <v>534889</v>
      </c>
      <c r="B834" t="s">
        <v>3890</v>
      </c>
      <c r="C834">
        <v>2113</v>
      </c>
      <c r="D834" t="s">
        <v>3891</v>
      </c>
      <c r="E834" t="s">
        <v>3446</v>
      </c>
      <c r="F834" t="s">
        <v>3445</v>
      </c>
      <c r="G834" t="s">
        <v>3447</v>
      </c>
      <c r="H834" t="s">
        <v>3448</v>
      </c>
    </row>
    <row r="835" spans="1:8" x14ac:dyDescent="0.25">
      <c r="A835">
        <v>534897</v>
      </c>
      <c r="B835" t="s">
        <v>3892</v>
      </c>
      <c r="C835">
        <v>2114</v>
      </c>
      <c r="D835" t="s">
        <v>3503</v>
      </c>
      <c r="E835" t="s">
        <v>3504</v>
      </c>
      <c r="F835" t="s">
        <v>3503</v>
      </c>
      <c r="G835" t="s">
        <v>3447</v>
      </c>
      <c r="H835" t="s">
        <v>3448</v>
      </c>
    </row>
    <row r="836" spans="1:8" x14ac:dyDescent="0.25">
      <c r="A836">
        <v>534901</v>
      </c>
      <c r="B836" t="s">
        <v>3893</v>
      </c>
      <c r="C836">
        <v>2114</v>
      </c>
      <c r="D836" t="s">
        <v>3503</v>
      </c>
      <c r="E836" t="s">
        <v>3504</v>
      </c>
      <c r="F836" t="s">
        <v>3503</v>
      </c>
      <c r="G836" t="s">
        <v>3447</v>
      </c>
      <c r="H836" t="s">
        <v>3448</v>
      </c>
    </row>
    <row r="837" spans="1:8" x14ac:dyDescent="0.25">
      <c r="A837">
        <v>534919</v>
      </c>
      <c r="B837" t="s">
        <v>245</v>
      </c>
      <c r="C837">
        <v>2118</v>
      </c>
      <c r="D837" t="s">
        <v>3445</v>
      </c>
      <c r="E837" t="s">
        <v>3446</v>
      </c>
      <c r="F837" t="s">
        <v>3445</v>
      </c>
      <c r="G837" t="s">
        <v>3447</v>
      </c>
      <c r="H837" t="s">
        <v>3448</v>
      </c>
    </row>
    <row r="838" spans="1:8" x14ac:dyDescent="0.25">
      <c r="A838">
        <v>534927</v>
      </c>
      <c r="B838" t="s">
        <v>2399</v>
      </c>
      <c r="C838">
        <v>7113</v>
      </c>
      <c r="D838" t="s">
        <v>2392</v>
      </c>
      <c r="E838" t="s">
        <v>2276</v>
      </c>
      <c r="F838" t="s">
        <v>2275</v>
      </c>
      <c r="G838" t="s">
        <v>2277</v>
      </c>
      <c r="H838" t="s">
        <v>2278</v>
      </c>
    </row>
    <row r="839" spans="1:8" x14ac:dyDescent="0.25">
      <c r="A839">
        <v>534935</v>
      </c>
      <c r="B839" t="s">
        <v>3894</v>
      </c>
      <c r="C839">
        <v>2117</v>
      </c>
      <c r="D839" t="s">
        <v>3647</v>
      </c>
      <c r="E839" t="s">
        <v>3504</v>
      </c>
      <c r="F839" t="s">
        <v>3503</v>
      </c>
      <c r="G839" t="s">
        <v>3447</v>
      </c>
      <c r="H839" t="s">
        <v>3448</v>
      </c>
    </row>
    <row r="840" spans="1:8" x14ac:dyDescent="0.25">
      <c r="A840">
        <v>534943</v>
      </c>
      <c r="B840" t="s">
        <v>3895</v>
      </c>
      <c r="C840">
        <v>2119</v>
      </c>
      <c r="D840" t="s">
        <v>3858</v>
      </c>
      <c r="E840" t="s">
        <v>3446</v>
      </c>
      <c r="F840" t="s">
        <v>3445</v>
      </c>
      <c r="G840" t="s">
        <v>3447</v>
      </c>
      <c r="H840" t="s">
        <v>3448</v>
      </c>
    </row>
    <row r="841" spans="1:8" x14ac:dyDescent="0.25">
      <c r="A841">
        <v>534951</v>
      </c>
      <c r="B841" t="s">
        <v>3618</v>
      </c>
      <c r="C841">
        <v>2111</v>
      </c>
      <c r="D841" t="s">
        <v>3618</v>
      </c>
      <c r="E841" t="s">
        <v>3504</v>
      </c>
      <c r="F841" t="s">
        <v>3503</v>
      </c>
      <c r="G841" t="s">
        <v>3447</v>
      </c>
      <c r="H841" t="s">
        <v>3448</v>
      </c>
    </row>
    <row r="842" spans="1:8" x14ac:dyDescent="0.25">
      <c r="A842">
        <v>534960</v>
      </c>
      <c r="B842" t="s">
        <v>3896</v>
      </c>
      <c r="C842">
        <v>2103</v>
      </c>
      <c r="D842" t="s">
        <v>3450</v>
      </c>
      <c r="E842" t="s">
        <v>3451</v>
      </c>
      <c r="F842" t="s">
        <v>3452</v>
      </c>
      <c r="G842" t="s">
        <v>3447</v>
      </c>
      <c r="H842" t="s">
        <v>3448</v>
      </c>
    </row>
    <row r="843" spans="1:8" x14ac:dyDescent="0.25">
      <c r="A843">
        <v>534978</v>
      </c>
      <c r="B843" t="s">
        <v>3897</v>
      </c>
      <c r="C843">
        <v>2111</v>
      </c>
      <c r="D843" t="s">
        <v>3618</v>
      </c>
      <c r="E843" t="s">
        <v>3504</v>
      </c>
      <c r="F843" t="s">
        <v>3503</v>
      </c>
      <c r="G843" t="s">
        <v>3447</v>
      </c>
      <c r="H843" t="s">
        <v>3448</v>
      </c>
    </row>
    <row r="844" spans="1:8" x14ac:dyDescent="0.25">
      <c r="A844">
        <v>534986</v>
      </c>
      <c r="B844" t="s">
        <v>2349</v>
      </c>
      <c r="C844">
        <v>2103</v>
      </c>
      <c r="D844" t="s">
        <v>3450</v>
      </c>
      <c r="E844" t="s">
        <v>3451</v>
      </c>
      <c r="F844" t="s">
        <v>3452</v>
      </c>
      <c r="G844" t="s">
        <v>3447</v>
      </c>
      <c r="H844" t="s">
        <v>3448</v>
      </c>
    </row>
    <row r="845" spans="1:8" x14ac:dyDescent="0.25">
      <c r="A845">
        <v>534994</v>
      </c>
      <c r="B845" t="s">
        <v>3898</v>
      </c>
      <c r="C845">
        <v>2110</v>
      </c>
      <c r="D845" t="s">
        <v>3460</v>
      </c>
      <c r="E845" t="s">
        <v>3461</v>
      </c>
      <c r="F845" t="s">
        <v>3460</v>
      </c>
      <c r="G845" t="s">
        <v>3447</v>
      </c>
      <c r="H845" t="s">
        <v>3448</v>
      </c>
    </row>
    <row r="846" spans="1:8" x14ac:dyDescent="0.25">
      <c r="A846">
        <v>535001</v>
      </c>
      <c r="B846" t="s">
        <v>3899</v>
      </c>
      <c r="C846">
        <v>2114</v>
      </c>
      <c r="D846" t="s">
        <v>3503</v>
      </c>
      <c r="E846" t="s">
        <v>3504</v>
      </c>
      <c r="F846" t="s">
        <v>3503</v>
      </c>
      <c r="G846" t="s">
        <v>3447</v>
      </c>
      <c r="H846" t="s">
        <v>3448</v>
      </c>
    </row>
    <row r="847" spans="1:8" x14ac:dyDescent="0.25">
      <c r="A847">
        <v>535010</v>
      </c>
      <c r="B847" t="s">
        <v>502</v>
      </c>
      <c r="C847">
        <v>2109</v>
      </c>
      <c r="D847" t="s">
        <v>2698</v>
      </c>
      <c r="E847" t="s">
        <v>3455</v>
      </c>
      <c r="F847" t="s">
        <v>2698</v>
      </c>
      <c r="G847" t="s">
        <v>3447</v>
      </c>
      <c r="H847" t="s">
        <v>3448</v>
      </c>
    </row>
    <row r="848" spans="1:8" x14ac:dyDescent="0.25">
      <c r="A848">
        <v>535028</v>
      </c>
      <c r="B848" t="s">
        <v>3900</v>
      </c>
      <c r="C848">
        <v>2114</v>
      </c>
      <c r="D848" t="s">
        <v>3503</v>
      </c>
      <c r="E848" t="s">
        <v>3504</v>
      </c>
      <c r="F848" t="s">
        <v>3503</v>
      </c>
      <c r="G848" t="s">
        <v>3447</v>
      </c>
      <c r="H848" t="s">
        <v>3448</v>
      </c>
    </row>
    <row r="849" spans="1:8" x14ac:dyDescent="0.25">
      <c r="A849">
        <v>535036</v>
      </c>
      <c r="B849" t="s">
        <v>3901</v>
      </c>
      <c r="C849">
        <v>2114</v>
      </c>
      <c r="D849" t="s">
        <v>3503</v>
      </c>
      <c r="E849" t="s">
        <v>3504</v>
      </c>
      <c r="F849" t="s">
        <v>3503</v>
      </c>
      <c r="G849" t="s">
        <v>3447</v>
      </c>
      <c r="H849" t="s">
        <v>3448</v>
      </c>
    </row>
    <row r="850" spans="1:8" x14ac:dyDescent="0.25">
      <c r="A850">
        <v>535044</v>
      </c>
      <c r="B850" t="s">
        <v>3902</v>
      </c>
      <c r="C850">
        <v>2114</v>
      </c>
      <c r="D850" t="s">
        <v>3503</v>
      </c>
      <c r="E850" t="s">
        <v>3504</v>
      </c>
      <c r="F850" t="s">
        <v>3503</v>
      </c>
      <c r="G850" t="s">
        <v>3447</v>
      </c>
      <c r="H850" t="s">
        <v>3448</v>
      </c>
    </row>
    <row r="851" spans="1:8" x14ac:dyDescent="0.25">
      <c r="A851">
        <v>535052</v>
      </c>
      <c r="B851" t="s">
        <v>3903</v>
      </c>
      <c r="C851">
        <v>2114</v>
      </c>
      <c r="D851" t="s">
        <v>3503</v>
      </c>
      <c r="E851" t="s">
        <v>3504</v>
      </c>
      <c r="F851" t="s">
        <v>3503</v>
      </c>
      <c r="G851" t="s">
        <v>3447</v>
      </c>
      <c r="H851" t="s">
        <v>3448</v>
      </c>
    </row>
    <row r="852" spans="1:8" x14ac:dyDescent="0.25">
      <c r="A852">
        <v>535061</v>
      </c>
      <c r="B852" t="s">
        <v>3904</v>
      </c>
      <c r="C852">
        <v>2114</v>
      </c>
      <c r="D852" t="s">
        <v>3503</v>
      </c>
      <c r="E852" t="s">
        <v>3504</v>
      </c>
      <c r="F852" t="s">
        <v>3503</v>
      </c>
      <c r="G852" t="s">
        <v>3447</v>
      </c>
      <c r="H852" t="s">
        <v>3448</v>
      </c>
    </row>
    <row r="853" spans="1:8" x14ac:dyDescent="0.25">
      <c r="A853">
        <v>535079</v>
      </c>
      <c r="B853" t="s">
        <v>3905</v>
      </c>
      <c r="C853">
        <v>2111</v>
      </c>
      <c r="D853" t="s">
        <v>3618</v>
      </c>
      <c r="E853" t="s">
        <v>3504</v>
      </c>
      <c r="F853" t="s">
        <v>3503</v>
      </c>
      <c r="G853" t="s">
        <v>3447</v>
      </c>
      <c r="H853" t="s">
        <v>3448</v>
      </c>
    </row>
    <row r="854" spans="1:8" x14ac:dyDescent="0.25">
      <c r="A854">
        <v>535087</v>
      </c>
      <c r="B854" t="s">
        <v>3647</v>
      </c>
      <c r="C854">
        <v>2117</v>
      </c>
      <c r="D854" t="s">
        <v>3647</v>
      </c>
      <c r="E854" t="s">
        <v>3504</v>
      </c>
      <c r="F854" t="s">
        <v>3503</v>
      </c>
      <c r="G854" t="s">
        <v>3447</v>
      </c>
      <c r="H854" t="s">
        <v>3448</v>
      </c>
    </row>
    <row r="855" spans="1:8" x14ac:dyDescent="0.25">
      <c r="A855">
        <v>535095</v>
      </c>
      <c r="B855" t="s">
        <v>3906</v>
      </c>
      <c r="C855">
        <v>2124</v>
      </c>
      <c r="D855" t="s">
        <v>3454</v>
      </c>
      <c r="E855" t="s">
        <v>3455</v>
      </c>
      <c r="F855" t="s">
        <v>2698</v>
      </c>
      <c r="G855" t="s">
        <v>3447</v>
      </c>
      <c r="H855" t="s">
        <v>3448</v>
      </c>
    </row>
    <row r="856" spans="1:8" x14ac:dyDescent="0.25">
      <c r="A856">
        <v>535109</v>
      </c>
      <c r="B856" t="s">
        <v>3907</v>
      </c>
      <c r="C856">
        <v>2124</v>
      </c>
      <c r="D856" t="s">
        <v>3454</v>
      </c>
      <c r="E856" t="s">
        <v>3455</v>
      </c>
      <c r="F856" t="s">
        <v>2698</v>
      </c>
      <c r="G856" t="s">
        <v>3447</v>
      </c>
      <c r="H856" t="s">
        <v>3448</v>
      </c>
    </row>
    <row r="857" spans="1:8" x14ac:dyDescent="0.25">
      <c r="A857">
        <v>535117</v>
      </c>
      <c r="B857" t="s">
        <v>44</v>
      </c>
      <c r="C857">
        <v>2111</v>
      </c>
      <c r="D857" t="s">
        <v>3618</v>
      </c>
      <c r="E857" t="s">
        <v>3504</v>
      </c>
      <c r="F857" t="s">
        <v>3503</v>
      </c>
      <c r="G857" t="s">
        <v>3447</v>
      </c>
      <c r="H857" t="s">
        <v>3448</v>
      </c>
    </row>
    <row r="858" spans="1:8" x14ac:dyDescent="0.25">
      <c r="A858">
        <v>535125</v>
      </c>
      <c r="B858" t="s">
        <v>3908</v>
      </c>
      <c r="C858">
        <v>2124</v>
      </c>
      <c r="D858" t="s">
        <v>3454</v>
      </c>
      <c r="E858" t="s">
        <v>3455</v>
      </c>
      <c r="F858" t="s">
        <v>2698</v>
      </c>
      <c r="G858" t="s">
        <v>3447</v>
      </c>
      <c r="H858" t="s">
        <v>3448</v>
      </c>
    </row>
    <row r="859" spans="1:8" x14ac:dyDescent="0.25">
      <c r="A859">
        <v>535133</v>
      </c>
      <c r="B859" t="s">
        <v>3909</v>
      </c>
      <c r="C859">
        <v>2117</v>
      </c>
      <c r="D859" t="s">
        <v>3647</v>
      </c>
      <c r="E859" t="s">
        <v>3504</v>
      </c>
      <c r="F859" t="s">
        <v>3503</v>
      </c>
      <c r="G859" t="s">
        <v>3447</v>
      </c>
      <c r="H859" t="s">
        <v>3448</v>
      </c>
    </row>
    <row r="860" spans="1:8" x14ac:dyDescent="0.25">
      <c r="A860">
        <v>535141</v>
      </c>
      <c r="B860" t="s">
        <v>3779</v>
      </c>
      <c r="C860">
        <v>2117</v>
      </c>
      <c r="D860" t="s">
        <v>3647</v>
      </c>
      <c r="E860" t="s">
        <v>3504</v>
      </c>
      <c r="F860" t="s">
        <v>3503</v>
      </c>
      <c r="G860" t="s">
        <v>3447</v>
      </c>
      <c r="H860" t="s">
        <v>3448</v>
      </c>
    </row>
    <row r="861" spans="1:8" x14ac:dyDescent="0.25">
      <c r="A861">
        <v>535150</v>
      </c>
      <c r="B861" t="s">
        <v>3910</v>
      </c>
      <c r="C861">
        <v>2124</v>
      </c>
      <c r="D861" t="s">
        <v>3454</v>
      </c>
      <c r="E861" t="s">
        <v>3455</v>
      </c>
      <c r="F861" t="s">
        <v>2698</v>
      </c>
      <c r="G861" t="s">
        <v>3447</v>
      </c>
      <c r="H861" t="s">
        <v>3448</v>
      </c>
    </row>
    <row r="862" spans="1:8" x14ac:dyDescent="0.25">
      <c r="A862">
        <v>535168</v>
      </c>
      <c r="B862" t="s">
        <v>3911</v>
      </c>
      <c r="C862">
        <v>2114</v>
      </c>
      <c r="D862" t="s">
        <v>3503</v>
      </c>
      <c r="E862" t="s">
        <v>3504</v>
      </c>
      <c r="F862" t="s">
        <v>3503</v>
      </c>
      <c r="G862" t="s">
        <v>3447</v>
      </c>
      <c r="H862" t="s">
        <v>3448</v>
      </c>
    </row>
    <row r="863" spans="1:8" x14ac:dyDescent="0.25">
      <c r="A863">
        <v>535176</v>
      </c>
      <c r="B863" t="s">
        <v>67</v>
      </c>
      <c r="C863">
        <v>3102</v>
      </c>
      <c r="D863" t="s">
        <v>46</v>
      </c>
      <c r="E863" t="s">
        <v>47</v>
      </c>
      <c r="F863" t="s">
        <v>46</v>
      </c>
      <c r="G863" t="s">
        <v>11</v>
      </c>
      <c r="H863" t="s">
        <v>12</v>
      </c>
    </row>
    <row r="864" spans="1:8" x14ac:dyDescent="0.25">
      <c r="A864">
        <v>535184</v>
      </c>
      <c r="B864" t="s">
        <v>5237</v>
      </c>
      <c r="C864">
        <v>7209</v>
      </c>
      <c r="D864" t="s">
        <v>5238</v>
      </c>
      <c r="E864" t="s">
        <v>5224</v>
      </c>
      <c r="F864" t="s">
        <v>5223</v>
      </c>
      <c r="G864" t="s">
        <v>5225</v>
      </c>
      <c r="H864" t="s">
        <v>5226</v>
      </c>
    </row>
    <row r="865" spans="1:8" x14ac:dyDescent="0.25">
      <c r="A865">
        <v>535192</v>
      </c>
      <c r="B865" t="s">
        <v>3912</v>
      </c>
      <c r="C865">
        <v>2114</v>
      </c>
      <c r="D865" t="s">
        <v>3503</v>
      </c>
      <c r="E865" t="s">
        <v>3504</v>
      </c>
      <c r="F865" t="s">
        <v>3503</v>
      </c>
      <c r="G865" t="s">
        <v>3447</v>
      </c>
      <c r="H865" t="s">
        <v>3448</v>
      </c>
    </row>
    <row r="866" spans="1:8" x14ac:dyDescent="0.25">
      <c r="A866">
        <v>535206</v>
      </c>
      <c r="B866" t="s">
        <v>68</v>
      </c>
      <c r="C866">
        <v>3102</v>
      </c>
      <c r="D866" t="s">
        <v>46</v>
      </c>
      <c r="E866" t="s">
        <v>47</v>
      </c>
      <c r="F866" t="s">
        <v>46</v>
      </c>
      <c r="G866" t="s">
        <v>11</v>
      </c>
      <c r="H866" t="s">
        <v>12</v>
      </c>
    </row>
    <row r="867" spans="1:8" x14ac:dyDescent="0.25">
      <c r="A867">
        <v>535214</v>
      </c>
      <c r="B867" t="s">
        <v>3913</v>
      </c>
      <c r="C867">
        <v>2114</v>
      </c>
      <c r="D867" t="s">
        <v>3503</v>
      </c>
      <c r="E867" t="s">
        <v>3504</v>
      </c>
      <c r="F867" t="s">
        <v>3503</v>
      </c>
      <c r="G867" t="s">
        <v>3447</v>
      </c>
      <c r="H867" t="s">
        <v>3448</v>
      </c>
    </row>
    <row r="868" spans="1:8" x14ac:dyDescent="0.25">
      <c r="A868">
        <v>535222</v>
      </c>
      <c r="B868" t="s">
        <v>3914</v>
      </c>
      <c r="C868">
        <v>2117</v>
      </c>
      <c r="D868" t="s">
        <v>3647</v>
      </c>
      <c r="E868" t="s">
        <v>3504</v>
      </c>
      <c r="F868" t="s">
        <v>3503</v>
      </c>
      <c r="G868" t="s">
        <v>3447</v>
      </c>
      <c r="H868" t="s">
        <v>3448</v>
      </c>
    </row>
    <row r="869" spans="1:8" x14ac:dyDescent="0.25">
      <c r="A869">
        <v>535231</v>
      </c>
      <c r="B869" t="s">
        <v>69</v>
      </c>
      <c r="C869">
        <v>3113</v>
      </c>
      <c r="D869" t="s">
        <v>70</v>
      </c>
      <c r="E869" t="s">
        <v>47</v>
      </c>
      <c r="F869" t="s">
        <v>46</v>
      </c>
      <c r="G869" t="s">
        <v>11</v>
      </c>
      <c r="H869" t="s">
        <v>12</v>
      </c>
    </row>
    <row r="870" spans="1:8" x14ac:dyDescent="0.25">
      <c r="A870">
        <v>535249</v>
      </c>
      <c r="B870" t="s">
        <v>71</v>
      </c>
      <c r="C870">
        <v>3102</v>
      </c>
      <c r="D870" t="s">
        <v>46</v>
      </c>
      <c r="E870" t="s">
        <v>47</v>
      </c>
      <c r="F870" t="s">
        <v>46</v>
      </c>
      <c r="G870" t="s">
        <v>11</v>
      </c>
      <c r="H870" t="s">
        <v>12</v>
      </c>
    </row>
    <row r="871" spans="1:8" x14ac:dyDescent="0.25">
      <c r="A871">
        <v>535257</v>
      </c>
      <c r="B871" t="s">
        <v>3861</v>
      </c>
      <c r="C871">
        <v>2111</v>
      </c>
      <c r="D871" t="s">
        <v>3618</v>
      </c>
      <c r="E871" t="s">
        <v>3504</v>
      </c>
      <c r="F871" t="s">
        <v>3503</v>
      </c>
      <c r="G871" t="s">
        <v>3447</v>
      </c>
      <c r="H871" t="s">
        <v>3448</v>
      </c>
    </row>
    <row r="872" spans="1:8" x14ac:dyDescent="0.25">
      <c r="A872">
        <v>535265</v>
      </c>
      <c r="B872" t="s">
        <v>3915</v>
      </c>
      <c r="C872">
        <v>2114</v>
      </c>
      <c r="D872" t="s">
        <v>3503</v>
      </c>
      <c r="E872" t="s">
        <v>3504</v>
      </c>
      <c r="F872" t="s">
        <v>3503</v>
      </c>
      <c r="G872" t="s">
        <v>3447</v>
      </c>
      <c r="H872" t="s">
        <v>3448</v>
      </c>
    </row>
    <row r="873" spans="1:8" x14ac:dyDescent="0.25">
      <c r="A873">
        <v>535273</v>
      </c>
      <c r="B873" t="s">
        <v>3916</v>
      </c>
      <c r="C873">
        <v>2111</v>
      </c>
      <c r="D873" t="s">
        <v>3618</v>
      </c>
      <c r="E873" t="s">
        <v>3504</v>
      </c>
      <c r="F873" t="s">
        <v>3503</v>
      </c>
      <c r="G873" t="s">
        <v>3447</v>
      </c>
      <c r="H873" t="s">
        <v>3448</v>
      </c>
    </row>
    <row r="874" spans="1:8" x14ac:dyDescent="0.25">
      <c r="A874">
        <v>535281</v>
      </c>
      <c r="B874" t="s">
        <v>72</v>
      </c>
      <c r="C874">
        <v>3102</v>
      </c>
      <c r="D874" t="s">
        <v>46</v>
      </c>
      <c r="E874" t="s">
        <v>47</v>
      </c>
      <c r="F874" t="s">
        <v>46</v>
      </c>
      <c r="G874" t="s">
        <v>11</v>
      </c>
      <c r="H874" t="s">
        <v>12</v>
      </c>
    </row>
    <row r="875" spans="1:8" x14ac:dyDescent="0.25">
      <c r="A875">
        <v>535290</v>
      </c>
      <c r="B875" t="s">
        <v>894</v>
      </c>
      <c r="C875">
        <v>2111</v>
      </c>
      <c r="D875" t="s">
        <v>3618</v>
      </c>
      <c r="E875" t="s">
        <v>3504</v>
      </c>
      <c r="F875" t="s">
        <v>3503</v>
      </c>
      <c r="G875" t="s">
        <v>3447</v>
      </c>
      <c r="H875" t="s">
        <v>3448</v>
      </c>
    </row>
    <row r="876" spans="1:8" x14ac:dyDescent="0.25">
      <c r="A876">
        <v>535303</v>
      </c>
      <c r="B876" t="s">
        <v>3917</v>
      </c>
      <c r="C876">
        <v>2114</v>
      </c>
      <c r="D876" t="s">
        <v>3503</v>
      </c>
      <c r="E876" t="s">
        <v>3504</v>
      </c>
      <c r="F876" t="s">
        <v>3503</v>
      </c>
      <c r="G876" t="s">
        <v>3447</v>
      </c>
      <c r="H876" t="s">
        <v>3448</v>
      </c>
    </row>
    <row r="877" spans="1:8" x14ac:dyDescent="0.25">
      <c r="A877">
        <v>535311</v>
      </c>
      <c r="B877" t="s">
        <v>3918</v>
      </c>
      <c r="C877">
        <v>2111</v>
      </c>
      <c r="D877" t="s">
        <v>3618</v>
      </c>
      <c r="E877" t="s">
        <v>3504</v>
      </c>
      <c r="F877" t="s">
        <v>3503</v>
      </c>
      <c r="G877" t="s">
        <v>3447</v>
      </c>
      <c r="H877" t="s">
        <v>3448</v>
      </c>
    </row>
    <row r="878" spans="1:8" x14ac:dyDescent="0.25">
      <c r="A878">
        <v>535320</v>
      </c>
      <c r="B878" t="s">
        <v>3919</v>
      </c>
      <c r="C878">
        <v>2117</v>
      </c>
      <c r="D878" t="s">
        <v>3647</v>
      </c>
      <c r="E878" t="s">
        <v>3504</v>
      </c>
      <c r="F878" t="s">
        <v>3503</v>
      </c>
      <c r="G878" t="s">
        <v>3447</v>
      </c>
      <c r="H878" t="s">
        <v>3448</v>
      </c>
    </row>
    <row r="879" spans="1:8" x14ac:dyDescent="0.25">
      <c r="A879">
        <v>535338</v>
      </c>
      <c r="B879" t="s">
        <v>2218</v>
      </c>
      <c r="C879">
        <v>2114</v>
      </c>
      <c r="D879" t="s">
        <v>3503</v>
      </c>
      <c r="E879" t="s">
        <v>3504</v>
      </c>
      <c r="F879" t="s">
        <v>3503</v>
      </c>
      <c r="G879" t="s">
        <v>3447</v>
      </c>
      <c r="H879" t="s">
        <v>3448</v>
      </c>
    </row>
    <row r="880" spans="1:8" x14ac:dyDescent="0.25">
      <c r="A880">
        <v>535346</v>
      </c>
      <c r="B880" t="s">
        <v>73</v>
      </c>
      <c r="C880">
        <v>3102</v>
      </c>
      <c r="D880" t="s">
        <v>46</v>
      </c>
      <c r="E880" t="s">
        <v>47</v>
      </c>
      <c r="F880" t="s">
        <v>46</v>
      </c>
      <c r="G880" t="s">
        <v>11</v>
      </c>
      <c r="H880" t="s">
        <v>12</v>
      </c>
    </row>
    <row r="881" spans="1:8" x14ac:dyDescent="0.25">
      <c r="A881">
        <v>535354</v>
      </c>
      <c r="B881" t="s">
        <v>3920</v>
      </c>
      <c r="C881">
        <v>2117</v>
      </c>
      <c r="D881" t="s">
        <v>3647</v>
      </c>
      <c r="E881" t="s">
        <v>3504</v>
      </c>
      <c r="F881" t="s">
        <v>3503</v>
      </c>
      <c r="G881" t="s">
        <v>3447</v>
      </c>
      <c r="H881" t="s">
        <v>3448</v>
      </c>
    </row>
    <row r="882" spans="1:8" x14ac:dyDescent="0.25">
      <c r="A882">
        <v>535362</v>
      </c>
      <c r="B882" t="s">
        <v>3921</v>
      </c>
      <c r="C882">
        <v>2103</v>
      </c>
      <c r="D882" t="s">
        <v>3450</v>
      </c>
      <c r="E882" t="s">
        <v>3451</v>
      </c>
      <c r="F882" t="s">
        <v>3452</v>
      </c>
      <c r="G882" t="s">
        <v>3447</v>
      </c>
      <c r="H882" t="s">
        <v>3448</v>
      </c>
    </row>
    <row r="883" spans="1:8" x14ac:dyDescent="0.25">
      <c r="A883">
        <v>535371</v>
      </c>
      <c r="B883" t="s">
        <v>74</v>
      </c>
      <c r="C883">
        <v>3102</v>
      </c>
      <c r="D883" t="s">
        <v>46</v>
      </c>
      <c r="E883" t="s">
        <v>47</v>
      </c>
      <c r="F883" t="s">
        <v>46</v>
      </c>
      <c r="G883" t="s">
        <v>11</v>
      </c>
      <c r="H883" t="s">
        <v>12</v>
      </c>
    </row>
    <row r="884" spans="1:8" x14ac:dyDescent="0.25">
      <c r="A884">
        <v>535389</v>
      </c>
      <c r="B884" t="s">
        <v>3922</v>
      </c>
      <c r="C884">
        <v>2111</v>
      </c>
      <c r="D884" t="s">
        <v>3618</v>
      </c>
      <c r="E884" t="s">
        <v>3504</v>
      </c>
      <c r="F884" t="s">
        <v>3503</v>
      </c>
      <c r="G884" t="s">
        <v>3447</v>
      </c>
      <c r="H884" t="s">
        <v>3448</v>
      </c>
    </row>
    <row r="885" spans="1:8" x14ac:dyDescent="0.25">
      <c r="A885">
        <v>535397</v>
      </c>
      <c r="B885" t="s">
        <v>3923</v>
      </c>
      <c r="C885">
        <v>2114</v>
      </c>
      <c r="D885" t="s">
        <v>3503</v>
      </c>
      <c r="E885" t="s">
        <v>3504</v>
      </c>
      <c r="F885" t="s">
        <v>3503</v>
      </c>
      <c r="G885" t="s">
        <v>3447</v>
      </c>
      <c r="H885" t="s">
        <v>3448</v>
      </c>
    </row>
    <row r="886" spans="1:8" x14ac:dyDescent="0.25">
      <c r="A886">
        <v>535401</v>
      </c>
      <c r="B886" t="s">
        <v>75</v>
      </c>
      <c r="C886">
        <v>3102</v>
      </c>
      <c r="D886" t="s">
        <v>46</v>
      </c>
      <c r="E886" t="s">
        <v>47</v>
      </c>
      <c r="F886" t="s">
        <v>46</v>
      </c>
      <c r="G886" t="s">
        <v>11</v>
      </c>
      <c r="H886" t="s">
        <v>12</v>
      </c>
    </row>
    <row r="887" spans="1:8" x14ac:dyDescent="0.25">
      <c r="A887">
        <v>535419</v>
      </c>
      <c r="B887" t="s">
        <v>3506</v>
      </c>
      <c r="C887">
        <v>2115</v>
      </c>
      <c r="D887" t="s">
        <v>3506</v>
      </c>
      <c r="E887" t="s">
        <v>3507</v>
      </c>
      <c r="F887" t="s">
        <v>3506</v>
      </c>
      <c r="G887" t="s">
        <v>3447</v>
      </c>
      <c r="H887" t="s">
        <v>3448</v>
      </c>
    </row>
    <row r="888" spans="1:8" x14ac:dyDescent="0.25">
      <c r="A888">
        <v>535427</v>
      </c>
      <c r="B888" t="s">
        <v>3924</v>
      </c>
      <c r="C888">
        <v>2115</v>
      </c>
      <c r="D888" t="s">
        <v>3506</v>
      </c>
      <c r="E888" t="s">
        <v>3507</v>
      </c>
      <c r="F888" t="s">
        <v>3506</v>
      </c>
      <c r="G888" t="s">
        <v>3447</v>
      </c>
      <c r="H888" t="s">
        <v>3448</v>
      </c>
    </row>
    <row r="889" spans="1:8" x14ac:dyDescent="0.25">
      <c r="A889">
        <v>535435</v>
      </c>
      <c r="B889" t="s">
        <v>76</v>
      </c>
      <c r="C889">
        <v>3102</v>
      </c>
      <c r="D889" t="s">
        <v>46</v>
      </c>
      <c r="E889" t="s">
        <v>47</v>
      </c>
      <c r="F889" t="s">
        <v>46</v>
      </c>
      <c r="G889" t="s">
        <v>11</v>
      </c>
      <c r="H889" t="s">
        <v>12</v>
      </c>
    </row>
    <row r="890" spans="1:8" x14ac:dyDescent="0.25">
      <c r="A890">
        <v>535443</v>
      </c>
      <c r="B890" t="s">
        <v>3925</v>
      </c>
      <c r="C890">
        <v>2115</v>
      </c>
      <c r="D890" t="s">
        <v>3506</v>
      </c>
      <c r="E890" t="s">
        <v>3507</v>
      </c>
      <c r="F890" t="s">
        <v>3506</v>
      </c>
      <c r="G890" t="s">
        <v>3447</v>
      </c>
      <c r="H890" t="s">
        <v>3448</v>
      </c>
    </row>
    <row r="891" spans="1:8" x14ac:dyDescent="0.25">
      <c r="A891">
        <v>535451</v>
      </c>
      <c r="B891" t="s">
        <v>3926</v>
      </c>
      <c r="C891">
        <v>2115</v>
      </c>
      <c r="D891" t="s">
        <v>3506</v>
      </c>
      <c r="E891" t="s">
        <v>3507</v>
      </c>
      <c r="F891" t="s">
        <v>3506</v>
      </c>
      <c r="G891" t="s">
        <v>3447</v>
      </c>
      <c r="H891" t="s">
        <v>3448</v>
      </c>
    </row>
    <row r="892" spans="1:8" x14ac:dyDescent="0.25">
      <c r="A892">
        <v>535460</v>
      </c>
      <c r="B892" t="s">
        <v>77</v>
      </c>
      <c r="C892">
        <v>3102</v>
      </c>
      <c r="D892" t="s">
        <v>46</v>
      </c>
      <c r="E892" t="s">
        <v>47</v>
      </c>
      <c r="F892" t="s">
        <v>46</v>
      </c>
      <c r="G892" t="s">
        <v>11</v>
      </c>
      <c r="H892" t="s">
        <v>12</v>
      </c>
    </row>
    <row r="893" spans="1:8" x14ac:dyDescent="0.25">
      <c r="A893">
        <v>535478</v>
      </c>
      <c r="B893" t="s">
        <v>3927</v>
      </c>
      <c r="C893">
        <v>2115</v>
      </c>
      <c r="D893" t="s">
        <v>3506</v>
      </c>
      <c r="E893" t="s">
        <v>3507</v>
      </c>
      <c r="F893" t="s">
        <v>3506</v>
      </c>
      <c r="G893" t="s">
        <v>3447</v>
      </c>
      <c r="H893" t="s">
        <v>3448</v>
      </c>
    </row>
    <row r="894" spans="1:8" x14ac:dyDescent="0.25">
      <c r="A894">
        <v>535486</v>
      </c>
      <c r="B894" t="s">
        <v>3928</v>
      </c>
      <c r="C894">
        <v>2115</v>
      </c>
      <c r="D894" t="s">
        <v>3506</v>
      </c>
      <c r="E894" t="s">
        <v>3507</v>
      </c>
      <c r="F894" t="s">
        <v>3506</v>
      </c>
      <c r="G894" t="s">
        <v>3447</v>
      </c>
      <c r="H894" t="s">
        <v>3448</v>
      </c>
    </row>
    <row r="895" spans="1:8" x14ac:dyDescent="0.25">
      <c r="A895">
        <v>535494</v>
      </c>
      <c r="B895" t="s">
        <v>78</v>
      </c>
      <c r="C895">
        <v>3102</v>
      </c>
      <c r="D895" t="s">
        <v>46</v>
      </c>
      <c r="E895" t="s">
        <v>47</v>
      </c>
      <c r="F895" t="s">
        <v>46</v>
      </c>
      <c r="G895" t="s">
        <v>11</v>
      </c>
      <c r="H895" t="s">
        <v>12</v>
      </c>
    </row>
    <row r="896" spans="1:8" x14ac:dyDescent="0.25">
      <c r="A896">
        <v>535508</v>
      </c>
      <c r="B896" t="s">
        <v>3929</v>
      </c>
      <c r="C896">
        <v>2115</v>
      </c>
      <c r="D896" t="s">
        <v>3506</v>
      </c>
      <c r="E896" t="s">
        <v>3507</v>
      </c>
      <c r="F896" t="s">
        <v>3506</v>
      </c>
      <c r="G896" t="s">
        <v>3447</v>
      </c>
      <c r="H896" t="s">
        <v>3448</v>
      </c>
    </row>
    <row r="897" spans="1:8" x14ac:dyDescent="0.25">
      <c r="A897">
        <v>535516</v>
      </c>
      <c r="B897" t="s">
        <v>3930</v>
      </c>
      <c r="C897">
        <v>2116</v>
      </c>
      <c r="D897" t="s">
        <v>3509</v>
      </c>
      <c r="E897" t="s">
        <v>3507</v>
      </c>
      <c r="F897" t="s">
        <v>3506</v>
      </c>
      <c r="G897" t="s">
        <v>3447</v>
      </c>
      <c r="H897" t="s">
        <v>3448</v>
      </c>
    </row>
    <row r="898" spans="1:8" x14ac:dyDescent="0.25">
      <c r="A898">
        <v>535524</v>
      </c>
      <c r="B898" t="s">
        <v>79</v>
      </c>
      <c r="C898">
        <v>3115</v>
      </c>
      <c r="D898" t="s">
        <v>80</v>
      </c>
      <c r="E898" t="s">
        <v>47</v>
      </c>
      <c r="F898" t="s">
        <v>46</v>
      </c>
      <c r="G898" t="s">
        <v>11</v>
      </c>
      <c r="H898" t="s">
        <v>12</v>
      </c>
    </row>
    <row r="899" spans="1:8" x14ac:dyDescent="0.25">
      <c r="A899">
        <v>535532</v>
      </c>
      <c r="B899" t="s">
        <v>2400</v>
      </c>
      <c r="C899">
        <v>7111</v>
      </c>
      <c r="D899" t="s">
        <v>2275</v>
      </c>
      <c r="E899" t="s">
        <v>2276</v>
      </c>
      <c r="F899" t="s">
        <v>2275</v>
      </c>
      <c r="G899" t="s">
        <v>2277</v>
      </c>
      <c r="H899" t="s">
        <v>2278</v>
      </c>
    </row>
    <row r="900" spans="1:8" x14ac:dyDescent="0.25">
      <c r="A900">
        <v>535541</v>
      </c>
      <c r="B900" t="s">
        <v>81</v>
      </c>
      <c r="C900">
        <v>3102</v>
      </c>
      <c r="D900" t="s">
        <v>46</v>
      </c>
      <c r="E900" t="s">
        <v>47</v>
      </c>
      <c r="F900" t="s">
        <v>46</v>
      </c>
      <c r="G900" t="s">
        <v>11</v>
      </c>
      <c r="H900" t="s">
        <v>12</v>
      </c>
    </row>
    <row r="901" spans="1:8" x14ac:dyDescent="0.25">
      <c r="A901">
        <v>535559</v>
      </c>
      <c r="B901" t="s">
        <v>3931</v>
      </c>
      <c r="C901">
        <v>2115</v>
      </c>
      <c r="D901" t="s">
        <v>3506</v>
      </c>
      <c r="E901" t="s">
        <v>3507</v>
      </c>
      <c r="F901" t="s">
        <v>3506</v>
      </c>
      <c r="G901" t="s">
        <v>3447</v>
      </c>
      <c r="H901" t="s">
        <v>3448</v>
      </c>
    </row>
    <row r="902" spans="1:8" x14ac:dyDescent="0.25">
      <c r="A902">
        <v>535567</v>
      </c>
      <c r="B902" t="s">
        <v>22</v>
      </c>
      <c r="C902">
        <v>2116</v>
      </c>
      <c r="D902" t="s">
        <v>3509</v>
      </c>
      <c r="E902" t="s">
        <v>3507</v>
      </c>
      <c r="F902" t="s">
        <v>3506</v>
      </c>
      <c r="G902" t="s">
        <v>3447</v>
      </c>
      <c r="H902" t="s">
        <v>3448</v>
      </c>
    </row>
    <row r="903" spans="1:8" x14ac:dyDescent="0.25">
      <c r="A903">
        <v>535575</v>
      </c>
      <c r="B903" t="s">
        <v>82</v>
      </c>
      <c r="C903">
        <v>3102</v>
      </c>
      <c r="D903" t="s">
        <v>46</v>
      </c>
      <c r="E903" t="s">
        <v>47</v>
      </c>
      <c r="F903" t="s">
        <v>46</v>
      </c>
      <c r="G903" t="s">
        <v>11</v>
      </c>
      <c r="H903" t="s">
        <v>12</v>
      </c>
    </row>
    <row r="904" spans="1:8" x14ac:dyDescent="0.25">
      <c r="A904">
        <v>535583</v>
      </c>
      <c r="B904" t="s">
        <v>3932</v>
      </c>
      <c r="C904">
        <v>2115</v>
      </c>
      <c r="D904" t="s">
        <v>3506</v>
      </c>
      <c r="E904" t="s">
        <v>3507</v>
      </c>
      <c r="F904" t="s">
        <v>3506</v>
      </c>
      <c r="G904" t="s">
        <v>3447</v>
      </c>
      <c r="H904" t="s">
        <v>3448</v>
      </c>
    </row>
    <row r="905" spans="1:8" x14ac:dyDescent="0.25">
      <c r="A905">
        <v>535591</v>
      </c>
      <c r="B905" t="s">
        <v>83</v>
      </c>
      <c r="C905">
        <v>3102</v>
      </c>
      <c r="D905" t="s">
        <v>46</v>
      </c>
      <c r="E905" t="s">
        <v>47</v>
      </c>
      <c r="F905" t="s">
        <v>46</v>
      </c>
      <c r="G905" t="s">
        <v>11</v>
      </c>
      <c r="H905" t="s">
        <v>12</v>
      </c>
    </row>
    <row r="906" spans="1:8" x14ac:dyDescent="0.25">
      <c r="A906">
        <v>535605</v>
      </c>
      <c r="B906" t="s">
        <v>3933</v>
      </c>
      <c r="C906">
        <v>2115</v>
      </c>
      <c r="D906" t="s">
        <v>3506</v>
      </c>
      <c r="E906" t="s">
        <v>3507</v>
      </c>
      <c r="F906" t="s">
        <v>3506</v>
      </c>
      <c r="G906" t="s">
        <v>3447</v>
      </c>
      <c r="H906" t="s">
        <v>3448</v>
      </c>
    </row>
    <row r="907" spans="1:8" x14ac:dyDescent="0.25">
      <c r="A907">
        <v>535613</v>
      </c>
      <c r="B907" t="s">
        <v>84</v>
      </c>
      <c r="C907">
        <v>3102</v>
      </c>
      <c r="D907" t="s">
        <v>46</v>
      </c>
      <c r="E907" t="s">
        <v>47</v>
      </c>
      <c r="F907" t="s">
        <v>46</v>
      </c>
      <c r="G907" t="s">
        <v>11</v>
      </c>
      <c r="H907" t="s">
        <v>12</v>
      </c>
    </row>
    <row r="908" spans="1:8" x14ac:dyDescent="0.25">
      <c r="A908">
        <v>535621</v>
      </c>
      <c r="B908" t="s">
        <v>3934</v>
      </c>
      <c r="C908">
        <v>2115</v>
      </c>
      <c r="D908" t="s">
        <v>3506</v>
      </c>
      <c r="E908" t="s">
        <v>3507</v>
      </c>
      <c r="F908" t="s">
        <v>3506</v>
      </c>
      <c r="G908" t="s">
        <v>3447</v>
      </c>
      <c r="H908" t="s">
        <v>3448</v>
      </c>
    </row>
    <row r="909" spans="1:8" x14ac:dyDescent="0.25">
      <c r="A909">
        <v>535630</v>
      </c>
      <c r="B909" t="s">
        <v>2879</v>
      </c>
      <c r="C909">
        <v>2115</v>
      </c>
      <c r="D909" t="s">
        <v>3506</v>
      </c>
      <c r="E909" t="s">
        <v>3507</v>
      </c>
      <c r="F909" t="s">
        <v>3506</v>
      </c>
      <c r="G909" t="s">
        <v>3447</v>
      </c>
      <c r="H909" t="s">
        <v>3448</v>
      </c>
    </row>
    <row r="910" spans="1:8" x14ac:dyDescent="0.25">
      <c r="A910">
        <v>535648</v>
      </c>
      <c r="B910" t="s">
        <v>44</v>
      </c>
      <c r="C910">
        <v>3102</v>
      </c>
      <c r="D910" t="s">
        <v>46</v>
      </c>
      <c r="E910" t="s">
        <v>47</v>
      </c>
      <c r="F910" t="s">
        <v>46</v>
      </c>
      <c r="G910" t="s">
        <v>11</v>
      </c>
      <c r="H910" t="s">
        <v>12</v>
      </c>
    </row>
    <row r="911" spans="1:8" x14ac:dyDescent="0.25">
      <c r="A911">
        <v>535656</v>
      </c>
      <c r="B911" t="s">
        <v>589</v>
      </c>
      <c r="C911">
        <v>2115</v>
      </c>
      <c r="D911" t="s">
        <v>3506</v>
      </c>
      <c r="E911" t="s">
        <v>3507</v>
      </c>
      <c r="F911" t="s">
        <v>3506</v>
      </c>
      <c r="G911" t="s">
        <v>3447</v>
      </c>
      <c r="H911" t="s">
        <v>3448</v>
      </c>
    </row>
    <row r="912" spans="1:8" x14ac:dyDescent="0.25">
      <c r="A912">
        <v>535664</v>
      </c>
      <c r="B912" t="s">
        <v>85</v>
      </c>
      <c r="C912">
        <v>3102</v>
      </c>
      <c r="D912" t="s">
        <v>46</v>
      </c>
      <c r="E912" t="s">
        <v>47</v>
      </c>
      <c r="F912" t="s">
        <v>46</v>
      </c>
      <c r="G912" t="s">
        <v>11</v>
      </c>
      <c r="H912" t="s">
        <v>12</v>
      </c>
    </row>
    <row r="913" spans="1:8" x14ac:dyDescent="0.25">
      <c r="A913">
        <v>535672</v>
      </c>
      <c r="B913" t="s">
        <v>3935</v>
      </c>
      <c r="C913">
        <v>2115</v>
      </c>
      <c r="D913" t="s">
        <v>3506</v>
      </c>
      <c r="E913" t="s">
        <v>3507</v>
      </c>
      <c r="F913" t="s">
        <v>3506</v>
      </c>
      <c r="G913" t="s">
        <v>3447</v>
      </c>
      <c r="H913" t="s">
        <v>3448</v>
      </c>
    </row>
    <row r="914" spans="1:8" x14ac:dyDescent="0.25">
      <c r="A914">
        <v>535681</v>
      </c>
      <c r="B914" t="s">
        <v>86</v>
      </c>
      <c r="C914">
        <v>3102</v>
      </c>
      <c r="D914" t="s">
        <v>46</v>
      </c>
      <c r="E914" t="s">
        <v>47</v>
      </c>
      <c r="F914" t="s">
        <v>46</v>
      </c>
      <c r="G914" t="s">
        <v>11</v>
      </c>
      <c r="H914" t="s">
        <v>12</v>
      </c>
    </row>
    <row r="915" spans="1:8" x14ac:dyDescent="0.25">
      <c r="A915">
        <v>535699</v>
      </c>
      <c r="B915" t="s">
        <v>87</v>
      </c>
      <c r="C915">
        <v>3113</v>
      </c>
      <c r="D915" t="s">
        <v>70</v>
      </c>
      <c r="E915" t="s">
        <v>47</v>
      </c>
      <c r="F915" t="s">
        <v>46</v>
      </c>
      <c r="G915" t="s">
        <v>11</v>
      </c>
      <c r="H915" t="s">
        <v>12</v>
      </c>
    </row>
    <row r="916" spans="1:8" x14ac:dyDescent="0.25">
      <c r="A916">
        <v>535702</v>
      </c>
      <c r="B916" t="s">
        <v>3936</v>
      </c>
      <c r="C916">
        <v>2115</v>
      </c>
      <c r="D916" t="s">
        <v>3506</v>
      </c>
      <c r="E916" t="s">
        <v>3507</v>
      </c>
      <c r="F916" t="s">
        <v>3506</v>
      </c>
      <c r="G916" t="s">
        <v>3447</v>
      </c>
      <c r="H916" t="s">
        <v>3448</v>
      </c>
    </row>
    <row r="917" spans="1:8" x14ac:dyDescent="0.25">
      <c r="A917">
        <v>535711</v>
      </c>
      <c r="B917" t="s">
        <v>3937</v>
      </c>
      <c r="C917">
        <v>2116</v>
      </c>
      <c r="D917" t="s">
        <v>3509</v>
      </c>
      <c r="E917" t="s">
        <v>3507</v>
      </c>
      <c r="F917" t="s">
        <v>3506</v>
      </c>
      <c r="G917" t="s">
        <v>3447</v>
      </c>
      <c r="H917" t="s">
        <v>3448</v>
      </c>
    </row>
    <row r="918" spans="1:8" x14ac:dyDescent="0.25">
      <c r="A918">
        <v>535729</v>
      </c>
      <c r="B918" t="s">
        <v>3938</v>
      </c>
      <c r="C918">
        <v>2115</v>
      </c>
      <c r="D918" t="s">
        <v>3506</v>
      </c>
      <c r="E918" t="s">
        <v>3507</v>
      </c>
      <c r="F918" t="s">
        <v>3506</v>
      </c>
      <c r="G918" t="s">
        <v>3447</v>
      </c>
      <c r="H918" t="s">
        <v>3448</v>
      </c>
    </row>
    <row r="919" spans="1:8" x14ac:dyDescent="0.25">
      <c r="A919">
        <v>535737</v>
      </c>
      <c r="B919" t="s">
        <v>88</v>
      </c>
      <c r="C919">
        <v>3102</v>
      </c>
      <c r="D919" t="s">
        <v>46</v>
      </c>
      <c r="E919" t="s">
        <v>47</v>
      </c>
      <c r="F919" t="s">
        <v>46</v>
      </c>
      <c r="G919" t="s">
        <v>11</v>
      </c>
      <c r="H919" t="s">
        <v>12</v>
      </c>
    </row>
    <row r="920" spans="1:8" x14ac:dyDescent="0.25">
      <c r="A920">
        <v>535745</v>
      </c>
      <c r="B920" t="s">
        <v>3939</v>
      </c>
      <c r="C920">
        <v>2115</v>
      </c>
      <c r="D920" t="s">
        <v>3506</v>
      </c>
      <c r="E920" t="s">
        <v>3507</v>
      </c>
      <c r="F920" t="s">
        <v>3506</v>
      </c>
      <c r="G920" t="s">
        <v>3447</v>
      </c>
      <c r="H920" t="s">
        <v>3448</v>
      </c>
    </row>
    <row r="921" spans="1:8" x14ac:dyDescent="0.25">
      <c r="A921">
        <v>535753</v>
      </c>
      <c r="B921" t="s">
        <v>89</v>
      </c>
      <c r="C921">
        <v>3102</v>
      </c>
      <c r="D921" t="s">
        <v>46</v>
      </c>
      <c r="E921" t="s">
        <v>47</v>
      </c>
      <c r="F921" t="s">
        <v>46</v>
      </c>
      <c r="G921" t="s">
        <v>11</v>
      </c>
      <c r="H921" t="s">
        <v>12</v>
      </c>
    </row>
    <row r="922" spans="1:8" x14ac:dyDescent="0.25">
      <c r="A922">
        <v>535761</v>
      </c>
      <c r="B922" t="s">
        <v>90</v>
      </c>
      <c r="C922">
        <v>3102</v>
      </c>
      <c r="D922" t="s">
        <v>46</v>
      </c>
      <c r="E922" t="s">
        <v>47</v>
      </c>
      <c r="F922" t="s">
        <v>46</v>
      </c>
      <c r="G922" t="s">
        <v>11</v>
      </c>
      <c r="H922" t="s">
        <v>12</v>
      </c>
    </row>
    <row r="923" spans="1:8" x14ac:dyDescent="0.25">
      <c r="A923">
        <v>535770</v>
      </c>
      <c r="B923" t="s">
        <v>2401</v>
      </c>
      <c r="C923">
        <v>7113</v>
      </c>
      <c r="D923" t="s">
        <v>2392</v>
      </c>
      <c r="E923" t="s">
        <v>2276</v>
      </c>
      <c r="F923" t="s">
        <v>2275</v>
      </c>
      <c r="G923" t="s">
        <v>2277</v>
      </c>
      <c r="H923" t="s">
        <v>2278</v>
      </c>
    </row>
    <row r="924" spans="1:8" x14ac:dyDescent="0.25">
      <c r="A924">
        <v>535788</v>
      </c>
      <c r="B924" t="s">
        <v>91</v>
      </c>
      <c r="C924">
        <v>3102</v>
      </c>
      <c r="D924" t="s">
        <v>46</v>
      </c>
      <c r="E924" t="s">
        <v>47</v>
      </c>
      <c r="F924" t="s">
        <v>46</v>
      </c>
      <c r="G924" t="s">
        <v>11</v>
      </c>
      <c r="H924" t="s">
        <v>12</v>
      </c>
    </row>
    <row r="925" spans="1:8" x14ac:dyDescent="0.25">
      <c r="A925">
        <v>535796</v>
      </c>
      <c r="B925" t="s">
        <v>92</v>
      </c>
      <c r="C925">
        <v>3102</v>
      </c>
      <c r="D925" t="s">
        <v>46</v>
      </c>
      <c r="E925" t="s">
        <v>47</v>
      </c>
      <c r="F925" t="s">
        <v>46</v>
      </c>
      <c r="G925" t="s">
        <v>11</v>
      </c>
      <c r="H925" t="s">
        <v>12</v>
      </c>
    </row>
    <row r="926" spans="1:8" x14ac:dyDescent="0.25">
      <c r="A926">
        <v>535800</v>
      </c>
      <c r="B926" t="s">
        <v>93</v>
      </c>
      <c r="C926">
        <v>3102</v>
      </c>
      <c r="D926" t="s">
        <v>46</v>
      </c>
      <c r="E926" t="s">
        <v>47</v>
      </c>
      <c r="F926" t="s">
        <v>46</v>
      </c>
      <c r="G926" t="s">
        <v>11</v>
      </c>
      <c r="H926" t="s">
        <v>12</v>
      </c>
    </row>
    <row r="927" spans="1:8" x14ac:dyDescent="0.25">
      <c r="A927">
        <v>535818</v>
      </c>
      <c r="B927" t="s">
        <v>3940</v>
      </c>
      <c r="C927">
        <v>2115</v>
      </c>
      <c r="D927" t="s">
        <v>3506</v>
      </c>
      <c r="E927" t="s">
        <v>3507</v>
      </c>
      <c r="F927" t="s">
        <v>3506</v>
      </c>
      <c r="G927" t="s">
        <v>3447</v>
      </c>
      <c r="H927" t="s">
        <v>3448</v>
      </c>
    </row>
    <row r="928" spans="1:8" x14ac:dyDescent="0.25">
      <c r="A928">
        <v>535826</v>
      </c>
      <c r="B928" t="s">
        <v>94</v>
      </c>
      <c r="C928">
        <v>3102</v>
      </c>
      <c r="D928" t="s">
        <v>46</v>
      </c>
      <c r="E928" t="s">
        <v>47</v>
      </c>
      <c r="F928" t="s">
        <v>46</v>
      </c>
      <c r="G928" t="s">
        <v>11</v>
      </c>
      <c r="H928" t="s">
        <v>12</v>
      </c>
    </row>
    <row r="929" spans="1:8" x14ac:dyDescent="0.25">
      <c r="A929">
        <v>535834</v>
      </c>
      <c r="B929" t="s">
        <v>3941</v>
      </c>
      <c r="C929">
        <v>2116</v>
      </c>
      <c r="D929" t="s">
        <v>3509</v>
      </c>
      <c r="E929" t="s">
        <v>3507</v>
      </c>
      <c r="F929" t="s">
        <v>3506</v>
      </c>
      <c r="G929" t="s">
        <v>3447</v>
      </c>
      <c r="H929" t="s">
        <v>3448</v>
      </c>
    </row>
    <row r="930" spans="1:8" x14ac:dyDescent="0.25">
      <c r="A930">
        <v>535842</v>
      </c>
      <c r="B930" t="s">
        <v>95</v>
      </c>
      <c r="C930">
        <v>3102</v>
      </c>
      <c r="D930" t="s">
        <v>46</v>
      </c>
      <c r="E930" t="s">
        <v>47</v>
      </c>
      <c r="F930" t="s">
        <v>46</v>
      </c>
      <c r="G930" t="s">
        <v>11</v>
      </c>
      <c r="H930" t="s">
        <v>12</v>
      </c>
    </row>
    <row r="931" spans="1:8" x14ac:dyDescent="0.25">
      <c r="A931">
        <v>535851</v>
      </c>
      <c r="B931" t="s">
        <v>96</v>
      </c>
      <c r="C931">
        <v>3102</v>
      </c>
      <c r="D931" t="s">
        <v>46</v>
      </c>
      <c r="E931" t="s">
        <v>47</v>
      </c>
      <c r="F931" t="s">
        <v>46</v>
      </c>
      <c r="G931" t="s">
        <v>11</v>
      </c>
      <c r="H931" t="s">
        <v>12</v>
      </c>
    </row>
    <row r="932" spans="1:8" x14ac:dyDescent="0.25">
      <c r="A932">
        <v>535869</v>
      </c>
      <c r="B932" t="s">
        <v>3942</v>
      </c>
      <c r="C932">
        <v>2115</v>
      </c>
      <c r="D932" t="s">
        <v>3506</v>
      </c>
      <c r="E932" t="s">
        <v>3507</v>
      </c>
      <c r="F932" t="s">
        <v>3506</v>
      </c>
      <c r="G932" t="s">
        <v>3447</v>
      </c>
      <c r="H932" t="s">
        <v>3448</v>
      </c>
    </row>
    <row r="933" spans="1:8" x14ac:dyDescent="0.25">
      <c r="A933">
        <v>535877</v>
      </c>
      <c r="B933" t="s">
        <v>97</v>
      </c>
      <c r="C933">
        <v>3102</v>
      </c>
      <c r="D933" t="s">
        <v>46</v>
      </c>
      <c r="E933" t="s">
        <v>47</v>
      </c>
      <c r="F933" t="s">
        <v>46</v>
      </c>
      <c r="G933" t="s">
        <v>11</v>
      </c>
      <c r="H933" t="s">
        <v>12</v>
      </c>
    </row>
    <row r="934" spans="1:8" x14ac:dyDescent="0.25">
      <c r="A934">
        <v>535885</v>
      </c>
      <c r="B934" t="s">
        <v>2402</v>
      </c>
      <c r="C934">
        <v>7113</v>
      </c>
      <c r="D934" t="s">
        <v>2392</v>
      </c>
      <c r="E934" t="s">
        <v>2276</v>
      </c>
      <c r="F934" t="s">
        <v>2275</v>
      </c>
      <c r="G934" t="s">
        <v>2277</v>
      </c>
      <c r="H934" t="s">
        <v>2278</v>
      </c>
    </row>
    <row r="935" spans="1:8" x14ac:dyDescent="0.25">
      <c r="A935">
        <v>535893</v>
      </c>
      <c r="B935" t="s">
        <v>98</v>
      </c>
      <c r="C935">
        <v>3102</v>
      </c>
      <c r="D935" t="s">
        <v>46</v>
      </c>
      <c r="E935" t="s">
        <v>47</v>
      </c>
      <c r="F935" t="s">
        <v>46</v>
      </c>
      <c r="G935" t="s">
        <v>11</v>
      </c>
      <c r="H935" t="s">
        <v>12</v>
      </c>
    </row>
    <row r="936" spans="1:8" x14ac:dyDescent="0.25">
      <c r="A936">
        <v>535907</v>
      </c>
      <c r="B936" t="s">
        <v>99</v>
      </c>
      <c r="C936">
        <v>3102</v>
      </c>
      <c r="D936" t="s">
        <v>46</v>
      </c>
      <c r="E936" t="s">
        <v>47</v>
      </c>
      <c r="F936" t="s">
        <v>46</v>
      </c>
      <c r="G936" t="s">
        <v>11</v>
      </c>
      <c r="H936" t="s">
        <v>12</v>
      </c>
    </row>
    <row r="937" spans="1:8" x14ac:dyDescent="0.25">
      <c r="A937">
        <v>535915</v>
      </c>
      <c r="B937" t="s">
        <v>100</v>
      </c>
      <c r="C937">
        <v>3102</v>
      </c>
      <c r="D937" t="s">
        <v>46</v>
      </c>
      <c r="E937" t="s">
        <v>47</v>
      </c>
      <c r="F937" t="s">
        <v>46</v>
      </c>
      <c r="G937" t="s">
        <v>11</v>
      </c>
      <c r="H937" t="s">
        <v>12</v>
      </c>
    </row>
    <row r="938" spans="1:8" x14ac:dyDescent="0.25">
      <c r="A938">
        <v>535923</v>
      </c>
      <c r="B938" t="s">
        <v>3943</v>
      </c>
      <c r="C938">
        <v>2116</v>
      </c>
      <c r="D938" t="s">
        <v>3509</v>
      </c>
      <c r="E938" t="s">
        <v>3507</v>
      </c>
      <c r="F938" t="s">
        <v>3506</v>
      </c>
      <c r="G938" t="s">
        <v>3447</v>
      </c>
      <c r="H938" t="s">
        <v>3448</v>
      </c>
    </row>
    <row r="939" spans="1:8" x14ac:dyDescent="0.25">
      <c r="A939">
        <v>535931</v>
      </c>
      <c r="B939" t="s">
        <v>3944</v>
      </c>
      <c r="C939">
        <v>2115</v>
      </c>
      <c r="D939" t="s">
        <v>3506</v>
      </c>
      <c r="E939" t="s">
        <v>3507</v>
      </c>
      <c r="F939" t="s">
        <v>3506</v>
      </c>
      <c r="G939" t="s">
        <v>3447</v>
      </c>
      <c r="H939" t="s">
        <v>3448</v>
      </c>
    </row>
    <row r="940" spans="1:8" x14ac:dyDescent="0.25">
      <c r="A940">
        <v>535940</v>
      </c>
      <c r="B940" t="s">
        <v>101</v>
      </c>
      <c r="C940">
        <v>3102</v>
      </c>
      <c r="D940" t="s">
        <v>46</v>
      </c>
      <c r="E940" t="s">
        <v>47</v>
      </c>
      <c r="F940" t="s">
        <v>46</v>
      </c>
      <c r="G940" t="s">
        <v>11</v>
      </c>
      <c r="H940" t="s">
        <v>12</v>
      </c>
    </row>
    <row r="941" spans="1:8" x14ac:dyDescent="0.25">
      <c r="A941">
        <v>535958</v>
      </c>
      <c r="B941" t="s">
        <v>102</v>
      </c>
      <c r="C941">
        <v>3102</v>
      </c>
      <c r="D941" t="s">
        <v>46</v>
      </c>
      <c r="E941" t="s">
        <v>47</v>
      </c>
      <c r="F941" t="s">
        <v>46</v>
      </c>
      <c r="G941" t="s">
        <v>11</v>
      </c>
      <c r="H941" t="s">
        <v>12</v>
      </c>
    </row>
    <row r="942" spans="1:8" x14ac:dyDescent="0.25">
      <c r="A942">
        <v>535966</v>
      </c>
      <c r="B942" t="s">
        <v>3945</v>
      </c>
      <c r="C942">
        <v>2115</v>
      </c>
      <c r="D942" t="s">
        <v>3506</v>
      </c>
      <c r="E942" t="s">
        <v>3507</v>
      </c>
      <c r="F942" t="s">
        <v>3506</v>
      </c>
      <c r="G942" t="s">
        <v>3447</v>
      </c>
      <c r="H942" t="s">
        <v>3448</v>
      </c>
    </row>
    <row r="943" spans="1:8" x14ac:dyDescent="0.25">
      <c r="A943">
        <v>535974</v>
      </c>
      <c r="B943" t="s">
        <v>3601</v>
      </c>
      <c r="C943">
        <v>2116</v>
      </c>
      <c r="D943" t="s">
        <v>3509</v>
      </c>
      <c r="E943" t="s">
        <v>3507</v>
      </c>
      <c r="F943" t="s">
        <v>3506</v>
      </c>
      <c r="G943" t="s">
        <v>3447</v>
      </c>
      <c r="H943" t="s">
        <v>3448</v>
      </c>
    </row>
    <row r="944" spans="1:8" x14ac:dyDescent="0.25">
      <c r="A944">
        <v>535982</v>
      </c>
      <c r="B944" t="s">
        <v>103</v>
      </c>
      <c r="C944">
        <v>3113</v>
      </c>
      <c r="D944" t="s">
        <v>70</v>
      </c>
      <c r="E944" t="s">
        <v>47</v>
      </c>
      <c r="F944" t="s">
        <v>46</v>
      </c>
      <c r="G944" t="s">
        <v>11</v>
      </c>
      <c r="H944" t="s">
        <v>12</v>
      </c>
    </row>
    <row r="945" spans="1:8" x14ac:dyDescent="0.25">
      <c r="A945">
        <v>535991</v>
      </c>
      <c r="B945" t="s">
        <v>104</v>
      </c>
      <c r="C945">
        <v>3102</v>
      </c>
      <c r="D945" t="s">
        <v>46</v>
      </c>
      <c r="E945" t="s">
        <v>47</v>
      </c>
      <c r="F945" t="s">
        <v>46</v>
      </c>
      <c r="G945" t="s">
        <v>11</v>
      </c>
      <c r="H945" t="s">
        <v>12</v>
      </c>
    </row>
    <row r="946" spans="1:8" x14ac:dyDescent="0.25">
      <c r="A946">
        <v>536008</v>
      </c>
      <c r="B946" t="s">
        <v>3946</v>
      </c>
      <c r="C946">
        <v>2115</v>
      </c>
      <c r="D946" t="s">
        <v>3506</v>
      </c>
      <c r="E946" t="s">
        <v>3507</v>
      </c>
      <c r="F946" t="s">
        <v>3506</v>
      </c>
      <c r="G946" t="s">
        <v>3447</v>
      </c>
      <c r="H946" t="s">
        <v>3448</v>
      </c>
    </row>
    <row r="947" spans="1:8" x14ac:dyDescent="0.25">
      <c r="A947">
        <v>536016</v>
      </c>
      <c r="B947" t="s">
        <v>105</v>
      </c>
      <c r="C947">
        <v>3102</v>
      </c>
      <c r="D947" t="s">
        <v>46</v>
      </c>
      <c r="E947" t="s">
        <v>47</v>
      </c>
      <c r="F947" t="s">
        <v>46</v>
      </c>
      <c r="G947" t="s">
        <v>11</v>
      </c>
      <c r="H947" t="s">
        <v>12</v>
      </c>
    </row>
    <row r="948" spans="1:8" x14ac:dyDescent="0.25">
      <c r="A948">
        <v>536024</v>
      </c>
      <c r="B948" t="s">
        <v>3947</v>
      </c>
      <c r="C948">
        <v>2116</v>
      </c>
      <c r="D948" t="s">
        <v>3509</v>
      </c>
      <c r="E948" t="s">
        <v>3507</v>
      </c>
      <c r="F948" t="s">
        <v>3506</v>
      </c>
      <c r="G948" t="s">
        <v>3447</v>
      </c>
      <c r="H948" t="s">
        <v>3448</v>
      </c>
    </row>
    <row r="949" spans="1:8" x14ac:dyDescent="0.25">
      <c r="A949">
        <v>536032</v>
      </c>
      <c r="B949" t="s">
        <v>106</v>
      </c>
      <c r="C949">
        <v>3102</v>
      </c>
      <c r="D949" t="s">
        <v>46</v>
      </c>
      <c r="E949" t="s">
        <v>47</v>
      </c>
      <c r="F949" t="s">
        <v>46</v>
      </c>
      <c r="G949" t="s">
        <v>11</v>
      </c>
      <c r="H949" t="s">
        <v>12</v>
      </c>
    </row>
    <row r="950" spans="1:8" x14ac:dyDescent="0.25">
      <c r="A950">
        <v>536041</v>
      </c>
      <c r="B950" t="s">
        <v>3948</v>
      </c>
      <c r="C950">
        <v>2116</v>
      </c>
      <c r="D950" t="s">
        <v>3509</v>
      </c>
      <c r="E950" t="s">
        <v>3507</v>
      </c>
      <c r="F950" t="s">
        <v>3506</v>
      </c>
      <c r="G950" t="s">
        <v>3447</v>
      </c>
      <c r="H950" t="s">
        <v>3448</v>
      </c>
    </row>
    <row r="951" spans="1:8" x14ac:dyDescent="0.25">
      <c r="A951">
        <v>536059</v>
      </c>
      <c r="B951" t="s">
        <v>107</v>
      </c>
      <c r="C951">
        <v>3102</v>
      </c>
      <c r="D951" t="s">
        <v>46</v>
      </c>
      <c r="E951" t="s">
        <v>47</v>
      </c>
      <c r="F951" t="s">
        <v>46</v>
      </c>
      <c r="G951" t="s">
        <v>11</v>
      </c>
      <c r="H951" t="s">
        <v>12</v>
      </c>
    </row>
    <row r="952" spans="1:8" x14ac:dyDescent="0.25">
      <c r="A952">
        <v>536067</v>
      </c>
      <c r="B952" t="s">
        <v>3949</v>
      </c>
      <c r="C952">
        <v>2115</v>
      </c>
      <c r="D952" t="s">
        <v>3506</v>
      </c>
      <c r="E952" t="s">
        <v>3507</v>
      </c>
      <c r="F952" t="s">
        <v>3506</v>
      </c>
      <c r="G952" t="s">
        <v>3447</v>
      </c>
      <c r="H952" t="s">
        <v>3448</v>
      </c>
    </row>
    <row r="953" spans="1:8" x14ac:dyDescent="0.25">
      <c r="A953">
        <v>536075</v>
      </c>
      <c r="B953" t="s">
        <v>108</v>
      </c>
      <c r="C953">
        <v>3115</v>
      </c>
      <c r="D953" t="s">
        <v>80</v>
      </c>
      <c r="E953" t="s">
        <v>47</v>
      </c>
      <c r="F953" t="s">
        <v>46</v>
      </c>
      <c r="G953" t="s">
        <v>11</v>
      </c>
      <c r="H953" t="s">
        <v>12</v>
      </c>
    </row>
    <row r="954" spans="1:8" x14ac:dyDescent="0.25">
      <c r="A954">
        <v>536083</v>
      </c>
      <c r="B954" t="s">
        <v>1871</v>
      </c>
      <c r="C954">
        <v>2119</v>
      </c>
      <c r="D954" t="s">
        <v>3858</v>
      </c>
      <c r="E954" t="s">
        <v>3446</v>
      </c>
      <c r="F954" t="s">
        <v>3445</v>
      </c>
      <c r="G954" t="s">
        <v>3447</v>
      </c>
      <c r="H954" t="s">
        <v>3448</v>
      </c>
    </row>
    <row r="955" spans="1:8" x14ac:dyDescent="0.25">
      <c r="A955">
        <v>536091</v>
      </c>
      <c r="B955" t="s">
        <v>2403</v>
      </c>
      <c r="C955">
        <v>7111</v>
      </c>
      <c r="D955" t="s">
        <v>2275</v>
      </c>
      <c r="E955" t="s">
        <v>2276</v>
      </c>
      <c r="F955" t="s">
        <v>2275</v>
      </c>
      <c r="G955" t="s">
        <v>2277</v>
      </c>
      <c r="H955" t="s">
        <v>2278</v>
      </c>
    </row>
    <row r="956" spans="1:8" x14ac:dyDescent="0.25">
      <c r="A956">
        <v>536105</v>
      </c>
      <c r="B956" t="s">
        <v>109</v>
      </c>
      <c r="C956">
        <v>3115</v>
      </c>
      <c r="D956" t="s">
        <v>80</v>
      </c>
      <c r="E956" t="s">
        <v>47</v>
      </c>
      <c r="F956" t="s">
        <v>46</v>
      </c>
      <c r="G956" t="s">
        <v>11</v>
      </c>
      <c r="H956" t="s">
        <v>12</v>
      </c>
    </row>
    <row r="957" spans="1:8" x14ac:dyDescent="0.25">
      <c r="A957">
        <v>536113</v>
      </c>
      <c r="B957" t="s">
        <v>2404</v>
      </c>
      <c r="C957">
        <v>7113</v>
      </c>
      <c r="D957" t="s">
        <v>2392</v>
      </c>
      <c r="E957" t="s">
        <v>2276</v>
      </c>
      <c r="F957" t="s">
        <v>2275</v>
      </c>
      <c r="G957" t="s">
        <v>2277</v>
      </c>
      <c r="H957" t="s">
        <v>2278</v>
      </c>
    </row>
    <row r="958" spans="1:8" x14ac:dyDescent="0.25">
      <c r="A958">
        <v>536121</v>
      </c>
      <c r="B958" t="s">
        <v>3950</v>
      </c>
      <c r="C958">
        <v>2115</v>
      </c>
      <c r="D958" t="s">
        <v>3506</v>
      </c>
      <c r="E958" t="s">
        <v>3507</v>
      </c>
      <c r="F958" t="s">
        <v>3506</v>
      </c>
      <c r="G958" t="s">
        <v>3447</v>
      </c>
      <c r="H958" t="s">
        <v>3448</v>
      </c>
    </row>
    <row r="959" spans="1:8" x14ac:dyDescent="0.25">
      <c r="A959">
        <v>536130</v>
      </c>
      <c r="B959" t="s">
        <v>3951</v>
      </c>
      <c r="C959">
        <v>2103</v>
      </c>
      <c r="D959" t="s">
        <v>3450</v>
      </c>
      <c r="E959" t="s">
        <v>3451</v>
      </c>
      <c r="F959" t="s">
        <v>3452</v>
      </c>
      <c r="G959" t="s">
        <v>3447</v>
      </c>
      <c r="H959" t="s">
        <v>3448</v>
      </c>
    </row>
    <row r="960" spans="1:8" x14ac:dyDescent="0.25">
      <c r="A960">
        <v>536148</v>
      </c>
      <c r="B960" t="s">
        <v>986</v>
      </c>
      <c r="C960">
        <v>7102</v>
      </c>
      <c r="D960" t="s">
        <v>2387</v>
      </c>
      <c r="E960" t="s">
        <v>2388</v>
      </c>
      <c r="F960" t="s">
        <v>2387</v>
      </c>
      <c r="G960" t="s">
        <v>2277</v>
      </c>
      <c r="H960" t="s">
        <v>2278</v>
      </c>
    </row>
    <row r="961" spans="1:8" x14ac:dyDescent="0.25">
      <c r="A961">
        <v>536156</v>
      </c>
      <c r="B961" t="s">
        <v>110</v>
      </c>
      <c r="C961">
        <v>3115</v>
      </c>
      <c r="D961" t="s">
        <v>80</v>
      </c>
      <c r="E961" t="s">
        <v>47</v>
      </c>
      <c r="F961" t="s">
        <v>46</v>
      </c>
      <c r="G961" t="s">
        <v>11</v>
      </c>
      <c r="H961" t="s">
        <v>12</v>
      </c>
    </row>
    <row r="962" spans="1:8" x14ac:dyDescent="0.25">
      <c r="A962">
        <v>536164</v>
      </c>
      <c r="B962" t="s">
        <v>3952</v>
      </c>
      <c r="C962">
        <v>2115</v>
      </c>
      <c r="D962" t="s">
        <v>3506</v>
      </c>
      <c r="E962" t="s">
        <v>3507</v>
      </c>
      <c r="F962" t="s">
        <v>3506</v>
      </c>
      <c r="G962" t="s">
        <v>3447</v>
      </c>
      <c r="H962" t="s">
        <v>3448</v>
      </c>
    </row>
    <row r="963" spans="1:8" x14ac:dyDescent="0.25">
      <c r="A963">
        <v>536172</v>
      </c>
      <c r="B963" t="s">
        <v>3953</v>
      </c>
      <c r="C963">
        <v>2115</v>
      </c>
      <c r="D963" t="s">
        <v>3506</v>
      </c>
      <c r="E963" t="s">
        <v>3507</v>
      </c>
      <c r="F963" t="s">
        <v>3506</v>
      </c>
      <c r="G963" t="s">
        <v>3447</v>
      </c>
      <c r="H963" t="s">
        <v>3448</v>
      </c>
    </row>
    <row r="964" spans="1:8" x14ac:dyDescent="0.25">
      <c r="A964">
        <v>536181</v>
      </c>
      <c r="B964" t="s">
        <v>3954</v>
      </c>
      <c r="C964">
        <v>2115</v>
      </c>
      <c r="D964" t="s">
        <v>3506</v>
      </c>
      <c r="E964" t="s">
        <v>3507</v>
      </c>
      <c r="F964" t="s">
        <v>3506</v>
      </c>
      <c r="G964" t="s">
        <v>3447</v>
      </c>
      <c r="H964" t="s">
        <v>3448</v>
      </c>
    </row>
    <row r="965" spans="1:8" x14ac:dyDescent="0.25">
      <c r="A965">
        <v>536199</v>
      </c>
      <c r="B965" t="s">
        <v>111</v>
      </c>
      <c r="C965">
        <v>3115</v>
      </c>
      <c r="D965" t="s">
        <v>80</v>
      </c>
      <c r="E965" t="s">
        <v>47</v>
      </c>
      <c r="F965" t="s">
        <v>46</v>
      </c>
      <c r="G965" t="s">
        <v>11</v>
      </c>
      <c r="H965" t="s">
        <v>12</v>
      </c>
    </row>
    <row r="966" spans="1:8" x14ac:dyDescent="0.25">
      <c r="A966">
        <v>536202</v>
      </c>
      <c r="B966" t="s">
        <v>819</v>
      </c>
      <c r="C966">
        <v>2115</v>
      </c>
      <c r="D966" t="s">
        <v>3506</v>
      </c>
      <c r="E966" t="s">
        <v>3507</v>
      </c>
      <c r="F966" t="s">
        <v>3506</v>
      </c>
      <c r="G966" t="s">
        <v>3447</v>
      </c>
      <c r="H966" t="s">
        <v>3448</v>
      </c>
    </row>
    <row r="967" spans="1:8" x14ac:dyDescent="0.25">
      <c r="A967">
        <v>536211</v>
      </c>
      <c r="B967" t="s">
        <v>3955</v>
      </c>
      <c r="C967">
        <v>2115</v>
      </c>
      <c r="D967" t="s">
        <v>3506</v>
      </c>
      <c r="E967" t="s">
        <v>3507</v>
      </c>
      <c r="F967" t="s">
        <v>3506</v>
      </c>
      <c r="G967" t="s">
        <v>3447</v>
      </c>
      <c r="H967" t="s">
        <v>3448</v>
      </c>
    </row>
    <row r="968" spans="1:8" x14ac:dyDescent="0.25">
      <c r="A968">
        <v>536229</v>
      </c>
      <c r="B968" t="s">
        <v>112</v>
      </c>
      <c r="C968">
        <v>3103</v>
      </c>
      <c r="D968" t="s">
        <v>9</v>
      </c>
      <c r="E968" t="s">
        <v>10</v>
      </c>
      <c r="F968" t="s">
        <v>9</v>
      </c>
      <c r="G968" t="s">
        <v>11</v>
      </c>
      <c r="H968" t="s">
        <v>12</v>
      </c>
    </row>
    <row r="969" spans="1:8" x14ac:dyDescent="0.25">
      <c r="A969">
        <v>536237</v>
      </c>
      <c r="B969" t="s">
        <v>83</v>
      </c>
      <c r="C969">
        <v>3106</v>
      </c>
      <c r="D969" t="s">
        <v>113</v>
      </c>
      <c r="E969" t="s">
        <v>10</v>
      </c>
      <c r="F969" t="s">
        <v>9</v>
      </c>
      <c r="G969" t="s">
        <v>11</v>
      </c>
      <c r="H969" t="s">
        <v>12</v>
      </c>
    </row>
    <row r="970" spans="1:8" x14ac:dyDescent="0.25">
      <c r="A970">
        <v>536245</v>
      </c>
      <c r="B970" t="s">
        <v>114</v>
      </c>
      <c r="C970">
        <v>3103</v>
      </c>
      <c r="D970" t="s">
        <v>9</v>
      </c>
      <c r="E970" t="s">
        <v>10</v>
      </c>
      <c r="F970" t="s">
        <v>9</v>
      </c>
      <c r="G970" t="s">
        <v>11</v>
      </c>
      <c r="H970" t="s">
        <v>12</v>
      </c>
    </row>
    <row r="971" spans="1:8" x14ac:dyDescent="0.25">
      <c r="A971">
        <v>536253</v>
      </c>
      <c r="B971" t="s">
        <v>115</v>
      </c>
      <c r="C971">
        <v>3103</v>
      </c>
      <c r="D971" t="s">
        <v>9</v>
      </c>
      <c r="E971" t="s">
        <v>10</v>
      </c>
      <c r="F971" t="s">
        <v>9</v>
      </c>
      <c r="G971" t="s">
        <v>11</v>
      </c>
      <c r="H971" t="s">
        <v>12</v>
      </c>
    </row>
    <row r="972" spans="1:8" x14ac:dyDescent="0.25">
      <c r="A972">
        <v>536261</v>
      </c>
      <c r="B972" t="s">
        <v>3956</v>
      </c>
      <c r="C972">
        <v>2116</v>
      </c>
      <c r="D972" t="s">
        <v>3509</v>
      </c>
      <c r="E972" t="s">
        <v>3507</v>
      </c>
      <c r="F972" t="s">
        <v>3506</v>
      </c>
      <c r="G972" t="s">
        <v>3447</v>
      </c>
      <c r="H972" t="s">
        <v>3448</v>
      </c>
    </row>
    <row r="973" spans="1:8" x14ac:dyDescent="0.25">
      <c r="A973">
        <v>536270</v>
      </c>
      <c r="B973" t="s">
        <v>3957</v>
      </c>
      <c r="C973">
        <v>2115</v>
      </c>
      <c r="D973" t="s">
        <v>3506</v>
      </c>
      <c r="E973" t="s">
        <v>3507</v>
      </c>
      <c r="F973" t="s">
        <v>3506</v>
      </c>
      <c r="G973" t="s">
        <v>3447</v>
      </c>
      <c r="H973" t="s">
        <v>3448</v>
      </c>
    </row>
    <row r="974" spans="1:8" x14ac:dyDescent="0.25">
      <c r="A974">
        <v>536288</v>
      </c>
      <c r="B974" t="s">
        <v>2405</v>
      </c>
      <c r="C974">
        <v>7113</v>
      </c>
      <c r="D974" t="s">
        <v>2392</v>
      </c>
      <c r="E974" t="s">
        <v>2276</v>
      </c>
      <c r="F974" t="s">
        <v>2275</v>
      </c>
      <c r="G974" t="s">
        <v>2277</v>
      </c>
      <c r="H974" t="s">
        <v>2278</v>
      </c>
    </row>
    <row r="975" spans="1:8" x14ac:dyDescent="0.25">
      <c r="A975">
        <v>536296</v>
      </c>
      <c r="B975" t="s">
        <v>116</v>
      </c>
      <c r="C975">
        <v>3103</v>
      </c>
      <c r="D975" t="s">
        <v>9</v>
      </c>
      <c r="E975" t="s">
        <v>10</v>
      </c>
      <c r="F975" t="s">
        <v>9</v>
      </c>
      <c r="G975" t="s">
        <v>11</v>
      </c>
      <c r="H975" t="s">
        <v>12</v>
      </c>
    </row>
    <row r="976" spans="1:8" x14ac:dyDescent="0.25">
      <c r="A976">
        <v>536300</v>
      </c>
      <c r="B976" t="s">
        <v>117</v>
      </c>
      <c r="C976">
        <v>3103</v>
      </c>
      <c r="D976" t="s">
        <v>9</v>
      </c>
      <c r="E976" t="s">
        <v>10</v>
      </c>
      <c r="F976" t="s">
        <v>9</v>
      </c>
      <c r="G976" t="s">
        <v>11</v>
      </c>
      <c r="H976" t="s">
        <v>12</v>
      </c>
    </row>
    <row r="977" spans="1:8" x14ac:dyDescent="0.25">
      <c r="A977">
        <v>536326</v>
      </c>
      <c r="B977" t="s">
        <v>3509</v>
      </c>
      <c r="C977">
        <v>2116</v>
      </c>
      <c r="D977" t="s">
        <v>3509</v>
      </c>
      <c r="E977" t="s">
        <v>3507</v>
      </c>
      <c r="F977" t="s">
        <v>3506</v>
      </c>
      <c r="G977" t="s">
        <v>3447</v>
      </c>
      <c r="H977" t="s">
        <v>3448</v>
      </c>
    </row>
    <row r="978" spans="1:8" x14ac:dyDescent="0.25">
      <c r="A978">
        <v>536334</v>
      </c>
      <c r="B978" t="s">
        <v>123</v>
      </c>
      <c r="C978">
        <v>2115</v>
      </c>
      <c r="D978" t="s">
        <v>3506</v>
      </c>
      <c r="E978" t="s">
        <v>3507</v>
      </c>
      <c r="F978" t="s">
        <v>3506</v>
      </c>
      <c r="G978" t="s">
        <v>3447</v>
      </c>
      <c r="H978" t="s">
        <v>3448</v>
      </c>
    </row>
    <row r="979" spans="1:8" x14ac:dyDescent="0.25">
      <c r="A979">
        <v>536342</v>
      </c>
      <c r="B979" t="s">
        <v>118</v>
      </c>
      <c r="C979">
        <v>3117</v>
      </c>
      <c r="D979" t="s">
        <v>62</v>
      </c>
      <c r="E979" t="s">
        <v>42</v>
      </c>
      <c r="F979" t="s">
        <v>43</v>
      </c>
      <c r="G979" t="s">
        <v>11</v>
      </c>
      <c r="H979" t="s">
        <v>12</v>
      </c>
    </row>
    <row r="980" spans="1:8" x14ac:dyDescent="0.25">
      <c r="A980">
        <v>536351</v>
      </c>
      <c r="B980" t="s">
        <v>3958</v>
      </c>
      <c r="C980">
        <v>2115</v>
      </c>
      <c r="D980" t="s">
        <v>3506</v>
      </c>
      <c r="E980" t="s">
        <v>3507</v>
      </c>
      <c r="F980" t="s">
        <v>3506</v>
      </c>
      <c r="G980" t="s">
        <v>3447</v>
      </c>
      <c r="H980" t="s">
        <v>3448</v>
      </c>
    </row>
    <row r="981" spans="1:8" x14ac:dyDescent="0.25">
      <c r="A981">
        <v>536369</v>
      </c>
      <c r="B981" t="s">
        <v>119</v>
      </c>
      <c r="C981">
        <v>3101</v>
      </c>
      <c r="D981" t="s">
        <v>41</v>
      </c>
      <c r="E981" t="s">
        <v>42</v>
      </c>
      <c r="F981" t="s">
        <v>43</v>
      </c>
      <c r="G981" t="s">
        <v>11</v>
      </c>
      <c r="H981" t="s">
        <v>12</v>
      </c>
    </row>
    <row r="982" spans="1:8" x14ac:dyDescent="0.25">
      <c r="A982">
        <v>536377</v>
      </c>
      <c r="B982" t="s">
        <v>3959</v>
      </c>
      <c r="C982">
        <v>2115</v>
      </c>
      <c r="D982" t="s">
        <v>3506</v>
      </c>
      <c r="E982" t="s">
        <v>3507</v>
      </c>
      <c r="F982" t="s">
        <v>3506</v>
      </c>
      <c r="G982" t="s">
        <v>3447</v>
      </c>
      <c r="H982" t="s">
        <v>3448</v>
      </c>
    </row>
    <row r="983" spans="1:8" x14ac:dyDescent="0.25">
      <c r="A983">
        <v>536385</v>
      </c>
      <c r="B983" t="s">
        <v>2387</v>
      </c>
      <c r="C983">
        <v>7102</v>
      </c>
      <c r="D983" t="s">
        <v>2387</v>
      </c>
      <c r="E983" t="s">
        <v>2388</v>
      </c>
      <c r="F983" t="s">
        <v>2387</v>
      </c>
      <c r="G983" t="s">
        <v>2277</v>
      </c>
      <c r="H983" t="s">
        <v>2278</v>
      </c>
    </row>
    <row r="984" spans="1:8" x14ac:dyDescent="0.25">
      <c r="A984">
        <v>536393</v>
      </c>
      <c r="B984" t="s">
        <v>1630</v>
      </c>
      <c r="C984">
        <v>7113</v>
      </c>
      <c r="D984" t="s">
        <v>2392</v>
      </c>
      <c r="E984" t="s">
        <v>2276</v>
      </c>
      <c r="F984" t="s">
        <v>2275</v>
      </c>
      <c r="G984" t="s">
        <v>2277</v>
      </c>
      <c r="H984" t="s">
        <v>2278</v>
      </c>
    </row>
    <row r="985" spans="1:8" x14ac:dyDescent="0.25">
      <c r="A985">
        <v>536407</v>
      </c>
      <c r="B985" t="s">
        <v>3960</v>
      </c>
      <c r="C985">
        <v>2115</v>
      </c>
      <c r="D985" t="s">
        <v>3506</v>
      </c>
      <c r="E985" t="s">
        <v>3507</v>
      </c>
      <c r="F985" t="s">
        <v>3506</v>
      </c>
      <c r="G985" t="s">
        <v>3447</v>
      </c>
      <c r="H985" t="s">
        <v>3448</v>
      </c>
    </row>
    <row r="986" spans="1:8" x14ac:dyDescent="0.25">
      <c r="A986">
        <v>536415</v>
      </c>
      <c r="B986" t="s">
        <v>120</v>
      </c>
      <c r="C986">
        <v>3117</v>
      </c>
      <c r="D986" t="s">
        <v>62</v>
      </c>
      <c r="E986" t="s">
        <v>42</v>
      </c>
      <c r="F986" t="s">
        <v>43</v>
      </c>
      <c r="G986" t="s">
        <v>11</v>
      </c>
      <c r="H986" t="s">
        <v>12</v>
      </c>
    </row>
    <row r="987" spans="1:8" x14ac:dyDescent="0.25">
      <c r="A987">
        <v>536423</v>
      </c>
      <c r="B987" t="s">
        <v>121</v>
      </c>
      <c r="C987">
        <v>3111</v>
      </c>
      <c r="D987" t="s">
        <v>43</v>
      </c>
      <c r="E987" t="s">
        <v>42</v>
      </c>
      <c r="F987" t="s">
        <v>43</v>
      </c>
      <c r="G987" t="s">
        <v>11</v>
      </c>
      <c r="H987" t="s">
        <v>12</v>
      </c>
    </row>
    <row r="988" spans="1:8" x14ac:dyDescent="0.25">
      <c r="A988">
        <v>536431</v>
      </c>
      <c r="B988" t="s">
        <v>3961</v>
      </c>
      <c r="C988">
        <v>2115</v>
      </c>
      <c r="D988" t="s">
        <v>3506</v>
      </c>
      <c r="E988" t="s">
        <v>3507</v>
      </c>
      <c r="F988" t="s">
        <v>3506</v>
      </c>
      <c r="G988" t="s">
        <v>3447</v>
      </c>
      <c r="H988" t="s">
        <v>3448</v>
      </c>
    </row>
    <row r="989" spans="1:8" x14ac:dyDescent="0.25">
      <c r="A989">
        <v>536440</v>
      </c>
      <c r="B989" t="s">
        <v>3962</v>
      </c>
      <c r="C989">
        <v>2115</v>
      </c>
      <c r="D989" t="s">
        <v>3506</v>
      </c>
      <c r="E989" t="s">
        <v>3507</v>
      </c>
      <c r="F989" t="s">
        <v>3506</v>
      </c>
      <c r="G989" t="s">
        <v>3447</v>
      </c>
      <c r="H989" t="s">
        <v>3448</v>
      </c>
    </row>
    <row r="990" spans="1:8" x14ac:dyDescent="0.25">
      <c r="A990">
        <v>536458</v>
      </c>
      <c r="B990" t="s">
        <v>3963</v>
      </c>
      <c r="C990">
        <v>2115</v>
      </c>
      <c r="D990" t="s">
        <v>3506</v>
      </c>
      <c r="E990" t="s">
        <v>3507</v>
      </c>
      <c r="F990" t="s">
        <v>3506</v>
      </c>
      <c r="G990" t="s">
        <v>3447</v>
      </c>
      <c r="H990" t="s">
        <v>3448</v>
      </c>
    </row>
    <row r="991" spans="1:8" x14ac:dyDescent="0.25">
      <c r="A991">
        <v>536466</v>
      </c>
      <c r="B991" t="s">
        <v>122</v>
      </c>
      <c r="C991">
        <v>3101</v>
      </c>
      <c r="D991" t="s">
        <v>41</v>
      </c>
      <c r="E991" t="s">
        <v>42</v>
      </c>
      <c r="F991" t="s">
        <v>43</v>
      </c>
      <c r="G991" t="s">
        <v>11</v>
      </c>
      <c r="H991" t="s">
        <v>12</v>
      </c>
    </row>
    <row r="992" spans="1:8" x14ac:dyDescent="0.25">
      <c r="A992">
        <v>536474</v>
      </c>
      <c r="B992" t="s">
        <v>123</v>
      </c>
      <c r="C992">
        <v>3111</v>
      </c>
      <c r="D992" t="s">
        <v>43</v>
      </c>
      <c r="E992" t="s">
        <v>42</v>
      </c>
      <c r="F992" t="s">
        <v>43</v>
      </c>
      <c r="G992" t="s">
        <v>11</v>
      </c>
      <c r="H992" t="s">
        <v>12</v>
      </c>
    </row>
    <row r="993" spans="1:8" x14ac:dyDescent="0.25">
      <c r="A993">
        <v>536482</v>
      </c>
      <c r="B993" t="s">
        <v>124</v>
      </c>
      <c r="C993">
        <v>3111</v>
      </c>
      <c r="D993" t="s">
        <v>43</v>
      </c>
      <c r="E993" t="s">
        <v>42</v>
      </c>
      <c r="F993" t="s">
        <v>43</v>
      </c>
      <c r="G993" t="s">
        <v>11</v>
      </c>
      <c r="H993" t="s">
        <v>12</v>
      </c>
    </row>
    <row r="994" spans="1:8" x14ac:dyDescent="0.25">
      <c r="A994">
        <v>536491</v>
      </c>
      <c r="B994" t="s">
        <v>3964</v>
      </c>
      <c r="C994">
        <v>2115</v>
      </c>
      <c r="D994" t="s">
        <v>3506</v>
      </c>
      <c r="E994" t="s">
        <v>3507</v>
      </c>
      <c r="F994" t="s">
        <v>3506</v>
      </c>
      <c r="G994" t="s">
        <v>3447</v>
      </c>
      <c r="H994" t="s">
        <v>3448</v>
      </c>
    </row>
    <row r="995" spans="1:8" x14ac:dyDescent="0.25">
      <c r="A995">
        <v>536504</v>
      </c>
      <c r="B995" t="s">
        <v>125</v>
      </c>
      <c r="C995">
        <v>3111</v>
      </c>
      <c r="D995" t="s">
        <v>43</v>
      </c>
      <c r="E995" t="s">
        <v>42</v>
      </c>
      <c r="F995" t="s">
        <v>43</v>
      </c>
      <c r="G995" t="s">
        <v>11</v>
      </c>
      <c r="H995" t="s">
        <v>12</v>
      </c>
    </row>
    <row r="996" spans="1:8" x14ac:dyDescent="0.25">
      <c r="A996">
        <v>536512</v>
      </c>
      <c r="B996" t="s">
        <v>126</v>
      </c>
      <c r="C996">
        <v>3117</v>
      </c>
      <c r="D996" t="s">
        <v>62</v>
      </c>
      <c r="E996" t="s">
        <v>42</v>
      </c>
      <c r="F996" t="s">
        <v>43</v>
      </c>
      <c r="G996" t="s">
        <v>11</v>
      </c>
      <c r="H996" t="s">
        <v>12</v>
      </c>
    </row>
    <row r="997" spans="1:8" x14ac:dyDescent="0.25">
      <c r="A997">
        <v>536521</v>
      </c>
      <c r="B997" t="s">
        <v>2195</v>
      </c>
      <c r="C997">
        <v>7111</v>
      </c>
      <c r="D997" t="s">
        <v>2275</v>
      </c>
      <c r="E997" t="s">
        <v>2276</v>
      </c>
      <c r="F997" t="s">
        <v>2275</v>
      </c>
      <c r="G997" t="s">
        <v>2277</v>
      </c>
      <c r="H997" t="s">
        <v>2278</v>
      </c>
    </row>
    <row r="998" spans="1:8" x14ac:dyDescent="0.25">
      <c r="A998">
        <v>536539</v>
      </c>
      <c r="B998" t="s">
        <v>127</v>
      </c>
      <c r="C998">
        <v>3111</v>
      </c>
      <c r="D998" t="s">
        <v>43</v>
      </c>
      <c r="E998" t="s">
        <v>42</v>
      </c>
      <c r="F998" t="s">
        <v>43</v>
      </c>
      <c r="G998" t="s">
        <v>11</v>
      </c>
      <c r="H998" t="s">
        <v>12</v>
      </c>
    </row>
    <row r="999" spans="1:8" x14ac:dyDescent="0.25">
      <c r="A999">
        <v>536547</v>
      </c>
      <c r="B999" t="s">
        <v>128</v>
      </c>
      <c r="C999">
        <v>3111</v>
      </c>
      <c r="D999" t="s">
        <v>43</v>
      </c>
      <c r="E999" t="s">
        <v>42</v>
      </c>
      <c r="F999" t="s">
        <v>43</v>
      </c>
      <c r="G999" t="s">
        <v>11</v>
      </c>
      <c r="H999" t="s">
        <v>12</v>
      </c>
    </row>
    <row r="1000" spans="1:8" x14ac:dyDescent="0.25">
      <c r="A1000">
        <v>536555</v>
      </c>
      <c r="B1000" t="s">
        <v>129</v>
      </c>
      <c r="C1000">
        <v>3111</v>
      </c>
      <c r="D1000" t="s">
        <v>43</v>
      </c>
      <c r="E1000" t="s">
        <v>42</v>
      </c>
      <c r="F1000" t="s">
        <v>43</v>
      </c>
      <c r="G1000" t="s">
        <v>11</v>
      </c>
      <c r="H1000" t="s">
        <v>12</v>
      </c>
    </row>
    <row r="1001" spans="1:8" x14ac:dyDescent="0.25">
      <c r="A1001">
        <v>536563</v>
      </c>
      <c r="B1001" t="s">
        <v>130</v>
      </c>
      <c r="C1001">
        <v>3111</v>
      </c>
      <c r="D1001" t="s">
        <v>43</v>
      </c>
      <c r="E1001" t="s">
        <v>42</v>
      </c>
      <c r="F1001" t="s">
        <v>43</v>
      </c>
      <c r="G1001" t="s">
        <v>11</v>
      </c>
      <c r="H1001" t="s">
        <v>12</v>
      </c>
    </row>
    <row r="1002" spans="1:8" x14ac:dyDescent="0.25">
      <c r="A1002">
        <v>536571</v>
      </c>
      <c r="B1002" t="s">
        <v>103</v>
      </c>
      <c r="C1002">
        <v>7113</v>
      </c>
      <c r="D1002" t="s">
        <v>2392</v>
      </c>
      <c r="E1002" t="s">
        <v>2276</v>
      </c>
      <c r="F1002" t="s">
        <v>2275</v>
      </c>
      <c r="G1002" t="s">
        <v>2277</v>
      </c>
      <c r="H1002" t="s">
        <v>2278</v>
      </c>
    </row>
    <row r="1003" spans="1:8" x14ac:dyDescent="0.25">
      <c r="A1003">
        <v>536580</v>
      </c>
      <c r="B1003" t="s">
        <v>3965</v>
      </c>
      <c r="C1003">
        <v>2115</v>
      </c>
      <c r="D1003" t="s">
        <v>3506</v>
      </c>
      <c r="E1003" t="s">
        <v>3507</v>
      </c>
      <c r="F1003" t="s">
        <v>3506</v>
      </c>
      <c r="G1003" t="s">
        <v>3447</v>
      </c>
      <c r="H1003" t="s">
        <v>3448</v>
      </c>
    </row>
    <row r="1004" spans="1:8" x14ac:dyDescent="0.25">
      <c r="A1004">
        <v>536598</v>
      </c>
      <c r="B1004" t="s">
        <v>131</v>
      </c>
      <c r="C1004">
        <v>3101</v>
      </c>
      <c r="D1004" t="s">
        <v>41</v>
      </c>
      <c r="E1004" t="s">
        <v>42</v>
      </c>
      <c r="F1004" t="s">
        <v>43</v>
      </c>
      <c r="G1004" t="s">
        <v>11</v>
      </c>
      <c r="H1004" t="s">
        <v>12</v>
      </c>
    </row>
    <row r="1005" spans="1:8" x14ac:dyDescent="0.25">
      <c r="A1005">
        <v>536601</v>
      </c>
      <c r="B1005" t="s">
        <v>132</v>
      </c>
      <c r="C1005">
        <v>3101</v>
      </c>
      <c r="D1005" t="s">
        <v>41</v>
      </c>
      <c r="E1005" t="s">
        <v>42</v>
      </c>
      <c r="F1005" t="s">
        <v>43</v>
      </c>
      <c r="G1005" t="s">
        <v>11</v>
      </c>
      <c r="H1005" t="s">
        <v>12</v>
      </c>
    </row>
    <row r="1006" spans="1:8" x14ac:dyDescent="0.25">
      <c r="A1006">
        <v>536610</v>
      </c>
      <c r="B1006" t="s">
        <v>3966</v>
      </c>
      <c r="C1006">
        <v>2115</v>
      </c>
      <c r="D1006" t="s">
        <v>3506</v>
      </c>
      <c r="E1006" t="s">
        <v>3507</v>
      </c>
      <c r="F1006" t="s">
        <v>3506</v>
      </c>
      <c r="G1006" t="s">
        <v>3447</v>
      </c>
      <c r="H1006" t="s">
        <v>3448</v>
      </c>
    </row>
    <row r="1007" spans="1:8" x14ac:dyDescent="0.25">
      <c r="A1007">
        <v>536628</v>
      </c>
      <c r="B1007" t="s">
        <v>133</v>
      </c>
      <c r="C1007">
        <v>3111</v>
      </c>
      <c r="D1007" t="s">
        <v>43</v>
      </c>
      <c r="E1007" t="s">
        <v>42</v>
      </c>
      <c r="F1007" t="s">
        <v>43</v>
      </c>
      <c r="G1007" t="s">
        <v>11</v>
      </c>
      <c r="H1007" t="s">
        <v>12</v>
      </c>
    </row>
    <row r="1008" spans="1:8" x14ac:dyDescent="0.25">
      <c r="A1008">
        <v>536636</v>
      </c>
      <c r="B1008" t="s">
        <v>3967</v>
      </c>
      <c r="C1008">
        <v>2115</v>
      </c>
      <c r="D1008" t="s">
        <v>3506</v>
      </c>
      <c r="E1008" t="s">
        <v>3507</v>
      </c>
      <c r="F1008" t="s">
        <v>3506</v>
      </c>
      <c r="G1008" t="s">
        <v>3447</v>
      </c>
      <c r="H1008" t="s">
        <v>3448</v>
      </c>
    </row>
    <row r="1009" spans="1:8" x14ac:dyDescent="0.25">
      <c r="A1009">
        <v>536644</v>
      </c>
      <c r="B1009" t="s">
        <v>134</v>
      </c>
      <c r="C1009">
        <v>3111</v>
      </c>
      <c r="D1009" t="s">
        <v>43</v>
      </c>
      <c r="E1009" t="s">
        <v>42</v>
      </c>
      <c r="F1009" t="s">
        <v>43</v>
      </c>
      <c r="G1009" t="s">
        <v>11</v>
      </c>
      <c r="H1009" t="s">
        <v>12</v>
      </c>
    </row>
    <row r="1010" spans="1:8" x14ac:dyDescent="0.25">
      <c r="A1010">
        <v>536652</v>
      </c>
      <c r="B1010" t="s">
        <v>2103</v>
      </c>
      <c r="C1010">
        <v>2115</v>
      </c>
      <c r="D1010" t="s">
        <v>3506</v>
      </c>
      <c r="E1010" t="s">
        <v>3507</v>
      </c>
      <c r="F1010" t="s">
        <v>3506</v>
      </c>
      <c r="G1010" t="s">
        <v>3447</v>
      </c>
      <c r="H1010" t="s">
        <v>3448</v>
      </c>
    </row>
    <row r="1011" spans="1:8" x14ac:dyDescent="0.25">
      <c r="A1011">
        <v>536661</v>
      </c>
      <c r="B1011" t="s">
        <v>3968</v>
      </c>
      <c r="C1011">
        <v>2115</v>
      </c>
      <c r="D1011" t="s">
        <v>3506</v>
      </c>
      <c r="E1011" t="s">
        <v>3507</v>
      </c>
      <c r="F1011" t="s">
        <v>3506</v>
      </c>
      <c r="G1011" t="s">
        <v>3447</v>
      </c>
      <c r="H1011" t="s">
        <v>3448</v>
      </c>
    </row>
    <row r="1012" spans="1:8" x14ac:dyDescent="0.25">
      <c r="A1012">
        <v>536679</v>
      </c>
      <c r="B1012" t="s">
        <v>135</v>
      </c>
      <c r="C1012">
        <v>3111</v>
      </c>
      <c r="D1012" t="s">
        <v>43</v>
      </c>
      <c r="E1012" t="s">
        <v>42</v>
      </c>
      <c r="F1012" t="s">
        <v>43</v>
      </c>
      <c r="G1012" t="s">
        <v>11</v>
      </c>
      <c r="H1012" t="s">
        <v>12</v>
      </c>
    </row>
    <row r="1013" spans="1:8" x14ac:dyDescent="0.25">
      <c r="A1013">
        <v>536687</v>
      </c>
      <c r="B1013" t="s">
        <v>2406</v>
      </c>
      <c r="C1013">
        <v>7106</v>
      </c>
      <c r="D1013" t="s">
        <v>2407</v>
      </c>
      <c r="E1013" t="s">
        <v>2276</v>
      </c>
      <c r="F1013" t="s">
        <v>2275</v>
      </c>
      <c r="G1013" t="s">
        <v>2277</v>
      </c>
      <c r="H1013" t="s">
        <v>2278</v>
      </c>
    </row>
    <row r="1014" spans="1:8" x14ac:dyDescent="0.25">
      <c r="A1014">
        <v>536695</v>
      </c>
      <c r="B1014" t="s">
        <v>136</v>
      </c>
      <c r="C1014">
        <v>3111</v>
      </c>
      <c r="D1014" t="s">
        <v>43</v>
      </c>
      <c r="E1014" t="s">
        <v>42</v>
      </c>
      <c r="F1014" t="s">
        <v>43</v>
      </c>
      <c r="G1014" t="s">
        <v>11</v>
      </c>
      <c r="H1014" t="s">
        <v>12</v>
      </c>
    </row>
    <row r="1015" spans="1:8" x14ac:dyDescent="0.25">
      <c r="A1015">
        <v>536709</v>
      </c>
      <c r="B1015" t="s">
        <v>3969</v>
      </c>
      <c r="C1015">
        <v>2115</v>
      </c>
      <c r="D1015" t="s">
        <v>3506</v>
      </c>
      <c r="E1015" t="s">
        <v>3507</v>
      </c>
      <c r="F1015" t="s">
        <v>3506</v>
      </c>
      <c r="G1015" t="s">
        <v>3447</v>
      </c>
      <c r="H1015" t="s">
        <v>3448</v>
      </c>
    </row>
    <row r="1016" spans="1:8" x14ac:dyDescent="0.25">
      <c r="A1016">
        <v>536717</v>
      </c>
      <c r="B1016" t="s">
        <v>3970</v>
      </c>
      <c r="C1016">
        <v>2115</v>
      </c>
      <c r="D1016" t="s">
        <v>3506</v>
      </c>
      <c r="E1016" t="s">
        <v>3507</v>
      </c>
      <c r="F1016" t="s">
        <v>3506</v>
      </c>
      <c r="G1016" t="s">
        <v>3447</v>
      </c>
      <c r="H1016" t="s">
        <v>3448</v>
      </c>
    </row>
    <row r="1017" spans="1:8" x14ac:dyDescent="0.25">
      <c r="A1017">
        <v>536725</v>
      </c>
      <c r="B1017" t="s">
        <v>137</v>
      </c>
      <c r="C1017">
        <v>3111</v>
      </c>
      <c r="D1017" t="s">
        <v>43</v>
      </c>
      <c r="E1017" t="s">
        <v>42</v>
      </c>
      <c r="F1017" t="s">
        <v>43</v>
      </c>
      <c r="G1017" t="s">
        <v>11</v>
      </c>
      <c r="H1017" t="s">
        <v>12</v>
      </c>
    </row>
    <row r="1018" spans="1:8" x14ac:dyDescent="0.25">
      <c r="A1018">
        <v>536733</v>
      </c>
      <c r="B1018" t="s">
        <v>2408</v>
      </c>
      <c r="C1018">
        <v>7113</v>
      </c>
      <c r="D1018" t="s">
        <v>2392</v>
      </c>
      <c r="E1018" t="s">
        <v>2276</v>
      </c>
      <c r="F1018" t="s">
        <v>2275</v>
      </c>
      <c r="G1018" t="s">
        <v>2277</v>
      </c>
      <c r="H1018" t="s">
        <v>2278</v>
      </c>
    </row>
    <row r="1019" spans="1:8" x14ac:dyDescent="0.25">
      <c r="A1019">
        <v>536741</v>
      </c>
      <c r="B1019" t="s">
        <v>138</v>
      </c>
      <c r="C1019">
        <v>3111</v>
      </c>
      <c r="D1019" t="s">
        <v>43</v>
      </c>
      <c r="E1019" t="s">
        <v>42</v>
      </c>
      <c r="F1019" t="s">
        <v>43</v>
      </c>
      <c r="G1019" t="s">
        <v>11</v>
      </c>
      <c r="H1019" t="s">
        <v>12</v>
      </c>
    </row>
    <row r="1020" spans="1:8" x14ac:dyDescent="0.25">
      <c r="A1020">
        <v>536750</v>
      </c>
      <c r="B1020" t="s">
        <v>139</v>
      </c>
      <c r="C1020">
        <v>3111</v>
      </c>
      <c r="D1020" t="s">
        <v>43</v>
      </c>
      <c r="E1020" t="s">
        <v>42</v>
      </c>
      <c r="F1020" t="s">
        <v>43</v>
      </c>
      <c r="G1020" t="s">
        <v>11</v>
      </c>
      <c r="H1020" t="s">
        <v>12</v>
      </c>
    </row>
    <row r="1021" spans="1:8" x14ac:dyDescent="0.25">
      <c r="A1021">
        <v>536768</v>
      </c>
      <c r="B1021" t="s">
        <v>1425</v>
      </c>
      <c r="C1021">
        <v>2115</v>
      </c>
      <c r="D1021" t="s">
        <v>3506</v>
      </c>
      <c r="E1021" t="s">
        <v>3507</v>
      </c>
      <c r="F1021" t="s">
        <v>3506</v>
      </c>
      <c r="G1021" t="s">
        <v>3447</v>
      </c>
      <c r="H1021" t="s">
        <v>3448</v>
      </c>
    </row>
    <row r="1022" spans="1:8" x14ac:dyDescent="0.25">
      <c r="A1022">
        <v>536776</v>
      </c>
      <c r="B1022" t="s">
        <v>140</v>
      </c>
      <c r="C1022">
        <v>3111</v>
      </c>
      <c r="D1022" t="s">
        <v>43</v>
      </c>
      <c r="E1022" t="s">
        <v>42</v>
      </c>
      <c r="F1022" t="s">
        <v>43</v>
      </c>
      <c r="G1022" t="s">
        <v>11</v>
      </c>
      <c r="H1022" t="s">
        <v>12</v>
      </c>
    </row>
    <row r="1023" spans="1:8" x14ac:dyDescent="0.25">
      <c r="A1023">
        <v>536784</v>
      </c>
      <c r="B1023" t="s">
        <v>141</v>
      </c>
      <c r="C1023">
        <v>3111</v>
      </c>
      <c r="D1023" t="s">
        <v>43</v>
      </c>
      <c r="E1023" t="s">
        <v>42</v>
      </c>
      <c r="F1023" t="s">
        <v>43</v>
      </c>
      <c r="G1023" t="s">
        <v>11</v>
      </c>
      <c r="H1023" t="s">
        <v>12</v>
      </c>
    </row>
    <row r="1024" spans="1:8" x14ac:dyDescent="0.25">
      <c r="A1024">
        <v>536792</v>
      </c>
      <c r="B1024" t="s">
        <v>142</v>
      </c>
      <c r="C1024">
        <v>3111</v>
      </c>
      <c r="D1024" t="s">
        <v>43</v>
      </c>
      <c r="E1024" t="s">
        <v>42</v>
      </c>
      <c r="F1024" t="s">
        <v>43</v>
      </c>
      <c r="G1024" t="s">
        <v>11</v>
      </c>
      <c r="H1024" t="s">
        <v>12</v>
      </c>
    </row>
    <row r="1025" spans="1:8" x14ac:dyDescent="0.25">
      <c r="A1025">
        <v>536806</v>
      </c>
      <c r="B1025" t="s">
        <v>143</v>
      </c>
      <c r="C1025">
        <v>3117</v>
      </c>
      <c r="D1025" t="s">
        <v>62</v>
      </c>
      <c r="E1025" t="s">
        <v>42</v>
      </c>
      <c r="F1025" t="s">
        <v>43</v>
      </c>
      <c r="G1025" t="s">
        <v>11</v>
      </c>
      <c r="H1025" t="s">
        <v>12</v>
      </c>
    </row>
    <row r="1026" spans="1:8" x14ac:dyDescent="0.25">
      <c r="A1026">
        <v>536814</v>
      </c>
      <c r="B1026" t="s">
        <v>2409</v>
      </c>
      <c r="C1026">
        <v>7113</v>
      </c>
      <c r="D1026" t="s">
        <v>2392</v>
      </c>
      <c r="E1026" t="s">
        <v>2276</v>
      </c>
      <c r="F1026" t="s">
        <v>2275</v>
      </c>
      <c r="G1026" t="s">
        <v>2277</v>
      </c>
      <c r="H1026" t="s">
        <v>2278</v>
      </c>
    </row>
    <row r="1027" spans="1:8" x14ac:dyDescent="0.25">
      <c r="A1027">
        <v>536822</v>
      </c>
      <c r="B1027" t="s">
        <v>144</v>
      </c>
      <c r="C1027">
        <v>3101</v>
      </c>
      <c r="D1027" t="s">
        <v>41</v>
      </c>
      <c r="E1027" t="s">
        <v>42</v>
      </c>
      <c r="F1027" t="s">
        <v>43</v>
      </c>
      <c r="G1027" t="s">
        <v>11</v>
      </c>
      <c r="H1027" t="s">
        <v>12</v>
      </c>
    </row>
    <row r="1028" spans="1:8" x14ac:dyDescent="0.25">
      <c r="A1028">
        <v>536831</v>
      </c>
      <c r="B1028" t="s">
        <v>145</v>
      </c>
      <c r="C1028">
        <v>3111</v>
      </c>
      <c r="D1028" t="s">
        <v>43</v>
      </c>
      <c r="E1028" t="s">
        <v>42</v>
      </c>
      <c r="F1028" t="s">
        <v>43</v>
      </c>
      <c r="G1028" t="s">
        <v>11</v>
      </c>
      <c r="H1028" t="s">
        <v>12</v>
      </c>
    </row>
    <row r="1029" spans="1:8" x14ac:dyDescent="0.25">
      <c r="A1029">
        <v>536849</v>
      </c>
      <c r="B1029" t="s">
        <v>146</v>
      </c>
      <c r="C1029">
        <v>3111</v>
      </c>
      <c r="D1029" t="s">
        <v>43</v>
      </c>
      <c r="E1029" t="s">
        <v>42</v>
      </c>
      <c r="F1029" t="s">
        <v>43</v>
      </c>
      <c r="G1029" t="s">
        <v>11</v>
      </c>
      <c r="H1029" t="s">
        <v>12</v>
      </c>
    </row>
    <row r="1030" spans="1:8" x14ac:dyDescent="0.25">
      <c r="A1030">
        <v>536857</v>
      </c>
      <c r="B1030" t="s">
        <v>3971</v>
      </c>
      <c r="C1030">
        <v>2115</v>
      </c>
      <c r="D1030" t="s">
        <v>3506</v>
      </c>
      <c r="E1030" t="s">
        <v>3507</v>
      </c>
      <c r="F1030" t="s">
        <v>3506</v>
      </c>
      <c r="G1030" t="s">
        <v>3447</v>
      </c>
      <c r="H1030" t="s">
        <v>3448</v>
      </c>
    </row>
    <row r="1031" spans="1:8" x14ac:dyDescent="0.25">
      <c r="A1031">
        <v>536865</v>
      </c>
      <c r="B1031" t="s">
        <v>147</v>
      </c>
      <c r="C1031">
        <v>3111</v>
      </c>
      <c r="D1031" t="s">
        <v>43</v>
      </c>
      <c r="E1031" t="s">
        <v>42</v>
      </c>
      <c r="F1031" t="s">
        <v>43</v>
      </c>
      <c r="G1031" t="s">
        <v>11</v>
      </c>
      <c r="H1031" t="s">
        <v>12</v>
      </c>
    </row>
    <row r="1032" spans="1:8" x14ac:dyDescent="0.25">
      <c r="A1032">
        <v>536873</v>
      </c>
      <c r="B1032" t="s">
        <v>148</v>
      </c>
      <c r="C1032">
        <v>3111</v>
      </c>
      <c r="D1032" t="s">
        <v>43</v>
      </c>
      <c r="E1032" t="s">
        <v>42</v>
      </c>
      <c r="F1032" t="s">
        <v>43</v>
      </c>
      <c r="G1032" t="s">
        <v>11</v>
      </c>
      <c r="H1032" t="s">
        <v>12</v>
      </c>
    </row>
    <row r="1033" spans="1:8" x14ac:dyDescent="0.25">
      <c r="A1033">
        <v>536881</v>
      </c>
      <c r="B1033" t="s">
        <v>149</v>
      </c>
      <c r="C1033">
        <v>3111</v>
      </c>
      <c r="D1033" t="s">
        <v>43</v>
      </c>
      <c r="E1033" t="s">
        <v>42</v>
      </c>
      <c r="F1033" t="s">
        <v>43</v>
      </c>
      <c r="G1033" t="s">
        <v>11</v>
      </c>
      <c r="H1033" t="s">
        <v>12</v>
      </c>
    </row>
    <row r="1034" spans="1:8" x14ac:dyDescent="0.25">
      <c r="A1034">
        <v>536890</v>
      </c>
      <c r="B1034" t="s">
        <v>150</v>
      </c>
      <c r="C1034">
        <v>3101</v>
      </c>
      <c r="D1034" t="s">
        <v>41</v>
      </c>
      <c r="E1034" t="s">
        <v>42</v>
      </c>
      <c r="F1034" t="s">
        <v>43</v>
      </c>
      <c r="G1034" t="s">
        <v>11</v>
      </c>
      <c r="H1034" t="s">
        <v>12</v>
      </c>
    </row>
    <row r="1035" spans="1:8" x14ac:dyDescent="0.25">
      <c r="A1035">
        <v>536903</v>
      </c>
      <c r="B1035" t="s">
        <v>151</v>
      </c>
      <c r="C1035">
        <v>3101</v>
      </c>
      <c r="D1035" t="s">
        <v>41</v>
      </c>
      <c r="E1035" t="s">
        <v>42</v>
      </c>
      <c r="F1035" t="s">
        <v>43</v>
      </c>
      <c r="G1035" t="s">
        <v>11</v>
      </c>
      <c r="H1035" t="s">
        <v>12</v>
      </c>
    </row>
    <row r="1036" spans="1:8" x14ac:dyDescent="0.25">
      <c r="A1036">
        <v>536911</v>
      </c>
      <c r="B1036" t="s">
        <v>152</v>
      </c>
      <c r="C1036">
        <v>3117</v>
      </c>
      <c r="D1036" t="s">
        <v>62</v>
      </c>
      <c r="E1036" t="s">
        <v>42</v>
      </c>
      <c r="F1036" t="s">
        <v>43</v>
      </c>
      <c r="G1036" t="s">
        <v>11</v>
      </c>
      <c r="H1036" t="s">
        <v>12</v>
      </c>
    </row>
    <row r="1037" spans="1:8" x14ac:dyDescent="0.25">
      <c r="A1037">
        <v>536920</v>
      </c>
      <c r="B1037" t="s">
        <v>153</v>
      </c>
      <c r="C1037">
        <v>3111</v>
      </c>
      <c r="D1037" t="s">
        <v>43</v>
      </c>
      <c r="E1037" t="s">
        <v>42</v>
      </c>
      <c r="F1037" t="s">
        <v>43</v>
      </c>
      <c r="G1037" t="s">
        <v>11</v>
      </c>
      <c r="H1037" t="s">
        <v>12</v>
      </c>
    </row>
    <row r="1038" spans="1:8" x14ac:dyDescent="0.25">
      <c r="A1038">
        <v>536938</v>
      </c>
      <c r="B1038" t="s">
        <v>3972</v>
      </c>
      <c r="C1038">
        <v>2115</v>
      </c>
      <c r="D1038" t="s">
        <v>3506</v>
      </c>
      <c r="E1038" t="s">
        <v>3507</v>
      </c>
      <c r="F1038" t="s">
        <v>3506</v>
      </c>
      <c r="G1038" t="s">
        <v>3447</v>
      </c>
      <c r="H1038" t="s">
        <v>3448</v>
      </c>
    </row>
    <row r="1039" spans="1:8" x14ac:dyDescent="0.25">
      <c r="A1039">
        <v>536946</v>
      </c>
      <c r="B1039" t="s">
        <v>154</v>
      </c>
      <c r="C1039">
        <v>3111</v>
      </c>
      <c r="D1039" t="s">
        <v>43</v>
      </c>
      <c r="E1039" t="s">
        <v>42</v>
      </c>
      <c r="F1039" t="s">
        <v>43</v>
      </c>
      <c r="G1039" t="s">
        <v>11</v>
      </c>
      <c r="H1039" t="s">
        <v>12</v>
      </c>
    </row>
    <row r="1040" spans="1:8" x14ac:dyDescent="0.25">
      <c r="A1040">
        <v>536954</v>
      </c>
      <c r="B1040" t="s">
        <v>155</v>
      </c>
      <c r="C1040">
        <v>3111</v>
      </c>
      <c r="D1040" t="s">
        <v>43</v>
      </c>
      <c r="E1040" t="s">
        <v>42</v>
      </c>
      <c r="F1040" t="s">
        <v>43</v>
      </c>
      <c r="G1040" t="s">
        <v>11</v>
      </c>
      <c r="H1040" t="s">
        <v>12</v>
      </c>
    </row>
    <row r="1041" spans="1:8" x14ac:dyDescent="0.25">
      <c r="A1041">
        <v>536962</v>
      </c>
      <c r="B1041" t="s">
        <v>156</v>
      </c>
      <c r="C1041">
        <v>3111</v>
      </c>
      <c r="D1041" t="s">
        <v>43</v>
      </c>
      <c r="E1041" t="s">
        <v>42</v>
      </c>
      <c r="F1041" t="s">
        <v>43</v>
      </c>
      <c r="G1041" t="s">
        <v>11</v>
      </c>
      <c r="H1041" t="s">
        <v>12</v>
      </c>
    </row>
    <row r="1042" spans="1:8" x14ac:dyDescent="0.25">
      <c r="A1042">
        <v>536971</v>
      </c>
      <c r="B1042" t="s">
        <v>49</v>
      </c>
      <c r="C1042">
        <v>2116</v>
      </c>
      <c r="D1042" t="s">
        <v>3509</v>
      </c>
      <c r="E1042" t="s">
        <v>3507</v>
      </c>
      <c r="F1042" t="s">
        <v>3506</v>
      </c>
      <c r="G1042" t="s">
        <v>3447</v>
      </c>
      <c r="H1042" t="s">
        <v>3448</v>
      </c>
    </row>
    <row r="1043" spans="1:8" x14ac:dyDescent="0.25">
      <c r="A1043">
        <v>536989</v>
      </c>
      <c r="B1043" t="s">
        <v>3973</v>
      </c>
      <c r="C1043">
        <v>2115</v>
      </c>
      <c r="D1043" t="s">
        <v>3506</v>
      </c>
      <c r="E1043" t="s">
        <v>3507</v>
      </c>
      <c r="F1043" t="s">
        <v>3506</v>
      </c>
      <c r="G1043" t="s">
        <v>3447</v>
      </c>
      <c r="H1043" t="s">
        <v>3448</v>
      </c>
    </row>
    <row r="1044" spans="1:8" x14ac:dyDescent="0.25">
      <c r="A1044">
        <v>536997</v>
      </c>
      <c r="B1044" t="s">
        <v>3974</v>
      </c>
      <c r="C1044">
        <v>2115</v>
      </c>
      <c r="D1044" t="s">
        <v>3506</v>
      </c>
      <c r="E1044" t="s">
        <v>3507</v>
      </c>
      <c r="F1044" t="s">
        <v>3506</v>
      </c>
      <c r="G1044" t="s">
        <v>3447</v>
      </c>
      <c r="H1044" t="s">
        <v>3448</v>
      </c>
    </row>
    <row r="1045" spans="1:8" x14ac:dyDescent="0.25">
      <c r="A1045">
        <v>537004</v>
      </c>
      <c r="B1045" t="s">
        <v>3445</v>
      </c>
      <c r="C1045">
        <v>2118</v>
      </c>
      <c r="D1045" t="s">
        <v>3445</v>
      </c>
      <c r="E1045" t="s">
        <v>3446</v>
      </c>
      <c r="F1045" t="s">
        <v>3445</v>
      </c>
      <c r="G1045" t="s">
        <v>3447</v>
      </c>
      <c r="H1045" t="s">
        <v>3448</v>
      </c>
    </row>
    <row r="1046" spans="1:8" x14ac:dyDescent="0.25">
      <c r="A1046">
        <v>537021</v>
      </c>
      <c r="B1046" t="s">
        <v>3975</v>
      </c>
      <c r="C1046">
        <v>2119</v>
      </c>
      <c r="D1046" t="s">
        <v>3858</v>
      </c>
      <c r="E1046" t="s">
        <v>3446</v>
      </c>
      <c r="F1046" t="s">
        <v>3445</v>
      </c>
      <c r="G1046" t="s">
        <v>3447</v>
      </c>
      <c r="H1046" t="s">
        <v>3448</v>
      </c>
    </row>
    <row r="1047" spans="1:8" x14ac:dyDescent="0.25">
      <c r="A1047">
        <v>537039</v>
      </c>
      <c r="B1047" t="s">
        <v>3976</v>
      </c>
      <c r="C1047">
        <v>2118</v>
      </c>
      <c r="D1047" t="s">
        <v>3445</v>
      </c>
      <c r="E1047" t="s">
        <v>3446</v>
      </c>
      <c r="F1047" t="s">
        <v>3445</v>
      </c>
      <c r="G1047" t="s">
        <v>3447</v>
      </c>
      <c r="H1047" t="s">
        <v>3448</v>
      </c>
    </row>
    <row r="1048" spans="1:8" x14ac:dyDescent="0.25">
      <c r="A1048">
        <v>537047</v>
      </c>
      <c r="B1048" t="s">
        <v>3977</v>
      </c>
      <c r="C1048">
        <v>2106</v>
      </c>
      <c r="D1048" t="s">
        <v>3468</v>
      </c>
      <c r="E1048" t="s">
        <v>3446</v>
      </c>
      <c r="F1048" t="s">
        <v>3445</v>
      </c>
      <c r="G1048" t="s">
        <v>3447</v>
      </c>
      <c r="H1048" t="s">
        <v>3448</v>
      </c>
    </row>
    <row r="1049" spans="1:8" x14ac:dyDescent="0.25">
      <c r="A1049">
        <v>537055</v>
      </c>
      <c r="B1049" t="s">
        <v>3978</v>
      </c>
      <c r="C1049">
        <v>2118</v>
      </c>
      <c r="D1049" t="s">
        <v>3445</v>
      </c>
      <c r="E1049" t="s">
        <v>3446</v>
      </c>
      <c r="F1049" t="s">
        <v>3445</v>
      </c>
      <c r="G1049" t="s">
        <v>3447</v>
      </c>
      <c r="H1049" t="s">
        <v>3448</v>
      </c>
    </row>
    <row r="1050" spans="1:8" x14ac:dyDescent="0.25">
      <c r="A1050">
        <v>537063</v>
      </c>
      <c r="B1050" t="s">
        <v>157</v>
      </c>
      <c r="C1050">
        <v>3101</v>
      </c>
      <c r="D1050" t="s">
        <v>41</v>
      </c>
      <c r="E1050" t="s">
        <v>42</v>
      </c>
      <c r="F1050" t="s">
        <v>43</v>
      </c>
      <c r="G1050" t="s">
        <v>11</v>
      </c>
      <c r="H1050" t="s">
        <v>12</v>
      </c>
    </row>
    <row r="1051" spans="1:8" x14ac:dyDescent="0.25">
      <c r="A1051">
        <v>537071</v>
      </c>
      <c r="B1051" t="s">
        <v>158</v>
      </c>
      <c r="C1051">
        <v>3109</v>
      </c>
      <c r="D1051" t="s">
        <v>55</v>
      </c>
      <c r="E1051" t="s">
        <v>54</v>
      </c>
      <c r="F1051" t="s">
        <v>55</v>
      </c>
      <c r="G1051" t="s">
        <v>11</v>
      </c>
      <c r="H1051" t="s">
        <v>12</v>
      </c>
    </row>
    <row r="1052" spans="1:8" x14ac:dyDescent="0.25">
      <c r="A1052">
        <v>537080</v>
      </c>
      <c r="B1052" t="s">
        <v>3979</v>
      </c>
      <c r="C1052">
        <v>2119</v>
      </c>
      <c r="D1052" t="s">
        <v>3858</v>
      </c>
      <c r="E1052" t="s">
        <v>3446</v>
      </c>
      <c r="F1052" t="s">
        <v>3445</v>
      </c>
      <c r="G1052" t="s">
        <v>3447</v>
      </c>
      <c r="H1052" t="s">
        <v>3448</v>
      </c>
    </row>
    <row r="1053" spans="1:8" x14ac:dyDescent="0.25">
      <c r="A1053">
        <v>537098</v>
      </c>
      <c r="B1053" t="s">
        <v>3980</v>
      </c>
      <c r="C1053">
        <v>2119</v>
      </c>
      <c r="D1053" t="s">
        <v>3858</v>
      </c>
      <c r="E1053" t="s">
        <v>3446</v>
      </c>
      <c r="F1053" t="s">
        <v>3445</v>
      </c>
      <c r="G1053" t="s">
        <v>3447</v>
      </c>
      <c r="H1053" t="s">
        <v>3448</v>
      </c>
    </row>
    <row r="1054" spans="1:8" x14ac:dyDescent="0.25">
      <c r="A1054">
        <v>537101</v>
      </c>
      <c r="B1054" t="s">
        <v>111</v>
      </c>
      <c r="C1054">
        <v>2119</v>
      </c>
      <c r="D1054" t="s">
        <v>3858</v>
      </c>
      <c r="E1054" t="s">
        <v>3446</v>
      </c>
      <c r="F1054" t="s">
        <v>3445</v>
      </c>
      <c r="G1054" t="s">
        <v>3447</v>
      </c>
      <c r="H1054" t="s">
        <v>3448</v>
      </c>
    </row>
    <row r="1055" spans="1:8" x14ac:dyDescent="0.25">
      <c r="A1055">
        <v>537110</v>
      </c>
      <c r="B1055" t="s">
        <v>160</v>
      </c>
      <c r="C1055">
        <v>2118</v>
      </c>
      <c r="D1055" t="s">
        <v>3445</v>
      </c>
      <c r="E1055" t="s">
        <v>3446</v>
      </c>
      <c r="F1055" t="s">
        <v>3445</v>
      </c>
      <c r="G1055" t="s">
        <v>3447</v>
      </c>
      <c r="H1055" t="s">
        <v>3448</v>
      </c>
    </row>
    <row r="1056" spans="1:8" x14ac:dyDescent="0.25">
      <c r="A1056">
        <v>537128</v>
      </c>
      <c r="B1056" t="s">
        <v>3981</v>
      </c>
      <c r="C1056">
        <v>2119</v>
      </c>
      <c r="D1056" t="s">
        <v>3858</v>
      </c>
      <c r="E1056" t="s">
        <v>3446</v>
      </c>
      <c r="F1056" t="s">
        <v>3445</v>
      </c>
      <c r="G1056" t="s">
        <v>3447</v>
      </c>
      <c r="H1056" t="s">
        <v>3448</v>
      </c>
    </row>
    <row r="1057" spans="1:8" x14ac:dyDescent="0.25">
      <c r="A1057">
        <v>537136</v>
      </c>
      <c r="B1057" t="s">
        <v>159</v>
      </c>
      <c r="C1057">
        <v>3109</v>
      </c>
      <c r="D1057" t="s">
        <v>55</v>
      </c>
      <c r="E1057" t="s">
        <v>54</v>
      </c>
      <c r="F1057" t="s">
        <v>55</v>
      </c>
      <c r="G1057" t="s">
        <v>11</v>
      </c>
      <c r="H1057" t="s">
        <v>12</v>
      </c>
    </row>
    <row r="1058" spans="1:8" x14ac:dyDescent="0.25">
      <c r="A1058">
        <v>537144</v>
      </c>
      <c r="B1058" t="s">
        <v>160</v>
      </c>
      <c r="C1058">
        <v>3109</v>
      </c>
      <c r="D1058" t="s">
        <v>55</v>
      </c>
      <c r="E1058" t="s">
        <v>54</v>
      </c>
      <c r="F1058" t="s">
        <v>55</v>
      </c>
      <c r="G1058" t="s">
        <v>11</v>
      </c>
      <c r="H1058" t="s">
        <v>12</v>
      </c>
    </row>
    <row r="1059" spans="1:8" x14ac:dyDescent="0.25">
      <c r="A1059">
        <v>537152</v>
      </c>
      <c r="B1059" t="s">
        <v>3982</v>
      </c>
      <c r="C1059">
        <v>2118</v>
      </c>
      <c r="D1059" t="s">
        <v>3445</v>
      </c>
      <c r="E1059" t="s">
        <v>3446</v>
      </c>
      <c r="F1059" t="s">
        <v>3445</v>
      </c>
      <c r="G1059" t="s">
        <v>3447</v>
      </c>
      <c r="H1059" t="s">
        <v>3448</v>
      </c>
    </row>
    <row r="1060" spans="1:8" x14ac:dyDescent="0.25">
      <c r="A1060">
        <v>537161</v>
      </c>
      <c r="B1060" t="s">
        <v>807</v>
      </c>
      <c r="C1060">
        <v>2119</v>
      </c>
      <c r="D1060" t="s">
        <v>3858</v>
      </c>
      <c r="E1060" t="s">
        <v>3446</v>
      </c>
      <c r="F1060" t="s">
        <v>3445</v>
      </c>
      <c r="G1060" t="s">
        <v>3447</v>
      </c>
      <c r="H1060" t="s">
        <v>3448</v>
      </c>
    </row>
    <row r="1061" spans="1:8" x14ac:dyDescent="0.25">
      <c r="A1061">
        <v>537179</v>
      </c>
      <c r="B1061" t="s">
        <v>3983</v>
      </c>
      <c r="C1061">
        <v>2118</v>
      </c>
      <c r="D1061" t="s">
        <v>3445</v>
      </c>
      <c r="E1061" t="s">
        <v>3446</v>
      </c>
      <c r="F1061" t="s">
        <v>3445</v>
      </c>
      <c r="G1061" t="s">
        <v>3447</v>
      </c>
      <c r="H1061" t="s">
        <v>3448</v>
      </c>
    </row>
    <row r="1062" spans="1:8" x14ac:dyDescent="0.25">
      <c r="A1062">
        <v>537187</v>
      </c>
      <c r="B1062" t="s">
        <v>161</v>
      </c>
      <c r="C1062">
        <v>3109</v>
      </c>
      <c r="D1062" t="s">
        <v>55</v>
      </c>
      <c r="E1062" t="s">
        <v>54</v>
      </c>
      <c r="F1062" t="s">
        <v>55</v>
      </c>
      <c r="G1062" t="s">
        <v>11</v>
      </c>
      <c r="H1062" t="s">
        <v>12</v>
      </c>
    </row>
    <row r="1063" spans="1:8" x14ac:dyDescent="0.25">
      <c r="A1063">
        <v>537195</v>
      </c>
      <c r="B1063" t="s">
        <v>162</v>
      </c>
      <c r="C1063">
        <v>3109</v>
      </c>
      <c r="D1063" t="s">
        <v>55</v>
      </c>
      <c r="E1063" t="s">
        <v>54</v>
      </c>
      <c r="F1063" t="s">
        <v>55</v>
      </c>
      <c r="G1063" t="s">
        <v>11</v>
      </c>
      <c r="H1063" t="s">
        <v>12</v>
      </c>
    </row>
    <row r="1064" spans="1:8" x14ac:dyDescent="0.25">
      <c r="A1064">
        <v>537209</v>
      </c>
      <c r="B1064" t="s">
        <v>163</v>
      </c>
      <c r="C1064">
        <v>3109</v>
      </c>
      <c r="D1064" t="s">
        <v>55</v>
      </c>
      <c r="E1064" t="s">
        <v>54</v>
      </c>
      <c r="F1064" t="s">
        <v>55</v>
      </c>
      <c r="G1064" t="s">
        <v>11</v>
      </c>
      <c r="H1064" t="s">
        <v>12</v>
      </c>
    </row>
    <row r="1065" spans="1:8" x14ac:dyDescent="0.25">
      <c r="A1065">
        <v>537217</v>
      </c>
      <c r="B1065" t="s">
        <v>3984</v>
      </c>
      <c r="C1065">
        <v>2119</v>
      </c>
      <c r="D1065" t="s">
        <v>3858</v>
      </c>
      <c r="E1065" t="s">
        <v>3446</v>
      </c>
      <c r="F1065" t="s">
        <v>3445</v>
      </c>
      <c r="G1065" t="s">
        <v>3447</v>
      </c>
      <c r="H1065" t="s">
        <v>3448</v>
      </c>
    </row>
    <row r="1066" spans="1:8" x14ac:dyDescent="0.25">
      <c r="A1066">
        <v>537225</v>
      </c>
      <c r="B1066" t="s">
        <v>3985</v>
      </c>
      <c r="C1066">
        <v>2119</v>
      </c>
      <c r="D1066" t="s">
        <v>3858</v>
      </c>
      <c r="E1066" t="s">
        <v>3446</v>
      </c>
      <c r="F1066" t="s">
        <v>3445</v>
      </c>
      <c r="G1066" t="s">
        <v>3447</v>
      </c>
      <c r="H1066" t="s">
        <v>3448</v>
      </c>
    </row>
    <row r="1067" spans="1:8" x14ac:dyDescent="0.25">
      <c r="A1067">
        <v>537233</v>
      </c>
      <c r="B1067" t="s">
        <v>3278</v>
      </c>
      <c r="C1067">
        <v>2118</v>
      </c>
      <c r="D1067" t="s">
        <v>3445</v>
      </c>
      <c r="E1067" t="s">
        <v>3446</v>
      </c>
      <c r="F1067" t="s">
        <v>3445</v>
      </c>
      <c r="G1067" t="s">
        <v>3447</v>
      </c>
      <c r="H1067" t="s">
        <v>3448</v>
      </c>
    </row>
    <row r="1068" spans="1:8" x14ac:dyDescent="0.25">
      <c r="A1068">
        <v>537241</v>
      </c>
      <c r="B1068" t="s">
        <v>164</v>
      </c>
      <c r="C1068">
        <v>3109</v>
      </c>
      <c r="D1068" t="s">
        <v>55</v>
      </c>
      <c r="E1068" t="s">
        <v>54</v>
      </c>
      <c r="F1068" t="s">
        <v>55</v>
      </c>
      <c r="G1068" t="s">
        <v>11</v>
      </c>
      <c r="H1068" t="s">
        <v>12</v>
      </c>
    </row>
    <row r="1069" spans="1:8" x14ac:dyDescent="0.25">
      <c r="A1069">
        <v>537250</v>
      </c>
      <c r="B1069" t="s">
        <v>3986</v>
      </c>
      <c r="C1069">
        <v>2118</v>
      </c>
      <c r="D1069" t="s">
        <v>3445</v>
      </c>
      <c r="E1069" t="s">
        <v>3446</v>
      </c>
      <c r="F1069" t="s">
        <v>3445</v>
      </c>
      <c r="G1069" t="s">
        <v>3447</v>
      </c>
      <c r="H1069" t="s">
        <v>3448</v>
      </c>
    </row>
    <row r="1070" spans="1:8" x14ac:dyDescent="0.25">
      <c r="A1070">
        <v>537268</v>
      </c>
      <c r="B1070" t="s">
        <v>3987</v>
      </c>
      <c r="C1070">
        <v>2118</v>
      </c>
      <c r="D1070" t="s">
        <v>3445</v>
      </c>
      <c r="E1070" t="s">
        <v>3446</v>
      </c>
      <c r="F1070" t="s">
        <v>3445</v>
      </c>
      <c r="G1070" t="s">
        <v>3447</v>
      </c>
      <c r="H1070" t="s">
        <v>3448</v>
      </c>
    </row>
    <row r="1071" spans="1:8" x14ac:dyDescent="0.25">
      <c r="A1071">
        <v>537276</v>
      </c>
      <c r="B1071" t="s">
        <v>3988</v>
      </c>
      <c r="C1071">
        <v>2118</v>
      </c>
      <c r="D1071" t="s">
        <v>3445</v>
      </c>
      <c r="E1071" t="s">
        <v>3446</v>
      </c>
      <c r="F1071" t="s">
        <v>3445</v>
      </c>
      <c r="G1071" t="s">
        <v>3447</v>
      </c>
      <c r="H1071" t="s">
        <v>3448</v>
      </c>
    </row>
    <row r="1072" spans="1:8" x14ac:dyDescent="0.25">
      <c r="A1072">
        <v>537284</v>
      </c>
      <c r="B1072" t="s">
        <v>2410</v>
      </c>
      <c r="C1072">
        <v>7113</v>
      </c>
      <c r="D1072" t="s">
        <v>2392</v>
      </c>
      <c r="E1072" t="s">
        <v>2276</v>
      </c>
      <c r="F1072" t="s">
        <v>2275</v>
      </c>
      <c r="G1072" t="s">
        <v>2277</v>
      </c>
      <c r="H1072" t="s">
        <v>2278</v>
      </c>
    </row>
    <row r="1073" spans="1:8" x14ac:dyDescent="0.25">
      <c r="A1073">
        <v>537292</v>
      </c>
      <c r="B1073" t="s">
        <v>2790</v>
      </c>
      <c r="C1073">
        <v>2119</v>
      </c>
      <c r="D1073" t="s">
        <v>3858</v>
      </c>
      <c r="E1073" t="s">
        <v>3446</v>
      </c>
      <c r="F1073" t="s">
        <v>3445</v>
      </c>
      <c r="G1073" t="s">
        <v>3447</v>
      </c>
      <c r="H1073" t="s">
        <v>3448</v>
      </c>
    </row>
    <row r="1074" spans="1:8" x14ac:dyDescent="0.25">
      <c r="A1074">
        <v>537306</v>
      </c>
      <c r="B1074" t="s">
        <v>3989</v>
      </c>
      <c r="C1074">
        <v>2119</v>
      </c>
      <c r="D1074" t="s">
        <v>3858</v>
      </c>
      <c r="E1074" t="s">
        <v>3446</v>
      </c>
      <c r="F1074" t="s">
        <v>3445</v>
      </c>
      <c r="G1074" t="s">
        <v>3447</v>
      </c>
      <c r="H1074" t="s">
        <v>3448</v>
      </c>
    </row>
    <row r="1075" spans="1:8" x14ac:dyDescent="0.25">
      <c r="A1075">
        <v>537314</v>
      </c>
      <c r="B1075" t="s">
        <v>3990</v>
      </c>
      <c r="C1075">
        <v>2118</v>
      </c>
      <c r="D1075" t="s">
        <v>3445</v>
      </c>
      <c r="E1075" t="s">
        <v>3446</v>
      </c>
      <c r="F1075" t="s">
        <v>3445</v>
      </c>
      <c r="G1075" t="s">
        <v>3447</v>
      </c>
      <c r="H1075" t="s">
        <v>3448</v>
      </c>
    </row>
    <row r="1076" spans="1:8" x14ac:dyDescent="0.25">
      <c r="A1076">
        <v>537322</v>
      </c>
      <c r="B1076" t="s">
        <v>165</v>
      </c>
      <c r="C1076">
        <v>3109</v>
      </c>
      <c r="D1076" t="s">
        <v>55</v>
      </c>
      <c r="E1076" t="s">
        <v>54</v>
      </c>
      <c r="F1076" t="s">
        <v>55</v>
      </c>
      <c r="G1076" t="s">
        <v>11</v>
      </c>
      <c r="H1076" t="s">
        <v>12</v>
      </c>
    </row>
    <row r="1077" spans="1:8" x14ac:dyDescent="0.25">
      <c r="A1077">
        <v>537331</v>
      </c>
      <c r="B1077" t="s">
        <v>3991</v>
      </c>
      <c r="C1077">
        <v>2118</v>
      </c>
      <c r="D1077" t="s">
        <v>3445</v>
      </c>
      <c r="E1077" t="s">
        <v>3446</v>
      </c>
      <c r="F1077" t="s">
        <v>3445</v>
      </c>
      <c r="G1077" t="s">
        <v>3447</v>
      </c>
      <c r="H1077" t="s">
        <v>3448</v>
      </c>
    </row>
    <row r="1078" spans="1:8" x14ac:dyDescent="0.25">
      <c r="A1078">
        <v>537349</v>
      </c>
      <c r="B1078" t="s">
        <v>3992</v>
      </c>
      <c r="C1078">
        <v>2118</v>
      </c>
      <c r="D1078" t="s">
        <v>3445</v>
      </c>
      <c r="E1078" t="s">
        <v>3446</v>
      </c>
      <c r="F1078" t="s">
        <v>3445</v>
      </c>
      <c r="G1078" t="s">
        <v>3447</v>
      </c>
      <c r="H1078" t="s">
        <v>3448</v>
      </c>
    </row>
    <row r="1079" spans="1:8" x14ac:dyDescent="0.25">
      <c r="A1079">
        <v>537357</v>
      </c>
      <c r="B1079" t="s">
        <v>3993</v>
      </c>
      <c r="C1079">
        <v>2106</v>
      </c>
      <c r="D1079" t="s">
        <v>3468</v>
      </c>
      <c r="E1079" t="s">
        <v>3446</v>
      </c>
      <c r="F1079" t="s">
        <v>3445</v>
      </c>
      <c r="G1079" t="s">
        <v>3447</v>
      </c>
      <c r="H1079" t="s">
        <v>3448</v>
      </c>
    </row>
    <row r="1080" spans="1:8" x14ac:dyDescent="0.25">
      <c r="A1080">
        <v>537365</v>
      </c>
      <c r="B1080" t="s">
        <v>166</v>
      </c>
      <c r="C1080">
        <v>3109</v>
      </c>
      <c r="D1080" t="s">
        <v>55</v>
      </c>
      <c r="E1080" t="s">
        <v>54</v>
      </c>
      <c r="F1080" t="s">
        <v>55</v>
      </c>
      <c r="G1080" t="s">
        <v>11</v>
      </c>
      <c r="H1080" t="s">
        <v>12</v>
      </c>
    </row>
    <row r="1081" spans="1:8" x14ac:dyDescent="0.25">
      <c r="A1081">
        <v>537373</v>
      </c>
      <c r="B1081" t="s">
        <v>3994</v>
      </c>
      <c r="C1081">
        <v>2118</v>
      </c>
      <c r="D1081" t="s">
        <v>3445</v>
      </c>
      <c r="E1081" t="s">
        <v>3446</v>
      </c>
      <c r="F1081" t="s">
        <v>3445</v>
      </c>
      <c r="G1081" t="s">
        <v>3447</v>
      </c>
      <c r="H1081" t="s">
        <v>3448</v>
      </c>
    </row>
    <row r="1082" spans="1:8" x14ac:dyDescent="0.25">
      <c r="A1082">
        <v>537381</v>
      </c>
      <c r="B1082" t="s">
        <v>167</v>
      </c>
      <c r="C1082">
        <v>3109</v>
      </c>
      <c r="D1082" t="s">
        <v>55</v>
      </c>
      <c r="E1082" t="s">
        <v>54</v>
      </c>
      <c r="F1082" t="s">
        <v>55</v>
      </c>
      <c r="G1082" t="s">
        <v>11</v>
      </c>
      <c r="H1082" t="s">
        <v>12</v>
      </c>
    </row>
    <row r="1083" spans="1:8" x14ac:dyDescent="0.25">
      <c r="A1083">
        <v>537390</v>
      </c>
      <c r="B1083" t="s">
        <v>1411</v>
      </c>
      <c r="C1083">
        <v>2118</v>
      </c>
      <c r="D1083" t="s">
        <v>3445</v>
      </c>
      <c r="E1083" t="s">
        <v>3446</v>
      </c>
      <c r="F1083" t="s">
        <v>3445</v>
      </c>
      <c r="G1083" t="s">
        <v>3447</v>
      </c>
      <c r="H1083" t="s">
        <v>3448</v>
      </c>
    </row>
    <row r="1084" spans="1:8" x14ac:dyDescent="0.25">
      <c r="A1084">
        <v>537403</v>
      </c>
      <c r="B1084" t="s">
        <v>3995</v>
      </c>
      <c r="C1084">
        <v>2119</v>
      </c>
      <c r="D1084" t="s">
        <v>3858</v>
      </c>
      <c r="E1084" t="s">
        <v>3446</v>
      </c>
      <c r="F1084" t="s">
        <v>3445</v>
      </c>
      <c r="G1084" t="s">
        <v>3447</v>
      </c>
      <c r="H1084" t="s">
        <v>3448</v>
      </c>
    </row>
    <row r="1085" spans="1:8" x14ac:dyDescent="0.25">
      <c r="A1085">
        <v>537411</v>
      </c>
      <c r="B1085" t="s">
        <v>3996</v>
      </c>
      <c r="C1085">
        <v>2118</v>
      </c>
      <c r="D1085" t="s">
        <v>3445</v>
      </c>
      <c r="E1085" t="s">
        <v>3446</v>
      </c>
      <c r="F1085" t="s">
        <v>3445</v>
      </c>
      <c r="G1085" t="s">
        <v>3447</v>
      </c>
      <c r="H1085" t="s">
        <v>3448</v>
      </c>
    </row>
    <row r="1086" spans="1:8" x14ac:dyDescent="0.25">
      <c r="A1086">
        <v>537420</v>
      </c>
      <c r="B1086" t="s">
        <v>168</v>
      </c>
      <c r="C1086">
        <v>3109</v>
      </c>
      <c r="D1086" t="s">
        <v>55</v>
      </c>
      <c r="E1086" t="s">
        <v>54</v>
      </c>
      <c r="F1086" t="s">
        <v>55</v>
      </c>
      <c r="G1086" t="s">
        <v>11</v>
      </c>
      <c r="H1086" t="s">
        <v>12</v>
      </c>
    </row>
    <row r="1087" spans="1:8" x14ac:dyDescent="0.25">
      <c r="A1087">
        <v>537438</v>
      </c>
      <c r="B1087" t="s">
        <v>3997</v>
      </c>
      <c r="C1087">
        <v>2119</v>
      </c>
      <c r="D1087" t="s">
        <v>3858</v>
      </c>
      <c r="E1087" t="s">
        <v>3446</v>
      </c>
      <c r="F1087" t="s">
        <v>3445</v>
      </c>
      <c r="G1087" t="s">
        <v>3447</v>
      </c>
      <c r="H1087" t="s">
        <v>3448</v>
      </c>
    </row>
    <row r="1088" spans="1:8" x14ac:dyDescent="0.25">
      <c r="A1088">
        <v>537446</v>
      </c>
      <c r="B1088" t="s">
        <v>3998</v>
      </c>
      <c r="C1088">
        <v>2118</v>
      </c>
      <c r="D1088" t="s">
        <v>3445</v>
      </c>
      <c r="E1088" t="s">
        <v>3446</v>
      </c>
      <c r="F1088" t="s">
        <v>3445</v>
      </c>
      <c r="G1088" t="s">
        <v>3447</v>
      </c>
      <c r="H1088" t="s">
        <v>3448</v>
      </c>
    </row>
    <row r="1089" spans="1:8" x14ac:dyDescent="0.25">
      <c r="A1089">
        <v>537454</v>
      </c>
      <c r="B1089" t="s">
        <v>3891</v>
      </c>
      <c r="C1089">
        <v>2113</v>
      </c>
      <c r="D1089" t="s">
        <v>3891</v>
      </c>
      <c r="E1089" t="s">
        <v>3446</v>
      </c>
      <c r="F1089" t="s">
        <v>3445</v>
      </c>
      <c r="G1089" t="s">
        <v>3447</v>
      </c>
      <c r="H1089" t="s">
        <v>3448</v>
      </c>
    </row>
    <row r="1090" spans="1:8" x14ac:dyDescent="0.25">
      <c r="A1090">
        <v>537462</v>
      </c>
      <c r="B1090" t="s">
        <v>3999</v>
      </c>
      <c r="C1090">
        <v>2118</v>
      </c>
      <c r="D1090" t="s">
        <v>3445</v>
      </c>
      <c r="E1090" t="s">
        <v>3446</v>
      </c>
      <c r="F1090" t="s">
        <v>3445</v>
      </c>
      <c r="G1090" t="s">
        <v>3447</v>
      </c>
      <c r="H1090" t="s">
        <v>3448</v>
      </c>
    </row>
    <row r="1091" spans="1:8" x14ac:dyDescent="0.25">
      <c r="A1091">
        <v>537489</v>
      </c>
      <c r="B1091" t="s">
        <v>4000</v>
      </c>
      <c r="C1091">
        <v>2119</v>
      </c>
      <c r="D1091" t="s">
        <v>3858</v>
      </c>
      <c r="E1091" t="s">
        <v>3446</v>
      </c>
      <c r="F1091" t="s">
        <v>3445</v>
      </c>
      <c r="G1091" t="s">
        <v>3447</v>
      </c>
      <c r="H1091" t="s">
        <v>3448</v>
      </c>
    </row>
    <row r="1092" spans="1:8" x14ac:dyDescent="0.25">
      <c r="A1092">
        <v>537497</v>
      </c>
      <c r="B1092" t="s">
        <v>4001</v>
      </c>
      <c r="C1092">
        <v>2118</v>
      </c>
      <c r="D1092" t="s">
        <v>3445</v>
      </c>
      <c r="E1092" t="s">
        <v>3446</v>
      </c>
      <c r="F1092" t="s">
        <v>3445</v>
      </c>
      <c r="G1092" t="s">
        <v>3447</v>
      </c>
      <c r="H1092" t="s">
        <v>3448</v>
      </c>
    </row>
    <row r="1093" spans="1:8" x14ac:dyDescent="0.25">
      <c r="A1093">
        <v>537501</v>
      </c>
      <c r="B1093" t="s">
        <v>934</v>
      </c>
      <c r="C1093">
        <v>2113</v>
      </c>
      <c r="D1093" t="s">
        <v>3891</v>
      </c>
      <c r="E1093" t="s">
        <v>3446</v>
      </c>
      <c r="F1093" t="s">
        <v>3445</v>
      </c>
      <c r="G1093" t="s">
        <v>3447</v>
      </c>
      <c r="H1093" t="s">
        <v>3448</v>
      </c>
    </row>
    <row r="1094" spans="1:8" x14ac:dyDescent="0.25">
      <c r="A1094">
        <v>537519</v>
      </c>
      <c r="B1094" t="s">
        <v>169</v>
      </c>
      <c r="C1094">
        <v>3116</v>
      </c>
      <c r="D1094" t="s">
        <v>53</v>
      </c>
      <c r="E1094" t="s">
        <v>54</v>
      </c>
      <c r="F1094" t="s">
        <v>55</v>
      </c>
      <c r="G1094" t="s">
        <v>11</v>
      </c>
      <c r="H1094" t="s">
        <v>12</v>
      </c>
    </row>
    <row r="1095" spans="1:8" x14ac:dyDescent="0.25">
      <c r="A1095">
        <v>537527</v>
      </c>
      <c r="B1095" t="s">
        <v>170</v>
      </c>
      <c r="C1095">
        <v>3109</v>
      </c>
      <c r="D1095" t="s">
        <v>55</v>
      </c>
      <c r="E1095" t="s">
        <v>54</v>
      </c>
      <c r="F1095" t="s">
        <v>55</v>
      </c>
      <c r="G1095" t="s">
        <v>11</v>
      </c>
      <c r="H1095" t="s">
        <v>12</v>
      </c>
    </row>
    <row r="1096" spans="1:8" x14ac:dyDescent="0.25">
      <c r="A1096">
        <v>537535</v>
      </c>
      <c r="B1096" t="s">
        <v>17</v>
      </c>
      <c r="C1096">
        <v>3109</v>
      </c>
      <c r="D1096" t="s">
        <v>55</v>
      </c>
      <c r="E1096" t="s">
        <v>54</v>
      </c>
      <c r="F1096" t="s">
        <v>55</v>
      </c>
      <c r="G1096" t="s">
        <v>11</v>
      </c>
      <c r="H1096" t="s">
        <v>12</v>
      </c>
    </row>
    <row r="1097" spans="1:8" x14ac:dyDescent="0.25">
      <c r="A1097">
        <v>537543</v>
      </c>
      <c r="B1097" t="s">
        <v>171</v>
      </c>
      <c r="C1097">
        <v>3109</v>
      </c>
      <c r="D1097" t="s">
        <v>55</v>
      </c>
      <c r="E1097" t="s">
        <v>54</v>
      </c>
      <c r="F1097" t="s">
        <v>55</v>
      </c>
      <c r="G1097" t="s">
        <v>11</v>
      </c>
      <c r="H1097" t="s">
        <v>12</v>
      </c>
    </row>
    <row r="1098" spans="1:8" x14ac:dyDescent="0.25">
      <c r="A1098">
        <v>537551</v>
      </c>
      <c r="B1098" t="s">
        <v>4002</v>
      </c>
      <c r="C1098">
        <v>2119</v>
      </c>
      <c r="D1098" t="s">
        <v>3858</v>
      </c>
      <c r="E1098" t="s">
        <v>3446</v>
      </c>
      <c r="F1098" t="s">
        <v>3445</v>
      </c>
      <c r="G1098" t="s">
        <v>3447</v>
      </c>
      <c r="H1098" t="s">
        <v>3448</v>
      </c>
    </row>
    <row r="1099" spans="1:8" x14ac:dyDescent="0.25">
      <c r="A1099">
        <v>537560</v>
      </c>
      <c r="B1099" t="s">
        <v>4003</v>
      </c>
      <c r="C1099">
        <v>2119</v>
      </c>
      <c r="D1099" t="s">
        <v>3858</v>
      </c>
      <c r="E1099" t="s">
        <v>3446</v>
      </c>
      <c r="F1099" t="s">
        <v>3445</v>
      </c>
      <c r="G1099" t="s">
        <v>3447</v>
      </c>
      <c r="H1099" t="s">
        <v>3448</v>
      </c>
    </row>
    <row r="1100" spans="1:8" x14ac:dyDescent="0.25">
      <c r="A1100">
        <v>537578</v>
      </c>
      <c r="B1100" t="s">
        <v>4004</v>
      </c>
      <c r="C1100">
        <v>2119</v>
      </c>
      <c r="D1100" t="s">
        <v>3858</v>
      </c>
      <c r="E1100" t="s">
        <v>3446</v>
      </c>
      <c r="F1100" t="s">
        <v>3445</v>
      </c>
      <c r="G1100" t="s">
        <v>3447</v>
      </c>
      <c r="H1100" t="s">
        <v>3448</v>
      </c>
    </row>
    <row r="1101" spans="1:8" x14ac:dyDescent="0.25">
      <c r="A1101">
        <v>537586</v>
      </c>
      <c r="B1101" t="s">
        <v>4005</v>
      </c>
      <c r="C1101">
        <v>2119</v>
      </c>
      <c r="D1101" t="s">
        <v>3858</v>
      </c>
      <c r="E1101" t="s">
        <v>3446</v>
      </c>
      <c r="F1101" t="s">
        <v>3445</v>
      </c>
      <c r="G1101" t="s">
        <v>3447</v>
      </c>
      <c r="H1101" t="s">
        <v>3448</v>
      </c>
    </row>
    <row r="1102" spans="1:8" x14ac:dyDescent="0.25">
      <c r="A1102">
        <v>537594</v>
      </c>
      <c r="B1102" t="s">
        <v>414</v>
      </c>
      <c r="C1102">
        <v>6110</v>
      </c>
      <c r="D1102" t="s">
        <v>4690</v>
      </c>
      <c r="E1102" t="s">
        <v>4691</v>
      </c>
      <c r="F1102" t="s">
        <v>4690</v>
      </c>
      <c r="G1102" t="s">
        <v>4687</v>
      </c>
      <c r="H1102" t="s">
        <v>4688</v>
      </c>
    </row>
    <row r="1103" spans="1:8" x14ac:dyDescent="0.25">
      <c r="A1103">
        <v>537608</v>
      </c>
      <c r="B1103" t="s">
        <v>4710</v>
      </c>
      <c r="C1103">
        <v>6110</v>
      </c>
      <c r="D1103" t="s">
        <v>4690</v>
      </c>
      <c r="E1103" t="s">
        <v>4691</v>
      </c>
      <c r="F1103" t="s">
        <v>4690</v>
      </c>
      <c r="G1103" t="s">
        <v>4687</v>
      </c>
      <c r="H1103" t="s">
        <v>4688</v>
      </c>
    </row>
    <row r="1104" spans="1:8" x14ac:dyDescent="0.25">
      <c r="A1104">
        <v>537616</v>
      </c>
      <c r="B1104" t="s">
        <v>4006</v>
      </c>
      <c r="C1104">
        <v>2118</v>
      </c>
      <c r="D1104" t="s">
        <v>3445</v>
      </c>
      <c r="E1104" t="s">
        <v>3446</v>
      </c>
      <c r="F1104" t="s">
        <v>3445</v>
      </c>
      <c r="G1104" t="s">
        <v>3447</v>
      </c>
      <c r="H1104" t="s">
        <v>3448</v>
      </c>
    </row>
    <row r="1105" spans="1:8" x14ac:dyDescent="0.25">
      <c r="A1105">
        <v>537624</v>
      </c>
      <c r="B1105" t="s">
        <v>4007</v>
      </c>
      <c r="C1105">
        <v>2113</v>
      </c>
      <c r="D1105" t="s">
        <v>3891</v>
      </c>
      <c r="E1105" t="s">
        <v>3446</v>
      </c>
      <c r="F1105" t="s">
        <v>3445</v>
      </c>
      <c r="G1105" t="s">
        <v>3447</v>
      </c>
      <c r="H1105" t="s">
        <v>3448</v>
      </c>
    </row>
    <row r="1106" spans="1:8" x14ac:dyDescent="0.25">
      <c r="A1106">
        <v>537632</v>
      </c>
      <c r="B1106" t="s">
        <v>4008</v>
      </c>
      <c r="C1106">
        <v>2119</v>
      </c>
      <c r="D1106" t="s">
        <v>3858</v>
      </c>
      <c r="E1106" t="s">
        <v>3446</v>
      </c>
      <c r="F1106" t="s">
        <v>3445</v>
      </c>
      <c r="G1106" t="s">
        <v>3447</v>
      </c>
      <c r="H1106" t="s">
        <v>3448</v>
      </c>
    </row>
    <row r="1107" spans="1:8" x14ac:dyDescent="0.25">
      <c r="A1107">
        <v>537641</v>
      </c>
      <c r="B1107" t="s">
        <v>4009</v>
      </c>
      <c r="C1107">
        <v>2110</v>
      </c>
      <c r="D1107" t="s">
        <v>3460</v>
      </c>
      <c r="E1107" t="s">
        <v>3461</v>
      </c>
      <c r="F1107" t="s">
        <v>3460</v>
      </c>
      <c r="G1107" t="s">
        <v>3447</v>
      </c>
      <c r="H1107" t="s">
        <v>3448</v>
      </c>
    </row>
    <row r="1108" spans="1:8" x14ac:dyDescent="0.25">
      <c r="A1108">
        <v>537659</v>
      </c>
      <c r="B1108" t="s">
        <v>3962</v>
      </c>
      <c r="C1108">
        <v>2119</v>
      </c>
      <c r="D1108" t="s">
        <v>3858</v>
      </c>
      <c r="E1108" t="s">
        <v>3446</v>
      </c>
      <c r="F1108" t="s">
        <v>3445</v>
      </c>
      <c r="G1108" t="s">
        <v>3447</v>
      </c>
      <c r="H1108" t="s">
        <v>3448</v>
      </c>
    </row>
    <row r="1109" spans="1:8" x14ac:dyDescent="0.25">
      <c r="A1109">
        <v>537667</v>
      </c>
      <c r="B1109" t="s">
        <v>4010</v>
      </c>
      <c r="C1109">
        <v>2118</v>
      </c>
      <c r="D1109" t="s">
        <v>3445</v>
      </c>
      <c r="E1109" t="s">
        <v>3446</v>
      </c>
      <c r="F1109" t="s">
        <v>3445</v>
      </c>
      <c r="G1109" t="s">
        <v>3447</v>
      </c>
      <c r="H1109" t="s">
        <v>3448</v>
      </c>
    </row>
    <row r="1110" spans="1:8" x14ac:dyDescent="0.25">
      <c r="A1110">
        <v>537675</v>
      </c>
      <c r="B1110" t="s">
        <v>4011</v>
      </c>
      <c r="C1110">
        <v>2110</v>
      </c>
      <c r="D1110" t="s">
        <v>3460</v>
      </c>
      <c r="E1110" t="s">
        <v>3461</v>
      </c>
      <c r="F1110" t="s">
        <v>3460</v>
      </c>
      <c r="G1110" t="s">
        <v>3447</v>
      </c>
      <c r="H1110" t="s">
        <v>3448</v>
      </c>
    </row>
    <row r="1111" spans="1:8" x14ac:dyDescent="0.25">
      <c r="A1111">
        <v>537683</v>
      </c>
      <c r="B1111" t="s">
        <v>3858</v>
      </c>
      <c r="C1111">
        <v>2119</v>
      </c>
      <c r="D1111" t="s">
        <v>3858</v>
      </c>
      <c r="E1111" t="s">
        <v>3446</v>
      </c>
      <c r="F1111" t="s">
        <v>3445</v>
      </c>
      <c r="G1111" t="s">
        <v>3447</v>
      </c>
      <c r="H1111" t="s">
        <v>3448</v>
      </c>
    </row>
    <row r="1112" spans="1:8" x14ac:dyDescent="0.25">
      <c r="A1112">
        <v>537691</v>
      </c>
      <c r="B1112" t="s">
        <v>4062</v>
      </c>
      <c r="C1112">
        <v>6110</v>
      </c>
      <c r="D1112" t="s">
        <v>4690</v>
      </c>
      <c r="E1112" t="s">
        <v>4691</v>
      </c>
      <c r="F1112" t="s">
        <v>4690</v>
      </c>
      <c r="G1112" t="s">
        <v>4687</v>
      </c>
      <c r="H1112" t="s">
        <v>4688</v>
      </c>
    </row>
    <row r="1113" spans="1:8" x14ac:dyDescent="0.25">
      <c r="A1113">
        <v>537705</v>
      </c>
      <c r="B1113" t="s">
        <v>4012</v>
      </c>
      <c r="C1113">
        <v>2106</v>
      </c>
      <c r="D1113" t="s">
        <v>3468</v>
      </c>
      <c r="E1113" t="s">
        <v>3461</v>
      </c>
      <c r="F1113" t="s">
        <v>3460</v>
      </c>
      <c r="G1113" t="s">
        <v>3447</v>
      </c>
      <c r="H1113" t="s">
        <v>3448</v>
      </c>
    </row>
    <row r="1114" spans="1:8" x14ac:dyDescent="0.25">
      <c r="A1114">
        <v>537713</v>
      </c>
      <c r="B1114" t="s">
        <v>2411</v>
      </c>
      <c r="C1114">
        <v>7113</v>
      </c>
      <c r="D1114" t="s">
        <v>2392</v>
      </c>
      <c r="E1114" t="s">
        <v>2276</v>
      </c>
      <c r="F1114" t="s">
        <v>2275</v>
      </c>
      <c r="G1114" t="s">
        <v>2277</v>
      </c>
      <c r="H1114" t="s">
        <v>2278</v>
      </c>
    </row>
    <row r="1115" spans="1:8" x14ac:dyDescent="0.25">
      <c r="A1115">
        <v>537721</v>
      </c>
      <c r="B1115" t="s">
        <v>4013</v>
      </c>
      <c r="C1115">
        <v>2113</v>
      </c>
      <c r="D1115" t="s">
        <v>3891</v>
      </c>
      <c r="E1115" t="s">
        <v>3446</v>
      </c>
      <c r="F1115" t="s">
        <v>3445</v>
      </c>
      <c r="G1115" t="s">
        <v>3447</v>
      </c>
      <c r="H1115" t="s">
        <v>3448</v>
      </c>
    </row>
    <row r="1116" spans="1:8" x14ac:dyDescent="0.25">
      <c r="A1116">
        <v>537730</v>
      </c>
      <c r="B1116" t="s">
        <v>4711</v>
      </c>
      <c r="C1116">
        <v>6110</v>
      </c>
      <c r="D1116" t="s">
        <v>4690</v>
      </c>
      <c r="E1116" t="s">
        <v>4691</v>
      </c>
      <c r="F1116" t="s">
        <v>4690</v>
      </c>
      <c r="G1116" t="s">
        <v>4687</v>
      </c>
      <c r="H1116" t="s">
        <v>4688</v>
      </c>
    </row>
    <row r="1117" spans="1:8" x14ac:dyDescent="0.25">
      <c r="A1117">
        <v>537748</v>
      </c>
      <c r="B1117" t="s">
        <v>4014</v>
      </c>
      <c r="C1117">
        <v>2110</v>
      </c>
      <c r="D1117" t="s">
        <v>3460</v>
      </c>
      <c r="E1117" t="s">
        <v>3461</v>
      </c>
      <c r="F1117" t="s">
        <v>3460</v>
      </c>
      <c r="G1117" t="s">
        <v>3447</v>
      </c>
      <c r="H1117" t="s">
        <v>3448</v>
      </c>
    </row>
    <row r="1118" spans="1:8" x14ac:dyDescent="0.25">
      <c r="A1118">
        <v>537756</v>
      </c>
      <c r="B1118" t="s">
        <v>4015</v>
      </c>
      <c r="C1118">
        <v>2118</v>
      </c>
      <c r="D1118" t="s">
        <v>3445</v>
      </c>
      <c r="E1118" t="s">
        <v>3446</v>
      </c>
      <c r="F1118" t="s">
        <v>3445</v>
      </c>
      <c r="G1118" t="s">
        <v>3447</v>
      </c>
      <c r="H1118" t="s">
        <v>3448</v>
      </c>
    </row>
    <row r="1119" spans="1:8" x14ac:dyDescent="0.25">
      <c r="A1119">
        <v>537764</v>
      </c>
      <c r="B1119" t="s">
        <v>4016</v>
      </c>
      <c r="C1119">
        <v>2118</v>
      </c>
      <c r="D1119" t="s">
        <v>3445</v>
      </c>
      <c r="E1119" t="s">
        <v>3446</v>
      </c>
      <c r="F1119" t="s">
        <v>3445</v>
      </c>
      <c r="G1119" t="s">
        <v>3447</v>
      </c>
      <c r="H1119" t="s">
        <v>3448</v>
      </c>
    </row>
    <row r="1120" spans="1:8" x14ac:dyDescent="0.25">
      <c r="A1120">
        <v>537772</v>
      </c>
      <c r="B1120" t="s">
        <v>4017</v>
      </c>
      <c r="C1120">
        <v>2119</v>
      </c>
      <c r="D1120" t="s">
        <v>3858</v>
      </c>
      <c r="E1120" t="s">
        <v>3446</v>
      </c>
      <c r="F1120" t="s">
        <v>3445</v>
      </c>
      <c r="G1120" t="s">
        <v>3447</v>
      </c>
      <c r="H1120" t="s">
        <v>3448</v>
      </c>
    </row>
    <row r="1121" spans="1:8" x14ac:dyDescent="0.25">
      <c r="A1121">
        <v>537781</v>
      </c>
      <c r="B1121" t="s">
        <v>4018</v>
      </c>
      <c r="C1121">
        <v>2113</v>
      </c>
      <c r="D1121" t="s">
        <v>3891</v>
      </c>
      <c r="E1121" t="s">
        <v>3446</v>
      </c>
      <c r="F1121" t="s">
        <v>3445</v>
      </c>
      <c r="G1121" t="s">
        <v>3447</v>
      </c>
      <c r="H1121" t="s">
        <v>3448</v>
      </c>
    </row>
    <row r="1122" spans="1:8" x14ac:dyDescent="0.25">
      <c r="A1122">
        <v>537799</v>
      </c>
      <c r="B1122" t="s">
        <v>4019</v>
      </c>
      <c r="C1122">
        <v>2119</v>
      </c>
      <c r="D1122" t="s">
        <v>3858</v>
      </c>
      <c r="E1122" t="s">
        <v>3446</v>
      </c>
      <c r="F1122" t="s">
        <v>3445</v>
      </c>
      <c r="G1122" t="s">
        <v>3447</v>
      </c>
      <c r="H1122" t="s">
        <v>3448</v>
      </c>
    </row>
    <row r="1123" spans="1:8" x14ac:dyDescent="0.25">
      <c r="A1123">
        <v>537802</v>
      </c>
      <c r="B1123" t="s">
        <v>4020</v>
      </c>
      <c r="C1123">
        <v>2119</v>
      </c>
      <c r="D1123" t="s">
        <v>3858</v>
      </c>
      <c r="E1123" t="s">
        <v>3446</v>
      </c>
      <c r="F1123" t="s">
        <v>3445</v>
      </c>
      <c r="G1123" t="s">
        <v>3447</v>
      </c>
      <c r="H1123" t="s">
        <v>3448</v>
      </c>
    </row>
    <row r="1124" spans="1:8" x14ac:dyDescent="0.25">
      <c r="A1124">
        <v>537811</v>
      </c>
      <c r="B1124" t="s">
        <v>4021</v>
      </c>
      <c r="C1124">
        <v>2119</v>
      </c>
      <c r="D1124" t="s">
        <v>3858</v>
      </c>
      <c r="E1124" t="s">
        <v>3446</v>
      </c>
      <c r="F1124" t="s">
        <v>3445</v>
      </c>
      <c r="G1124" t="s">
        <v>3447</v>
      </c>
      <c r="H1124" t="s">
        <v>3448</v>
      </c>
    </row>
    <row r="1125" spans="1:8" x14ac:dyDescent="0.25">
      <c r="A1125">
        <v>537829</v>
      </c>
      <c r="B1125" t="s">
        <v>2718</v>
      </c>
      <c r="C1125">
        <v>6103</v>
      </c>
      <c r="D1125" t="s">
        <v>4712</v>
      </c>
      <c r="E1125" t="s">
        <v>4691</v>
      </c>
      <c r="F1125" t="s">
        <v>4690</v>
      </c>
      <c r="G1125" t="s">
        <v>4687</v>
      </c>
      <c r="H1125" t="s">
        <v>4688</v>
      </c>
    </row>
    <row r="1126" spans="1:8" x14ac:dyDescent="0.25">
      <c r="A1126">
        <v>537837</v>
      </c>
      <c r="B1126" t="s">
        <v>4022</v>
      </c>
      <c r="C1126">
        <v>2113</v>
      </c>
      <c r="D1126" t="s">
        <v>3891</v>
      </c>
      <c r="E1126" t="s">
        <v>3446</v>
      </c>
      <c r="F1126" t="s">
        <v>3445</v>
      </c>
      <c r="G1126" t="s">
        <v>3447</v>
      </c>
      <c r="H1126" t="s">
        <v>3448</v>
      </c>
    </row>
    <row r="1127" spans="1:8" x14ac:dyDescent="0.25">
      <c r="A1127">
        <v>537845</v>
      </c>
      <c r="B1127" t="s">
        <v>1259</v>
      </c>
      <c r="C1127">
        <v>4103</v>
      </c>
      <c r="D1127" t="s">
        <v>1248</v>
      </c>
      <c r="E1127" t="s">
        <v>1249</v>
      </c>
      <c r="F1127" t="s">
        <v>1248</v>
      </c>
      <c r="G1127" t="s">
        <v>1250</v>
      </c>
      <c r="H1127" t="s">
        <v>1251</v>
      </c>
    </row>
    <row r="1128" spans="1:8" x14ac:dyDescent="0.25">
      <c r="A1128">
        <v>537853</v>
      </c>
      <c r="B1128" t="s">
        <v>4023</v>
      </c>
      <c r="C1128">
        <v>2118</v>
      </c>
      <c r="D1128" t="s">
        <v>3445</v>
      </c>
      <c r="E1128" t="s">
        <v>3446</v>
      </c>
      <c r="F1128" t="s">
        <v>3445</v>
      </c>
      <c r="G1128" t="s">
        <v>3447</v>
      </c>
      <c r="H1128" t="s">
        <v>3448</v>
      </c>
    </row>
    <row r="1129" spans="1:8" x14ac:dyDescent="0.25">
      <c r="A1129">
        <v>537861</v>
      </c>
      <c r="B1129" t="s">
        <v>4024</v>
      </c>
      <c r="C1129">
        <v>2113</v>
      </c>
      <c r="D1129" t="s">
        <v>3891</v>
      </c>
      <c r="E1129" t="s">
        <v>3446</v>
      </c>
      <c r="F1129" t="s">
        <v>3445</v>
      </c>
      <c r="G1129" t="s">
        <v>3447</v>
      </c>
      <c r="H1129" t="s">
        <v>3448</v>
      </c>
    </row>
    <row r="1130" spans="1:8" x14ac:dyDescent="0.25">
      <c r="A1130">
        <v>537870</v>
      </c>
      <c r="B1130" t="s">
        <v>1260</v>
      </c>
      <c r="C1130">
        <v>4103</v>
      </c>
      <c r="D1130" t="s">
        <v>1248</v>
      </c>
      <c r="E1130" t="s">
        <v>1249</v>
      </c>
      <c r="F1130" t="s">
        <v>1248</v>
      </c>
      <c r="G1130" t="s">
        <v>1250</v>
      </c>
      <c r="H1130" t="s">
        <v>1251</v>
      </c>
    </row>
    <row r="1131" spans="1:8" x14ac:dyDescent="0.25">
      <c r="A1131">
        <v>537888</v>
      </c>
      <c r="B1131" t="s">
        <v>4025</v>
      </c>
      <c r="C1131">
        <v>2110</v>
      </c>
      <c r="D1131" t="s">
        <v>3460</v>
      </c>
      <c r="E1131" t="s">
        <v>3461</v>
      </c>
      <c r="F1131" t="s">
        <v>3460</v>
      </c>
      <c r="G1131" t="s">
        <v>3447</v>
      </c>
      <c r="H1131" t="s">
        <v>3448</v>
      </c>
    </row>
    <row r="1132" spans="1:8" x14ac:dyDescent="0.25">
      <c r="A1132">
        <v>537896</v>
      </c>
      <c r="B1132" t="s">
        <v>4026</v>
      </c>
      <c r="C1132">
        <v>2118</v>
      </c>
      <c r="D1132" t="s">
        <v>3445</v>
      </c>
      <c r="E1132" t="s">
        <v>3446</v>
      </c>
      <c r="F1132" t="s">
        <v>3445</v>
      </c>
      <c r="G1132" t="s">
        <v>3447</v>
      </c>
      <c r="H1132" t="s">
        <v>3448</v>
      </c>
    </row>
    <row r="1133" spans="1:8" x14ac:dyDescent="0.25">
      <c r="A1133">
        <v>537900</v>
      </c>
      <c r="B1133" t="s">
        <v>4027</v>
      </c>
      <c r="C1133">
        <v>2119</v>
      </c>
      <c r="D1133" t="s">
        <v>3858</v>
      </c>
      <c r="E1133" t="s">
        <v>3446</v>
      </c>
      <c r="F1133" t="s">
        <v>3445</v>
      </c>
      <c r="G1133" t="s">
        <v>3447</v>
      </c>
      <c r="H1133" t="s">
        <v>3448</v>
      </c>
    </row>
    <row r="1134" spans="1:8" x14ac:dyDescent="0.25">
      <c r="A1134">
        <v>537918</v>
      </c>
      <c r="B1134" t="s">
        <v>1261</v>
      </c>
      <c r="C1134">
        <v>4103</v>
      </c>
      <c r="D1134" t="s">
        <v>1248</v>
      </c>
      <c r="E1134" t="s">
        <v>1249</v>
      </c>
      <c r="F1134" t="s">
        <v>1248</v>
      </c>
      <c r="G1134" t="s">
        <v>1250</v>
      </c>
      <c r="H1134" t="s">
        <v>1251</v>
      </c>
    </row>
    <row r="1135" spans="1:8" x14ac:dyDescent="0.25">
      <c r="A1135">
        <v>537926</v>
      </c>
      <c r="B1135" t="s">
        <v>1262</v>
      </c>
      <c r="C1135">
        <v>4103</v>
      </c>
      <c r="D1135" t="s">
        <v>1248</v>
      </c>
      <c r="E1135" t="s">
        <v>1249</v>
      </c>
      <c r="F1135" t="s">
        <v>1248</v>
      </c>
      <c r="G1135" t="s">
        <v>1250</v>
      </c>
      <c r="H1135" t="s">
        <v>1251</v>
      </c>
    </row>
    <row r="1136" spans="1:8" x14ac:dyDescent="0.25">
      <c r="A1136">
        <v>537934</v>
      </c>
      <c r="B1136" t="s">
        <v>1263</v>
      </c>
      <c r="C1136">
        <v>4103</v>
      </c>
      <c r="D1136" t="s">
        <v>1248</v>
      </c>
      <c r="E1136" t="s">
        <v>1249</v>
      </c>
      <c r="F1136" t="s">
        <v>1248</v>
      </c>
      <c r="G1136" t="s">
        <v>1250</v>
      </c>
      <c r="H1136" t="s">
        <v>1251</v>
      </c>
    </row>
    <row r="1137" spans="1:8" x14ac:dyDescent="0.25">
      <c r="A1137">
        <v>537942</v>
      </c>
      <c r="B1137" t="s">
        <v>1391</v>
      </c>
      <c r="C1137">
        <v>2118</v>
      </c>
      <c r="D1137" t="s">
        <v>3445</v>
      </c>
      <c r="E1137" t="s">
        <v>3446</v>
      </c>
      <c r="F1137" t="s">
        <v>3445</v>
      </c>
      <c r="G1137" t="s">
        <v>3447</v>
      </c>
      <c r="H1137" t="s">
        <v>3448</v>
      </c>
    </row>
    <row r="1138" spans="1:8" x14ac:dyDescent="0.25">
      <c r="A1138">
        <v>537951</v>
      </c>
      <c r="B1138" t="s">
        <v>4028</v>
      </c>
      <c r="C1138">
        <v>2119</v>
      </c>
      <c r="D1138" t="s">
        <v>3858</v>
      </c>
      <c r="E1138" t="s">
        <v>3446</v>
      </c>
      <c r="F1138" t="s">
        <v>3445</v>
      </c>
      <c r="G1138" t="s">
        <v>3447</v>
      </c>
      <c r="H1138" t="s">
        <v>3448</v>
      </c>
    </row>
    <row r="1139" spans="1:8" x14ac:dyDescent="0.25">
      <c r="A1139">
        <v>537969</v>
      </c>
      <c r="B1139" t="s">
        <v>1264</v>
      </c>
      <c r="C1139">
        <v>4103</v>
      </c>
      <c r="D1139" t="s">
        <v>1248</v>
      </c>
      <c r="E1139" t="s">
        <v>1249</v>
      </c>
      <c r="F1139" t="s">
        <v>1248</v>
      </c>
      <c r="G1139" t="s">
        <v>1250</v>
      </c>
      <c r="H1139" t="s">
        <v>1251</v>
      </c>
    </row>
    <row r="1140" spans="1:8" x14ac:dyDescent="0.25">
      <c r="A1140">
        <v>537977</v>
      </c>
      <c r="B1140" t="s">
        <v>4029</v>
      </c>
      <c r="C1140">
        <v>2119</v>
      </c>
      <c r="D1140" t="s">
        <v>3858</v>
      </c>
      <c r="E1140" t="s">
        <v>3446</v>
      </c>
      <c r="F1140" t="s">
        <v>3445</v>
      </c>
      <c r="G1140" t="s">
        <v>3447</v>
      </c>
      <c r="H1140" t="s">
        <v>3448</v>
      </c>
    </row>
    <row r="1141" spans="1:8" x14ac:dyDescent="0.25">
      <c r="A1141">
        <v>537985</v>
      </c>
      <c r="B1141" t="s">
        <v>3673</v>
      </c>
      <c r="C1141">
        <v>2118</v>
      </c>
      <c r="D1141" t="s">
        <v>3445</v>
      </c>
      <c r="E1141" t="s">
        <v>3446</v>
      </c>
      <c r="F1141" t="s">
        <v>3445</v>
      </c>
      <c r="G1141" t="s">
        <v>3447</v>
      </c>
      <c r="H1141" t="s">
        <v>3448</v>
      </c>
    </row>
    <row r="1142" spans="1:8" x14ac:dyDescent="0.25">
      <c r="A1142">
        <v>537993</v>
      </c>
      <c r="B1142" t="s">
        <v>4030</v>
      </c>
      <c r="C1142">
        <v>2106</v>
      </c>
      <c r="D1142" t="s">
        <v>3468</v>
      </c>
      <c r="E1142" t="s">
        <v>3446</v>
      </c>
      <c r="F1142" t="s">
        <v>3445</v>
      </c>
      <c r="G1142" t="s">
        <v>3447</v>
      </c>
      <c r="H1142" t="s">
        <v>3448</v>
      </c>
    </row>
    <row r="1143" spans="1:8" x14ac:dyDescent="0.25">
      <c r="A1143">
        <v>538001</v>
      </c>
      <c r="B1143" t="s">
        <v>1265</v>
      </c>
      <c r="C1143">
        <v>4103</v>
      </c>
      <c r="D1143" t="s">
        <v>1248</v>
      </c>
      <c r="E1143" t="s">
        <v>1249</v>
      </c>
      <c r="F1143" t="s">
        <v>1248</v>
      </c>
      <c r="G1143" t="s">
        <v>1250</v>
      </c>
      <c r="H1143" t="s">
        <v>1251</v>
      </c>
    </row>
    <row r="1144" spans="1:8" x14ac:dyDescent="0.25">
      <c r="A1144">
        <v>538019</v>
      </c>
      <c r="B1144" t="s">
        <v>1266</v>
      </c>
      <c r="C1144">
        <v>4103</v>
      </c>
      <c r="D1144" t="s">
        <v>1248</v>
      </c>
      <c r="E1144" t="s">
        <v>1249</v>
      </c>
      <c r="F1144" t="s">
        <v>1248</v>
      </c>
      <c r="G1144" t="s">
        <v>1250</v>
      </c>
      <c r="H1144" t="s">
        <v>1251</v>
      </c>
    </row>
    <row r="1145" spans="1:8" x14ac:dyDescent="0.25">
      <c r="A1145">
        <v>538027</v>
      </c>
      <c r="B1145" t="s">
        <v>1267</v>
      </c>
      <c r="C1145">
        <v>4103</v>
      </c>
      <c r="D1145" t="s">
        <v>1248</v>
      </c>
      <c r="E1145" t="s">
        <v>1249</v>
      </c>
      <c r="F1145" t="s">
        <v>1248</v>
      </c>
      <c r="G1145" t="s">
        <v>1250</v>
      </c>
      <c r="H1145" t="s">
        <v>1251</v>
      </c>
    </row>
    <row r="1146" spans="1:8" x14ac:dyDescent="0.25">
      <c r="A1146">
        <v>538035</v>
      </c>
      <c r="B1146" t="s">
        <v>4031</v>
      </c>
      <c r="C1146">
        <v>2110</v>
      </c>
      <c r="D1146" t="s">
        <v>3460</v>
      </c>
      <c r="E1146" t="s">
        <v>3461</v>
      </c>
      <c r="F1146" t="s">
        <v>3460</v>
      </c>
      <c r="G1146" t="s">
        <v>3447</v>
      </c>
      <c r="H1146" t="s">
        <v>3448</v>
      </c>
    </row>
    <row r="1147" spans="1:8" x14ac:dyDescent="0.25">
      <c r="A1147">
        <v>538043</v>
      </c>
      <c r="B1147" t="s">
        <v>164</v>
      </c>
      <c r="C1147">
        <v>2122</v>
      </c>
      <c r="D1147" t="s">
        <v>868</v>
      </c>
      <c r="E1147" t="s">
        <v>3451</v>
      </c>
      <c r="F1147" t="s">
        <v>3452</v>
      </c>
      <c r="G1147" t="s">
        <v>3447</v>
      </c>
      <c r="H1147" t="s">
        <v>3448</v>
      </c>
    </row>
    <row r="1148" spans="1:8" x14ac:dyDescent="0.25">
      <c r="A1148">
        <v>538051</v>
      </c>
      <c r="B1148" t="s">
        <v>4032</v>
      </c>
      <c r="C1148">
        <v>2103</v>
      </c>
      <c r="D1148" t="s">
        <v>3450</v>
      </c>
      <c r="E1148" t="s">
        <v>3451</v>
      </c>
      <c r="F1148" t="s">
        <v>3452</v>
      </c>
      <c r="G1148" t="s">
        <v>3447</v>
      </c>
      <c r="H1148" t="s">
        <v>3448</v>
      </c>
    </row>
    <row r="1149" spans="1:8" x14ac:dyDescent="0.25">
      <c r="A1149">
        <v>538086</v>
      </c>
      <c r="B1149" t="s">
        <v>4033</v>
      </c>
      <c r="C1149">
        <v>2103</v>
      </c>
      <c r="D1149" t="s">
        <v>3450</v>
      </c>
      <c r="E1149" t="s">
        <v>3451</v>
      </c>
      <c r="F1149" t="s">
        <v>3452</v>
      </c>
      <c r="G1149" t="s">
        <v>3447</v>
      </c>
      <c r="H1149" t="s">
        <v>3448</v>
      </c>
    </row>
    <row r="1150" spans="1:8" x14ac:dyDescent="0.25">
      <c r="A1150">
        <v>538094</v>
      </c>
      <c r="B1150" t="s">
        <v>3450</v>
      </c>
      <c r="C1150">
        <v>2103</v>
      </c>
      <c r="D1150" t="s">
        <v>3450</v>
      </c>
      <c r="E1150" t="s">
        <v>3451</v>
      </c>
      <c r="F1150" t="s">
        <v>3452</v>
      </c>
      <c r="G1150" t="s">
        <v>3447</v>
      </c>
      <c r="H1150" t="s">
        <v>3448</v>
      </c>
    </row>
    <row r="1151" spans="1:8" x14ac:dyDescent="0.25">
      <c r="A1151">
        <v>538108</v>
      </c>
      <c r="B1151" t="s">
        <v>4034</v>
      </c>
      <c r="C1151">
        <v>2103</v>
      </c>
      <c r="D1151" t="s">
        <v>3450</v>
      </c>
      <c r="E1151" t="s">
        <v>3451</v>
      </c>
      <c r="F1151" t="s">
        <v>3452</v>
      </c>
      <c r="G1151" t="s">
        <v>3447</v>
      </c>
      <c r="H1151" t="s">
        <v>3448</v>
      </c>
    </row>
    <row r="1152" spans="1:8" x14ac:dyDescent="0.25">
      <c r="A1152">
        <v>538116</v>
      </c>
      <c r="B1152" t="s">
        <v>1268</v>
      </c>
      <c r="C1152">
        <v>4103</v>
      </c>
      <c r="D1152" t="s">
        <v>1248</v>
      </c>
      <c r="E1152" t="s">
        <v>1249</v>
      </c>
      <c r="F1152" t="s">
        <v>1248</v>
      </c>
      <c r="G1152" t="s">
        <v>1250</v>
      </c>
      <c r="H1152" t="s">
        <v>1251</v>
      </c>
    </row>
    <row r="1153" spans="1:8" x14ac:dyDescent="0.25">
      <c r="A1153">
        <v>538132</v>
      </c>
      <c r="B1153" t="s">
        <v>4035</v>
      </c>
      <c r="C1153">
        <v>2103</v>
      </c>
      <c r="D1153" t="s">
        <v>3450</v>
      </c>
      <c r="E1153" t="s">
        <v>3451</v>
      </c>
      <c r="F1153" t="s">
        <v>3452</v>
      </c>
      <c r="G1153" t="s">
        <v>3447</v>
      </c>
      <c r="H1153" t="s">
        <v>3448</v>
      </c>
    </row>
    <row r="1154" spans="1:8" x14ac:dyDescent="0.25">
      <c r="A1154">
        <v>538141</v>
      </c>
      <c r="B1154" t="s">
        <v>4036</v>
      </c>
      <c r="C1154">
        <v>2122</v>
      </c>
      <c r="D1154" t="s">
        <v>868</v>
      </c>
      <c r="E1154" t="s">
        <v>3451</v>
      </c>
      <c r="F1154" t="s">
        <v>3452</v>
      </c>
      <c r="G1154" t="s">
        <v>3447</v>
      </c>
      <c r="H1154" t="s">
        <v>3448</v>
      </c>
    </row>
    <row r="1155" spans="1:8" x14ac:dyDescent="0.25">
      <c r="A1155">
        <v>538159</v>
      </c>
      <c r="B1155" t="s">
        <v>527</v>
      </c>
      <c r="C1155">
        <v>4106</v>
      </c>
      <c r="D1155" t="s">
        <v>1253</v>
      </c>
      <c r="E1155" t="s">
        <v>1249</v>
      </c>
      <c r="F1155" t="s">
        <v>1248</v>
      </c>
      <c r="G1155" t="s">
        <v>1250</v>
      </c>
      <c r="H1155" t="s">
        <v>1251</v>
      </c>
    </row>
    <row r="1156" spans="1:8" x14ac:dyDescent="0.25">
      <c r="A1156">
        <v>538167</v>
      </c>
      <c r="B1156" t="s">
        <v>4037</v>
      </c>
      <c r="C1156">
        <v>2122</v>
      </c>
      <c r="D1156" t="s">
        <v>868</v>
      </c>
      <c r="E1156" t="s">
        <v>3451</v>
      </c>
      <c r="F1156" t="s">
        <v>3452</v>
      </c>
      <c r="G1156" t="s">
        <v>3447</v>
      </c>
      <c r="H1156" t="s">
        <v>3448</v>
      </c>
    </row>
    <row r="1157" spans="1:8" x14ac:dyDescent="0.25">
      <c r="A1157">
        <v>538183</v>
      </c>
      <c r="B1157" t="s">
        <v>3038</v>
      </c>
      <c r="C1157">
        <v>3208</v>
      </c>
      <c r="D1157" t="s">
        <v>3028</v>
      </c>
      <c r="E1157" t="s">
        <v>3029</v>
      </c>
      <c r="F1157" t="s">
        <v>3030</v>
      </c>
      <c r="G1157" t="s">
        <v>3012</v>
      </c>
      <c r="H1157" t="s">
        <v>3013</v>
      </c>
    </row>
    <row r="1158" spans="1:8" x14ac:dyDescent="0.25">
      <c r="A1158">
        <v>538191</v>
      </c>
      <c r="B1158" t="s">
        <v>4038</v>
      </c>
      <c r="C1158">
        <v>2103</v>
      </c>
      <c r="D1158" t="s">
        <v>3450</v>
      </c>
      <c r="E1158" t="s">
        <v>3451</v>
      </c>
      <c r="F1158" t="s">
        <v>3452</v>
      </c>
      <c r="G1158" t="s">
        <v>3447</v>
      </c>
      <c r="H1158" t="s">
        <v>3448</v>
      </c>
    </row>
    <row r="1159" spans="1:8" x14ac:dyDescent="0.25">
      <c r="A1159">
        <v>538221</v>
      </c>
      <c r="B1159" t="s">
        <v>4039</v>
      </c>
      <c r="C1159">
        <v>2103</v>
      </c>
      <c r="D1159" t="s">
        <v>3450</v>
      </c>
      <c r="E1159" t="s">
        <v>3451</v>
      </c>
      <c r="F1159" t="s">
        <v>3452</v>
      </c>
      <c r="G1159" t="s">
        <v>3447</v>
      </c>
      <c r="H1159" t="s">
        <v>3448</v>
      </c>
    </row>
    <row r="1160" spans="1:8" x14ac:dyDescent="0.25">
      <c r="A1160">
        <v>538230</v>
      </c>
      <c r="B1160" t="s">
        <v>4040</v>
      </c>
      <c r="C1160">
        <v>2103</v>
      </c>
      <c r="D1160" t="s">
        <v>3450</v>
      </c>
      <c r="E1160" t="s">
        <v>3451</v>
      </c>
      <c r="F1160" t="s">
        <v>3452</v>
      </c>
      <c r="G1160" t="s">
        <v>3447</v>
      </c>
      <c r="H1160" t="s">
        <v>3448</v>
      </c>
    </row>
    <row r="1161" spans="1:8" x14ac:dyDescent="0.25">
      <c r="A1161">
        <v>538248</v>
      </c>
      <c r="B1161" t="s">
        <v>4041</v>
      </c>
      <c r="C1161">
        <v>2122</v>
      </c>
      <c r="D1161" t="s">
        <v>868</v>
      </c>
      <c r="E1161" t="s">
        <v>3451</v>
      </c>
      <c r="F1161" t="s">
        <v>3452</v>
      </c>
      <c r="G1161" t="s">
        <v>3447</v>
      </c>
      <c r="H1161" t="s">
        <v>3448</v>
      </c>
    </row>
    <row r="1162" spans="1:8" x14ac:dyDescent="0.25">
      <c r="A1162">
        <v>538256</v>
      </c>
      <c r="B1162" t="s">
        <v>355</v>
      </c>
      <c r="C1162">
        <v>2103</v>
      </c>
      <c r="D1162" t="s">
        <v>3450</v>
      </c>
      <c r="E1162" t="s">
        <v>3451</v>
      </c>
      <c r="F1162" t="s">
        <v>3452</v>
      </c>
      <c r="G1162" t="s">
        <v>3447</v>
      </c>
      <c r="H1162" t="s">
        <v>3448</v>
      </c>
    </row>
    <row r="1163" spans="1:8" x14ac:dyDescent="0.25">
      <c r="A1163">
        <v>538264</v>
      </c>
      <c r="B1163" t="s">
        <v>4042</v>
      </c>
      <c r="C1163">
        <v>2103</v>
      </c>
      <c r="D1163" t="s">
        <v>3450</v>
      </c>
      <c r="E1163" t="s">
        <v>3451</v>
      </c>
      <c r="F1163" t="s">
        <v>3452</v>
      </c>
      <c r="G1163" t="s">
        <v>3447</v>
      </c>
      <c r="H1163" t="s">
        <v>3448</v>
      </c>
    </row>
    <row r="1164" spans="1:8" x14ac:dyDescent="0.25">
      <c r="A1164">
        <v>538272</v>
      </c>
      <c r="B1164" t="s">
        <v>4043</v>
      </c>
      <c r="C1164">
        <v>2103</v>
      </c>
      <c r="D1164" t="s">
        <v>3450</v>
      </c>
      <c r="E1164" t="s">
        <v>3451</v>
      </c>
      <c r="F1164" t="s">
        <v>3452</v>
      </c>
      <c r="G1164" t="s">
        <v>3447</v>
      </c>
      <c r="H1164" t="s">
        <v>3448</v>
      </c>
    </row>
    <row r="1165" spans="1:8" x14ac:dyDescent="0.25">
      <c r="A1165">
        <v>538281</v>
      </c>
      <c r="B1165" t="s">
        <v>4044</v>
      </c>
      <c r="C1165">
        <v>2122</v>
      </c>
      <c r="D1165" t="s">
        <v>868</v>
      </c>
      <c r="E1165" t="s">
        <v>3451</v>
      </c>
      <c r="F1165" t="s">
        <v>3452</v>
      </c>
      <c r="G1165" t="s">
        <v>3447</v>
      </c>
      <c r="H1165" t="s">
        <v>3448</v>
      </c>
    </row>
    <row r="1166" spans="1:8" x14ac:dyDescent="0.25">
      <c r="A1166">
        <v>538299</v>
      </c>
      <c r="B1166" t="s">
        <v>4045</v>
      </c>
      <c r="C1166">
        <v>2122</v>
      </c>
      <c r="D1166" t="s">
        <v>868</v>
      </c>
      <c r="E1166" t="s">
        <v>3451</v>
      </c>
      <c r="F1166" t="s">
        <v>3452</v>
      </c>
      <c r="G1166" t="s">
        <v>3447</v>
      </c>
      <c r="H1166" t="s">
        <v>3448</v>
      </c>
    </row>
    <row r="1167" spans="1:8" x14ac:dyDescent="0.25">
      <c r="A1167">
        <v>538311</v>
      </c>
      <c r="B1167" t="s">
        <v>4046</v>
      </c>
      <c r="C1167">
        <v>2103</v>
      </c>
      <c r="D1167" t="s">
        <v>3450</v>
      </c>
      <c r="E1167" t="s">
        <v>3451</v>
      </c>
      <c r="F1167" t="s">
        <v>3452</v>
      </c>
      <c r="G1167" t="s">
        <v>3447</v>
      </c>
      <c r="H1167" t="s">
        <v>3448</v>
      </c>
    </row>
    <row r="1168" spans="1:8" x14ac:dyDescent="0.25">
      <c r="A1168">
        <v>538329</v>
      </c>
      <c r="B1168" t="s">
        <v>4047</v>
      </c>
      <c r="C1168">
        <v>2103</v>
      </c>
      <c r="D1168" t="s">
        <v>3450</v>
      </c>
      <c r="E1168" t="s">
        <v>3451</v>
      </c>
      <c r="F1168" t="s">
        <v>3452</v>
      </c>
      <c r="G1168" t="s">
        <v>3447</v>
      </c>
      <c r="H1168" t="s">
        <v>3448</v>
      </c>
    </row>
    <row r="1169" spans="1:8" x14ac:dyDescent="0.25">
      <c r="A1169">
        <v>538337</v>
      </c>
      <c r="B1169" t="s">
        <v>1269</v>
      </c>
      <c r="C1169">
        <v>4107</v>
      </c>
      <c r="D1169" t="s">
        <v>1257</v>
      </c>
      <c r="E1169" t="s">
        <v>1258</v>
      </c>
      <c r="F1169" t="s">
        <v>1257</v>
      </c>
      <c r="G1169" t="s">
        <v>1250</v>
      </c>
      <c r="H1169" t="s">
        <v>1251</v>
      </c>
    </row>
    <row r="1170" spans="1:8" x14ac:dyDescent="0.25">
      <c r="A1170">
        <v>538345</v>
      </c>
      <c r="B1170" t="s">
        <v>4048</v>
      </c>
      <c r="C1170">
        <v>2117</v>
      </c>
      <c r="D1170" t="s">
        <v>3647</v>
      </c>
      <c r="E1170" t="s">
        <v>3504</v>
      </c>
      <c r="F1170" t="s">
        <v>3503</v>
      </c>
      <c r="G1170" t="s">
        <v>3447</v>
      </c>
      <c r="H1170" t="s">
        <v>3448</v>
      </c>
    </row>
    <row r="1171" spans="1:8" x14ac:dyDescent="0.25">
      <c r="A1171">
        <v>538370</v>
      </c>
      <c r="B1171" t="s">
        <v>4049</v>
      </c>
      <c r="C1171">
        <v>2122</v>
      </c>
      <c r="D1171" t="s">
        <v>868</v>
      </c>
      <c r="E1171" t="s">
        <v>3451</v>
      </c>
      <c r="F1171" t="s">
        <v>3452</v>
      </c>
      <c r="G1171" t="s">
        <v>3447</v>
      </c>
      <c r="H1171" t="s">
        <v>3448</v>
      </c>
    </row>
    <row r="1172" spans="1:8" x14ac:dyDescent="0.25">
      <c r="A1172">
        <v>538396</v>
      </c>
      <c r="B1172" t="s">
        <v>1270</v>
      </c>
      <c r="C1172">
        <v>4107</v>
      </c>
      <c r="D1172" t="s">
        <v>1257</v>
      </c>
      <c r="E1172" t="s">
        <v>1258</v>
      </c>
      <c r="F1172" t="s">
        <v>1257</v>
      </c>
      <c r="G1172" t="s">
        <v>1250</v>
      </c>
      <c r="H1172" t="s">
        <v>1251</v>
      </c>
    </row>
    <row r="1173" spans="1:8" x14ac:dyDescent="0.25">
      <c r="A1173">
        <v>538418</v>
      </c>
      <c r="B1173" t="s">
        <v>4050</v>
      </c>
      <c r="C1173">
        <v>2122</v>
      </c>
      <c r="D1173" t="s">
        <v>868</v>
      </c>
      <c r="E1173" t="s">
        <v>3451</v>
      </c>
      <c r="F1173" t="s">
        <v>3452</v>
      </c>
      <c r="G1173" t="s">
        <v>3447</v>
      </c>
      <c r="H1173" t="s">
        <v>3448</v>
      </c>
    </row>
    <row r="1174" spans="1:8" x14ac:dyDescent="0.25">
      <c r="A1174">
        <v>538426</v>
      </c>
      <c r="B1174" t="s">
        <v>713</v>
      </c>
      <c r="C1174">
        <v>2122</v>
      </c>
      <c r="D1174" t="s">
        <v>868</v>
      </c>
      <c r="E1174" t="s">
        <v>3451</v>
      </c>
      <c r="F1174" t="s">
        <v>3452</v>
      </c>
      <c r="G1174" t="s">
        <v>3447</v>
      </c>
      <c r="H1174" t="s">
        <v>3448</v>
      </c>
    </row>
    <row r="1175" spans="1:8" x14ac:dyDescent="0.25">
      <c r="A1175">
        <v>538434</v>
      </c>
      <c r="B1175" t="s">
        <v>1271</v>
      </c>
      <c r="C1175">
        <v>4107</v>
      </c>
      <c r="D1175" t="s">
        <v>1257</v>
      </c>
      <c r="E1175" t="s">
        <v>1258</v>
      </c>
      <c r="F1175" t="s">
        <v>1257</v>
      </c>
      <c r="G1175" t="s">
        <v>1250</v>
      </c>
      <c r="H1175" t="s">
        <v>1251</v>
      </c>
    </row>
    <row r="1176" spans="1:8" x14ac:dyDescent="0.25">
      <c r="A1176">
        <v>538442</v>
      </c>
      <c r="B1176" t="s">
        <v>4051</v>
      </c>
      <c r="C1176">
        <v>2103</v>
      </c>
      <c r="D1176" t="s">
        <v>3450</v>
      </c>
      <c r="E1176" t="s">
        <v>3451</v>
      </c>
      <c r="F1176" t="s">
        <v>3452</v>
      </c>
      <c r="G1176" t="s">
        <v>3447</v>
      </c>
      <c r="H1176" t="s">
        <v>3448</v>
      </c>
    </row>
    <row r="1177" spans="1:8" x14ac:dyDescent="0.25">
      <c r="A1177">
        <v>538451</v>
      </c>
      <c r="B1177" t="s">
        <v>4052</v>
      </c>
      <c r="C1177">
        <v>2122</v>
      </c>
      <c r="D1177" t="s">
        <v>868</v>
      </c>
      <c r="E1177" t="s">
        <v>3451</v>
      </c>
      <c r="F1177" t="s">
        <v>3452</v>
      </c>
      <c r="G1177" t="s">
        <v>3447</v>
      </c>
      <c r="H1177" t="s">
        <v>3448</v>
      </c>
    </row>
    <row r="1178" spans="1:8" x14ac:dyDescent="0.25">
      <c r="A1178">
        <v>538469</v>
      </c>
      <c r="B1178" t="s">
        <v>4053</v>
      </c>
      <c r="C1178">
        <v>2103</v>
      </c>
      <c r="D1178" t="s">
        <v>3450</v>
      </c>
      <c r="E1178" t="s">
        <v>3451</v>
      </c>
      <c r="F1178" t="s">
        <v>3452</v>
      </c>
      <c r="G1178" t="s">
        <v>3447</v>
      </c>
      <c r="H1178" t="s">
        <v>3448</v>
      </c>
    </row>
    <row r="1179" spans="1:8" x14ac:dyDescent="0.25">
      <c r="A1179">
        <v>538477</v>
      </c>
      <c r="B1179" t="s">
        <v>4054</v>
      </c>
      <c r="C1179">
        <v>2103</v>
      </c>
      <c r="D1179" t="s">
        <v>3450</v>
      </c>
      <c r="E1179" t="s">
        <v>3451</v>
      </c>
      <c r="F1179" t="s">
        <v>3452</v>
      </c>
      <c r="G1179" t="s">
        <v>3447</v>
      </c>
      <c r="H1179" t="s">
        <v>3448</v>
      </c>
    </row>
    <row r="1180" spans="1:8" x14ac:dyDescent="0.25">
      <c r="A1180">
        <v>538485</v>
      </c>
      <c r="B1180" t="s">
        <v>4055</v>
      </c>
      <c r="C1180">
        <v>2122</v>
      </c>
      <c r="D1180" t="s">
        <v>868</v>
      </c>
      <c r="E1180" t="s">
        <v>3451</v>
      </c>
      <c r="F1180" t="s">
        <v>3452</v>
      </c>
      <c r="G1180" t="s">
        <v>3447</v>
      </c>
      <c r="H1180" t="s">
        <v>3448</v>
      </c>
    </row>
    <row r="1181" spans="1:8" x14ac:dyDescent="0.25">
      <c r="A1181">
        <v>538493</v>
      </c>
      <c r="B1181" t="s">
        <v>3538</v>
      </c>
      <c r="C1181">
        <v>2122</v>
      </c>
      <c r="D1181" t="s">
        <v>868</v>
      </c>
      <c r="E1181" t="s">
        <v>3451</v>
      </c>
      <c r="F1181" t="s">
        <v>3452</v>
      </c>
      <c r="G1181" t="s">
        <v>3447</v>
      </c>
      <c r="H1181" t="s">
        <v>3448</v>
      </c>
    </row>
    <row r="1182" spans="1:8" x14ac:dyDescent="0.25">
      <c r="A1182">
        <v>538507</v>
      </c>
      <c r="B1182" t="s">
        <v>4056</v>
      </c>
      <c r="C1182">
        <v>2103</v>
      </c>
      <c r="D1182" t="s">
        <v>3450</v>
      </c>
      <c r="E1182" t="s">
        <v>3451</v>
      </c>
      <c r="F1182" t="s">
        <v>3452</v>
      </c>
      <c r="G1182" t="s">
        <v>3447</v>
      </c>
      <c r="H1182" t="s">
        <v>3448</v>
      </c>
    </row>
    <row r="1183" spans="1:8" x14ac:dyDescent="0.25">
      <c r="A1183">
        <v>538515</v>
      </c>
      <c r="B1183" t="s">
        <v>4057</v>
      </c>
      <c r="C1183">
        <v>2103</v>
      </c>
      <c r="D1183" t="s">
        <v>3450</v>
      </c>
      <c r="E1183" t="s">
        <v>3451</v>
      </c>
      <c r="F1183" t="s">
        <v>3452</v>
      </c>
      <c r="G1183" t="s">
        <v>3447</v>
      </c>
      <c r="H1183" t="s">
        <v>3448</v>
      </c>
    </row>
    <row r="1184" spans="1:8" x14ac:dyDescent="0.25">
      <c r="A1184">
        <v>538523</v>
      </c>
      <c r="B1184" t="s">
        <v>4058</v>
      </c>
      <c r="C1184">
        <v>2122</v>
      </c>
      <c r="D1184" t="s">
        <v>868</v>
      </c>
      <c r="E1184" t="s">
        <v>3451</v>
      </c>
      <c r="F1184" t="s">
        <v>3452</v>
      </c>
      <c r="G1184" t="s">
        <v>3447</v>
      </c>
      <c r="H1184" t="s">
        <v>3448</v>
      </c>
    </row>
    <row r="1185" spans="1:8" x14ac:dyDescent="0.25">
      <c r="A1185">
        <v>538540</v>
      </c>
      <c r="B1185" t="s">
        <v>4059</v>
      </c>
      <c r="C1185">
        <v>2103</v>
      </c>
      <c r="D1185" t="s">
        <v>3450</v>
      </c>
      <c r="E1185" t="s">
        <v>3451</v>
      </c>
      <c r="F1185" t="s">
        <v>3452</v>
      </c>
      <c r="G1185" t="s">
        <v>3447</v>
      </c>
      <c r="H1185" t="s">
        <v>3448</v>
      </c>
    </row>
    <row r="1186" spans="1:8" x14ac:dyDescent="0.25">
      <c r="A1186">
        <v>538558</v>
      </c>
      <c r="B1186" t="s">
        <v>44</v>
      </c>
      <c r="C1186">
        <v>2103</v>
      </c>
      <c r="D1186" t="s">
        <v>3450</v>
      </c>
      <c r="E1186" t="s">
        <v>3451</v>
      </c>
      <c r="F1186" t="s">
        <v>3452</v>
      </c>
      <c r="G1186" t="s">
        <v>3447</v>
      </c>
      <c r="H1186" t="s">
        <v>3448</v>
      </c>
    </row>
    <row r="1187" spans="1:8" x14ac:dyDescent="0.25">
      <c r="A1187">
        <v>538566</v>
      </c>
      <c r="B1187" t="s">
        <v>4060</v>
      </c>
      <c r="C1187">
        <v>2103</v>
      </c>
      <c r="D1187" t="s">
        <v>3450</v>
      </c>
      <c r="E1187" t="s">
        <v>3451</v>
      </c>
      <c r="F1187" t="s">
        <v>3452</v>
      </c>
      <c r="G1187" t="s">
        <v>3447</v>
      </c>
      <c r="H1187" t="s">
        <v>3448</v>
      </c>
    </row>
    <row r="1188" spans="1:8" x14ac:dyDescent="0.25">
      <c r="A1188">
        <v>538574</v>
      </c>
      <c r="B1188" t="s">
        <v>4061</v>
      </c>
      <c r="C1188">
        <v>2103</v>
      </c>
      <c r="D1188" t="s">
        <v>3450</v>
      </c>
      <c r="E1188" t="s">
        <v>3451</v>
      </c>
      <c r="F1188" t="s">
        <v>3452</v>
      </c>
      <c r="G1188" t="s">
        <v>3447</v>
      </c>
      <c r="H1188" t="s">
        <v>3448</v>
      </c>
    </row>
    <row r="1189" spans="1:8" x14ac:dyDescent="0.25">
      <c r="A1189">
        <v>538582</v>
      </c>
      <c r="B1189" t="s">
        <v>4062</v>
      </c>
      <c r="C1189">
        <v>2122</v>
      </c>
      <c r="D1189" t="s">
        <v>868</v>
      </c>
      <c r="E1189" t="s">
        <v>3451</v>
      </c>
      <c r="F1189" t="s">
        <v>3452</v>
      </c>
      <c r="G1189" t="s">
        <v>3447</v>
      </c>
      <c r="H1189" t="s">
        <v>3448</v>
      </c>
    </row>
    <row r="1190" spans="1:8" x14ac:dyDescent="0.25">
      <c r="A1190">
        <v>538591</v>
      </c>
      <c r="B1190" t="s">
        <v>1272</v>
      </c>
      <c r="C1190">
        <v>4107</v>
      </c>
      <c r="D1190" t="s">
        <v>1257</v>
      </c>
      <c r="E1190" t="s">
        <v>1258</v>
      </c>
      <c r="F1190" t="s">
        <v>1257</v>
      </c>
      <c r="G1190" t="s">
        <v>1250</v>
      </c>
      <c r="H1190" t="s">
        <v>1251</v>
      </c>
    </row>
    <row r="1191" spans="1:8" x14ac:dyDescent="0.25">
      <c r="A1191">
        <v>538604</v>
      </c>
      <c r="B1191" t="s">
        <v>4063</v>
      </c>
      <c r="C1191">
        <v>2103</v>
      </c>
      <c r="D1191" t="s">
        <v>3450</v>
      </c>
      <c r="E1191" t="s">
        <v>3451</v>
      </c>
      <c r="F1191" t="s">
        <v>3452</v>
      </c>
      <c r="G1191" t="s">
        <v>3447</v>
      </c>
      <c r="H1191" t="s">
        <v>3448</v>
      </c>
    </row>
    <row r="1192" spans="1:8" x14ac:dyDescent="0.25">
      <c r="A1192">
        <v>538612</v>
      </c>
      <c r="B1192" t="s">
        <v>87</v>
      </c>
      <c r="C1192">
        <v>2122</v>
      </c>
      <c r="D1192" t="s">
        <v>868</v>
      </c>
      <c r="E1192" t="s">
        <v>3451</v>
      </c>
      <c r="F1192" t="s">
        <v>3452</v>
      </c>
      <c r="G1192" t="s">
        <v>3447</v>
      </c>
      <c r="H1192" t="s">
        <v>3448</v>
      </c>
    </row>
    <row r="1193" spans="1:8" x14ac:dyDescent="0.25">
      <c r="A1193">
        <v>538621</v>
      </c>
      <c r="B1193" t="s">
        <v>4064</v>
      </c>
      <c r="C1193">
        <v>2103</v>
      </c>
      <c r="D1193" t="s">
        <v>3450</v>
      </c>
      <c r="E1193" t="s">
        <v>3451</v>
      </c>
      <c r="F1193" t="s">
        <v>3452</v>
      </c>
      <c r="G1193" t="s">
        <v>3447</v>
      </c>
      <c r="H1193" t="s">
        <v>3448</v>
      </c>
    </row>
    <row r="1194" spans="1:8" x14ac:dyDescent="0.25">
      <c r="A1194">
        <v>538639</v>
      </c>
      <c r="B1194" t="s">
        <v>4065</v>
      </c>
      <c r="C1194">
        <v>2103</v>
      </c>
      <c r="D1194" t="s">
        <v>3450</v>
      </c>
      <c r="E1194" t="s">
        <v>3451</v>
      </c>
      <c r="F1194" t="s">
        <v>3452</v>
      </c>
      <c r="G1194" t="s">
        <v>3447</v>
      </c>
      <c r="H1194" t="s">
        <v>3448</v>
      </c>
    </row>
    <row r="1195" spans="1:8" x14ac:dyDescent="0.25">
      <c r="A1195">
        <v>538647</v>
      </c>
      <c r="B1195" t="s">
        <v>4066</v>
      </c>
      <c r="C1195">
        <v>2111</v>
      </c>
      <c r="D1195" t="s">
        <v>3618</v>
      </c>
      <c r="E1195" t="s">
        <v>3504</v>
      </c>
      <c r="F1195" t="s">
        <v>3503</v>
      </c>
      <c r="G1195" t="s">
        <v>3447</v>
      </c>
      <c r="H1195" t="s">
        <v>3448</v>
      </c>
    </row>
    <row r="1196" spans="1:8" x14ac:dyDescent="0.25">
      <c r="A1196">
        <v>538655</v>
      </c>
      <c r="B1196" t="s">
        <v>4067</v>
      </c>
      <c r="C1196">
        <v>2103</v>
      </c>
      <c r="D1196" t="s">
        <v>3450</v>
      </c>
      <c r="E1196" t="s">
        <v>3451</v>
      </c>
      <c r="F1196" t="s">
        <v>3452</v>
      </c>
      <c r="G1196" t="s">
        <v>3447</v>
      </c>
      <c r="H1196" t="s">
        <v>3448</v>
      </c>
    </row>
    <row r="1197" spans="1:8" x14ac:dyDescent="0.25">
      <c r="A1197">
        <v>538663</v>
      </c>
      <c r="B1197" t="s">
        <v>1273</v>
      </c>
      <c r="C1197">
        <v>4107</v>
      </c>
      <c r="D1197" t="s">
        <v>1257</v>
      </c>
      <c r="E1197" t="s">
        <v>1258</v>
      </c>
      <c r="F1197" t="s">
        <v>1257</v>
      </c>
      <c r="G1197" t="s">
        <v>1250</v>
      </c>
      <c r="H1197" t="s">
        <v>1251</v>
      </c>
    </row>
    <row r="1198" spans="1:8" x14ac:dyDescent="0.25">
      <c r="A1198">
        <v>538671</v>
      </c>
      <c r="B1198" t="s">
        <v>4068</v>
      </c>
      <c r="C1198">
        <v>2103</v>
      </c>
      <c r="D1198" t="s">
        <v>3450</v>
      </c>
      <c r="E1198" t="s">
        <v>3451</v>
      </c>
      <c r="F1198" t="s">
        <v>3452</v>
      </c>
      <c r="G1198" t="s">
        <v>3447</v>
      </c>
      <c r="H1198" t="s">
        <v>3448</v>
      </c>
    </row>
    <row r="1199" spans="1:8" x14ac:dyDescent="0.25">
      <c r="A1199">
        <v>538680</v>
      </c>
      <c r="B1199" t="s">
        <v>4069</v>
      </c>
      <c r="C1199">
        <v>2101</v>
      </c>
      <c r="D1199" t="s">
        <v>681</v>
      </c>
      <c r="E1199" t="s">
        <v>3476</v>
      </c>
      <c r="F1199" t="s">
        <v>681</v>
      </c>
      <c r="G1199" t="s">
        <v>3447</v>
      </c>
      <c r="H1199" t="s">
        <v>3448</v>
      </c>
    </row>
    <row r="1200" spans="1:8" x14ac:dyDescent="0.25">
      <c r="A1200">
        <v>538698</v>
      </c>
      <c r="B1200" t="s">
        <v>121</v>
      </c>
      <c r="C1200">
        <v>2122</v>
      </c>
      <c r="D1200" t="s">
        <v>868</v>
      </c>
      <c r="E1200" t="s">
        <v>3451</v>
      </c>
      <c r="F1200" t="s">
        <v>3452</v>
      </c>
      <c r="G1200" t="s">
        <v>3447</v>
      </c>
      <c r="H1200" t="s">
        <v>3448</v>
      </c>
    </row>
    <row r="1201" spans="1:8" x14ac:dyDescent="0.25">
      <c r="A1201">
        <v>538701</v>
      </c>
      <c r="B1201" t="s">
        <v>4070</v>
      </c>
      <c r="C1201">
        <v>2103</v>
      </c>
      <c r="D1201" t="s">
        <v>3450</v>
      </c>
      <c r="E1201" t="s">
        <v>3451</v>
      </c>
      <c r="F1201" t="s">
        <v>3452</v>
      </c>
      <c r="G1201" t="s">
        <v>3447</v>
      </c>
      <c r="H1201" t="s">
        <v>3448</v>
      </c>
    </row>
    <row r="1202" spans="1:8" x14ac:dyDescent="0.25">
      <c r="A1202">
        <v>538710</v>
      </c>
      <c r="B1202" t="s">
        <v>4071</v>
      </c>
      <c r="C1202">
        <v>2101</v>
      </c>
      <c r="D1202" t="s">
        <v>681</v>
      </c>
      <c r="E1202" t="s">
        <v>3476</v>
      </c>
      <c r="F1202" t="s">
        <v>681</v>
      </c>
      <c r="G1202" t="s">
        <v>3447</v>
      </c>
      <c r="H1202" t="s">
        <v>3448</v>
      </c>
    </row>
    <row r="1203" spans="1:8" x14ac:dyDescent="0.25">
      <c r="A1203">
        <v>538728</v>
      </c>
      <c r="B1203" t="s">
        <v>868</v>
      </c>
      <c r="C1203">
        <v>2122</v>
      </c>
      <c r="D1203" t="s">
        <v>868</v>
      </c>
      <c r="E1203" t="s">
        <v>3451</v>
      </c>
      <c r="F1203" t="s">
        <v>3452</v>
      </c>
      <c r="G1203" t="s">
        <v>3447</v>
      </c>
      <c r="H1203" t="s">
        <v>3448</v>
      </c>
    </row>
    <row r="1204" spans="1:8" x14ac:dyDescent="0.25">
      <c r="A1204">
        <v>538744</v>
      </c>
      <c r="B1204" t="s">
        <v>440</v>
      </c>
      <c r="C1204">
        <v>7213</v>
      </c>
      <c r="D1204" t="s">
        <v>5223</v>
      </c>
      <c r="E1204" t="s">
        <v>5224</v>
      </c>
      <c r="F1204" t="s">
        <v>5223</v>
      </c>
      <c r="G1204" t="s">
        <v>5225</v>
      </c>
      <c r="H1204" t="s">
        <v>5226</v>
      </c>
    </row>
    <row r="1205" spans="1:8" x14ac:dyDescent="0.25">
      <c r="A1205">
        <v>538752</v>
      </c>
      <c r="B1205" t="s">
        <v>4072</v>
      </c>
      <c r="C1205">
        <v>2122</v>
      </c>
      <c r="D1205" t="s">
        <v>868</v>
      </c>
      <c r="E1205" t="s">
        <v>3451</v>
      </c>
      <c r="F1205" t="s">
        <v>3452</v>
      </c>
      <c r="G1205" t="s">
        <v>3447</v>
      </c>
      <c r="H1205" t="s">
        <v>3448</v>
      </c>
    </row>
    <row r="1206" spans="1:8" x14ac:dyDescent="0.25">
      <c r="A1206">
        <v>538761</v>
      </c>
      <c r="B1206" t="s">
        <v>4073</v>
      </c>
      <c r="C1206">
        <v>2103</v>
      </c>
      <c r="D1206" t="s">
        <v>3450</v>
      </c>
      <c r="E1206" t="s">
        <v>3451</v>
      </c>
      <c r="F1206" t="s">
        <v>3452</v>
      </c>
      <c r="G1206" t="s">
        <v>3447</v>
      </c>
      <c r="H1206" t="s">
        <v>3448</v>
      </c>
    </row>
    <row r="1207" spans="1:8" x14ac:dyDescent="0.25">
      <c r="A1207">
        <v>538779</v>
      </c>
      <c r="B1207" t="s">
        <v>4074</v>
      </c>
      <c r="C1207">
        <v>2103</v>
      </c>
      <c r="D1207" t="s">
        <v>3450</v>
      </c>
      <c r="E1207" t="s">
        <v>3451</v>
      </c>
      <c r="F1207" t="s">
        <v>3452</v>
      </c>
      <c r="G1207" t="s">
        <v>3447</v>
      </c>
      <c r="H1207" t="s">
        <v>3448</v>
      </c>
    </row>
    <row r="1208" spans="1:8" x14ac:dyDescent="0.25">
      <c r="A1208">
        <v>538787</v>
      </c>
      <c r="B1208" t="s">
        <v>4075</v>
      </c>
      <c r="C1208">
        <v>2122</v>
      </c>
      <c r="D1208" t="s">
        <v>868</v>
      </c>
      <c r="E1208" t="s">
        <v>3451</v>
      </c>
      <c r="F1208" t="s">
        <v>3452</v>
      </c>
      <c r="G1208" t="s">
        <v>3447</v>
      </c>
      <c r="H1208" t="s">
        <v>3448</v>
      </c>
    </row>
    <row r="1209" spans="1:8" x14ac:dyDescent="0.25">
      <c r="A1209">
        <v>538795</v>
      </c>
      <c r="B1209" t="s">
        <v>1274</v>
      </c>
      <c r="C1209">
        <v>4101</v>
      </c>
      <c r="D1209" t="s">
        <v>1275</v>
      </c>
      <c r="E1209" t="s">
        <v>1276</v>
      </c>
      <c r="F1209" t="s">
        <v>1277</v>
      </c>
      <c r="G1209" t="s">
        <v>1250</v>
      </c>
      <c r="H1209" t="s">
        <v>1251</v>
      </c>
    </row>
    <row r="1210" spans="1:8" x14ac:dyDescent="0.25">
      <c r="A1210">
        <v>538809</v>
      </c>
      <c r="B1210" t="s">
        <v>4076</v>
      </c>
      <c r="C1210">
        <v>2122</v>
      </c>
      <c r="D1210" t="s">
        <v>868</v>
      </c>
      <c r="E1210" t="s">
        <v>3451</v>
      </c>
      <c r="F1210" t="s">
        <v>3452</v>
      </c>
      <c r="G1210" t="s">
        <v>3447</v>
      </c>
      <c r="H1210" t="s">
        <v>3448</v>
      </c>
    </row>
    <row r="1211" spans="1:8" x14ac:dyDescent="0.25">
      <c r="A1211">
        <v>538817</v>
      </c>
      <c r="B1211" t="s">
        <v>1278</v>
      </c>
      <c r="C1211">
        <v>4101</v>
      </c>
      <c r="D1211" t="s">
        <v>1275</v>
      </c>
      <c r="E1211" t="s">
        <v>1276</v>
      </c>
      <c r="F1211" t="s">
        <v>1277</v>
      </c>
      <c r="G1211" t="s">
        <v>1250</v>
      </c>
      <c r="H1211" t="s">
        <v>1251</v>
      </c>
    </row>
    <row r="1212" spans="1:8" x14ac:dyDescent="0.25">
      <c r="A1212">
        <v>538825</v>
      </c>
      <c r="B1212" t="s">
        <v>3556</v>
      </c>
      <c r="C1212">
        <v>2122</v>
      </c>
      <c r="D1212" t="s">
        <v>868</v>
      </c>
      <c r="E1212" t="s">
        <v>3451</v>
      </c>
      <c r="F1212" t="s">
        <v>3452</v>
      </c>
      <c r="G1212" t="s">
        <v>3447</v>
      </c>
      <c r="H1212" t="s">
        <v>3448</v>
      </c>
    </row>
    <row r="1213" spans="1:8" x14ac:dyDescent="0.25">
      <c r="A1213">
        <v>538833</v>
      </c>
      <c r="B1213" t="s">
        <v>4077</v>
      </c>
      <c r="C1213">
        <v>2122</v>
      </c>
      <c r="D1213" t="s">
        <v>868</v>
      </c>
      <c r="E1213" t="s">
        <v>3451</v>
      </c>
      <c r="F1213" t="s">
        <v>3452</v>
      </c>
      <c r="G1213" t="s">
        <v>3447</v>
      </c>
      <c r="H1213" t="s">
        <v>3448</v>
      </c>
    </row>
    <row r="1214" spans="1:8" x14ac:dyDescent="0.25">
      <c r="A1214">
        <v>538841</v>
      </c>
      <c r="B1214" t="s">
        <v>4078</v>
      </c>
      <c r="C1214">
        <v>2122</v>
      </c>
      <c r="D1214" t="s">
        <v>868</v>
      </c>
      <c r="E1214" t="s">
        <v>3451</v>
      </c>
      <c r="F1214" t="s">
        <v>3452</v>
      </c>
      <c r="G1214" t="s">
        <v>3447</v>
      </c>
      <c r="H1214" t="s">
        <v>3448</v>
      </c>
    </row>
    <row r="1215" spans="1:8" x14ac:dyDescent="0.25">
      <c r="A1215">
        <v>538850</v>
      </c>
      <c r="B1215" t="s">
        <v>4079</v>
      </c>
      <c r="C1215">
        <v>2122</v>
      </c>
      <c r="D1215" t="s">
        <v>868</v>
      </c>
      <c r="E1215" t="s">
        <v>3451</v>
      </c>
      <c r="F1215" t="s">
        <v>3452</v>
      </c>
      <c r="G1215" t="s">
        <v>3447</v>
      </c>
      <c r="H1215" t="s">
        <v>3448</v>
      </c>
    </row>
    <row r="1216" spans="1:8" x14ac:dyDescent="0.25">
      <c r="A1216">
        <v>538868</v>
      </c>
      <c r="B1216" t="s">
        <v>1279</v>
      </c>
      <c r="C1216">
        <v>4102</v>
      </c>
      <c r="D1216" t="s">
        <v>1277</v>
      </c>
      <c r="E1216" t="s">
        <v>1276</v>
      </c>
      <c r="F1216" t="s">
        <v>1277</v>
      </c>
      <c r="G1216" t="s">
        <v>1250</v>
      </c>
      <c r="H1216" t="s">
        <v>1251</v>
      </c>
    </row>
    <row r="1217" spans="1:8" x14ac:dyDescent="0.25">
      <c r="A1217">
        <v>538876</v>
      </c>
      <c r="B1217" t="s">
        <v>1393</v>
      </c>
      <c r="C1217">
        <v>2103</v>
      </c>
      <c r="D1217" t="s">
        <v>3450</v>
      </c>
      <c r="E1217" t="s">
        <v>3451</v>
      </c>
      <c r="F1217" t="s">
        <v>3452</v>
      </c>
      <c r="G1217" t="s">
        <v>3447</v>
      </c>
      <c r="H1217" t="s">
        <v>3448</v>
      </c>
    </row>
    <row r="1218" spans="1:8" x14ac:dyDescent="0.25">
      <c r="A1218">
        <v>538884</v>
      </c>
      <c r="B1218" t="s">
        <v>4080</v>
      </c>
      <c r="C1218">
        <v>2103</v>
      </c>
      <c r="D1218" t="s">
        <v>3450</v>
      </c>
      <c r="E1218" t="s">
        <v>3451</v>
      </c>
      <c r="F1218" t="s">
        <v>3452</v>
      </c>
      <c r="G1218" t="s">
        <v>3447</v>
      </c>
      <c r="H1218" t="s">
        <v>3448</v>
      </c>
    </row>
    <row r="1219" spans="1:8" x14ac:dyDescent="0.25">
      <c r="A1219">
        <v>538892</v>
      </c>
      <c r="B1219" t="s">
        <v>3560</v>
      </c>
      <c r="C1219">
        <v>2122</v>
      </c>
      <c r="D1219" t="s">
        <v>868</v>
      </c>
      <c r="E1219" t="s">
        <v>3451</v>
      </c>
      <c r="F1219" t="s">
        <v>3452</v>
      </c>
      <c r="G1219" t="s">
        <v>3447</v>
      </c>
      <c r="H1219" t="s">
        <v>3448</v>
      </c>
    </row>
    <row r="1220" spans="1:8" x14ac:dyDescent="0.25">
      <c r="A1220">
        <v>538906</v>
      </c>
      <c r="B1220" t="s">
        <v>1280</v>
      </c>
      <c r="C1220">
        <v>4102</v>
      </c>
      <c r="D1220" t="s">
        <v>1277</v>
      </c>
      <c r="E1220" t="s">
        <v>1276</v>
      </c>
      <c r="F1220" t="s">
        <v>1277</v>
      </c>
      <c r="G1220" t="s">
        <v>1250</v>
      </c>
      <c r="H1220" t="s">
        <v>1251</v>
      </c>
    </row>
    <row r="1221" spans="1:8" x14ac:dyDescent="0.25">
      <c r="A1221">
        <v>538914</v>
      </c>
      <c r="B1221" t="s">
        <v>4081</v>
      </c>
      <c r="C1221">
        <v>2103</v>
      </c>
      <c r="D1221" t="s">
        <v>3450</v>
      </c>
      <c r="E1221" t="s">
        <v>3451</v>
      </c>
      <c r="F1221" t="s">
        <v>3452</v>
      </c>
      <c r="G1221" t="s">
        <v>3447</v>
      </c>
      <c r="H1221" t="s">
        <v>3448</v>
      </c>
    </row>
    <row r="1222" spans="1:8" x14ac:dyDescent="0.25">
      <c r="A1222">
        <v>538922</v>
      </c>
      <c r="B1222" t="s">
        <v>50</v>
      </c>
      <c r="C1222">
        <v>4102</v>
      </c>
      <c r="D1222" t="s">
        <v>1277</v>
      </c>
      <c r="E1222" t="s">
        <v>1276</v>
      </c>
      <c r="F1222" t="s">
        <v>1277</v>
      </c>
      <c r="G1222" t="s">
        <v>1250</v>
      </c>
      <c r="H1222" t="s">
        <v>1251</v>
      </c>
    </row>
    <row r="1223" spans="1:8" x14ac:dyDescent="0.25">
      <c r="A1223">
        <v>538957</v>
      </c>
      <c r="B1223" t="s">
        <v>4082</v>
      </c>
      <c r="C1223">
        <v>2103</v>
      </c>
      <c r="D1223" t="s">
        <v>3450</v>
      </c>
      <c r="E1223" t="s">
        <v>3451</v>
      </c>
      <c r="F1223" t="s">
        <v>3452</v>
      </c>
      <c r="G1223" t="s">
        <v>3447</v>
      </c>
      <c r="H1223" t="s">
        <v>3448</v>
      </c>
    </row>
    <row r="1224" spans="1:8" x14ac:dyDescent="0.25">
      <c r="A1224">
        <v>538965</v>
      </c>
      <c r="B1224" t="s">
        <v>4083</v>
      </c>
      <c r="C1224">
        <v>2103</v>
      </c>
      <c r="D1224" t="s">
        <v>3450</v>
      </c>
      <c r="E1224" t="s">
        <v>3451</v>
      </c>
      <c r="F1224" t="s">
        <v>3452</v>
      </c>
      <c r="G1224" t="s">
        <v>3447</v>
      </c>
      <c r="H1224" t="s">
        <v>3448</v>
      </c>
    </row>
    <row r="1225" spans="1:8" x14ac:dyDescent="0.25">
      <c r="A1225">
        <v>538973</v>
      </c>
      <c r="B1225" t="s">
        <v>4084</v>
      </c>
      <c r="C1225">
        <v>2103</v>
      </c>
      <c r="D1225" t="s">
        <v>3450</v>
      </c>
      <c r="E1225" t="s">
        <v>3451</v>
      </c>
      <c r="F1225" t="s">
        <v>3452</v>
      </c>
      <c r="G1225" t="s">
        <v>3447</v>
      </c>
      <c r="H1225" t="s">
        <v>3448</v>
      </c>
    </row>
    <row r="1226" spans="1:8" x14ac:dyDescent="0.25">
      <c r="A1226">
        <v>538981</v>
      </c>
      <c r="B1226" t="s">
        <v>4085</v>
      </c>
      <c r="C1226">
        <v>2122</v>
      </c>
      <c r="D1226" t="s">
        <v>868</v>
      </c>
      <c r="E1226" t="s">
        <v>3451</v>
      </c>
      <c r="F1226" t="s">
        <v>3452</v>
      </c>
      <c r="G1226" t="s">
        <v>3447</v>
      </c>
      <c r="H1226" t="s">
        <v>3448</v>
      </c>
    </row>
    <row r="1227" spans="1:8" x14ac:dyDescent="0.25">
      <c r="A1227">
        <v>538990</v>
      </c>
      <c r="B1227" t="s">
        <v>4086</v>
      </c>
      <c r="C1227">
        <v>2103</v>
      </c>
      <c r="D1227" t="s">
        <v>3450</v>
      </c>
      <c r="E1227" t="s">
        <v>3451</v>
      </c>
      <c r="F1227" t="s">
        <v>3452</v>
      </c>
      <c r="G1227" t="s">
        <v>3447</v>
      </c>
      <c r="H1227" t="s">
        <v>3448</v>
      </c>
    </row>
    <row r="1228" spans="1:8" x14ac:dyDescent="0.25">
      <c r="A1228">
        <v>539015</v>
      </c>
      <c r="B1228" t="s">
        <v>4087</v>
      </c>
      <c r="C1228">
        <v>2103</v>
      </c>
      <c r="D1228" t="s">
        <v>3450</v>
      </c>
      <c r="E1228" t="s">
        <v>3451</v>
      </c>
      <c r="F1228" t="s">
        <v>3452</v>
      </c>
      <c r="G1228" t="s">
        <v>3447</v>
      </c>
      <c r="H1228" t="s">
        <v>3448</v>
      </c>
    </row>
    <row r="1229" spans="1:8" x14ac:dyDescent="0.25">
      <c r="A1229">
        <v>539023</v>
      </c>
      <c r="B1229" t="s">
        <v>1281</v>
      </c>
      <c r="C1229">
        <v>4102</v>
      </c>
      <c r="D1229" t="s">
        <v>1277</v>
      </c>
      <c r="E1229" t="s">
        <v>1276</v>
      </c>
      <c r="F1229" t="s">
        <v>1277</v>
      </c>
      <c r="G1229" t="s">
        <v>1250</v>
      </c>
      <c r="H1229" t="s">
        <v>1251</v>
      </c>
    </row>
    <row r="1230" spans="1:8" x14ac:dyDescent="0.25">
      <c r="A1230">
        <v>539031</v>
      </c>
      <c r="B1230" t="s">
        <v>1526</v>
      </c>
      <c r="C1230">
        <v>2122</v>
      </c>
      <c r="D1230" t="s">
        <v>868</v>
      </c>
      <c r="E1230" t="s">
        <v>3451</v>
      </c>
      <c r="F1230" t="s">
        <v>3452</v>
      </c>
      <c r="G1230" t="s">
        <v>3447</v>
      </c>
      <c r="H1230" t="s">
        <v>3448</v>
      </c>
    </row>
    <row r="1231" spans="1:8" x14ac:dyDescent="0.25">
      <c r="A1231">
        <v>539040</v>
      </c>
      <c r="B1231" t="s">
        <v>4088</v>
      </c>
      <c r="C1231">
        <v>2103</v>
      </c>
      <c r="D1231" t="s">
        <v>3450</v>
      </c>
      <c r="E1231" t="s">
        <v>3451</v>
      </c>
      <c r="F1231" t="s">
        <v>3452</v>
      </c>
      <c r="G1231" t="s">
        <v>3447</v>
      </c>
      <c r="H1231" t="s">
        <v>3448</v>
      </c>
    </row>
    <row r="1232" spans="1:8" x14ac:dyDescent="0.25">
      <c r="A1232">
        <v>539058</v>
      </c>
      <c r="B1232" t="s">
        <v>4089</v>
      </c>
      <c r="C1232">
        <v>2103</v>
      </c>
      <c r="D1232" t="s">
        <v>3450</v>
      </c>
      <c r="E1232" t="s">
        <v>3451</v>
      </c>
      <c r="F1232" t="s">
        <v>3452</v>
      </c>
      <c r="G1232" t="s">
        <v>3447</v>
      </c>
      <c r="H1232" t="s">
        <v>3448</v>
      </c>
    </row>
    <row r="1233" spans="1:8" x14ac:dyDescent="0.25">
      <c r="A1233">
        <v>539066</v>
      </c>
      <c r="B1233" t="s">
        <v>4090</v>
      </c>
      <c r="C1233">
        <v>2103</v>
      </c>
      <c r="D1233" t="s">
        <v>3450</v>
      </c>
      <c r="E1233" t="s">
        <v>3451</v>
      </c>
      <c r="F1233" t="s">
        <v>3452</v>
      </c>
      <c r="G1233" t="s">
        <v>3447</v>
      </c>
      <c r="H1233" t="s">
        <v>3448</v>
      </c>
    </row>
    <row r="1234" spans="1:8" x14ac:dyDescent="0.25">
      <c r="A1234">
        <v>539074</v>
      </c>
      <c r="B1234" t="s">
        <v>1282</v>
      </c>
      <c r="C1234">
        <v>4102</v>
      </c>
      <c r="D1234" t="s">
        <v>1277</v>
      </c>
      <c r="E1234" t="s">
        <v>1276</v>
      </c>
      <c r="F1234" t="s">
        <v>1277</v>
      </c>
      <c r="G1234" t="s">
        <v>1250</v>
      </c>
      <c r="H1234" t="s">
        <v>1251</v>
      </c>
    </row>
    <row r="1235" spans="1:8" x14ac:dyDescent="0.25">
      <c r="A1235">
        <v>539082</v>
      </c>
      <c r="B1235" t="s">
        <v>4091</v>
      </c>
      <c r="C1235">
        <v>2103</v>
      </c>
      <c r="D1235" t="s">
        <v>3450</v>
      </c>
      <c r="E1235" t="s">
        <v>3451</v>
      </c>
      <c r="F1235" t="s">
        <v>3452</v>
      </c>
      <c r="G1235" t="s">
        <v>3447</v>
      </c>
      <c r="H1235" t="s">
        <v>3448</v>
      </c>
    </row>
    <row r="1236" spans="1:8" x14ac:dyDescent="0.25">
      <c r="A1236">
        <v>539091</v>
      </c>
      <c r="B1236" t="s">
        <v>4092</v>
      </c>
      <c r="C1236">
        <v>2122</v>
      </c>
      <c r="D1236" t="s">
        <v>868</v>
      </c>
      <c r="E1236" t="s">
        <v>3451</v>
      </c>
      <c r="F1236" t="s">
        <v>3452</v>
      </c>
      <c r="G1236" t="s">
        <v>3447</v>
      </c>
      <c r="H1236" t="s">
        <v>3448</v>
      </c>
    </row>
    <row r="1237" spans="1:8" x14ac:dyDescent="0.25">
      <c r="A1237">
        <v>539104</v>
      </c>
      <c r="B1237" t="s">
        <v>1110</v>
      </c>
      <c r="C1237">
        <v>2105</v>
      </c>
      <c r="D1237" t="s">
        <v>3473</v>
      </c>
      <c r="E1237" t="s">
        <v>3474</v>
      </c>
      <c r="F1237" t="s">
        <v>3475</v>
      </c>
      <c r="G1237" t="s">
        <v>3447</v>
      </c>
      <c r="H1237" t="s">
        <v>3448</v>
      </c>
    </row>
    <row r="1238" spans="1:8" x14ac:dyDescent="0.25">
      <c r="A1238">
        <v>539112</v>
      </c>
      <c r="B1238" t="s">
        <v>1283</v>
      </c>
      <c r="C1238">
        <v>4105</v>
      </c>
      <c r="D1238" t="s">
        <v>1284</v>
      </c>
      <c r="E1238" t="s">
        <v>1276</v>
      </c>
      <c r="F1238" t="s">
        <v>1277</v>
      </c>
      <c r="G1238" t="s">
        <v>1250</v>
      </c>
      <c r="H1238" t="s">
        <v>1251</v>
      </c>
    </row>
    <row r="1239" spans="1:8" x14ac:dyDescent="0.25">
      <c r="A1239">
        <v>539121</v>
      </c>
      <c r="B1239" t="s">
        <v>4093</v>
      </c>
      <c r="C1239">
        <v>2105</v>
      </c>
      <c r="D1239" t="s">
        <v>3473</v>
      </c>
      <c r="E1239" t="s">
        <v>3474</v>
      </c>
      <c r="F1239" t="s">
        <v>3475</v>
      </c>
      <c r="G1239" t="s">
        <v>3447</v>
      </c>
      <c r="H1239" t="s">
        <v>3448</v>
      </c>
    </row>
    <row r="1240" spans="1:8" x14ac:dyDescent="0.25">
      <c r="A1240">
        <v>539139</v>
      </c>
      <c r="B1240" t="s">
        <v>3473</v>
      </c>
      <c r="C1240">
        <v>2105</v>
      </c>
      <c r="D1240" t="s">
        <v>3473</v>
      </c>
      <c r="E1240" t="s">
        <v>3474</v>
      </c>
      <c r="F1240" t="s">
        <v>3475</v>
      </c>
      <c r="G1240" t="s">
        <v>3447</v>
      </c>
      <c r="H1240" t="s">
        <v>3448</v>
      </c>
    </row>
    <row r="1241" spans="1:8" x14ac:dyDescent="0.25">
      <c r="A1241">
        <v>539147</v>
      </c>
      <c r="B1241" t="s">
        <v>4094</v>
      </c>
      <c r="C1241">
        <v>2105</v>
      </c>
      <c r="D1241" t="s">
        <v>3473</v>
      </c>
      <c r="E1241" t="s">
        <v>3474</v>
      </c>
      <c r="F1241" t="s">
        <v>3475</v>
      </c>
      <c r="G1241" t="s">
        <v>3447</v>
      </c>
      <c r="H1241" t="s">
        <v>3448</v>
      </c>
    </row>
    <row r="1242" spans="1:8" x14ac:dyDescent="0.25">
      <c r="A1242">
        <v>539155</v>
      </c>
      <c r="B1242" t="s">
        <v>4095</v>
      </c>
      <c r="C1242">
        <v>2105</v>
      </c>
      <c r="D1242" t="s">
        <v>3473</v>
      </c>
      <c r="E1242" t="s">
        <v>3474</v>
      </c>
      <c r="F1242" t="s">
        <v>3475</v>
      </c>
      <c r="G1242" t="s">
        <v>3447</v>
      </c>
      <c r="H1242" t="s">
        <v>3448</v>
      </c>
    </row>
    <row r="1243" spans="1:8" x14ac:dyDescent="0.25">
      <c r="A1243">
        <v>539163</v>
      </c>
      <c r="B1243" t="s">
        <v>4096</v>
      </c>
      <c r="C1243">
        <v>2105</v>
      </c>
      <c r="D1243" t="s">
        <v>3473</v>
      </c>
      <c r="E1243" t="s">
        <v>3474</v>
      </c>
      <c r="F1243" t="s">
        <v>3475</v>
      </c>
      <c r="G1243" t="s">
        <v>3447</v>
      </c>
      <c r="H1243" t="s">
        <v>3448</v>
      </c>
    </row>
    <row r="1244" spans="1:8" x14ac:dyDescent="0.25">
      <c r="A1244">
        <v>539171</v>
      </c>
      <c r="B1244" t="s">
        <v>4097</v>
      </c>
      <c r="C1244">
        <v>2105</v>
      </c>
      <c r="D1244" t="s">
        <v>3473</v>
      </c>
      <c r="E1244" t="s">
        <v>3474</v>
      </c>
      <c r="F1244" t="s">
        <v>3475</v>
      </c>
      <c r="G1244" t="s">
        <v>3447</v>
      </c>
      <c r="H1244" t="s">
        <v>3448</v>
      </c>
    </row>
    <row r="1245" spans="1:8" x14ac:dyDescent="0.25">
      <c r="A1245">
        <v>539180</v>
      </c>
      <c r="B1245" t="s">
        <v>3268</v>
      </c>
      <c r="C1245">
        <v>2105</v>
      </c>
      <c r="D1245" t="s">
        <v>3473</v>
      </c>
      <c r="E1245" t="s">
        <v>3474</v>
      </c>
      <c r="F1245" t="s">
        <v>3475</v>
      </c>
      <c r="G1245" t="s">
        <v>3447</v>
      </c>
      <c r="H1245" t="s">
        <v>3448</v>
      </c>
    </row>
    <row r="1246" spans="1:8" x14ac:dyDescent="0.25">
      <c r="A1246">
        <v>539198</v>
      </c>
      <c r="B1246" t="s">
        <v>4098</v>
      </c>
      <c r="C1246">
        <v>2105</v>
      </c>
      <c r="D1246" t="s">
        <v>3473</v>
      </c>
      <c r="E1246" t="s">
        <v>3474</v>
      </c>
      <c r="F1246" t="s">
        <v>3475</v>
      </c>
      <c r="G1246" t="s">
        <v>3447</v>
      </c>
      <c r="H1246" t="s">
        <v>3448</v>
      </c>
    </row>
    <row r="1247" spans="1:8" x14ac:dyDescent="0.25">
      <c r="A1247">
        <v>539201</v>
      </c>
      <c r="B1247" t="s">
        <v>4099</v>
      </c>
      <c r="C1247">
        <v>2111</v>
      </c>
      <c r="D1247" t="s">
        <v>3618</v>
      </c>
      <c r="E1247" t="s">
        <v>3504</v>
      </c>
      <c r="F1247" t="s">
        <v>3503</v>
      </c>
      <c r="G1247" t="s">
        <v>3447</v>
      </c>
      <c r="H1247" t="s">
        <v>3448</v>
      </c>
    </row>
    <row r="1248" spans="1:8" x14ac:dyDescent="0.25">
      <c r="A1248">
        <v>539210</v>
      </c>
      <c r="B1248" t="s">
        <v>4100</v>
      </c>
      <c r="C1248">
        <v>2105</v>
      </c>
      <c r="D1248" t="s">
        <v>3473</v>
      </c>
      <c r="E1248" t="s">
        <v>3474</v>
      </c>
      <c r="F1248" t="s">
        <v>3475</v>
      </c>
      <c r="G1248" t="s">
        <v>3447</v>
      </c>
      <c r="H1248" t="s">
        <v>3448</v>
      </c>
    </row>
    <row r="1249" spans="1:8" x14ac:dyDescent="0.25">
      <c r="A1249">
        <v>539228</v>
      </c>
      <c r="B1249" t="s">
        <v>668</v>
      </c>
      <c r="C1249">
        <v>2105</v>
      </c>
      <c r="D1249" t="s">
        <v>3473</v>
      </c>
      <c r="E1249" t="s">
        <v>3474</v>
      </c>
      <c r="F1249" t="s">
        <v>3475</v>
      </c>
      <c r="G1249" t="s">
        <v>3447</v>
      </c>
      <c r="H1249" t="s">
        <v>3448</v>
      </c>
    </row>
    <row r="1250" spans="1:8" x14ac:dyDescent="0.25">
      <c r="A1250">
        <v>539236</v>
      </c>
      <c r="B1250" t="s">
        <v>4101</v>
      </c>
      <c r="C1250">
        <v>2105</v>
      </c>
      <c r="D1250" t="s">
        <v>3473</v>
      </c>
      <c r="E1250" t="s">
        <v>3474</v>
      </c>
      <c r="F1250" t="s">
        <v>3475</v>
      </c>
      <c r="G1250" t="s">
        <v>3447</v>
      </c>
      <c r="H1250" t="s">
        <v>3448</v>
      </c>
    </row>
    <row r="1251" spans="1:8" x14ac:dyDescent="0.25">
      <c r="A1251">
        <v>539244</v>
      </c>
      <c r="B1251" t="s">
        <v>4102</v>
      </c>
      <c r="C1251">
        <v>2105</v>
      </c>
      <c r="D1251" t="s">
        <v>3473</v>
      </c>
      <c r="E1251" t="s">
        <v>3474</v>
      </c>
      <c r="F1251" t="s">
        <v>3475</v>
      </c>
      <c r="G1251" t="s">
        <v>3447</v>
      </c>
      <c r="H1251" t="s">
        <v>3448</v>
      </c>
    </row>
    <row r="1252" spans="1:8" x14ac:dyDescent="0.25">
      <c r="A1252">
        <v>539252</v>
      </c>
      <c r="B1252" t="s">
        <v>3983</v>
      </c>
      <c r="C1252">
        <v>2105</v>
      </c>
      <c r="D1252" t="s">
        <v>3473</v>
      </c>
      <c r="E1252" t="s">
        <v>3474</v>
      </c>
      <c r="F1252" t="s">
        <v>3475</v>
      </c>
      <c r="G1252" t="s">
        <v>3447</v>
      </c>
      <c r="H1252" t="s">
        <v>3448</v>
      </c>
    </row>
    <row r="1253" spans="1:8" x14ac:dyDescent="0.25">
      <c r="A1253">
        <v>539261</v>
      </c>
      <c r="B1253" t="s">
        <v>1589</v>
      </c>
      <c r="C1253">
        <v>2105</v>
      </c>
      <c r="D1253" t="s">
        <v>3473</v>
      </c>
      <c r="E1253" t="s">
        <v>3474</v>
      </c>
      <c r="F1253" t="s">
        <v>3475</v>
      </c>
      <c r="G1253" t="s">
        <v>3447</v>
      </c>
      <c r="H1253" t="s">
        <v>3448</v>
      </c>
    </row>
    <row r="1254" spans="1:8" x14ac:dyDescent="0.25">
      <c r="A1254">
        <v>539279</v>
      </c>
      <c r="B1254" t="s">
        <v>1285</v>
      </c>
      <c r="C1254">
        <v>4105</v>
      </c>
      <c r="D1254" t="s">
        <v>1284</v>
      </c>
      <c r="E1254" t="s">
        <v>1276</v>
      </c>
      <c r="F1254" t="s">
        <v>1277</v>
      </c>
      <c r="G1254" t="s">
        <v>1250</v>
      </c>
      <c r="H1254" t="s">
        <v>1251</v>
      </c>
    </row>
    <row r="1255" spans="1:8" x14ac:dyDescent="0.25">
      <c r="A1255">
        <v>539287</v>
      </c>
      <c r="B1255" t="s">
        <v>1434</v>
      </c>
      <c r="C1255">
        <v>2105</v>
      </c>
      <c r="D1255" t="s">
        <v>3473</v>
      </c>
      <c r="E1255" t="s">
        <v>3474</v>
      </c>
      <c r="F1255" t="s">
        <v>3475</v>
      </c>
      <c r="G1255" t="s">
        <v>3447</v>
      </c>
      <c r="H1255" t="s">
        <v>3448</v>
      </c>
    </row>
    <row r="1256" spans="1:8" x14ac:dyDescent="0.25">
      <c r="A1256">
        <v>539295</v>
      </c>
      <c r="B1256" t="s">
        <v>188</v>
      </c>
      <c r="C1256">
        <v>2105</v>
      </c>
      <c r="D1256" t="s">
        <v>3473</v>
      </c>
      <c r="E1256" t="s">
        <v>3474</v>
      </c>
      <c r="F1256" t="s">
        <v>3475</v>
      </c>
      <c r="G1256" t="s">
        <v>3447</v>
      </c>
      <c r="H1256" t="s">
        <v>3448</v>
      </c>
    </row>
    <row r="1257" spans="1:8" x14ac:dyDescent="0.25">
      <c r="A1257">
        <v>539309</v>
      </c>
      <c r="B1257" t="s">
        <v>4103</v>
      </c>
      <c r="C1257">
        <v>2105</v>
      </c>
      <c r="D1257" t="s">
        <v>3473</v>
      </c>
      <c r="E1257" t="s">
        <v>3474</v>
      </c>
      <c r="F1257" t="s">
        <v>3475</v>
      </c>
      <c r="G1257" t="s">
        <v>3447</v>
      </c>
      <c r="H1257" t="s">
        <v>3448</v>
      </c>
    </row>
    <row r="1258" spans="1:8" x14ac:dyDescent="0.25">
      <c r="A1258">
        <v>539317</v>
      </c>
      <c r="B1258" t="s">
        <v>4104</v>
      </c>
      <c r="C1258">
        <v>2105</v>
      </c>
      <c r="D1258" t="s">
        <v>3473</v>
      </c>
      <c r="E1258" t="s">
        <v>3474</v>
      </c>
      <c r="F1258" t="s">
        <v>3475</v>
      </c>
      <c r="G1258" t="s">
        <v>3447</v>
      </c>
      <c r="H1258" t="s">
        <v>3448</v>
      </c>
    </row>
    <row r="1259" spans="1:8" x14ac:dyDescent="0.25">
      <c r="A1259">
        <v>539325</v>
      </c>
      <c r="B1259" t="s">
        <v>4105</v>
      </c>
      <c r="C1259">
        <v>2105</v>
      </c>
      <c r="D1259" t="s">
        <v>3473</v>
      </c>
      <c r="E1259" t="s">
        <v>3474</v>
      </c>
      <c r="F1259" t="s">
        <v>3475</v>
      </c>
      <c r="G1259" t="s">
        <v>3447</v>
      </c>
      <c r="H1259" t="s">
        <v>3448</v>
      </c>
    </row>
    <row r="1260" spans="1:8" x14ac:dyDescent="0.25">
      <c r="A1260">
        <v>539333</v>
      </c>
      <c r="B1260" t="s">
        <v>4106</v>
      </c>
      <c r="C1260">
        <v>2105</v>
      </c>
      <c r="D1260" t="s">
        <v>3473</v>
      </c>
      <c r="E1260" t="s">
        <v>3474</v>
      </c>
      <c r="F1260" t="s">
        <v>3475</v>
      </c>
      <c r="G1260" t="s">
        <v>3447</v>
      </c>
      <c r="H1260" t="s">
        <v>3448</v>
      </c>
    </row>
    <row r="1261" spans="1:8" x14ac:dyDescent="0.25">
      <c r="A1261">
        <v>539341</v>
      </c>
      <c r="B1261" t="s">
        <v>4107</v>
      </c>
      <c r="C1261">
        <v>2105</v>
      </c>
      <c r="D1261" t="s">
        <v>3473</v>
      </c>
      <c r="E1261" t="s">
        <v>3474</v>
      </c>
      <c r="F1261" t="s">
        <v>3475</v>
      </c>
      <c r="G1261" t="s">
        <v>3447</v>
      </c>
      <c r="H1261" t="s">
        <v>3448</v>
      </c>
    </row>
    <row r="1262" spans="1:8" x14ac:dyDescent="0.25">
      <c r="A1262">
        <v>539350</v>
      </c>
      <c r="B1262" t="s">
        <v>4108</v>
      </c>
      <c r="C1262">
        <v>2105</v>
      </c>
      <c r="D1262" t="s">
        <v>3473</v>
      </c>
      <c r="E1262" t="s">
        <v>3474</v>
      </c>
      <c r="F1262" t="s">
        <v>3475</v>
      </c>
      <c r="G1262" t="s">
        <v>3447</v>
      </c>
      <c r="H1262" t="s">
        <v>3448</v>
      </c>
    </row>
    <row r="1263" spans="1:8" x14ac:dyDescent="0.25">
      <c r="A1263">
        <v>539368</v>
      </c>
      <c r="B1263" t="s">
        <v>4109</v>
      </c>
      <c r="C1263">
        <v>2105</v>
      </c>
      <c r="D1263" t="s">
        <v>3473</v>
      </c>
      <c r="E1263" t="s">
        <v>3474</v>
      </c>
      <c r="F1263" t="s">
        <v>3475</v>
      </c>
      <c r="G1263" t="s">
        <v>3447</v>
      </c>
      <c r="H1263" t="s">
        <v>3448</v>
      </c>
    </row>
    <row r="1264" spans="1:8" x14ac:dyDescent="0.25">
      <c r="A1264">
        <v>539376</v>
      </c>
      <c r="B1264" t="s">
        <v>1286</v>
      </c>
      <c r="C1264">
        <v>4105</v>
      </c>
      <c r="D1264" t="s">
        <v>1284</v>
      </c>
      <c r="E1264" t="s">
        <v>1276</v>
      </c>
      <c r="F1264" t="s">
        <v>1277</v>
      </c>
      <c r="G1264" t="s">
        <v>1250</v>
      </c>
      <c r="H1264" t="s">
        <v>1251</v>
      </c>
    </row>
    <row r="1265" spans="1:8" x14ac:dyDescent="0.25">
      <c r="A1265">
        <v>539384</v>
      </c>
      <c r="B1265" t="s">
        <v>701</v>
      </c>
      <c r="C1265">
        <v>2105</v>
      </c>
      <c r="D1265" t="s">
        <v>3473</v>
      </c>
      <c r="E1265" t="s">
        <v>3474</v>
      </c>
      <c r="F1265" t="s">
        <v>3475</v>
      </c>
      <c r="G1265" t="s">
        <v>3447</v>
      </c>
      <c r="H1265" t="s">
        <v>3448</v>
      </c>
    </row>
    <row r="1266" spans="1:8" x14ac:dyDescent="0.25">
      <c r="A1266">
        <v>539392</v>
      </c>
      <c r="B1266" t="s">
        <v>4110</v>
      </c>
      <c r="C1266">
        <v>2105</v>
      </c>
      <c r="D1266" t="s">
        <v>3473</v>
      </c>
      <c r="E1266" t="s">
        <v>3474</v>
      </c>
      <c r="F1266" t="s">
        <v>3475</v>
      </c>
      <c r="G1266" t="s">
        <v>3447</v>
      </c>
      <c r="H1266" t="s">
        <v>3448</v>
      </c>
    </row>
    <row r="1267" spans="1:8" x14ac:dyDescent="0.25">
      <c r="A1267">
        <v>539406</v>
      </c>
      <c r="B1267" t="s">
        <v>322</v>
      </c>
      <c r="C1267">
        <v>2105</v>
      </c>
      <c r="D1267" t="s">
        <v>3473</v>
      </c>
      <c r="E1267" t="s">
        <v>3474</v>
      </c>
      <c r="F1267" t="s">
        <v>3475</v>
      </c>
      <c r="G1267" t="s">
        <v>3447</v>
      </c>
      <c r="H1267" t="s">
        <v>3448</v>
      </c>
    </row>
    <row r="1268" spans="1:8" x14ac:dyDescent="0.25">
      <c r="A1268">
        <v>539414</v>
      </c>
      <c r="B1268" t="s">
        <v>4111</v>
      </c>
      <c r="C1268">
        <v>2105</v>
      </c>
      <c r="D1268" t="s">
        <v>3473</v>
      </c>
      <c r="E1268" t="s">
        <v>3474</v>
      </c>
      <c r="F1268" t="s">
        <v>3475</v>
      </c>
      <c r="G1268" t="s">
        <v>3447</v>
      </c>
      <c r="H1268" t="s">
        <v>3448</v>
      </c>
    </row>
    <row r="1269" spans="1:8" x14ac:dyDescent="0.25">
      <c r="A1269">
        <v>539422</v>
      </c>
      <c r="B1269" t="s">
        <v>4112</v>
      </c>
      <c r="C1269">
        <v>2105</v>
      </c>
      <c r="D1269" t="s">
        <v>3473</v>
      </c>
      <c r="E1269" t="s">
        <v>3474</v>
      </c>
      <c r="F1269" t="s">
        <v>3475</v>
      </c>
      <c r="G1269" t="s">
        <v>3447</v>
      </c>
      <c r="H1269" t="s">
        <v>3448</v>
      </c>
    </row>
    <row r="1270" spans="1:8" x14ac:dyDescent="0.25">
      <c r="A1270">
        <v>539431</v>
      </c>
      <c r="B1270" t="s">
        <v>1287</v>
      </c>
      <c r="C1270">
        <v>4105</v>
      </c>
      <c r="D1270" t="s">
        <v>1284</v>
      </c>
      <c r="E1270" t="s">
        <v>1276</v>
      </c>
      <c r="F1270" t="s">
        <v>1277</v>
      </c>
      <c r="G1270" t="s">
        <v>1250</v>
      </c>
      <c r="H1270" t="s">
        <v>1251</v>
      </c>
    </row>
    <row r="1271" spans="1:8" x14ac:dyDescent="0.25">
      <c r="A1271">
        <v>539457</v>
      </c>
      <c r="B1271" t="s">
        <v>2415</v>
      </c>
      <c r="C1271">
        <v>2105</v>
      </c>
      <c r="D1271" t="s">
        <v>3473</v>
      </c>
      <c r="E1271" t="s">
        <v>3474</v>
      </c>
      <c r="F1271" t="s">
        <v>3475</v>
      </c>
      <c r="G1271" t="s">
        <v>3447</v>
      </c>
      <c r="H1271" t="s">
        <v>3448</v>
      </c>
    </row>
    <row r="1272" spans="1:8" x14ac:dyDescent="0.25">
      <c r="A1272">
        <v>539473</v>
      </c>
      <c r="B1272" t="s">
        <v>1288</v>
      </c>
      <c r="C1272">
        <v>4105</v>
      </c>
      <c r="D1272" t="s">
        <v>1284</v>
      </c>
      <c r="E1272" t="s">
        <v>1276</v>
      </c>
      <c r="F1272" t="s">
        <v>1277</v>
      </c>
      <c r="G1272" t="s">
        <v>1250</v>
      </c>
      <c r="H1272" t="s">
        <v>1251</v>
      </c>
    </row>
    <row r="1273" spans="1:8" x14ac:dyDescent="0.25">
      <c r="A1273">
        <v>539481</v>
      </c>
      <c r="B1273" t="s">
        <v>1289</v>
      </c>
      <c r="C1273">
        <v>4105</v>
      </c>
      <c r="D1273" t="s">
        <v>1284</v>
      </c>
      <c r="E1273" t="s">
        <v>1276</v>
      </c>
      <c r="F1273" t="s">
        <v>1277</v>
      </c>
      <c r="G1273" t="s">
        <v>1250</v>
      </c>
      <c r="H1273" t="s">
        <v>1251</v>
      </c>
    </row>
    <row r="1274" spans="1:8" x14ac:dyDescent="0.25">
      <c r="A1274">
        <v>539490</v>
      </c>
      <c r="B1274" t="s">
        <v>4113</v>
      </c>
      <c r="C1274">
        <v>2105</v>
      </c>
      <c r="D1274" t="s">
        <v>3473</v>
      </c>
      <c r="E1274" t="s">
        <v>3474</v>
      </c>
      <c r="F1274" t="s">
        <v>3475</v>
      </c>
      <c r="G1274" t="s">
        <v>3447</v>
      </c>
      <c r="H1274" t="s">
        <v>3448</v>
      </c>
    </row>
    <row r="1275" spans="1:8" x14ac:dyDescent="0.25">
      <c r="A1275">
        <v>539503</v>
      </c>
      <c r="B1275" t="s">
        <v>4114</v>
      </c>
      <c r="C1275">
        <v>2105</v>
      </c>
      <c r="D1275" t="s">
        <v>3473</v>
      </c>
      <c r="E1275" t="s">
        <v>3474</v>
      </c>
      <c r="F1275" t="s">
        <v>3475</v>
      </c>
      <c r="G1275" t="s">
        <v>3447</v>
      </c>
      <c r="H1275" t="s">
        <v>3448</v>
      </c>
    </row>
    <row r="1276" spans="1:8" x14ac:dyDescent="0.25">
      <c r="A1276">
        <v>539511</v>
      </c>
      <c r="B1276" t="s">
        <v>4115</v>
      </c>
      <c r="C1276">
        <v>2105</v>
      </c>
      <c r="D1276" t="s">
        <v>3473</v>
      </c>
      <c r="E1276" t="s">
        <v>3474</v>
      </c>
      <c r="F1276" t="s">
        <v>3475</v>
      </c>
      <c r="G1276" t="s">
        <v>3447</v>
      </c>
      <c r="H1276" t="s">
        <v>3448</v>
      </c>
    </row>
    <row r="1277" spans="1:8" x14ac:dyDescent="0.25">
      <c r="A1277">
        <v>539520</v>
      </c>
      <c r="B1277" t="s">
        <v>4116</v>
      </c>
      <c r="C1277">
        <v>2105</v>
      </c>
      <c r="D1277" t="s">
        <v>3473</v>
      </c>
      <c r="E1277" t="s">
        <v>3474</v>
      </c>
      <c r="F1277" t="s">
        <v>3475</v>
      </c>
      <c r="G1277" t="s">
        <v>3447</v>
      </c>
      <c r="H1277" t="s">
        <v>3448</v>
      </c>
    </row>
    <row r="1278" spans="1:8" x14ac:dyDescent="0.25">
      <c r="A1278">
        <v>539538</v>
      </c>
      <c r="B1278" t="s">
        <v>1290</v>
      </c>
      <c r="C1278">
        <v>4105</v>
      </c>
      <c r="D1278" t="s">
        <v>1284</v>
      </c>
      <c r="E1278" t="s">
        <v>1276</v>
      </c>
      <c r="F1278" t="s">
        <v>1277</v>
      </c>
      <c r="G1278" t="s">
        <v>1250</v>
      </c>
      <c r="H1278" t="s">
        <v>1251</v>
      </c>
    </row>
    <row r="1279" spans="1:8" x14ac:dyDescent="0.25">
      <c r="A1279">
        <v>539546</v>
      </c>
      <c r="B1279" t="s">
        <v>738</v>
      </c>
      <c r="C1279">
        <v>2105</v>
      </c>
      <c r="D1279" t="s">
        <v>3473</v>
      </c>
      <c r="E1279" t="s">
        <v>3474</v>
      </c>
      <c r="F1279" t="s">
        <v>3475</v>
      </c>
      <c r="G1279" t="s">
        <v>3447</v>
      </c>
      <c r="H1279" t="s">
        <v>3448</v>
      </c>
    </row>
    <row r="1280" spans="1:8" x14ac:dyDescent="0.25">
      <c r="A1280">
        <v>539554</v>
      </c>
      <c r="B1280" t="s">
        <v>1291</v>
      </c>
      <c r="C1280">
        <v>4102</v>
      </c>
      <c r="D1280" t="s">
        <v>1277</v>
      </c>
      <c r="E1280" t="s">
        <v>1276</v>
      </c>
      <c r="F1280" t="s">
        <v>1277</v>
      </c>
      <c r="G1280" t="s">
        <v>1250</v>
      </c>
      <c r="H1280" t="s">
        <v>1251</v>
      </c>
    </row>
    <row r="1281" spans="1:8" x14ac:dyDescent="0.25">
      <c r="A1281">
        <v>539562</v>
      </c>
      <c r="B1281" t="s">
        <v>1708</v>
      </c>
      <c r="C1281">
        <v>2105</v>
      </c>
      <c r="D1281" t="s">
        <v>3473</v>
      </c>
      <c r="E1281" t="s">
        <v>3474</v>
      </c>
      <c r="F1281" t="s">
        <v>3475</v>
      </c>
      <c r="G1281" t="s">
        <v>3447</v>
      </c>
      <c r="H1281" t="s">
        <v>3448</v>
      </c>
    </row>
    <row r="1282" spans="1:8" x14ac:dyDescent="0.25">
      <c r="A1282">
        <v>539571</v>
      </c>
      <c r="B1282" t="s">
        <v>4117</v>
      </c>
      <c r="C1282">
        <v>2105</v>
      </c>
      <c r="D1282" t="s">
        <v>3473</v>
      </c>
      <c r="E1282" t="s">
        <v>3474</v>
      </c>
      <c r="F1282" t="s">
        <v>3475</v>
      </c>
      <c r="G1282" t="s">
        <v>3447</v>
      </c>
      <c r="H1282" t="s">
        <v>3448</v>
      </c>
    </row>
    <row r="1283" spans="1:8" x14ac:dyDescent="0.25">
      <c r="A1283">
        <v>539597</v>
      </c>
      <c r="B1283" t="s">
        <v>4118</v>
      </c>
      <c r="C1283">
        <v>2105</v>
      </c>
      <c r="D1283" t="s">
        <v>3473</v>
      </c>
      <c r="E1283" t="s">
        <v>3474</v>
      </c>
      <c r="F1283" t="s">
        <v>3475</v>
      </c>
      <c r="G1283" t="s">
        <v>3447</v>
      </c>
      <c r="H1283" t="s">
        <v>3448</v>
      </c>
    </row>
    <row r="1284" spans="1:8" x14ac:dyDescent="0.25">
      <c r="A1284">
        <v>539619</v>
      </c>
      <c r="B1284" t="s">
        <v>1292</v>
      </c>
      <c r="C1284">
        <v>4102</v>
      </c>
      <c r="D1284" t="s">
        <v>1277</v>
      </c>
      <c r="E1284" t="s">
        <v>1276</v>
      </c>
      <c r="F1284" t="s">
        <v>1277</v>
      </c>
      <c r="G1284" t="s">
        <v>1250</v>
      </c>
      <c r="H1284" t="s">
        <v>1251</v>
      </c>
    </row>
    <row r="1285" spans="1:8" x14ac:dyDescent="0.25">
      <c r="A1285">
        <v>539627</v>
      </c>
      <c r="B1285" t="s">
        <v>4119</v>
      </c>
      <c r="C1285">
        <v>2105</v>
      </c>
      <c r="D1285" t="s">
        <v>3473</v>
      </c>
      <c r="E1285" t="s">
        <v>3474</v>
      </c>
      <c r="F1285" t="s">
        <v>3475</v>
      </c>
      <c r="G1285" t="s">
        <v>3447</v>
      </c>
      <c r="H1285" t="s">
        <v>3448</v>
      </c>
    </row>
    <row r="1286" spans="1:8" x14ac:dyDescent="0.25">
      <c r="A1286">
        <v>539643</v>
      </c>
      <c r="B1286" t="s">
        <v>4120</v>
      </c>
      <c r="C1286">
        <v>2105</v>
      </c>
      <c r="D1286" t="s">
        <v>3473</v>
      </c>
      <c r="E1286" t="s">
        <v>3474</v>
      </c>
      <c r="F1286" t="s">
        <v>3475</v>
      </c>
      <c r="G1286" t="s">
        <v>3447</v>
      </c>
      <c r="H1286" t="s">
        <v>3448</v>
      </c>
    </row>
    <row r="1287" spans="1:8" x14ac:dyDescent="0.25">
      <c r="A1287">
        <v>539651</v>
      </c>
      <c r="B1287" t="s">
        <v>4121</v>
      </c>
      <c r="C1287">
        <v>2105</v>
      </c>
      <c r="D1287" t="s">
        <v>3473</v>
      </c>
      <c r="E1287" t="s">
        <v>3474</v>
      </c>
      <c r="F1287" t="s">
        <v>3475</v>
      </c>
      <c r="G1287" t="s">
        <v>3447</v>
      </c>
      <c r="H1287" t="s">
        <v>3448</v>
      </c>
    </row>
    <row r="1288" spans="1:8" x14ac:dyDescent="0.25">
      <c r="A1288">
        <v>539660</v>
      </c>
      <c r="B1288" t="s">
        <v>613</v>
      </c>
      <c r="C1288">
        <v>2105</v>
      </c>
      <c r="D1288" t="s">
        <v>3473</v>
      </c>
      <c r="E1288" t="s">
        <v>3474</v>
      </c>
      <c r="F1288" t="s">
        <v>3475</v>
      </c>
      <c r="G1288" t="s">
        <v>3447</v>
      </c>
      <c r="H1288" t="s">
        <v>3448</v>
      </c>
    </row>
    <row r="1289" spans="1:8" x14ac:dyDescent="0.25">
      <c r="A1289">
        <v>539686</v>
      </c>
      <c r="B1289" t="s">
        <v>4122</v>
      </c>
      <c r="C1289">
        <v>2105</v>
      </c>
      <c r="D1289" t="s">
        <v>3473</v>
      </c>
      <c r="E1289" t="s">
        <v>3474</v>
      </c>
      <c r="F1289" t="s">
        <v>3475</v>
      </c>
      <c r="G1289" t="s">
        <v>3447</v>
      </c>
      <c r="H1289" t="s">
        <v>3448</v>
      </c>
    </row>
    <row r="1290" spans="1:8" x14ac:dyDescent="0.25">
      <c r="A1290">
        <v>539708</v>
      </c>
      <c r="B1290" t="s">
        <v>4123</v>
      </c>
      <c r="C1290">
        <v>2105</v>
      </c>
      <c r="D1290" t="s">
        <v>3473</v>
      </c>
      <c r="E1290" t="s">
        <v>3474</v>
      </c>
      <c r="F1290" t="s">
        <v>3475</v>
      </c>
      <c r="G1290" t="s">
        <v>3447</v>
      </c>
      <c r="H1290" t="s">
        <v>3448</v>
      </c>
    </row>
    <row r="1291" spans="1:8" x14ac:dyDescent="0.25">
      <c r="A1291">
        <v>539716</v>
      </c>
      <c r="B1291" t="s">
        <v>3039</v>
      </c>
      <c r="C1291">
        <v>3207</v>
      </c>
      <c r="D1291" t="s">
        <v>3040</v>
      </c>
      <c r="E1291" t="s">
        <v>3022</v>
      </c>
      <c r="F1291" t="s">
        <v>3023</v>
      </c>
      <c r="G1291" t="s">
        <v>3012</v>
      </c>
      <c r="H1291" t="s">
        <v>3013</v>
      </c>
    </row>
    <row r="1292" spans="1:8" x14ac:dyDescent="0.25">
      <c r="A1292">
        <v>539732</v>
      </c>
      <c r="B1292" t="s">
        <v>153</v>
      </c>
      <c r="C1292">
        <v>2105</v>
      </c>
      <c r="D1292" t="s">
        <v>3473</v>
      </c>
      <c r="E1292" t="s">
        <v>3474</v>
      </c>
      <c r="F1292" t="s">
        <v>3475</v>
      </c>
      <c r="G1292" t="s">
        <v>3447</v>
      </c>
      <c r="H1292" t="s">
        <v>3448</v>
      </c>
    </row>
    <row r="1293" spans="1:8" x14ac:dyDescent="0.25">
      <c r="A1293">
        <v>539741</v>
      </c>
      <c r="B1293" t="s">
        <v>3041</v>
      </c>
      <c r="C1293">
        <v>3209</v>
      </c>
      <c r="D1293" t="s">
        <v>3042</v>
      </c>
      <c r="E1293" t="s">
        <v>3043</v>
      </c>
      <c r="F1293" t="s">
        <v>3044</v>
      </c>
      <c r="G1293" t="s">
        <v>3012</v>
      </c>
      <c r="H1293" t="s">
        <v>3013</v>
      </c>
    </row>
    <row r="1294" spans="1:8" x14ac:dyDescent="0.25">
      <c r="A1294">
        <v>539759</v>
      </c>
      <c r="B1294" t="s">
        <v>4124</v>
      </c>
      <c r="C1294">
        <v>2105</v>
      </c>
      <c r="D1294" t="s">
        <v>3473</v>
      </c>
      <c r="E1294" t="s">
        <v>3474</v>
      </c>
      <c r="F1294" t="s">
        <v>3475</v>
      </c>
      <c r="G1294" t="s">
        <v>3447</v>
      </c>
      <c r="H1294" t="s">
        <v>3448</v>
      </c>
    </row>
    <row r="1295" spans="1:8" x14ac:dyDescent="0.25">
      <c r="A1295">
        <v>539767</v>
      </c>
      <c r="B1295" t="s">
        <v>4125</v>
      </c>
      <c r="C1295">
        <v>2105</v>
      </c>
      <c r="D1295" t="s">
        <v>3473</v>
      </c>
      <c r="E1295" t="s">
        <v>3474</v>
      </c>
      <c r="F1295" t="s">
        <v>3475</v>
      </c>
      <c r="G1295" t="s">
        <v>3447</v>
      </c>
      <c r="H1295" t="s">
        <v>3448</v>
      </c>
    </row>
    <row r="1296" spans="1:8" x14ac:dyDescent="0.25">
      <c r="A1296">
        <v>539775</v>
      </c>
      <c r="B1296" t="s">
        <v>4126</v>
      </c>
      <c r="C1296">
        <v>2105</v>
      </c>
      <c r="D1296" t="s">
        <v>3473</v>
      </c>
      <c r="E1296" t="s">
        <v>3474</v>
      </c>
      <c r="F1296" t="s">
        <v>3475</v>
      </c>
      <c r="G1296" t="s">
        <v>3447</v>
      </c>
      <c r="H1296" t="s">
        <v>3448</v>
      </c>
    </row>
    <row r="1297" spans="1:8" x14ac:dyDescent="0.25">
      <c r="A1297">
        <v>539783</v>
      </c>
      <c r="B1297" t="s">
        <v>3045</v>
      </c>
      <c r="C1297">
        <v>3210</v>
      </c>
      <c r="D1297" t="s">
        <v>3046</v>
      </c>
      <c r="E1297" t="s">
        <v>3022</v>
      </c>
      <c r="F1297" t="s">
        <v>3023</v>
      </c>
      <c r="G1297" t="s">
        <v>3012</v>
      </c>
      <c r="H1297" t="s">
        <v>3013</v>
      </c>
    </row>
    <row r="1298" spans="1:8" x14ac:dyDescent="0.25">
      <c r="A1298">
        <v>539805</v>
      </c>
      <c r="B1298" t="s">
        <v>3061</v>
      </c>
      <c r="C1298">
        <v>2105</v>
      </c>
      <c r="D1298" t="s">
        <v>3473</v>
      </c>
      <c r="E1298" t="s">
        <v>3474</v>
      </c>
      <c r="F1298" t="s">
        <v>3475</v>
      </c>
      <c r="G1298" t="s">
        <v>3447</v>
      </c>
      <c r="H1298" t="s">
        <v>3448</v>
      </c>
    </row>
    <row r="1299" spans="1:8" x14ac:dyDescent="0.25">
      <c r="A1299">
        <v>539813</v>
      </c>
      <c r="B1299" t="s">
        <v>4127</v>
      </c>
      <c r="C1299">
        <v>2105</v>
      </c>
      <c r="D1299" t="s">
        <v>3473</v>
      </c>
      <c r="E1299" t="s">
        <v>3474</v>
      </c>
      <c r="F1299" t="s">
        <v>3475</v>
      </c>
      <c r="G1299" t="s">
        <v>3447</v>
      </c>
      <c r="H1299" t="s">
        <v>3448</v>
      </c>
    </row>
    <row r="1300" spans="1:8" x14ac:dyDescent="0.25">
      <c r="A1300">
        <v>539821</v>
      </c>
      <c r="B1300" t="s">
        <v>3047</v>
      </c>
      <c r="C1300">
        <v>3210</v>
      </c>
      <c r="D1300" t="s">
        <v>3046</v>
      </c>
      <c r="E1300" t="s">
        <v>3022</v>
      </c>
      <c r="F1300" t="s">
        <v>3023</v>
      </c>
      <c r="G1300" t="s">
        <v>3012</v>
      </c>
      <c r="H1300" t="s">
        <v>3013</v>
      </c>
    </row>
    <row r="1301" spans="1:8" x14ac:dyDescent="0.25">
      <c r="A1301">
        <v>539830</v>
      </c>
      <c r="B1301" t="s">
        <v>4128</v>
      </c>
      <c r="C1301">
        <v>2105</v>
      </c>
      <c r="D1301" t="s">
        <v>3473</v>
      </c>
      <c r="E1301" t="s">
        <v>3474</v>
      </c>
      <c r="F1301" t="s">
        <v>3475</v>
      </c>
      <c r="G1301" t="s">
        <v>3447</v>
      </c>
      <c r="H1301" t="s">
        <v>3448</v>
      </c>
    </row>
    <row r="1302" spans="1:8" x14ac:dyDescent="0.25">
      <c r="A1302">
        <v>539848</v>
      </c>
      <c r="B1302" t="s">
        <v>4129</v>
      </c>
      <c r="C1302">
        <v>2105</v>
      </c>
      <c r="D1302" t="s">
        <v>3473</v>
      </c>
      <c r="E1302" t="s">
        <v>3474</v>
      </c>
      <c r="F1302" t="s">
        <v>3475</v>
      </c>
      <c r="G1302" t="s">
        <v>3447</v>
      </c>
      <c r="H1302" t="s">
        <v>3448</v>
      </c>
    </row>
    <row r="1303" spans="1:8" x14ac:dyDescent="0.25">
      <c r="A1303">
        <v>539856</v>
      </c>
      <c r="B1303" t="s">
        <v>4130</v>
      </c>
      <c r="C1303">
        <v>2105</v>
      </c>
      <c r="D1303" t="s">
        <v>3473</v>
      </c>
      <c r="E1303" t="s">
        <v>3474</v>
      </c>
      <c r="F1303" t="s">
        <v>3475</v>
      </c>
      <c r="G1303" t="s">
        <v>3447</v>
      </c>
      <c r="H1303" t="s">
        <v>3448</v>
      </c>
    </row>
    <row r="1304" spans="1:8" x14ac:dyDescent="0.25">
      <c r="A1304">
        <v>539872</v>
      </c>
      <c r="B1304" t="s">
        <v>4131</v>
      </c>
      <c r="C1304">
        <v>2105</v>
      </c>
      <c r="D1304" t="s">
        <v>3473</v>
      </c>
      <c r="E1304" t="s">
        <v>3474</v>
      </c>
      <c r="F1304" t="s">
        <v>3475</v>
      </c>
      <c r="G1304" t="s">
        <v>3447</v>
      </c>
      <c r="H1304" t="s">
        <v>3448</v>
      </c>
    </row>
    <row r="1305" spans="1:8" x14ac:dyDescent="0.25">
      <c r="A1305">
        <v>539881</v>
      </c>
      <c r="B1305" t="s">
        <v>4132</v>
      </c>
      <c r="C1305">
        <v>2105</v>
      </c>
      <c r="D1305" t="s">
        <v>3473</v>
      </c>
      <c r="E1305" t="s">
        <v>3474</v>
      </c>
      <c r="F1305" t="s">
        <v>3475</v>
      </c>
      <c r="G1305" t="s">
        <v>3447</v>
      </c>
      <c r="H1305" t="s">
        <v>3448</v>
      </c>
    </row>
    <row r="1306" spans="1:8" x14ac:dyDescent="0.25">
      <c r="A1306">
        <v>539902</v>
      </c>
      <c r="B1306" t="s">
        <v>2443</v>
      </c>
      <c r="C1306">
        <v>2105</v>
      </c>
      <c r="D1306" t="s">
        <v>3473</v>
      </c>
      <c r="E1306" t="s">
        <v>3474</v>
      </c>
      <c r="F1306" t="s">
        <v>3475</v>
      </c>
      <c r="G1306" t="s">
        <v>3447</v>
      </c>
      <c r="H1306" t="s">
        <v>3448</v>
      </c>
    </row>
    <row r="1307" spans="1:8" x14ac:dyDescent="0.25">
      <c r="A1307">
        <v>539911</v>
      </c>
      <c r="B1307" t="s">
        <v>3477</v>
      </c>
      <c r="C1307">
        <v>2120</v>
      </c>
      <c r="D1307" t="s">
        <v>3477</v>
      </c>
      <c r="E1307" t="s">
        <v>3478</v>
      </c>
      <c r="F1307" t="s">
        <v>3477</v>
      </c>
      <c r="G1307" t="s">
        <v>3447</v>
      </c>
      <c r="H1307" t="s">
        <v>3448</v>
      </c>
    </row>
    <row r="1308" spans="1:8" x14ac:dyDescent="0.25">
      <c r="A1308">
        <v>539929</v>
      </c>
      <c r="B1308" t="s">
        <v>3048</v>
      </c>
      <c r="C1308">
        <v>3210</v>
      </c>
      <c r="D1308" t="s">
        <v>3046</v>
      </c>
      <c r="E1308" t="s">
        <v>3022</v>
      </c>
      <c r="F1308" t="s">
        <v>3023</v>
      </c>
      <c r="G1308" t="s">
        <v>3012</v>
      </c>
      <c r="H1308" t="s">
        <v>3013</v>
      </c>
    </row>
    <row r="1309" spans="1:8" x14ac:dyDescent="0.25">
      <c r="A1309">
        <v>539937</v>
      </c>
      <c r="B1309" t="s">
        <v>3049</v>
      </c>
      <c r="C1309">
        <v>3210</v>
      </c>
      <c r="D1309" t="s">
        <v>3046</v>
      </c>
      <c r="E1309" t="s">
        <v>3022</v>
      </c>
      <c r="F1309" t="s">
        <v>3023</v>
      </c>
      <c r="G1309" t="s">
        <v>3012</v>
      </c>
      <c r="H1309" t="s">
        <v>3013</v>
      </c>
    </row>
    <row r="1310" spans="1:8" x14ac:dyDescent="0.25">
      <c r="A1310">
        <v>539945</v>
      </c>
      <c r="B1310" t="s">
        <v>3050</v>
      </c>
      <c r="C1310">
        <v>3210</v>
      </c>
      <c r="D1310" t="s">
        <v>3046</v>
      </c>
      <c r="E1310" t="s">
        <v>3022</v>
      </c>
      <c r="F1310" t="s">
        <v>3023</v>
      </c>
      <c r="G1310" t="s">
        <v>3012</v>
      </c>
      <c r="H1310" t="s">
        <v>3013</v>
      </c>
    </row>
    <row r="1311" spans="1:8" x14ac:dyDescent="0.25">
      <c r="A1311">
        <v>539953</v>
      </c>
      <c r="B1311" t="s">
        <v>2393</v>
      </c>
      <c r="C1311">
        <v>2120</v>
      </c>
      <c r="D1311" t="s">
        <v>3477</v>
      </c>
      <c r="E1311" t="s">
        <v>3478</v>
      </c>
      <c r="F1311" t="s">
        <v>3477</v>
      </c>
      <c r="G1311" t="s">
        <v>3447</v>
      </c>
      <c r="H1311" t="s">
        <v>3448</v>
      </c>
    </row>
    <row r="1312" spans="1:8" x14ac:dyDescent="0.25">
      <c r="A1312">
        <v>539961</v>
      </c>
      <c r="B1312" t="s">
        <v>2412</v>
      </c>
      <c r="C1312">
        <v>7111</v>
      </c>
      <c r="D1312" t="s">
        <v>2275</v>
      </c>
      <c r="E1312" t="s">
        <v>2276</v>
      </c>
      <c r="F1312" t="s">
        <v>2275</v>
      </c>
      <c r="G1312" t="s">
        <v>2277</v>
      </c>
      <c r="H1312" t="s">
        <v>2278</v>
      </c>
    </row>
    <row r="1313" spans="1:8" x14ac:dyDescent="0.25">
      <c r="A1313">
        <v>539970</v>
      </c>
      <c r="B1313" t="s">
        <v>1111</v>
      </c>
      <c r="C1313">
        <v>2107</v>
      </c>
      <c r="D1313" t="s">
        <v>3482</v>
      </c>
      <c r="E1313" t="s">
        <v>3478</v>
      </c>
      <c r="F1313" t="s">
        <v>3477</v>
      </c>
      <c r="G1313" t="s">
        <v>3447</v>
      </c>
      <c r="H1313" t="s">
        <v>3448</v>
      </c>
    </row>
    <row r="1314" spans="1:8" x14ac:dyDescent="0.25">
      <c r="A1314">
        <v>539988</v>
      </c>
      <c r="B1314" t="s">
        <v>4133</v>
      </c>
      <c r="C1314">
        <v>2120</v>
      </c>
      <c r="D1314" t="s">
        <v>3477</v>
      </c>
      <c r="E1314" t="s">
        <v>3478</v>
      </c>
      <c r="F1314" t="s">
        <v>3477</v>
      </c>
      <c r="G1314" t="s">
        <v>3447</v>
      </c>
      <c r="H1314" t="s">
        <v>3448</v>
      </c>
    </row>
    <row r="1315" spans="1:8" x14ac:dyDescent="0.25">
      <c r="A1315">
        <v>540005</v>
      </c>
      <c r="B1315" t="s">
        <v>2413</v>
      </c>
      <c r="C1315">
        <v>7112</v>
      </c>
      <c r="D1315" t="s">
        <v>2294</v>
      </c>
      <c r="E1315" t="s">
        <v>2281</v>
      </c>
      <c r="F1315" t="s">
        <v>2280</v>
      </c>
      <c r="G1315" t="s">
        <v>2277</v>
      </c>
      <c r="H1315" t="s">
        <v>2278</v>
      </c>
    </row>
    <row r="1316" spans="1:8" x14ac:dyDescent="0.25">
      <c r="A1316">
        <v>540013</v>
      </c>
      <c r="B1316" t="s">
        <v>440</v>
      </c>
      <c r="C1316">
        <v>2120</v>
      </c>
      <c r="D1316" t="s">
        <v>3477</v>
      </c>
      <c r="E1316" t="s">
        <v>3478</v>
      </c>
      <c r="F1316" t="s">
        <v>3477</v>
      </c>
      <c r="G1316" t="s">
        <v>3447</v>
      </c>
      <c r="H1316" t="s">
        <v>3448</v>
      </c>
    </row>
    <row r="1317" spans="1:8" x14ac:dyDescent="0.25">
      <c r="A1317">
        <v>540021</v>
      </c>
      <c r="B1317" t="s">
        <v>4134</v>
      </c>
      <c r="C1317">
        <v>2120</v>
      </c>
      <c r="D1317" t="s">
        <v>3477</v>
      </c>
      <c r="E1317" t="s">
        <v>3478</v>
      </c>
      <c r="F1317" t="s">
        <v>3477</v>
      </c>
      <c r="G1317" t="s">
        <v>3447</v>
      </c>
      <c r="H1317" t="s">
        <v>3448</v>
      </c>
    </row>
    <row r="1318" spans="1:8" x14ac:dyDescent="0.25">
      <c r="A1318">
        <v>540030</v>
      </c>
      <c r="B1318" t="s">
        <v>2414</v>
      </c>
      <c r="C1318">
        <v>7102</v>
      </c>
      <c r="D1318" t="s">
        <v>2387</v>
      </c>
      <c r="E1318" t="s">
        <v>2388</v>
      </c>
      <c r="F1318" t="s">
        <v>2387</v>
      </c>
      <c r="G1318" t="s">
        <v>2277</v>
      </c>
      <c r="H1318" t="s">
        <v>2278</v>
      </c>
    </row>
    <row r="1319" spans="1:8" x14ac:dyDescent="0.25">
      <c r="A1319">
        <v>540048</v>
      </c>
      <c r="B1319" t="s">
        <v>4135</v>
      </c>
      <c r="C1319">
        <v>2105</v>
      </c>
      <c r="D1319" t="s">
        <v>3473</v>
      </c>
      <c r="E1319" t="s">
        <v>3474</v>
      </c>
      <c r="F1319" t="s">
        <v>3475</v>
      </c>
      <c r="G1319" t="s">
        <v>3447</v>
      </c>
      <c r="H1319" t="s">
        <v>3448</v>
      </c>
    </row>
    <row r="1320" spans="1:8" x14ac:dyDescent="0.25">
      <c r="A1320">
        <v>540056</v>
      </c>
      <c r="B1320" t="s">
        <v>875</v>
      </c>
      <c r="C1320">
        <v>3212</v>
      </c>
      <c r="D1320" t="s">
        <v>3021</v>
      </c>
      <c r="E1320" t="s">
        <v>3022</v>
      </c>
      <c r="F1320" t="s">
        <v>3023</v>
      </c>
      <c r="G1320" t="s">
        <v>3012</v>
      </c>
      <c r="H1320" t="s">
        <v>3013</v>
      </c>
    </row>
    <row r="1321" spans="1:8" x14ac:dyDescent="0.25">
      <c r="A1321">
        <v>540064</v>
      </c>
      <c r="B1321" t="s">
        <v>3051</v>
      </c>
      <c r="C1321">
        <v>3212</v>
      </c>
      <c r="D1321" t="s">
        <v>3021</v>
      </c>
      <c r="E1321" t="s">
        <v>3022</v>
      </c>
      <c r="F1321" t="s">
        <v>3023</v>
      </c>
      <c r="G1321" t="s">
        <v>3012</v>
      </c>
      <c r="H1321" t="s">
        <v>3013</v>
      </c>
    </row>
    <row r="1322" spans="1:8" x14ac:dyDescent="0.25">
      <c r="A1322">
        <v>540072</v>
      </c>
      <c r="B1322" t="s">
        <v>4136</v>
      </c>
      <c r="C1322">
        <v>2120</v>
      </c>
      <c r="D1322" t="s">
        <v>3477</v>
      </c>
      <c r="E1322" t="s">
        <v>3478</v>
      </c>
      <c r="F1322" t="s">
        <v>3477</v>
      </c>
      <c r="G1322" t="s">
        <v>3447</v>
      </c>
      <c r="H1322" t="s">
        <v>3448</v>
      </c>
    </row>
    <row r="1323" spans="1:8" x14ac:dyDescent="0.25">
      <c r="A1323">
        <v>540081</v>
      </c>
      <c r="B1323" t="s">
        <v>4137</v>
      </c>
      <c r="C1323">
        <v>2107</v>
      </c>
      <c r="D1323" t="s">
        <v>3482</v>
      </c>
      <c r="E1323" t="s">
        <v>3478</v>
      </c>
      <c r="F1323" t="s">
        <v>3477</v>
      </c>
      <c r="G1323" t="s">
        <v>3447</v>
      </c>
      <c r="H1323" t="s">
        <v>3448</v>
      </c>
    </row>
    <row r="1324" spans="1:8" x14ac:dyDescent="0.25">
      <c r="A1324">
        <v>540099</v>
      </c>
      <c r="B1324" t="s">
        <v>4138</v>
      </c>
      <c r="C1324">
        <v>2107</v>
      </c>
      <c r="D1324" t="s">
        <v>3482</v>
      </c>
      <c r="E1324" t="s">
        <v>3478</v>
      </c>
      <c r="F1324" t="s">
        <v>3477</v>
      </c>
      <c r="G1324" t="s">
        <v>3447</v>
      </c>
      <c r="H1324" t="s">
        <v>3448</v>
      </c>
    </row>
    <row r="1325" spans="1:8" x14ac:dyDescent="0.25">
      <c r="A1325">
        <v>540102</v>
      </c>
      <c r="B1325" t="s">
        <v>3052</v>
      </c>
      <c r="C1325">
        <v>3207</v>
      </c>
      <c r="D1325" t="s">
        <v>3040</v>
      </c>
      <c r="E1325" t="s">
        <v>3022</v>
      </c>
      <c r="F1325" t="s">
        <v>3023</v>
      </c>
      <c r="G1325" t="s">
        <v>3012</v>
      </c>
      <c r="H1325" t="s">
        <v>3013</v>
      </c>
    </row>
    <row r="1326" spans="1:8" x14ac:dyDescent="0.25">
      <c r="A1326">
        <v>540111</v>
      </c>
      <c r="B1326" t="s">
        <v>3482</v>
      </c>
      <c r="C1326">
        <v>2107</v>
      </c>
      <c r="D1326" t="s">
        <v>3482</v>
      </c>
      <c r="E1326" t="s">
        <v>3478</v>
      </c>
      <c r="F1326" t="s">
        <v>3477</v>
      </c>
      <c r="G1326" t="s">
        <v>3447</v>
      </c>
      <c r="H1326" t="s">
        <v>3448</v>
      </c>
    </row>
    <row r="1327" spans="1:8" x14ac:dyDescent="0.25">
      <c r="A1327">
        <v>540129</v>
      </c>
      <c r="B1327" t="s">
        <v>4139</v>
      </c>
      <c r="C1327">
        <v>2120</v>
      </c>
      <c r="D1327" t="s">
        <v>3477</v>
      </c>
      <c r="E1327" t="s">
        <v>3478</v>
      </c>
      <c r="F1327" t="s">
        <v>3477</v>
      </c>
      <c r="G1327" t="s">
        <v>3447</v>
      </c>
      <c r="H1327" t="s">
        <v>3448</v>
      </c>
    </row>
    <row r="1328" spans="1:8" x14ac:dyDescent="0.25">
      <c r="A1328">
        <v>540137</v>
      </c>
      <c r="B1328" t="s">
        <v>3053</v>
      </c>
      <c r="C1328">
        <v>3207</v>
      </c>
      <c r="D1328" t="s">
        <v>3040</v>
      </c>
      <c r="E1328" t="s">
        <v>3022</v>
      </c>
      <c r="F1328" t="s">
        <v>3023</v>
      </c>
      <c r="G1328" t="s">
        <v>3012</v>
      </c>
      <c r="H1328" t="s">
        <v>3013</v>
      </c>
    </row>
    <row r="1329" spans="1:8" x14ac:dyDescent="0.25">
      <c r="A1329">
        <v>540145</v>
      </c>
      <c r="B1329" t="s">
        <v>4140</v>
      </c>
      <c r="C1329">
        <v>2120</v>
      </c>
      <c r="D1329" t="s">
        <v>3477</v>
      </c>
      <c r="E1329" t="s">
        <v>3478</v>
      </c>
      <c r="F1329" t="s">
        <v>3477</v>
      </c>
      <c r="G1329" t="s">
        <v>3447</v>
      </c>
      <c r="H1329" t="s">
        <v>3448</v>
      </c>
    </row>
    <row r="1330" spans="1:8" x14ac:dyDescent="0.25">
      <c r="A1330">
        <v>540153</v>
      </c>
      <c r="B1330" t="s">
        <v>802</v>
      </c>
      <c r="C1330">
        <v>2120</v>
      </c>
      <c r="D1330" t="s">
        <v>3477</v>
      </c>
      <c r="E1330" t="s">
        <v>3478</v>
      </c>
      <c r="F1330" t="s">
        <v>3477</v>
      </c>
      <c r="G1330" t="s">
        <v>3447</v>
      </c>
      <c r="H1330" t="s">
        <v>3448</v>
      </c>
    </row>
    <row r="1331" spans="1:8" x14ac:dyDescent="0.25">
      <c r="A1331">
        <v>540161</v>
      </c>
      <c r="B1331" t="s">
        <v>2415</v>
      </c>
      <c r="C1331">
        <v>7106</v>
      </c>
      <c r="D1331" t="s">
        <v>2407</v>
      </c>
      <c r="E1331" t="s">
        <v>2276</v>
      </c>
      <c r="F1331" t="s">
        <v>2275</v>
      </c>
      <c r="G1331" t="s">
        <v>2277</v>
      </c>
      <c r="H1331" t="s">
        <v>2278</v>
      </c>
    </row>
    <row r="1332" spans="1:8" x14ac:dyDescent="0.25">
      <c r="A1332">
        <v>540170</v>
      </c>
      <c r="B1332" t="s">
        <v>4141</v>
      </c>
      <c r="C1332">
        <v>2107</v>
      </c>
      <c r="D1332" t="s">
        <v>3482</v>
      </c>
      <c r="E1332" t="s">
        <v>3478</v>
      </c>
      <c r="F1332" t="s">
        <v>3477</v>
      </c>
      <c r="G1332" t="s">
        <v>3447</v>
      </c>
      <c r="H1332" t="s">
        <v>3448</v>
      </c>
    </row>
    <row r="1333" spans="1:8" x14ac:dyDescent="0.25">
      <c r="A1333">
        <v>540188</v>
      </c>
      <c r="B1333" t="s">
        <v>4142</v>
      </c>
      <c r="C1333">
        <v>2107</v>
      </c>
      <c r="D1333" t="s">
        <v>3482</v>
      </c>
      <c r="E1333" t="s">
        <v>3478</v>
      </c>
      <c r="F1333" t="s">
        <v>3477</v>
      </c>
      <c r="G1333" t="s">
        <v>3447</v>
      </c>
      <c r="H1333" t="s">
        <v>3448</v>
      </c>
    </row>
    <row r="1334" spans="1:8" x14ac:dyDescent="0.25">
      <c r="A1334">
        <v>540196</v>
      </c>
      <c r="B1334" t="s">
        <v>2416</v>
      </c>
      <c r="C1334">
        <v>7106</v>
      </c>
      <c r="D1334" t="s">
        <v>2407</v>
      </c>
      <c r="E1334" t="s">
        <v>2276</v>
      </c>
      <c r="F1334" t="s">
        <v>2275</v>
      </c>
      <c r="G1334" t="s">
        <v>2277</v>
      </c>
      <c r="H1334" t="s">
        <v>2278</v>
      </c>
    </row>
    <row r="1335" spans="1:8" x14ac:dyDescent="0.25">
      <c r="A1335">
        <v>540200</v>
      </c>
      <c r="B1335" t="s">
        <v>2231</v>
      </c>
      <c r="C1335">
        <v>3207</v>
      </c>
      <c r="D1335" t="s">
        <v>3040</v>
      </c>
      <c r="E1335" t="s">
        <v>3022</v>
      </c>
      <c r="F1335" t="s">
        <v>3023</v>
      </c>
      <c r="G1335" t="s">
        <v>3012</v>
      </c>
      <c r="H1335" t="s">
        <v>3013</v>
      </c>
    </row>
    <row r="1336" spans="1:8" x14ac:dyDescent="0.25">
      <c r="A1336">
        <v>540218</v>
      </c>
      <c r="B1336" t="s">
        <v>4143</v>
      </c>
      <c r="C1336">
        <v>2123</v>
      </c>
      <c r="D1336" t="s">
        <v>3484</v>
      </c>
      <c r="E1336" t="s">
        <v>3478</v>
      </c>
      <c r="F1336" t="s">
        <v>3477</v>
      </c>
      <c r="G1336" t="s">
        <v>3447</v>
      </c>
      <c r="H1336" t="s">
        <v>3448</v>
      </c>
    </row>
    <row r="1337" spans="1:8" x14ac:dyDescent="0.25">
      <c r="A1337">
        <v>540226</v>
      </c>
      <c r="B1337" t="s">
        <v>2417</v>
      </c>
      <c r="C1337">
        <v>7111</v>
      </c>
      <c r="D1337" t="s">
        <v>2275</v>
      </c>
      <c r="E1337" t="s">
        <v>2276</v>
      </c>
      <c r="F1337" t="s">
        <v>2275</v>
      </c>
      <c r="G1337" t="s">
        <v>2277</v>
      </c>
      <c r="H1337" t="s">
        <v>2278</v>
      </c>
    </row>
    <row r="1338" spans="1:8" x14ac:dyDescent="0.25">
      <c r="A1338">
        <v>540234</v>
      </c>
      <c r="B1338" t="s">
        <v>1697</v>
      </c>
      <c r="C1338">
        <v>7113</v>
      </c>
      <c r="D1338" t="s">
        <v>2392</v>
      </c>
      <c r="E1338" t="s">
        <v>2276</v>
      </c>
      <c r="F1338" t="s">
        <v>2275</v>
      </c>
      <c r="G1338" t="s">
        <v>2277</v>
      </c>
      <c r="H1338" t="s">
        <v>2278</v>
      </c>
    </row>
    <row r="1339" spans="1:8" x14ac:dyDescent="0.25">
      <c r="A1339">
        <v>540242</v>
      </c>
      <c r="B1339" t="s">
        <v>4144</v>
      </c>
      <c r="C1339">
        <v>2120</v>
      </c>
      <c r="D1339" t="s">
        <v>3477</v>
      </c>
      <c r="E1339" t="s">
        <v>3478</v>
      </c>
      <c r="F1339" t="s">
        <v>3477</v>
      </c>
      <c r="G1339" t="s">
        <v>3447</v>
      </c>
      <c r="H1339" t="s">
        <v>3448</v>
      </c>
    </row>
    <row r="1340" spans="1:8" x14ac:dyDescent="0.25">
      <c r="A1340">
        <v>540251</v>
      </c>
      <c r="B1340" t="s">
        <v>3054</v>
      </c>
      <c r="C1340">
        <v>3201</v>
      </c>
      <c r="D1340" t="s">
        <v>3025</v>
      </c>
      <c r="E1340" t="s">
        <v>3022</v>
      </c>
      <c r="F1340" t="s">
        <v>3023</v>
      </c>
      <c r="G1340" t="s">
        <v>3012</v>
      </c>
      <c r="H1340" t="s">
        <v>3013</v>
      </c>
    </row>
    <row r="1341" spans="1:8" x14ac:dyDescent="0.25">
      <c r="A1341">
        <v>540269</v>
      </c>
      <c r="B1341" t="s">
        <v>44</v>
      </c>
      <c r="C1341">
        <v>3212</v>
      </c>
      <c r="D1341" t="s">
        <v>3021</v>
      </c>
      <c r="E1341" t="s">
        <v>3022</v>
      </c>
      <c r="F1341" t="s">
        <v>3023</v>
      </c>
      <c r="G1341" t="s">
        <v>3012</v>
      </c>
      <c r="H1341" t="s">
        <v>3013</v>
      </c>
    </row>
    <row r="1342" spans="1:8" x14ac:dyDescent="0.25">
      <c r="A1342">
        <v>540285</v>
      </c>
      <c r="B1342" t="s">
        <v>4145</v>
      </c>
      <c r="C1342">
        <v>2107</v>
      </c>
      <c r="D1342" t="s">
        <v>3482</v>
      </c>
      <c r="E1342" t="s">
        <v>3478</v>
      </c>
      <c r="F1342" t="s">
        <v>3477</v>
      </c>
      <c r="G1342" t="s">
        <v>3447</v>
      </c>
      <c r="H1342" t="s">
        <v>3448</v>
      </c>
    </row>
    <row r="1343" spans="1:8" x14ac:dyDescent="0.25">
      <c r="A1343">
        <v>540293</v>
      </c>
      <c r="B1343" t="s">
        <v>3055</v>
      </c>
      <c r="C1343">
        <v>3210</v>
      </c>
      <c r="D1343" t="s">
        <v>3046</v>
      </c>
      <c r="E1343" t="s">
        <v>3022</v>
      </c>
      <c r="F1343" t="s">
        <v>3023</v>
      </c>
      <c r="G1343" t="s">
        <v>3012</v>
      </c>
      <c r="H1343" t="s">
        <v>3013</v>
      </c>
    </row>
    <row r="1344" spans="1:8" x14ac:dyDescent="0.25">
      <c r="A1344">
        <v>540307</v>
      </c>
      <c r="B1344" t="s">
        <v>3056</v>
      </c>
      <c r="C1344">
        <v>3207</v>
      </c>
      <c r="D1344" t="s">
        <v>3040</v>
      </c>
      <c r="E1344" t="s">
        <v>3022</v>
      </c>
      <c r="F1344" t="s">
        <v>3023</v>
      </c>
      <c r="G1344" t="s">
        <v>3012</v>
      </c>
      <c r="H1344" t="s">
        <v>3013</v>
      </c>
    </row>
    <row r="1345" spans="1:8" x14ac:dyDescent="0.25">
      <c r="A1345">
        <v>540315</v>
      </c>
      <c r="B1345" t="s">
        <v>3378</v>
      </c>
      <c r="C1345">
        <v>2120</v>
      </c>
      <c r="D1345" t="s">
        <v>3477</v>
      </c>
      <c r="E1345" t="s">
        <v>3478</v>
      </c>
      <c r="F1345" t="s">
        <v>3477</v>
      </c>
      <c r="G1345" t="s">
        <v>3447</v>
      </c>
      <c r="H1345" t="s">
        <v>3448</v>
      </c>
    </row>
    <row r="1346" spans="1:8" x14ac:dyDescent="0.25">
      <c r="A1346">
        <v>540323</v>
      </c>
      <c r="B1346" t="s">
        <v>4146</v>
      </c>
      <c r="C1346">
        <v>2107</v>
      </c>
      <c r="D1346" t="s">
        <v>3482</v>
      </c>
      <c r="E1346" t="s">
        <v>3478</v>
      </c>
      <c r="F1346" t="s">
        <v>3477</v>
      </c>
      <c r="G1346" t="s">
        <v>3447</v>
      </c>
      <c r="H1346" t="s">
        <v>3448</v>
      </c>
    </row>
    <row r="1347" spans="1:8" x14ac:dyDescent="0.25">
      <c r="A1347">
        <v>540331</v>
      </c>
      <c r="B1347" t="s">
        <v>2418</v>
      </c>
      <c r="C1347">
        <v>7111</v>
      </c>
      <c r="D1347" t="s">
        <v>2275</v>
      </c>
      <c r="E1347" t="s">
        <v>2276</v>
      </c>
      <c r="F1347" t="s">
        <v>2275</v>
      </c>
      <c r="G1347" t="s">
        <v>2277</v>
      </c>
      <c r="H1347" t="s">
        <v>2278</v>
      </c>
    </row>
    <row r="1348" spans="1:8" x14ac:dyDescent="0.25">
      <c r="A1348">
        <v>540340</v>
      </c>
      <c r="B1348" t="s">
        <v>3057</v>
      </c>
      <c r="C1348">
        <v>3210</v>
      </c>
      <c r="D1348" t="s">
        <v>3046</v>
      </c>
      <c r="E1348" t="s">
        <v>3022</v>
      </c>
      <c r="F1348" t="s">
        <v>3023</v>
      </c>
      <c r="G1348" t="s">
        <v>3012</v>
      </c>
      <c r="H1348" t="s">
        <v>3013</v>
      </c>
    </row>
    <row r="1349" spans="1:8" x14ac:dyDescent="0.25">
      <c r="A1349">
        <v>540358</v>
      </c>
      <c r="B1349" t="s">
        <v>4147</v>
      </c>
      <c r="C1349">
        <v>2120</v>
      </c>
      <c r="D1349" t="s">
        <v>3477</v>
      </c>
      <c r="E1349" t="s">
        <v>3478</v>
      </c>
      <c r="F1349" t="s">
        <v>3477</v>
      </c>
      <c r="G1349" t="s">
        <v>3447</v>
      </c>
      <c r="H1349" t="s">
        <v>3448</v>
      </c>
    </row>
    <row r="1350" spans="1:8" x14ac:dyDescent="0.25">
      <c r="A1350">
        <v>540366</v>
      </c>
      <c r="B1350" t="s">
        <v>2419</v>
      </c>
      <c r="C1350">
        <v>7106</v>
      </c>
      <c r="D1350" t="s">
        <v>2407</v>
      </c>
      <c r="E1350" t="s">
        <v>2276</v>
      </c>
      <c r="F1350" t="s">
        <v>2275</v>
      </c>
      <c r="G1350" t="s">
        <v>2277</v>
      </c>
      <c r="H1350" t="s">
        <v>2278</v>
      </c>
    </row>
    <row r="1351" spans="1:8" x14ac:dyDescent="0.25">
      <c r="A1351">
        <v>540374</v>
      </c>
      <c r="B1351" t="s">
        <v>4148</v>
      </c>
      <c r="C1351">
        <v>2120</v>
      </c>
      <c r="D1351" t="s">
        <v>3477</v>
      </c>
      <c r="E1351" t="s">
        <v>3478</v>
      </c>
      <c r="F1351" t="s">
        <v>3477</v>
      </c>
      <c r="G1351" t="s">
        <v>3447</v>
      </c>
      <c r="H1351" t="s">
        <v>3448</v>
      </c>
    </row>
    <row r="1352" spans="1:8" x14ac:dyDescent="0.25">
      <c r="A1352">
        <v>540382</v>
      </c>
      <c r="B1352" t="s">
        <v>1166</v>
      </c>
      <c r="C1352">
        <v>7102</v>
      </c>
      <c r="D1352" t="s">
        <v>2387</v>
      </c>
      <c r="E1352" t="s">
        <v>2388</v>
      </c>
      <c r="F1352" t="s">
        <v>2387</v>
      </c>
      <c r="G1352" t="s">
        <v>2277</v>
      </c>
      <c r="H1352" t="s">
        <v>2278</v>
      </c>
    </row>
    <row r="1353" spans="1:8" x14ac:dyDescent="0.25">
      <c r="A1353">
        <v>540391</v>
      </c>
      <c r="B1353" t="s">
        <v>4105</v>
      </c>
      <c r="C1353">
        <v>2123</v>
      </c>
      <c r="D1353" t="s">
        <v>3484</v>
      </c>
      <c r="E1353" t="s">
        <v>3478</v>
      </c>
      <c r="F1353" t="s">
        <v>3477</v>
      </c>
      <c r="G1353" t="s">
        <v>3447</v>
      </c>
      <c r="H1353" t="s">
        <v>3448</v>
      </c>
    </row>
    <row r="1354" spans="1:8" x14ac:dyDescent="0.25">
      <c r="A1354">
        <v>540404</v>
      </c>
      <c r="B1354" t="s">
        <v>4149</v>
      </c>
      <c r="C1354">
        <v>2120</v>
      </c>
      <c r="D1354" t="s">
        <v>3477</v>
      </c>
      <c r="E1354" t="s">
        <v>3478</v>
      </c>
      <c r="F1354" t="s">
        <v>3477</v>
      </c>
      <c r="G1354" t="s">
        <v>3447</v>
      </c>
      <c r="H1354" t="s">
        <v>3448</v>
      </c>
    </row>
    <row r="1355" spans="1:8" x14ac:dyDescent="0.25">
      <c r="A1355">
        <v>540412</v>
      </c>
      <c r="B1355" t="s">
        <v>3058</v>
      </c>
      <c r="C1355">
        <v>3210</v>
      </c>
      <c r="D1355" t="s">
        <v>3046</v>
      </c>
      <c r="E1355" t="s">
        <v>3022</v>
      </c>
      <c r="F1355" t="s">
        <v>3023</v>
      </c>
      <c r="G1355" t="s">
        <v>3012</v>
      </c>
      <c r="H1355" t="s">
        <v>3013</v>
      </c>
    </row>
    <row r="1356" spans="1:8" x14ac:dyDescent="0.25">
      <c r="A1356">
        <v>540421</v>
      </c>
      <c r="B1356" t="s">
        <v>3059</v>
      </c>
      <c r="C1356">
        <v>3210</v>
      </c>
      <c r="D1356" t="s">
        <v>3046</v>
      </c>
      <c r="E1356" t="s">
        <v>3022</v>
      </c>
      <c r="F1356" t="s">
        <v>3023</v>
      </c>
      <c r="G1356" t="s">
        <v>3012</v>
      </c>
      <c r="H1356" t="s">
        <v>3013</v>
      </c>
    </row>
    <row r="1357" spans="1:8" x14ac:dyDescent="0.25">
      <c r="A1357">
        <v>540439</v>
      </c>
      <c r="B1357" t="s">
        <v>4150</v>
      </c>
      <c r="C1357">
        <v>2120</v>
      </c>
      <c r="D1357" t="s">
        <v>3477</v>
      </c>
      <c r="E1357" t="s">
        <v>3478</v>
      </c>
      <c r="F1357" t="s">
        <v>3477</v>
      </c>
      <c r="G1357" t="s">
        <v>3447</v>
      </c>
      <c r="H1357" t="s">
        <v>3448</v>
      </c>
    </row>
    <row r="1358" spans="1:8" x14ac:dyDescent="0.25">
      <c r="A1358">
        <v>540447</v>
      </c>
      <c r="B1358" t="s">
        <v>4151</v>
      </c>
      <c r="C1358">
        <v>2123</v>
      </c>
      <c r="D1358" t="s">
        <v>3484</v>
      </c>
      <c r="E1358" t="s">
        <v>3478</v>
      </c>
      <c r="F1358" t="s">
        <v>3477</v>
      </c>
      <c r="G1358" t="s">
        <v>3447</v>
      </c>
      <c r="H1358" t="s">
        <v>3448</v>
      </c>
    </row>
    <row r="1359" spans="1:8" x14ac:dyDescent="0.25">
      <c r="A1359">
        <v>540463</v>
      </c>
      <c r="B1359" t="s">
        <v>3060</v>
      </c>
      <c r="C1359">
        <v>3210</v>
      </c>
      <c r="D1359" t="s">
        <v>3046</v>
      </c>
      <c r="E1359" t="s">
        <v>3022</v>
      </c>
      <c r="F1359" t="s">
        <v>3023</v>
      </c>
      <c r="G1359" t="s">
        <v>3012</v>
      </c>
      <c r="H1359" t="s">
        <v>3013</v>
      </c>
    </row>
    <row r="1360" spans="1:8" x14ac:dyDescent="0.25">
      <c r="A1360">
        <v>540471</v>
      </c>
      <c r="B1360" t="s">
        <v>2407</v>
      </c>
      <c r="C1360">
        <v>7106</v>
      </c>
      <c r="D1360" t="s">
        <v>2407</v>
      </c>
      <c r="E1360" t="s">
        <v>2276</v>
      </c>
      <c r="F1360" t="s">
        <v>2275</v>
      </c>
      <c r="G1360" t="s">
        <v>2277</v>
      </c>
      <c r="H1360" t="s">
        <v>2278</v>
      </c>
    </row>
    <row r="1361" spans="1:8" x14ac:dyDescent="0.25">
      <c r="A1361">
        <v>540480</v>
      </c>
      <c r="B1361" t="s">
        <v>2420</v>
      </c>
      <c r="C1361">
        <v>7106</v>
      </c>
      <c r="D1361" t="s">
        <v>2407</v>
      </c>
      <c r="E1361" t="s">
        <v>2276</v>
      </c>
      <c r="F1361" t="s">
        <v>2275</v>
      </c>
      <c r="G1361" t="s">
        <v>2277</v>
      </c>
      <c r="H1361" t="s">
        <v>2278</v>
      </c>
    </row>
    <row r="1362" spans="1:8" x14ac:dyDescent="0.25">
      <c r="A1362">
        <v>540498</v>
      </c>
      <c r="B1362" t="s">
        <v>4152</v>
      </c>
      <c r="C1362">
        <v>2123</v>
      </c>
      <c r="D1362" t="s">
        <v>3484</v>
      </c>
      <c r="E1362" t="s">
        <v>3478</v>
      </c>
      <c r="F1362" t="s">
        <v>3477</v>
      </c>
      <c r="G1362" t="s">
        <v>3447</v>
      </c>
      <c r="H1362" t="s">
        <v>3448</v>
      </c>
    </row>
    <row r="1363" spans="1:8" x14ac:dyDescent="0.25">
      <c r="A1363">
        <v>540501</v>
      </c>
      <c r="B1363" t="s">
        <v>2421</v>
      </c>
      <c r="C1363">
        <v>7111</v>
      </c>
      <c r="D1363" t="s">
        <v>2275</v>
      </c>
      <c r="E1363" t="s">
        <v>2276</v>
      </c>
      <c r="F1363" t="s">
        <v>2275</v>
      </c>
      <c r="G1363" t="s">
        <v>2277</v>
      </c>
      <c r="H1363" t="s">
        <v>2278</v>
      </c>
    </row>
    <row r="1364" spans="1:8" x14ac:dyDescent="0.25">
      <c r="A1364">
        <v>540510</v>
      </c>
      <c r="B1364" t="s">
        <v>654</v>
      </c>
      <c r="C1364">
        <v>7111</v>
      </c>
      <c r="D1364" t="s">
        <v>2275</v>
      </c>
      <c r="E1364" t="s">
        <v>2276</v>
      </c>
      <c r="F1364" t="s">
        <v>2275</v>
      </c>
      <c r="G1364" t="s">
        <v>2277</v>
      </c>
      <c r="H1364" t="s">
        <v>2278</v>
      </c>
    </row>
    <row r="1365" spans="1:8" x14ac:dyDescent="0.25">
      <c r="A1365">
        <v>540528</v>
      </c>
      <c r="B1365" t="s">
        <v>3061</v>
      </c>
      <c r="C1365">
        <v>3201</v>
      </c>
      <c r="D1365" t="s">
        <v>3025</v>
      </c>
      <c r="E1365" t="s">
        <v>3022</v>
      </c>
      <c r="F1365" t="s">
        <v>3023</v>
      </c>
      <c r="G1365" t="s">
        <v>3012</v>
      </c>
      <c r="H1365" t="s">
        <v>3013</v>
      </c>
    </row>
    <row r="1366" spans="1:8" x14ac:dyDescent="0.25">
      <c r="A1366">
        <v>540536</v>
      </c>
      <c r="B1366" t="s">
        <v>4153</v>
      </c>
      <c r="C1366">
        <v>2120</v>
      </c>
      <c r="D1366" t="s">
        <v>3477</v>
      </c>
      <c r="E1366" t="s">
        <v>3478</v>
      </c>
      <c r="F1366" t="s">
        <v>3477</v>
      </c>
      <c r="G1366" t="s">
        <v>3447</v>
      </c>
      <c r="H1366" t="s">
        <v>3448</v>
      </c>
    </row>
    <row r="1367" spans="1:8" x14ac:dyDescent="0.25">
      <c r="A1367">
        <v>540544</v>
      </c>
      <c r="B1367" t="s">
        <v>2422</v>
      </c>
      <c r="C1367">
        <v>7111</v>
      </c>
      <c r="D1367" t="s">
        <v>2275</v>
      </c>
      <c r="E1367" t="s">
        <v>2276</v>
      </c>
      <c r="F1367" t="s">
        <v>2275</v>
      </c>
      <c r="G1367" t="s">
        <v>2277</v>
      </c>
      <c r="H1367" t="s">
        <v>2278</v>
      </c>
    </row>
    <row r="1368" spans="1:8" x14ac:dyDescent="0.25">
      <c r="A1368">
        <v>540552</v>
      </c>
      <c r="B1368" t="s">
        <v>4154</v>
      </c>
      <c r="C1368">
        <v>2123</v>
      </c>
      <c r="D1368" t="s">
        <v>3484</v>
      </c>
      <c r="E1368" t="s">
        <v>3478</v>
      </c>
      <c r="F1368" t="s">
        <v>3477</v>
      </c>
      <c r="G1368" t="s">
        <v>3447</v>
      </c>
      <c r="H1368" t="s">
        <v>3448</v>
      </c>
    </row>
    <row r="1369" spans="1:8" x14ac:dyDescent="0.25">
      <c r="A1369">
        <v>540561</v>
      </c>
      <c r="B1369" t="s">
        <v>3062</v>
      </c>
      <c r="C1369">
        <v>3209</v>
      </c>
      <c r="D1369" t="s">
        <v>3042</v>
      </c>
      <c r="E1369" t="s">
        <v>3043</v>
      </c>
      <c r="F1369" t="s">
        <v>3044</v>
      </c>
      <c r="G1369" t="s">
        <v>3012</v>
      </c>
      <c r="H1369" t="s">
        <v>3013</v>
      </c>
    </row>
    <row r="1370" spans="1:8" x14ac:dyDescent="0.25">
      <c r="A1370">
        <v>540579</v>
      </c>
      <c r="B1370" t="s">
        <v>4155</v>
      </c>
      <c r="C1370">
        <v>2123</v>
      </c>
      <c r="D1370" t="s">
        <v>3484</v>
      </c>
      <c r="E1370" t="s">
        <v>3478</v>
      </c>
      <c r="F1370" t="s">
        <v>3477</v>
      </c>
      <c r="G1370" t="s">
        <v>3447</v>
      </c>
      <c r="H1370" t="s">
        <v>3448</v>
      </c>
    </row>
    <row r="1371" spans="1:8" x14ac:dyDescent="0.25">
      <c r="A1371">
        <v>540587</v>
      </c>
      <c r="B1371" t="s">
        <v>4156</v>
      </c>
      <c r="C1371">
        <v>2120</v>
      </c>
      <c r="D1371" t="s">
        <v>3477</v>
      </c>
      <c r="E1371" t="s">
        <v>3478</v>
      </c>
      <c r="F1371" t="s">
        <v>3477</v>
      </c>
      <c r="G1371" t="s">
        <v>3447</v>
      </c>
      <c r="H1371" t="s">
        <v>3448</v>
      </c>
    </row>
    <row r="1372" spans="1:8" x14ac:dyDescent="0.25">
      <c r="A1372">
        <v>540595</v>
      </c>
      <c r="B1372" t="s">
        <v>2423</v>
      </c>
      <c r="C1372">
        <v>7106</v>
      </c>
      <c r="D1372" t="s">
        <v>2407</v>
      </c>
      <c r="E1372" t="s">
        <v>2276</v>
      </c>
      <c r="F1372" t="s">
        <v>2275</v>
      </c>
      <c r="G1372" t="s">
        <v>2277</v>
      </c>
      <c r="H1372" t="s">
        <v>2278</v>
      </c>
    </row>
    <row r="1373" spans="1:8" x14ac:dyDescent="0.25">
      <c r="A1373">
        <v>540609</v>
      </c>
      <c r="B1373" t="s">
        <v>942</v>
      </c>
      <c r="C1373">
        <v>7106</v>
      </c>
      <c r="D1373" t="s">
        <v>2407</v>
      </c>
      <c r="E1373" t="s">
        <v>2276</v>
      </c>
      <c r="F1373" t="s">
        <v>2275</v>
      </c>
      <c r="G1373" t="s">
        <v>2277</v>
      </c>
      <c r="H1373" t="s">
        <v>2278</v>
      </c>
    </row>
    <row r="1374" spans="1:8" x14ac:dyDescent="0.25">
      <c r="A1374">
        <v>540617</v>
      </c>
      <c r="B1374" t="s">
        <v>3063</v>
      </c>
      <c r="C1374">
        <v>3212</v>
      </c>
      <c r="D1374" t="s">
        <v>3021</v>
      </c>
      <c r="E1374" t="s">
        <v>3022</v>
      </c>
      <c r="F1374" t="s">
        <v>3023</v>
      </c>
      <c r="G1374" t="s">
        <v>3012</v>
      </c>
      <c r="H1374" t="s">
        <v>3013</v>
      </c>
    </row>
    <row r="1375" spans="1:8" x14ac:dyDescent="0.25">
      <c r="A1375">
        <v>540625</v>
      </c>
      <c r="B1375" t="s">
        <v>4157</v>
      </c>
      <c r="C1375">
        <v>2120</v>
      </c>
      <c r="D1375" t="s">
        <v>3477</v>
      </c>
      <c r="E1375" t="s">
        <v>3478</v>
      </c>
      <c r="F1375" t="s">
        <v>3477</v>
      </c>
      <c r="G1375" t="s">
        <v>3447</v>
      </c>
      <c r="H1375" t="s">
        <v>3448</v>
      </c>
    </row>
    <row r="1376" spans="1:8" x14ac:dyDescent="0.25">
      <c r="A1376">
        <v>540633</v>
      </c>
      <c r="B1376" t="s">
        <v>3064</v>
      </c>
      <c r="C1376">
        <v>3212</v>
      </c>
      <c r="D1376" t="s">
        <v>3021</v>
      </c>
      <c r="E1376" t="s">
        <v>3022</v>
      </c>
      <c r="F1376" t="s">
        <v>3023</v>
      </c>
      <c r="G1376" t="s">
        <v>3012</v>
      </c>
      <c r="H1376" t="s">
        <v>3013</v>
      </c>
    </row>
    <row r="1377" spans="1:8" x14ac:dyDescent="0.25">
      <c r="A1377">
        <v>540641</v>
      </c>
      <c r="B1377" t="s">
        <v>3065</v>
      </c>
      <c r="C1377">
        <v>3209</v>
      </c>
      <c r="D1377" t="s">
        <v>3042</v>
      </c>
      <c r="E1377" t="s">
        <v>3043</v>
      </c>
      <c r="F1377" t="s">
        <v>3044</v>
      </c>
      <c r="G1377" t="s">
        <v>3012</v>
      </c>
      <c r="H1377" t="s">
        <v>3013</v>
      </c>
    </row>
    <row r="1378" spans="1:8" x14ac:dyDescent="0.25">
      <c r="A1378">
        <v>540650</v>
      </c>
      <c r="B1378" t="s">
        <v>2424</v>
      </c>
      <c r="C1378">
        <v>7111</v>
      </c>
      <c r="D1378" t="s">
        <v>2275</v>
      </c>
      <c r="E1378" t="s">
        <v>2276</v>
      </c>
      <c r="F1378" t="s">
        <v>2275</v>
      </c>
      <c r="G1378" t="s">
        <v>2277</v>
      </c>
      <c r="H1378" t="s">
        <v>2278</v>
      </c>
    </row>
    <row r="1379" spans="1:8" x14ac:dyDescent="0.25">
      <c r="A1379">
        <v>540668</v>
      </c>
      <c r="B1379" t="s">
        <v>3066</v>
      </c>
      <c r="C1379">
        <v>3212</v>
      </c>
      <c r="D1379" t="s">
        <v>3021</v>
      </c>
      <c r="E1379" t="s">
        <v>3022</v>
      </c>
      <c r="F1379" t="s">
        <v>3023</v>
      </c>
      <c r="G1379" t="s">
        <v>3012</v>
      </c>
      <c r="H1379" t="s">
        <v>3013</v>
      </c>
    </row>
    <row r="1380" spans="1:8" x14ac:dyDescent="0.25">
      <c r="A1380">
        <v>540676</v>
      </c>
      <c r="B1380" t="s">
        <v>3067</v>
      </c>
      <c r="C1380">
        <v>3207</v>
      </c>
      <c r="D1380" t="s">
        <v>3040</v>
      </c>
      <c r="E1380" t="s">
        <v>3022</v>
      </c>
      <c r="F1380" t="s">
        <v>3023</v>
      </c>
      <c r="G1380" t="s">
        <v>3012</v>
      </c>
      <c r="H1380" t="s">
        <v>3013</v>
      </c>
    </row>
    <row r="1381" spans="1:8" x14ac:dyDescent="0.25">
      <c r="A1381">
        <v>540684</v>
      </c>
      <c r="B1381" t="s">
        <v>2131</v>
      </c>
      <c r="C1381">
        <v>7102</v>
      </c>
      <c r="D1381" t="s">
        <v>2387</v>
      </c>
      <c r="E1381" t="s">
        <v>2388</v>
      </c>
      <c r="F1381" t="s">
        <v>2387</v>
      </c>
      <c r="G1381" t="s">
        <v>2277</v>
      </c>
      <c r="H1381" t="s">
        <v>2278</v>
      </c>
    </row>
    <row r="1382" spans="1:8" x14ac:dyDescent="0.25">
      <c r="A1382">
        <v>540692</v>
      </c>
      <c r="B1382" t="s">
        <v>1431</v>
      </c>
      <c r="C1382">
        <v>3207</v>
      </c>
      <c r="D1382" t="s">
        <v>3040</v>
      </c>
      <c r="E1382" t="s">
        <v>3022</v>
      </c>
      <c r="F1382" t="s">
        <v>3023</v>
      </c>
      <c r="G1382" t="s">
        <v>3012</v>
      </c>
      <c r="H1382" t="s">
        <v>3013</v>
      </c>
    </row>
    <row r="1383" spans="1:8" x14ac:dyDescent="0.25">
      <c r="A1383">
        <v>540706</v>
      </c>
      <c r="B1383" t="s">
        <v>3068</v>
      </c>
      <c r="C1383">
        <v>3201</v>
      </c>
      <c r="D1383" t="s">
        <v>3025</v>
      </c>
      <c r="E1383" t="s">
        <v>3022</v>
      </c>
      <c r="F1383" t="s">
        <v>3023</v>
      </c>
      <c r="G1383" t="s">
        <v>3012</v>
      </c>
      <c r="H1383" t="s">
        <v>3013</v>
      </c>
    </row>
    <row r="1384" spans="1:8" x14ac:dyDescent="0.25">
      <c r="A1384">
        <v>540714</v>
      </c>
      <c r="B1384" t="s">
        <v>4158</v>
      </c>
      <c r="C1384">
        <v>2107</v>
      </c>
      <c r="D1384" t="s">
        <v>3482</v>
      </c>
      <c r="E1384" t="s">
        <v>3478</v>
      </c>
      <c r="F1384" t="s">
        <v>3477</v>
      </c>
      <c r="G1384" t="s">
        <v>3447</v>
      </c>
      <c r="H1384" t="s">
        <v>3448</v>
      </c>
    </row>
    <row r="1385" spans="1:8" x14ac:dyDescent="0.25">
      <c r="A1385">
        <v>540722</v>
      </c>
      <c r="B1385" t="s">
        <v>3069</v>
      </c>
      <c r="C1385">
        <v>3211</v>
      </c>
      <c r="D1385" t="s">
        <v>3015</v>
      </c>
      <c r="E1385" t="s">
        <v>3016</v>
      </c>
      <c r="F1385" t="s">
        <v>3015</v>
      </c>
      <c r="G1385" t="s">
        <v>3012</v>
      </c>
      <c r="H1385" t="s">
        <v>3013</v>
      </c>
    </row>
    <row r="1386" spans="1:8" x14ac:dyDescent="0.25">
      <c r="A1386">
        <v>540731</v>
      </c>
      <c r="B1386" t="s">
        <v>2425</v>
      </c>
      <c r="C1386">
        <v>7106</v>
      </c>
      <c r="D1386" t="s">
        <v>2407</v>
      </c>
      <c r="E1386" t="s">
        <v>2276</v>
      </c>
      <c r="F1386" t="s">
        <v>2275</v>
      </c>
      <c r="G1386" t="s">
        <v>2277</v>
      </c>
      <c r="H1386" t="s">
        <v>2278</v>
      </c>
    </row>
    <row r="1387" spans="1:8" x14ac:dyDescent="0.25">
      <c r="A1387">
        <v>540749</v>
      </c>
      <c r="B1387" t="s">
        <v>4159</v>
      </c>
      <c r="C1387">
        <v>2123</v>
      </c>
      <c r="D1387" t="s">
        <v>3484</v>
      </c>
      <c r="E1387" t="s">
        <v>3478</v>
      </c>
      <c r="F1387" t="s">
        <v>3477</v>
      </c>
      <c r="G1387" t="s">
        <v>3447</v>
      </c>
      <c r="H1387" t="s">
        <v>3448</v>
      </c>
    </row>
    <row r="1388" spans="1:8" x14ac:dyDescent="0.25">
      <c r="A1388">
        <v>540757</v>
      </c>
      <c r="B1388" t="s">
        <v>4160</v>
      </c>
      <c r="C1388">
        <v>2120</v>
      </c>
      <c r="D1388" t="s">
        <v>3477</v>
      </c>
      <c r="E1388" t="s">
        <v>3478</v>
      </c>
      <c r="F1388" t="s">
        <v>3477</v>
      </c>
      <c r="G1388" t="s">
        <v>3447</v>
      </c>
      <c r="H1388" t="s">
        <v>3448</v>
      </c>
    </row>
    <row r="1389" spans="1:8" x14ac:dyDescent="0.25">
      <c r="A1389">
        <v>540765</v>
      </c>
      <c r="B1389" t="s">
        <v>4161</v>
      </c>
      <c r="C1389">
        <v>2105</v>
      </c>
      <c r="D1389" t="s">
        <v>3473</v>
      </c>
      <c r="E1389" t="s">
        <v>3474</v>
      </c>
      <c r="F1389" t="s">
        <v>3475</v>
      </c>
      <c r="G1389" t="s">
        <v>3447</v>
      </c>
      <c r="H1389" t="s">
        <v>3448</v>
      </c>
    </row>
    <row r="1390" spans="1:8" x14ac:dyDescent="0.25">
      <c r="A1390">
        <v>540773</v>
      </c>
      <c r="B1390" t="s">
        <v>2426</v>
      </c>
      <c r="C1390">
        <v>7113</v>
      </c>
      <c r="D1390" t="s">
        <v>2392</v>
      </c>
      <c r="E1390" t="s">
        <v>2276</v>
      </c>
      <c r="F1390" t="s">
        <v>2275</v>
      </c>
      <c r="G1390" t="s">
        <v>2277</v>
      </c>
      <c r="H1390" t="s">
        <v>2278</v>
      </c>
    </row>
    <row r="1391" spans="1:8" x14ac:dyDescent="0.25">
      <c r="A1391">
        <v>540781</v>
      </c>
      <c r="B1391" t="s">
        <v>4162</v>
      </c>
      <c r="C1391">
        <v>2107</v>
      </c>
      <c r="D1391" t="s">
        <v>3482</v>
      </c>
      <c r="E1391" t="s">
        <v>3478</v>
      </c>
      <c r="F1391" t="s">
        <v>3477</v>
      </c>
      <c r="G1391" t="s">
        <v>3447</v>
      </c>
      <c r="H1391" t="s">
        <v>3448</v>
      </c>
    </row>
    <row r="1392" spans="1:8" x14ac:dyDescent="0.25">
      <c r="A1392">
        <v>540790</v>
      </c>
      <c r="B1392" t="s">
        <v>4163</v>
      </c>
      <c r="C1392">
        <v>2123</v>
      </c>
      <c r="D1392" t="s">
        <v>3484</v>
      </c>
      <c r="E1392" t="s">
        <v>3478</v>
      </c>
      <c r="F1392" t="s">
        <v>3477</v>
      </c>
      <c r="G1392" t="s">
        <v>3447</v>
      </c>
      <c r="H1392" t="s">
        <v>3448</v>
      </c>
    </row>
    <row r="1393" spans="1:8" x14ac:dyDescent="0.25">
      <c r="A1393">
        <v>540803</v>
      </c>
      <c r="B1393" t="s">
        <v>59</v>
      </c>
      <c r="C1393">
        <v>3211</v>
      </c>
      <c r="D1393" t="s">
        <v>3015</v>
      </c>
      <c r="E1393" t="s">
        <v>3016</v>
      </c>
      <c r="F1393" t="s">
        <v>3015</v>
      </c>
      <c r="G1393" t="s">
        <v>3012</v>
      </c>
      <c r="H1393" t="s">
        <v>3013</v>
      </c>
    </row>
    <row r="1394" spans="1:8" x14ac:dyDescent="0.25">
      <c r="A1394">
        <v>540811</v>
      </c>
      <c r="B1394" t="s">
        <v>4164</v>
      </c>
      <c r="C1394">
        <v>2107</v>
      </c>
      <c r="D1394" t="s">
        <v>3482</v>
      </c>
      <c r="E1394" t="s">
        <v>3478</v>
      </c>
      <c r="F1394" t="s">
        <v>3477</v>
      </c>
      <c r="G1394" t="s">
        <v>3447</v>
      </c>
      <c r="H1394" t="s">
        <v>3448</v>
      </c>
    </row>
    <row r="1395" spans="1:8" x14ac:dyDescent="0.25">
      <c r="A1395">
        <v>540820</v>
      </c>
      <c r="B1395" t="s">
        <v>4165</v>
      </c>
      <c r="C1395">
        <v>2123</v>
      </c>
      <c r="D1395" t="s">
        <v>3484</v>
      </c>
      <c r="E1395" t="s">
        <v>3478</v>
      </c>
      <c r="F1395" t="s">
        <v>3477</v>
      </c>
      <c r="G1395" t="s">
        <v>3447</v>
      </c>
      <c r="H1395" t="s">
        <v>3448</v>
      </c>
    </row>
    <row r="1396" spans="1:8" x14ac:dyDescent="0.25">
      <c r="A1396">
        <v>540846</v>
      </c>
      <c r="B1396" t="s">
        <v>4166</v>
      </c>
      <c r="C1396">
        <v>2123</v>
      </c>
      <c r="D1396" t="s">
        <v>3484</v>
      </c>
      <c r="E1396" t="s">
        <v>3478</v>
      </c>
      <c r="F1396" t="s">
        <v>3477</v>
      </c>
      <c r="G1396" t="s">
        <v>3447</v>
      </c>
      <c r="H1396" t="s">
        <v>3448</v>
      </c>
    </row>
    <row r="1397" spans="1:8" x14ac:dyDescent="0.25">
      <c r="A1397">
        <v>540854</v>
      </c>
      <c r="B1397" t="s">
        <v>2427</v>
      </c>
      <c r="C1397">
        <v>7113</v>
      </c>
      <c r="D1397" t="s">
        <v>2392</v>
      </c>
      <c r="E1397" t="s">
        <v>2276</v>
      </c>
      <c r="F1397" t="s">
        <v>2275</v>
      </c>
      <c r="G1397" t="s">
        <v>2277</v>
      </c>
      <c r="H1397" t="s">
        <v>2278</v>
      </c>
    </row>
    <row r="1398" spans="1:8" x14ac:dyDescent="0.25">
      <c r="A1398">
        <v>540862</v>
      </c>
      <c r="B1398" t="s">
        <v>2428</v>
      </c>
      <c r="C1398">
        <v>7111</v>
      </c>
      <c r="D1398" t="s">
        <v>2275</v>
      </c>
      <c r="E1398" t="s">
        <v>2276</v>
      </c>
      <c r="F1398" t="s">
        <v>2275</v>
      </c>
      <c r="G1398" t="s">
        <v>2277</v>
      </c>
      <c r="H1398" t="s">
        <v>2278</v>
      </c>
    </row>
    <row r="1399" spans="1:8" x14ac:dyDescent="0.25">
      <c r="A1399">
        <v>540871</v>
      </c>
      <c r="B1399" t="s">
        <v>2429</v>
      </c>
      <c r="C1399">
        <v>7113</v>
      </c>
      <c r="D1399" t="s">
        <v>2392</v>
      </c>
      <c r="E1399" t="s">
        <v>2276</v>
      </c>
      <c r="F1399" t="s">
        <v>2275</v>
      </c>
      <c r="G1399" t="s">
        <v>2277</v>
      </c>
      <c r="H1399" t="s">
        <v>2278</v>
      </c>
    </row>
    <row r="1400" spans="1:8" x14ac:dyDescent="0.25">
      <c r="A1400">
        <v>540889</v>
      </c>
      <c r="B1400" t="s">
        <v>4167</v>
      </c>
      <c r="C1400">
        <v>2107</v>
      </c>
      <c r="D1400" t="s">
        <v>3482</v>
      </c>
      <c r="E1400" t="s">
        <v>3478</v>
      </c>
      <c r="F1400" t="s">
        <v>3477</v>
      </c>
      <c r="G1400" t="s">
        <v>3447</v>
      </c>
      <c r="H1400" t="s">
        <v>3448</v>
      </c>
    </row>
    <row r="1401" spans="1:8" x14ac:dyDescent="0.25">
      <c r="A1401">
        <v>540897</v>
      </c>
      <c r="B1401" t="s">
        <v>3838</v>
      </c>
      <c r="C1401">
        <v>2107</v>
      </c>
      <c r="D1401" t="s">
        <v>3482</v>
      </c>
      <c r="E1401" t="s">
        <v>3478</v>
      </c>
      <c r="F1401" t="s">
        <v>3477</v>
      </c>
      <c r="G1401" t="s">
        <v>3447</v>
      </c>
      <c r="H1401" t="s">
        <v>3448</v>
      </c>
    </row>
    <row r="1402" spans="1:8" x14ac:dyDescent="0.25">
      <c r="A1402">
        <v>540901</v>
      </c>
      <c r="B1402" t="s">
        <v>4168</v>
      </c>
      <c r="C1402">
        <v>2107</v>
      </c>
      <c r="D1402" t="s">
        <v>3482</v>
      </c>
      <c r="E1402" t="s">
        <v>3478</v>
      </c>
      <c r="F1402" t="s">
        <v>3477</v>
      </c>
      <c r="G1402" t="s">
        <v>3447</v>
      </c>
      <c r="H1402" t="s">
        <v>3448</v>
      </c>
    </row>
    <row r="1403" spans="1:8" x14ac:dyDescent="0.25">
      <c r="A1403">
        <v>540919</v>
      </c>
      <c r="B1403" t="s">
        <v>2430</v>
      </c>
      <c r="C1403">
        <v>7113</v>
      </c>
      <c r="D1403" t="s">
        <v>2392</v>
      </c>
      <c r="E1403" t="s">
        <v>2276</v>
      </c>
      <c r="F1403" t="s">
        <v>2275</v>
      </c>
      <c r="G1403" t="s">
        <v>2277</v>
      </c>
      <c r="H1403" t="s">
        <v>2278</v>
      </c>
    </row>
    <row r="1404" spans="1:8" x14ac:dyDescent="0.25">
      <c r="A1404">
        <v>540927</v>
      </c>
      <c r="B1404" t="s">
        <v>3070</v>
      </c>
      <c r="C1404">
        <v>3211</v>
      </c>
      <c r="D1404" t="s">
        <v>3015</v>
      </c>
      <c r="E1404" t="s">
        <v>3016</v>
      </c>
      <c r="F1404" t="s">
        <v>3015</v>
      </c>
      <c r="G1404" t="s">
        <v>3012</v>
      </c>
      <c r="H1404" t="s">
        <v>3013</v>
      </c>
    </row>
    <row r="1405" spans="1:8" x14ac:dyDescent="0.25">
      <c r="A1405">
        <v>540935</v>
      </c>
      <c r="B1405" t="s">
        <v>4169</v>
      </c>
      <c r="C1405">
        <v>2120</v>
      </c>
      <c r="D1405" t="s">
        <v>3477</v>
      </c>
      <c r="E1405" t="s">
        <v>3478</v>
      </c>
      <c r="F1405" t="s">
        <v>3477</v>
      </c>
      <c r="G1405" t="s">
        <v>3447</v>
      </c>
      <c r="H1405" t="s">
        <v>3448</v>
      </c>
    </row>
    <row r="1406" spans="1:8" x14ac:dyDescent="0.25">
      <c r="A1406">
        <v>540943</v>
      </c>
      <c r="B1406" t="s">
        <v>4170</v>
      </c>
      <c r="C1406">
        <v>2120</v>
      </c>
      <c r="D1406" t="s">
        <v>3477</v>
      </c>
      <c r="E1406" t="s">
        <v>3478</v>
      </c>
      <c r="F1406" t="s">
        <v>3477</v>
      </c>
      <c r="G1406" t="s">
        <v>3447</v>
      </c>
      <c r="H1406" t="s">
        <v>3448</v>
      </c>
    </row>
    <row r="1407" spans="1:8" x14ac:dyDescent="0.25">
      <c r="A1407">
        <v>540951</v>
      </c>
      <c r="B1407" t="s">
        <v>4171</v>
      </c>
      <c r="C1407">
        <v>2107</v>
      </c>
      <c r="D1407" t="s">
        <v>3482</v>
      </c>
      <c r="E1407" t="s">
        <v>3478</v>
      </c>
      <c r="F1407" t="s">
        <v>3477</v>
      </c>
      <c r="G1407" t="s">
        <v>3447</v>
      </c>
      <c r="H1407" t="s">
        <v>3448</v>
      </c>
    </row>
    <row r="1408" spans="1:8" x14ac:dyDescent="0.25">
      <c r="A1408">
        <v>540960</v>
      </c>
      <c r="B1408" t="s">
        <v>1970</v>
      </c>
      <c r="C1408">
        <v>2120</v>
      </c>
      <c r="D1408" t="s">
        <v>3477</v>
      </c>
      <c r="E1408" t="s">
        <v>3478</v>
      </c>
      <c r="F1408" t="s">
        <v>3477</v>
      </c>
      <c r="G1408" t="s">
        <v>3447</v>
      </c>
      <c r="H1408" t="s">
        <v>3448</v>
      </c>
    </row>
    <row r="1409" spans="1:8" x14ac:dyDescent="0.25">
      <c r="A1409">
        <v>540978</v>
      </c>
      <c r="B1409" t="s">
        <v>2431</v>
      </c>
      <c r="C1409">
        <v>7111</v>
      </c>
      <c r="D1409" t="s">
        <v>2275</v>
      </c>
      <c r="E1409" t="s">
        <v>2276</v>
      </c>
      <c r="F1409" t="s">
        <v>2275</v>
      </c>
      <c r="G1409" t="s">
        <v>2277</v>
      </c>
      <c r="H1409" t="s">
        <v>2278</v>
      </c>
    </row>
    <row r="1410" spans="1:8" x14ac:dyDescent="0.25">
      <c r="A1410">
        <v>540986</v>
      </c>
      <c r="B1410" t="s">
        <v>2432</v>
      </c>
      <c r="C1410">
        <v>7111</v>
      </c>
      <c r="D1410" t="s">
        <v>2275</v>
      </c>
      <c r="E1410" t="s">
        <v>2276</v>
      </c>
      <c r="F1410" t="s">
        <v>2275</v>
      </c>
      <c r="G1410" t="s">
        <v>2277</v>
      </c>
      <c r="H1410" t="s">
        <v>2278</v>
      </c>
    </row>
    <row r="1411" spans="1:8" x14ac:dyDescent="0.25">
      <c r="A1411">
        <v>541001</v>
      </c>
      <c r="B1411" t="s">
        <v>1314</v>
      </c>
      <c r="C1411">
        <v>3211</v>
      </c>
      <c r="D1411" t="s">
        <v>3015</v>
      </c>
      <c r="E1411" t="s">
        <v>3016</v>
      </c>
      <c r="F1411" t="s">
        <v>3015</v>
      </c>
      <c r="G1411" t="s">
        <v>3012</v>
      </c>
      <c r="H1411" t="s">
        <v>3013</v>
      </c>
    </row>
    <row r="1412" spans="1:8" x14ac:dyDescent="0.25">
      <c r="A1412">
        <v>541010</v>
      </c>
      <c r="B1412" t="s">
        <v>4172</v>
      </c>
      <c r="C1412">
        <v>2107</v>
      </c>
      <c r="D1412" t="s">
        <v>3482</v>
      </c>
      <c r="E1412" t="s">
        <v>3478</v>
      </c>
      <c r="F1412" t="s">
        <v>3477</v>
      </c>
      <c r="G1412" t="s">
        <v>3447</v>
      </c>
      <c r="H1412" t="s">
        <v>3448</v>
      </c>
    </row>
    <row r="1413" spans="1:8" x14ac:dyDescent="0.25">
      <c r="A1413">
        <v>541028</v>
      </c>
      <c r="B1413" t="s">
        <v>4173</v>
      </c>
      <c r="C1413">
        <v>2120</v>
      </c>
      <c r="D1413" t="s">
        <v>3477</v>
      </c>
      <c r="E1413" t="s">
        <v>3478</v>
      </c>
      <c r="F1413" t="s">
        <v>3477</v>
      </c>
      <c r="G1413" t="s">
        <v>3447</v>
      </c>
      <c r="H1413" t="s">
        <v>3448</v>
      </c>
    </row>
    <row r="1414" spans="1:8" x14ac:dyDescent="0.25">
      <c r="A1414">
        <v>541036</v>
      </c>
      <c r="B1414" t="s">
        <v>2433</v>
      </c>
      <c r="C1414">
        <v>7102</v>
      </c>
      <c r="D1414" t="s">
        <v>2387</v>
      </c>
      <c r="E1414" t="s">
        <v>2388</v>
      </c>
      <c r="F1414" t="s">
        <v>2387</v>
      </c>
      <c r="G1414" t="s">
        <v>2277</v>
      </c>
      <c r="H1414" t="s">
        <v>2278</v>
      </c>
    </row>
    <row r="1415" spans="1:8" x14ac:dyDescent="0.25">
      <c r="A1415">
        <v>541044</v>
      </c>
      <c r="B1415" t="s">
        <v>739</v>
      </c>
      <c r="C1415">
        <v>2123</v>
      </c>
      <c r="D1415" t="s">
        <v>3484</v>
      </c>
      <c r="E1415" t="s">
        <v>3478</v>
      </c>
      <c r="F1415" t="s">
        <v>3477</v>
      </c>
      <c r="G1415" t="s">
        <v>3447</v>
      </c>
      <c r="H1415" t="s">
        <v>3448</v>
      </c>
    </row>
    <row r="1416" spans="1:8" x14ac:dyDescent="0.25">
      <c r="A1416">
        <v>541052</v>
      </c>
      <c r="B1416" t="s">
        <v>4174</v>
      </c>
      <c r="C1416">
        <v>2120</v>
      </c>
      <c r="D1416" t="s">
        <v>3477</v>
      </c>
      <c r="E1416" t="s">
        <v>3478</v>
      </c>
      <c r="F1416" t="s">
        <v>3477</v>
      </c>
      <c r="G1416" t="s">
        <v>3447</v>
      </c>
      <c r="H1416" t="s">
        <v>3448</v>
      </c>
    </row>
    <row r="1417" spans="1:8" x14ac:dyDescent="0.25">
      <c r="A1417">
        <v>541061</v>
      </c>
      <c r="B1417" t="s">
        <v>3071</v>
      </c>
      <c r="C1417">
        <v>3211</v>
      </c>
      <c r="D1417" t="s">
        <v>3015</v>
      </c>
      <c r="E1417" t="s">
        <v>3016</v>
      </c>
      <c r="F1417" t="s">
        <v>3015</v>
      </c>
      <c r="G1417" t="s">
        <v>3012</v>
      </c>
      <c r="H1417" t="s">
        <v>3013</v>
      </c>
    </row>
    <row r="1418" spans="1:8" x14ac:dyDescent="0.25">
      <c r="A1418">
        <v>541079</v>
      </c>
      <c r="B1418" t="s">
        <v>2077</v>
      </c>
      <c r="C1418">
        <v>7111</v>
      </c>
      <c r="D1418" t="s">
        <v>2275</v>
      </c>
      <c r="E1418" t="s">
        <v>2276</v>
      </c>
      <c r="F1418" t="s">
        <v>2275</v>
      </c>
      <c r="G1418" t="s">
        <v>2277</v>
      </c>
      <c r="H1418" t="s">
        <v>2278</v>
      </c>
    </row>
    <row r="1419" spans="1:8" x14ac:dyDescent="0.25">
      <c r="A1419">
        <v>541087</v>
      </c>
      <c r="B1419" t="s">
        <v>4175</v>
      </c>
      <c r="C1419">
        <v>2123</v>
      </c>
      <c r="D1419" t="s">
        <v>3484</v>
      </c>
      <c r="E1419" t="s">
        <v>3478</v>
      </c>
      <c r="F1419" t="s">
        <v>3477</v>
      </c>
      <c r="G1419" t="s">
        <v>3447</v>
      </c>
      <c r="H1419" t="s">
        <v>3448</v>
      </c>
    </row>
    <row r="1420" spans="1:8" x14ac:dyDescent="0.25">
      <c r="A1420">
        <v>541095</v>
      </c>
      <c r="B1420" t="s">
        <v>2797</v>
      </c>
      <c r="C1420">
        <v>3211</v>
      </c>
      <c r="D1420" t="s">
        <v>3015</v>
      </c>
      <c r="E1420" t="s">
        <v>3016</v>
      </c>
      <c r="F1420" t="s">
        <v>3015</v>
      </c>
      <c r="G1420" t="s">
        <v>3012</v>
      </c>
      <c r="H1420" t="s">
        <v>3013</v>
      </c>
    </row>
    <row r="1421" spans="1:8" x14ac:dyDescent="0.25">
      <c r="A1421">
        <v>541109</v>
      </c>
      <c r="B1421" t="s">
        <v>2434</v>
      </c>
      <c r="C1421">
        <v>7111</v>
      </c>
      <c r="D1421" t="s">
        <v>2275</v>
      </c>
      <c r="E1421" t="s">
        <v>2276</v>
      </c>
      <c r="F1421" t="s">
        <v>2275</v>
      </c>
      <c r="G1421" t="s">
        <v>2277</v>
      </c>
      <c r="H1421" t="s">
        <v>2278</v>
      </c>
    </row>
    <row r="1422" spans="1:8" x14ac:dyDescent="0.25">
      <c r="A1422">
        <v>541117</v>
      </c>
      <c r="B1422" t="s">
        <v>2435</v>
      </c>
      <c r="C1422">
        <v>7102</v>
      </c>
      <c r="D1422" t="s">
        <v>2387</v>
      </c>
      <c r="E1422" t="s">
        <v>2388</v>
      </c>
      <c r="F1422" t="s">
        <v>2387</v>
      </c>
      <c r="G1422" t="s">
        <v>2277</v>
      </c>
      <c r="H1422" t="s">
        <v>2278</v>
      </c>
    </row>
    <row r="1423" spans="1:8" x14ac:dyDescent="0.25">
      <c r="A1423">
        <v>541125</v>
      </c>
      <c r="B1423" t="s">
        <v>2436</v>
      </c>
      <c r="C1423">
        <v>7113</v>
      </c>
      <c r="D1423" t="s">
        <v>2392</v>
      </c>
      <c r="E1423" t="s">
        <v>2276</v>
      </c>
      <c r="F1423" t="s">
        <v>2275</v>
      </c>
      <c r="G1423" t="s">
        <v>2277</v>
      </c>
      <c r="H1423" t="s">
        <v>2278</v>
      </c>
    </row>
    <row r="1424" spans="1:8" x14ac:dyDescent="0.25">
      <c r="A1424">
        <v>541133</v>
      </c>
      <c r="B1424" t="s">
        <v>4176</v>
      </c>
      <c r="C1424">
        <v>2123</v>
      </c>
      <c r="D1424" t="s">
        <v>3484</v>
      </c>
      <c r="E1424" t="s">
        <v>3478</v>
      </c>
      <c r="F1424" t="s">
        <v>3477</v>
      </c>
      <c r="G1424" t="s">
        <v>3447</v>
      </c>
      <c r="H1424" t="s">
        <v>3448</v>
      </c>
    </row>
    <row r="1425" spans="1:8" x14ac:dyDescent="0.25">
      <c r="A1425">
        <v>541141</v>
      </c>
      <c r="B1425" t="s">
        <v>3072</v>
      </c>
      <c r="C1425">
        <v>3211</v>
      </c>
      <c r="D1425" t="s">
        <v>3015</v>
      </c>
      <c r="E1425" t="s">
        <v>3016</v>
      </c>
      <c r="F1425" t="s">
        <v>3015</v>
      </c>
      <c r="G1425" t="s">
        <v>3012</v>
      </c>
      <c r="H1425" t="s">
        <v>3013</v>
      </c>
    </row>
    <row r="1426" spans="1:8" x14ac:dyDescent="0.25">
      <c r="A1426">
        <v>541150</v>
      </c>
      <c r="B1426" t="s">
        <v>191</v>
      </c>
      <c r="C1426">
        <v>3211</v>
      </c>
      <c r="D1426" t="s">
        <v>3015</v>
      </c>
      <c r="E1426" t="s">
        <v>3016</v>
      </c>
      <c r="F1426" t="s">
        <v>3015</v>
      </c>
      <c r="G1426" t="s">
        <v>3012</v>
      </c>
      <c r="H1426" t="s">
        <v>3013</v>
      </c>
    </row>
    <row r="1427" spans="1:8" x14ac:dyDescent="0.25">
      <c r="A1427">
        <v>541168</v>
      </c>
      <c r="B1427" t="s">
        <v>2437</v>
      </c>
      <c r="C1427">
        <v>7113</v>
      </c>
      <c r="D1427" t="s">
        <v>2392</v>
      </c>
      <c r="E1427" t="s">
        <v>2276</v>
      </c>
      <c r="F1427" t="s">
        <v>2275</v>
      </c>
      <c r="G1427" t="s">
        <v>2277</v>
      </c>
      <c r="H1427" t="s">
        <v>2278</v>
      </c>
    </row>
    <row r="1428" spans="1:8" x14ac:dyDescent="0.25">
      <c r="A1428">
        <v>541176</v>
      </c>
      <c r="B1428" t="s">
        <v>3073</v>
      </c>
      <c r="C1428">
        <v>3211</v>
      </c>
      <c r="D1428" t="s">
        <v>3015</v>
      </c>
      <c r="E1428" t="s">
        <v>3016</v>
      </c>
      <c r="F1428" t="s">
        <v>3015</v>
      </c>
      <c r="G1428" t="s">
        <v>3012</v>
      </c>
      <c r="H1428" t="s">
        <v>3013</v>
      </c>
    </row>
    <row r="1429" spans="1:8" x14ac:dyDescent="0.25">
      <c r="A1429">
        <v>541192</v>
      </c>
      <c r="B1429" t="s">
        <v>3074</v>
      </c>
      <c r="C1429">
        <v>3211</v>
      </c>
      <c r="D1429" t="s">
        <v>3015</v>
      </c>
      <c r="E1429" t="s">
        <v>3016</v>
      </c>
      <c r="F1429" t="s">
        <v>3015</v>
      </c>
      <c r="G1429" t="s">
        <v>3012</v>
      </c>
      <c r="H1429" t="s">
        <v>3013</v>
      </c>
    </row>
    <row r="1430" spans="1:8" x14ac:dyDescent="0.25">
      <c r="A1430">
        <v>541206</v>
      </c>
      <c r="B1430" t="s">
        <v>4177</v>
      </c>
      <c r="C1430">
        <v>2107</v>
      </c>
      <c r="D1430" t="s">
        <v>3482</v>
      </c>
      <c r="E1430" t="s">
        <v>3478</v>
      </c>
      <c r="F1430" t="s">
        <v>3477</v>
      </c>
      <c r="G1430" t="s">
        <v>3447</v>
      </c>
      <c r="H1430" t="s">
        <v>3448</v>
      </c>
    </row>
    <row r="1431" spans="1:8" x14ac:dyDescent="0.25">
      <c r="A1431">
        <v>541214</v>
      </c>
      <c r="B1431" t="s">
        <v>2438</v>
      </c>
      <c r="C1431">
        <v>7102</v>
      </c>
      <c r="D1431" t="s">
        <v>2387</v>
      </c>
      <c r="E1431" t="s">
        <v>2388</v>
      </c>
      <c r="F1431" t="s">
        <v>2387</v>
      </c>
      <c r="G1431" t="s">
        <v>2277</v>
      </c>
      <c r="H1431" t="s">
        <v>2278</v>
      </c>
    </row>
    <row r="1432" spans="1:8" x14ac:dyDescent="0.25">
      <c r="A1432">
        <v>541222</v>
      </c>
      <c r="B1432" t="s">
        <v>2439</v>
      </c>
      <c r="C1432">
        <v>7106</v>
      </c>
      <c r="D1432" t="s">
        <v>2407</v>
      </c>
      <c r="E1432" t="s">
        <v>2276</v>
      </c>
      <c r="F1432" t="s">
        <v>2275</v>
      </c>
      <c r="G1432" t="s">
        <v>2277</v>
      </c>
      <c r="H1432" t="s">
        <v>2278</v>
      </c>
    </row>
    <row r="1433" spans="1:8" x14ac:dyDescent="0.25">
      <c r="A1433">
        <v>541231</v>
      </c>
      <c r="B1433" t="s">
        <v>4178</v>
      </c>
      <c r="C1433">
        <v>2120</v>
      </c>
      <c r="D1433" t="s">
        <v>3477</v>
      </c>
      <c r="E1433" t="s">
        <v>3478</v>
      </c>
      <c r="F1433" t="s">
        <v>3477</v>
      </c>
      <c r="G1433" t="s">
        <v>3447</v>
      </c>
      <c r="H1433" t="s">
        <v>3448</v>
      </c>
    </row>
    <row r="1434" spans="1:8" x14ac:dyDescent="0.25">
      <c r="A1434">
        <v>541249</v>
      </c>
      <c r="B1434" t="s">
        <v>2440</v>
      </c>
      <c r="C1434">
        <v>7102</v>
      </c>
      <c r="D1434" t="s">
        <v>2387</v>
      </c>
      <c r="E1434" t="s">
        <v>2388</v>
      </c>
      <c r="F1434" t="s">
        <v>2387</v>
      </c>
      <c r="G1434" t="s">
        <v>2277</v>
      </c>
      <c r="H1434" t="s">
        <v>2278</v>
      </c>
    </row>
    <row r="1435" spans="1:8" x14ac:dyDescent="0.25">
      <c r="A1435">
        <v>541257</v>
      </c>
      <c r="B1435" t="s">
        <v>1189</v>
      </c>
      <c r="C1435">
        <v>2107</v>
      </c>
      <c r="D1435" t="s">
        <v>3482</v>
      </c>
      <c r="E1435" t="s">
        <v>3478</v>
      </c>
      <c r="F1435" t="s">
        <v>3477</v>
      </c>
      <c r="G1435" t="s">
        <v>3447</v>
      </c>
      <c r="H1435" t="s">
        <v>3448</v>
      </c>
    </row>
    <row r="1436" spans="1:8" x14ac:dyDescent="0.25">
      <c r="A1436">
        <v>541265</v>
      </c>
      <c r="B1436" t="s">
        <v>2441</v>
      </c>
      <c r="C1436">
        <v>7111</v>
      </c>
      <c r="D1436" t="s">
        <v>2275</v>
      </c>
      <c r="E1436" t="s">
        <v>2276</v>
      </c>
      <c r="F1436" t="s">
        <v>2275</v>
      </c>
      <c r="G1436" t="s">
        <v>2277</v>
      </c>
      <c r="H1436" t="s">
        <v>2278</v>
      </c>
    </row>
    <row r="1437" spans="1:8" x14ac:dyDescent="0.25">
      <c r="A1437">
        <v>541273</v>
      </c>
      <c r="B1437" t="s">
        <v>2918</v>
      </c>
      <c r="C1437">
        <v>2120</v>
      </c>
      <c r="D1437" t="s">
        <v>3477</v>
      </c>
      <c r="E1437" t="s">
        <v>3478</v>
      </c>
      <c r="F1437" t="s">
        <v>3477</v>
      </c>
      <c r="G1437" t="s">
        <v>3447</v>
      </c>
      <c r="H1437" t="s">
        <v>3448</v>
      </c>
    </row>
    <row r="1438" spans="1:8" x14ac:dyDescent="0.25">
      <c r="A1438">
        <v>541281</v>
      </c>
      <c r="B1438" t="s">
        <v>3484</v>
      </c>
      <c r="C1438">
        <v>2123</v>
      </c>
      <c r="D1438" t="s">
        <v>3484</v>
      </c>
      <c r="E1438" t="s">
        <v>3478</v>
      </c>
      <c r="F1438" t="s">
        <v>3477</v>
      </c>
      <c r="G1438" t="s">
        <v>3447</v>
      </c>
      <c r="H1438" t="s">
        <v>3448</v>
      </c>
    </row>
    <row r="1439" spans="1:8" x14ac:dyDescent="0.25">
      <c r="A1439">
        <v>541290</v>
      </c>
      <c r="B1439" t="s">
        <v>3075</v>
      </c>
      <c r="C1439">
        <v>3213</v>
      </c>
      <c r="D1439" t="s">
        <v>3010</v>
      </c>
      <c r="E1439" t="s">
        <v>3011</v>
      </c>
      <c r="F1439" t="s">
        <v>1835</v>
      </c>
      <c r="G1439" t="s">
        <v>3012</v>
      </c>
      <c r="H1439" t="s">
        <v>3013</v>
      </c>
    </row>
    <row r="1440" spans="1:8" x14ac:dyDescent="0.25">
      <c r="A1440">
        <v>541303</v>
      </c>
      <c r="B1440" t="s">
        <v>2442</v>
      </c>
      <c r="C1440">
        <v>7102</v>
      </c>
      <c r="D1440" t="s">
        <v>2387</v>
      </c>
      <c r="E1440" t="s">
        <v>2388</v>
      </c>
      <c r="F1440" t="s">
        <v>2387</v>
      </c>
      <c r="G1440" t="s">
        <v>2277</v>
      </c>
      <c r="H1440" t="s">
        <v>2278</v>
      </c>
    </row>
    <row r="1441" spans="1:8" x14ac:dyDescent="0.25">
      <c r="A1441">
        <v>541311</v>
      </c>
      <c r="B1441" t="s">
        <v>4179</v>
      </c>
      <c r="C1441">
        <v>2120</v>
      </c>
      <c r="D1441" t="s">
        <v>3477</v>
      </c>
      <c r="E1441" t="s">
        <v>3478</v>
      </c>
      <c r="F1441" t="s">
        <v>3477</v>
      </c>
      <c r="G1441" t="s">
        <v>3447</v>
      </c>
      <c r="H1441" t="s">
        <v>3448</v>
      </c>
    </row>
    <row r="1442" spans="1:8" x14ac:dyDescent="0.25">
      <c r="A1442">
        <v>541320</v>
      </c>
      <c r="B1442" t="s">
        <v>4180</v>
      </c>
      <c r="C1442">
        <v>2120</v>
      </c>
      <c r="D1442" t="s">
        <v>3477</v>
      </c>
      <c r="E1442" t="s">
        <v>3478</v>
      </c>
      <c r="F1442" t="s">
        <v>3477</v>
      </c>
      <c r="G1442" t="s">
        <v>3447</v>
      </c>
      <c r="H1442" t="s">
        <v>3448</v>
      </c>
    </row>
    <row r="1443" spans="1:8" x14ac:dyDescent="0.25">
      <c r="A1443">
        <v>541338</v>
      </c>
      <c r="B1443" t="s">
        <v>4181</v>
      </c>
      <c r="C1443">
        <v>2107</v>
      </c>
      <c r="D1443" t="s">
        <v>3482</v>
      </c>
      <c r="E1443" t="s">
        <v>3478</v>
      </c>
      <c r="F1443" t="s">
        <v>3477</v>
      </c>
      <c r="G1443" t="s">
        <v>3447</v>
      </c>
      <c r="H1443" t="s">
        <v>3448</v>
      </c>
    </row>
    <row r="1444" spans="1:8" x14ac:dyDescent="0.25">
      <c r="A1444">
        <v>541346</v>
      </c>
      <c r="B1444" t="s">
        <v>1787</v>
      </c>
      <c r="C1444">
        <v>7102</v>
      </c>
      <c r="D1444" t="s">
        <v>2387</v>
      </c>
      <c r="E1444" t="s">
        <v>2388</v>
      </c>
      <c r="F1444" t="s">
        <v>2387</v>
      </c>
      <c r="G1444" t="s">
        <v>2277</v>
      </c>
      <c r="H1444" t="s">
        <v>2278</v>
      </c>
    </row>
    <row r="1445" spans="1:8" x14ac:dyDescent="0.25">
      <c r="A1445">
        <v>541354</v>
      </c>
      <c r="B1445" t="s">
        <v>2392</v>
      </c>
      <c r="C1445">
        <v>7113</v>
      </c>
      <c r="D1445" t="s">
        <v>2392</v>
      </c>
      <c r="E1445" t="s">
        <v>2276</v>
      </c>
      <c r="F1445" t="s">
        <v>2275</v>
      </c>
      <c r="G1445" t="s">
        <v>2277</v>
      </c>
      <c r="H1445" t="s">
        <v>2278</v>
      </c>
    </row>
    <row r="1446" spans="1:8" x14ac:dyDescent="0.25">
      <c r="A1446">
        <v>541362</v>
      </c>
      <c r="B1446" t="s">
        <v>3076</v>
      </c>
      <c r="C1446">
        <v>3215</v>
      </c>
      <c r="D1446" t="s">
        <v>1835</v>
      </c>
      <c r="E1446" t="s">
        <v>3011</v>
      </c>
      <c r="F1446" t="s">
        <v>1835</v>
      </c>
      <c r="G1446" t="s">
        <v>3012</v>
      </c>
      <c r="H1446" t="s">
        <v>3013</v>
      </c>
    </row>
    <row r="1447" spans="1:8" x14ac:dyDescent="0.25">
      <c r="A1447">
        <v>541371</v>
      </c>
      <c r="B1447" t="s">
        <v>4182</v>
      </c>
      <c r="C1447">
        <v>2120</v>
      </c>
      <c r="D1447" t="s">
        <v>3477</v>
      </c>
      <c r="E1447" t="s">
        <v>3478</v>
      </c>
      <c r="F1447" t="s">
        <v>3477</v>
      </c>
      <c r="G1447" t="s">
        <v>3447</v>
      </c>
      <c r="H1447" t="s">
        <v>3448</v>
      </c>
    </row>
    <row r="1448" spans="1:8" x14ac:dyDescent="0.25">
      <c r="A1448">
        <v>541389</v>
      </c>
      <c r="B1448" t="s">
        <v>4183</v>
      </c>
      <c r="C1448">
        <v>2107</v>
      </c>
      <c r="D1448" t="s">
        <v>3482</v>
      </c>
      <c r="E1448" t="s">
        <v>3478</v>
      </c>
      <c r="F1448" t="s">
        <v>3477</v>
      </c>
      <c r="G1448" t="s">
        <v>3447</v>
      </c>
      <c r="H1448" t="s">
        <v>3448</v>
      </c>
    </row>
    <row r="1449" spans="1:8" x14ac:dyDescent="0.25">
      <c r="A1449">
        <v>541397</v>
      </c>
      <c r="B1449" t="s">
        <v>4184</v>
      </c>
      <c r="C1449">
        <v>2123</v>
      </c>
      <c r="D1449" t="s">
        <v>3484</v>
      </c>
      <c r="E1449" t="s">
        <v>3478</v>
      </c>
      <c r="F1449" t="s">
        <v>3477</v>
      </c>
      <c r="G1449" t="s">
        <v>3447</v>
      </c>
      <c r="H1449" t="s">
        <v>3448</v>
      </c>
    </row>
    <row r="1450" spans="1:8" x14ac:dyDescent="0.25">
      <c r="A1450">
        <v>541401</v>
      </c>
      <c r="B1450" t="s">
        <v>1398</v>
      </c>
      <c r="C1450">
        <v>3215</v>
      </c>
      <c r="D1450" t="s">
        <v>1835</v>
      </c>
      <c r="E1450" t="s">
        <v>3011</v>
      </c>
      <c r="F1450" t="s">
        <v>1835</v>
      </c>
      <c r="G1450" t="s">
        <v>3012</v>
      </c>
      <c r="H1450" t="s">
        <v>3013</v>
      </c>
    </row>
    <row r="1451" spans="1:8" x14ac:dyDescent="0.25">
      <c r="A1451">
        <v>541419</v>
      </c>
      <c r="B1451" t="s">
        <v>4185</v>
      </c>
      <c r="C1451">
        <v>2123</v>
      </c>
      <c r="D1451" t="s">
        <v>3484</v>
      </c>
      <c r="E1451" t="s">
        <v>3478</v>
      </c>
      <c r="F1451" t="s">
        <v>3477</v>
      </c>
      <c r="G1451" t="s">
        <v>3447</v>
      </c>
      <c r="H1451" t="s">
        <v>3448</v>
      </c>
    </row>
    <row r="1452" spans="1:8" x14ac:dyDescent="0.25">
      <c r="A1452">
        <v>541427</v>
      </c>
      <c r="B1452" t="s">
        <v>4186</v>
      </c>
      <c r="C1452">
        <v>2120</v>
      </c>
      <c r="D1452" t="s">
        <v>3477</v>
      </c>
      <c r="E1452" t="s">
        <v>3478</v>
      </c>
      <c r="F1452" t="s">
        <v>3477</v>
      </c>
      <c r="G1452" t="s">
        <v>3447</v>
      </c>
      <c r="H1452" t="s">
        <v>3448</v>
      </c>
    </row>
    <row r="1453" spans="1:8" x14ac:dyDescent="0.25">
      <c r="A1453">
        <v>541435</v>
      </c>
      <c r="B1453" t="s">
        <v>3077</v>
      </c>
      <c r="C1453">
        <v>3213</v>
      </c>
      <c r="D1453" t="s">
        <v>3010</v>
      </c>
      <c r="E1453" t="s">
        <v>3011</v>
      </c>
      <c r="F1453" t="s">
        <v>1835</v>
      </c>
      <c r="G1453" t="s">
        <v>3012</v>
      </c>
      <c r="H1453" t="s">
        <v>3013</v>
      </c>
    </row>
    <row r="1454" spans="1:8" x14ac:dyDescent="0.25">
      <c r="A1454">
        <v>541443</v>
      </c>
      <c r="B1454" t="s">
        <v>732</v>
      </c>
      <c r="C1454">
        <v>3215</v>
      </c>
      <c r="D1454" t="s">
        <v>1835</v>
      </c>
      <c r="E1454" t="s">
        <v>3011</v>
      </c>
      <c r="F1454" t="s">
        <v>1835</v>
      </c>
      <c r="G1454" t="s">
        <v>3012</v>
      </c>
      <c r="H1454" t="s">
        <v>3013</v>
      </c>
    </row>
    <row r="1455" spans="1:8" x14ac:dyDescent="0.25">
      <c r="A1455">
        <v>541451</v>
      </c>
      <c r="B1455" t="s">
        <v>4187</v>
      </c>
      <c r="C1455">
        <v>2120</v>
      </c>
      <c r="D1455" t="s">
        <v>3477</v>
      </c>
      <c r="E1455" t="s">
        <v>3478</v>
      </c>
      <c r="F1455" t="s">
        <v>3477</v>
      </c>
      <c r="G1455" t="s">
        <v>3447</v>
      </c>
      <c r="H1455" t="s">
        <v>3448</v>
      </c>
    </row>
    <row r="1456" spans="1:8" x14ac:dyDescent="0.25">
      <c r="A1456">
        <v>541460</v>
      </c>
      <c r="B1456" t="s">
        <v>347</v>
      </c>
      <c r="C1456">
        <v>3213</v>
      </c>
      <c r="D1456" t="s">
        <v>3010</v>
      </c>
      <c r="E1456" t="s">
        <v>3011</v>
      </c>
      <c r="F1456" t="s">
        <v>1835</v>
      </c>
      <c r="G1456" t="s">
        <v>3012</v>
      </c>
      <c r="H1456" t="s">
        <v>3013</v>
      </c>
    </row>
    <row r="1457" spans="1:8" x14ac:dyDescent="0.25">
      <c r="A1457">
        <v>541478</v>
      </c>
      <c r="B1457" t="s">
        <v>2443</v>
      </c>
      <c r="C1457">
        <v>7113</v>
      </c>
      <c r="D1457" t="s">
        <v>2392</v>
      </c>
      <c r="E1457" t="s">
        <v>2276</v>
      </c>
      <c r="F1457" t="s">
        <v>2275</v>
      </c>
      <c r="G1457" t="s">
        <v>2277</v>
      </c>
      <c r="H1457" t="s">
        <v>2278</v>
      </c>
    </row>
    <row r="1458" spans="1:8" x14ac:dyDescent="0.25">
      <c r="A1458">
        <v>541486</v>
      </c>
      <c r="B1458" t="s">
        <v>3078</v>
      </c>
      <c r="C1458">
        <v>3213</v>
      </c>
      <c r="D1458" t="s">
        <v>3010</v>
      </c>
      <c r="E1458" t="s">
        <v>3011</v>
      </c>
      <c r="F1458" t="s">
        <v>1835</v>
      </c>
      <c r="G1458" t="s">
        <v>3012</v>
      </c>
      <c r="H1458" t="s">
        <v>3013</v>
      </c>
    </row>
    <row r="1459" spans="1:8" x14ac:dyDescent="0.25">
      <c r="A1459">
        <v>541494</v>
      </c>
      <c r="B1459" t="s">
        <v>3079</v>
      </c>
      <c r="C1459">
        <v>3213</v>
      </c>
      <c r="D1459" t="s">
        <v>3010</v>
      </c>
      <c r="E1459" t="s">
        <v>3011</v>
      </c>
      <c r="F1459" t="s">
        <v>1835</v>
      </c>
      <c r="G1459" t="s">
        <v>3012</v>
      </c>
      <c r="H1459" t="s">
        <v>3013</v>
      </c>
    </row>
    <row r="1460" spans="1:8" x14ac:dyDescent="0.25">
      <c r="A1460">
        <v>541508</v>
      </c>
      <c r="B1460" t="s">
        <v>4188</v>
      </c>
      <c r="C1460">
        <v>2120</v>
      </c>
      <c r="D1460" t="s">
        <v>3477</v>
      </c>
      <c r="E1460" t="s">
        <v>3478</v>
      </c>
      <c r="F1460" t="s">
        <v>3477</v>
      </c>
      <c r="G1460" t="s">
        <v>3447</v>
      </c>
      <c r="H1460" t="s">
        <v>3448</v>
      </c>
    </row>
    <row r="1461" spans="1:8" x14ac:dyDescent="0.25">
      <c r="A1461">
        <v>541516</v>
      </c>
      <c r="B1461" t="s">
        <v>18</v>
      </c>
      <c r="C1461">
        <v>2120</v>
      </c>
      <c r="D1461" t="s">
        <v>3477</v>
      </c>
      <c r="E1461" t="s">
        <v>3478</v>
      </c>
      <c r="F1461" t="s">
        <v>3477</v>
      </c>
      <c r="G1461" t="s">
        <v>3447</v>
      </c>
      <c r="H1461" t="s">
        <v>3448</v>
      </c>
    </row>
    <row r="1462" spans="1:8" x14ac:dyDescent="0.25">
      <c r="A1462">
        <v>541524</v>
      </c>
      <c r="B1462" t="s">
        <v>434</v>
      </c>
      <c r="C1462">
        <v>2120</v>
      </c>
      <c r="D1462" t="s">
        <v>3477</v>
      </c>
      <c r="E1462" t="s">
        <v>3478</v>
      </c>
      <c r="F1462" t="s">
        <v>3477</v>
      </c>
      <c r="G1462" t="s">
        <v>3447</v>
      </c>
      <c r="H1462" t="s">
        <v>3448</v>
      </c>
    </row>
    <row r="1463" spans="1:8" x14ac:dyDescent="0.25">
      <c r="A1463">
        <v>541532</v>
      </c>
      <c r="B1463" t="s">
        <v>3080</v>
      </c>
      <c r="C1463">
        <v>3215</v>
      </c>
      <c r="D1463" t="s">
        <v>1835</v>
      </c>
      <c r="E1463" t="s">
        <v>3011</v>
      </c>
      <c r="F1463" t="s">
        <v>1835</v>
      </c>
      <c r="G1463" t="s">
        <v>3012</v>
      </c>
      <c r="H1463" t="s">
        <v>3013</v>
      </c>
    </row>
    <row r="1464" spans="1:8" x14ac:dyDescent="0.25">
      <c r="A1464">
        <v>541541</v>
      </c>
      <c r="B1464" t="s">
        <v>4189</v>
      </c>
      <c r="C1464">
        <v>2107</v>
      </c>
      <c r="D1464" t="s">
        <v>3482</v>
      </c>
      <c r="E1464" t="s">
        <v>3478</v>
      </c>
      <c r="F1464" t="s">
        <v>3477</v>
      </c>
      <c r="G1464" t="s">
        <v>3447</v>
      </c>
      <c r="H1464" t="s">
        <v>3448</v>
      </c>
    </row>
    <row r="1465" spans="1:8" x14ac:dyDescent="0.25">
      <c r="A1465">
        <v>541559</v>
      </c>
      <c r="B1465" t="s">
        <v>3081</v>
      </c>
      <c r="C1465">
        <v>3215</v>
      </c>
      <c r="D1465" t="s">
        <v>1835</v>
      </c>
      <c r="E1465" t="s">
        <v>3011</v>
      </c>
      <c r="F1465" t="s">
        <v>1835</v>
      </c>
      <c r="G1465" t="s">
        <v>3012</v>
      </c>
      <c r="H1465" t="s">
        <v>3013</v>
      </c>
    </row>
    <row r="1466" spans="1:8" x14ac:dyDescent="0.25">
      <c r="A1466">
        <v>541567</v>
      </c>
      <c r="B1466" t="s">
        <v>964</v>
      </c>
      <c r="C1466">
        <v>2120</v>
      </c>
      <c r="D1466" t="s">
        <v>3477</v>
      </c>
      <c r="E1466" t="s">
        <v>3478</v>
      </c>
      <c r="F1466" t="s">
        <v>3477</v>
      </c>
      <c r="G1466" t="s">
        <v>3447</v>
      </c>
      <c r="H1466" t="s">
        <v>3448</v>
      </c>
    </row>
    <row r="1467" spans="1:8" x14ac:dyDescent="0.25">
      <c r="A1467">
        <v>541575</v>
      </c>
      <c r="B1467" t="s">
        <v>2444</v>
      </c>
      <c r="C1467">
        <v>7102</v>
      </c>
      <c r="D1467" t="s">
        <v>2387</v>
      </c>
      <c r="E1467" t="s">
        <v>2388</v>
      </c>
      <c r="F1467" t="s">
        <v>2387</v>
      </c>
      <c r="G1467" t="s">
        <v>2277</v>
      </c>
      <c r="H1467" t="s">
        <v>2278</v>
      </c>
    </row>
    <row r="1468" spans="1:8" x14ac:dyDescent="0.25">
      <c r="A1468">
        <v>541583</v>
      </c>
      <c r="B1468" t="s">
        <v>4190</v>
      </c>
      <c r="C1468">
        <v>2120</v>
      </c>
      <c r="D1468" t="s">
        <v>3477</v>
      </c>
      <c r="E1468" t="s">
        <v>3478</v>
      </c>
      <c r="F1468" t="s">
        <v>3477</v>
      </c>
      <c r="G1468" t="s">
        <v>3447</v>
      </c>
      <c r="H1468" t="s">
        <v>3448</v>
      </c>
    </row>
    <row r="1469" spans="1:8" x14ac:dyDescent="0.25">
      <c r="A1469">
        <v>541591</v>
      </c>
      <c r="B1469" t="s">
        <v>4191</v>
      </c>
      <c r="C1469">
        <v>2123</v>
      </c>
      <c r="D1469" t="s">
        <v>3484</v>
      </c>
      <c r="E1469" t="s">
        <v>3478</v>
      </c>
      <c r="F1469" t="s">
        <v>3477</v>
      </c>
      <c r="G1469" t="s">
        <v>3447</v>
      </c>
      <c r="H1469" t="s">
        <v>3448</v>
      </c>
    </row>
    <row r="1470" spans="1:8" x14ac:dyDescent="0.25">
      <c r="A1470">
        <v>541605</v>
      </c>
      <c r="B1470" t="s">
        <v>3082</v>
      </c>
      <c r="C1470">
        <v>3215</v>
      </c>
      <c r="D1470" t="s">
        <v>1835</v>
      </c>
      <c r="E1470" t="s">
        <v>3011</v>
      </c>
      <c r="F1470" t="s">
        <v>1835</v>
      </c>
      <c r="G1470" t="s">
        <v>3012</v>
      </c>
      <c r="H1470" t="s">
        <v>3013</v>
      </c>
    </row>
    <row r="1471" spans="1:8" x14ac:dyDescent="0.25">
      <c r="A1471">
        <v>541613</v>
      </c>
      <c r="B1471" t="s">
        <v>4192</v>
      </c>
      <c r="C1471">
        <v>2120</v>
      </c>
      <c r="D1471" t="s">
        <v>3477</v>
      </c>
      <c r="E1471" t="s">
        <v>3478</v>
      </c>
      <c r="F1471" t="s">
        <v>3477</v>
      </c>
      <c r="G1471" t="s">
        <v>3447</v>
      </c>
      <c r="H1471" t="s">
        <v>3448</v>
      </c>
    </row>
    <row r="1472" spans="1:8" x14ac:dyDescent="0.25">
      <c r="A1472">
        <v>541621</v>
      </c>
      <c r="B1472" t="s">
        <v>2996</v>
      </c>
      <c r="C1472">
        <v>3215</v>
      </c>
      <c r="D1472" t="s">
        <v>1835</v>
      </c>
      <c r="E1472" t="s">
        <v>3011</v>
      </c>
      <c r="F1472" t="s">
        <v>1835</v>
      </c>
      <c r="G1472" t="s">
        <v>3012</v>
      </c>
      <c r="H1472" t="s">
        <v>3013</v>
      </c>
    </row>
    <row r="1473" spans="1:8" x14ac:dyDescent="0.25">
      <c r="A1473">
        <v>541630</v>
      </c>
      <c r="B1473" t="s">
        <v>5230</v>
      </c>
      <c r="C1473">
        <v>7212</v>
      </c>
      <c r="D1473" t="s">
        <v>5230</v>
      </c>
      <c r="E1473" t="s">
        <v>5229</v>
      </c>
      <c r="F1473" t="s">
        <v>5230</v>
      </c>
      <c r="G1473" t="s">
        <v>5225</v>
      </c>
      <c r="H1473" t="s">
        <v>5226</v>
      </c>
    </row>
    <row r="1474" spans="1:8" x14ac:dyDescent="0.25">
      <c r="A1474">
        <v>541648</v>
      </c>
      <c r="B1474" t="s">
        <v>5239</v>
      </c>
      <c r="C1474">
        <v>7210</v>
      </c>
      <c r="D1474" t="s">
        <v>5228</v>
      </c>
      <c r="E1474" t="s">
        <v>5229</v>
      </c>
      <c r="F1474" t="s">
        <v>5230</v>
      </c>
      <c r="G1474" t="s">
        <v>5225</v>
      </c>
      <c r="H1474" t="s">
        <v>5226</v>
      </c>
    </row>
    <row r="1475" spans="1:8" x14ac:dyDescent="0.25">
      <c r="A1475">
        <v>541656</v>
      </c>
      <c r="B1475" t="s">
        <v>3518</v>
      </c>
      <c r="C1475">
        <v>2121</v>
      </c>
      <c r="D1475" t="s">
        <v>3518</v>
      </c>
      <c r="E1475" t="s">
        <v>3519</v>
      </c>
      <c r="F1475" t="s">
        <v>3518</v>
      </c>
      <c r="G1475" t="s">
        <v>3447</v>
      </c>
      <c r="H1475" t="s">
        <v>3448</v>
      </c>
    </row>
    <row r="1476" spans="1:8" x14ac:dyDescent="0.25">
      <c r="A1476">
        <v>541664</v>
      </c>
      <c r="B1476" t="s">
        <v>3005</v>
      </c>
      <c r="C1476">
        <v>3213</v>
      </c>
      <c r="D1476" t="s">
        <v>3010</v>
      </c>
      <c r="E1476" t="s">
        <v>3011</v>
      </c>
      <c r="F1476" t="s">
        <v>1835</v>
      </c>
      <c r="G1476" t="s">
        <v>3012</v>
      </c>
      <c r="H1476" t="s">
        <v>3013</v>
      </c>
    </row>
    <row r="1477" spans="1:8" x14ac:dyDescent="0.25">
      <c r="A1477">
        <v>541672</v>
      </c>
      <c r="B1477" t="s">
        <v>4193</v>
      </c>
      <c r="C1477">
        <v>2121</v>
      </c>
      <c r="D1477" t="s">
        <v>3518</v>
      </c>
      <c r="E1477" t="s">
        <v>3519</v>
      </c>
      <c r="F1477" t="s">
        <v>3518</v>
      </c>
      <c r="G1477" t="s">
        <v>3447</v>
      </c>
      <c r="H1477" t="s">
        <v>3448</v>
      </c>
    </row>
    <row r="1478" spans="1:8" x14ac:dyDescent="0.25">
      <c r="A1478">
        <v>541681</v>
      </c>
      <c r="B1478" t="s">
        <v>3083</v>
      </c>
      <c r="C1478">
        <v>3213</v>
      </c>
      <c r="D1478" t="s">
        <v>3010</v>
      </c>
      <c r="E1478" t="s">
        <v>3011</v>
      </c>
      <c r="F1478" t="s">
        <v>1835</v>
      </c>
      <c r="G1478" t="s">
        <v>3012</v>
      </c>
      <c r="H1478" t="s">
        <v>3013</v>
      </c>
    </row>
    <row r="1479" spans="1:8" x14ac:dyDescent="0.25">
      <c r="A1479">
        <v>541699</v>
      </c>
      <c r="B1479" t="s">
        <v>2879</v>
      </c>
      <c r="C1479">
        <v>2121</v>
      </c>
      <c r="D1479" t="s">
        <v>3518</v>
      </c>
      <c r="E1479" t="s">
        <v>3519</v>
      </c>
      <c r="F1479" t="s">
        <v>3518</v>
      </c>
      <c r="G1479" t="s">
        <v>3447</v>
      </c>
      <c r="H1479" t="s">
        <v>3448</v>
      </c>
    </row>
    <row r="1480" spans="1:8" x14ac:dyDescent="0.25">
      <c r="A1480">
        <v>541702</v>
      </c>
      <c r="B1480" t="s">
        <v>3084</v>
      </c>
      <c r="C1480">
        <v>3215</v>
      </c>
      <c r="D1480" t="s">
        <v>1835</v>
      </c>
      <c r="E1480" t="s">
        <v>3011</v>
      </c>
      <c r="F1480" t="s">
        <v>1835</v>
      </c>
      <c r="G1480" t="s">
        <v>3012</v>
      </c>
      <c r="H1480" t="s">
        <v>3013</v>
      </c>
    </row>
    <row r="1481" spans="1:8" x14ac:dyDescent="0.25">
      <c r="A1481">
        <v>541711</v>
      </c>
      <c r="B1481" t="s">
        <v>5240</v>
      </c>
      <c r="C1481">
        <v>7212</v>
      </c>
      <c r="D1481" t="s">
        <v>5230</v>
      </c>
      <c r="E1481" t="s">
        <v>5229</v>
      </c>
      <c r="F1481" t="s">
        <v>5230</v>
      </c>
      <c r="G1481" t="s">
        <v>5225</v>
      </c>
      <c r="H1481" t="s">
        <v>5226</v>
      </c>
    </row>
    <row r="1482" spans="1:8" x14ac:dyDescent="0.25">
      <c r="A1482">
        <v>541729</v>
      </c>
      <c r="B1482" t="s">
        <v>4194</v>
      </c>
      <c r="C1482">
        <v>2121</v>
      </c>
      <c r="D1482" t="s">
        <v>3518</v>
      </c>
      <c r="E1482" t="s">
        <v>3519</v>
      </c>
      <c r="F1482" t="s">
        <v>3518</v>
      </c>
      <c r="G1482" t="s">
        <v>3447</v>
      </c>
      <c r="H1482" t="s">
        <v>3448</v>
      </c>
    </row>
    <row r="1483" spans="1:8" x14ac:dyDescent="0.25">
      <c r="A1483">
        <v>541737</v>
      </c>
      <c r="B1483" t="s">
        <v>4195</v>
      </c>
      <c r="C1483">
        <v>2121</v>
      </c>
      <c r="D1483" t="s">
        <v>3518</v>
      </c>
      <c r="E1483" t="s">
        <v>3519</v>
      </c>
      <c r="F1483" t="s">
        <v>3518</v>
      </c>
      <c r="G1483" t="s">
        <v>3447</v>
      </c>
      <c r="H1483" t="s">
        <v>3448</v>
      </c>
    </row>
    <row r="1484" spans="1:8" x14ac:dyDescent="0.25">
      <c r="A1484">
        <v>541745</v>
      </c>
      <c r="B1484" t="s">
        <v>3085</v>
      </c>
      <c r="C1484">
        <v>3205</v>
      </c>
      <c r="D1484" t="s">
        <v>3019</v>
      </c>
      <c r="E1484" t="s">
        <v>3018</v>
      </c>
      <c r="F1484" t="s">
        <v>3019</v>
      </c>
      <c r="G1484" t="s">
        <v>3012</v>
      </c>
      <c r="H1484" t="s">
        <v>3013</v>
      </c>
    </row>
    <row r="1485" spans="1:8" x14ac:dyDescent="0.25">
      <c r="A1485">
        <v>541753</v>
      </c>
      <c r="B1485" t="s">
        <v>3086</v>
      </c>
      <c r="C1485">
        <v>3205</v>
      </c>
      <c r="D1485" t="s">
        <v>3019</v>
      </c>
      <c r="E1485" t="s">
        <v>3018</v>
      </c>
      <c r="F1485" t="s">
        <v>3019</v>
      </c>
      <c r="G1485" t="s">
        <v>3012</v>
      </c>
      <c r="H1485" t="s">
        <v>3013</v>
      </c>
    </row>
    <row r="1486" spans="1:8" x14ac:dyDescent="0.25">
      <c r="A1486">
        <v>541761</v>
      </c>
      <c r="B1486" t="s">
        <v>4196</v>
      </c>
      <c r="C1486">
        <v>2121</v>
      </c>
      <c r="D1486" t="s">
        <v>3518</v>
      </c>
      <c r="E1486" t="s">
        <v>3519</v>
      </c>
      <c r="F1486" t="s">
        <v>3518</v>
      </c>
      <c r="G1486" t="s">
        <v>3447</v>
      </c>
      <c r="H1486" t="s">
        <v>3448</v>
      </c>
    </row>
    <row r="1487" spans="1:8" x14ac:dyDescent="0.25">
      <c r="A1487">
        <v>541770</v>
      </c>
      <c r="B1487" t="s">
        <v>3594</v>
      </c>
      <c r="C1487">
        <v>2121</v>
      </c>
      <c r="D1487" t="s">
        <v>3518</v>
      </c>
      <c r="E1487" t="s">
        <v>3519</v>
      </c>
      <c r="F1487" t="s">
        <v>3518</v>
      </c>
      <c r="G1487" t="s">
        <v>3447</v>
      </c>
      <c r="H1487" t="s">
        <v>3448</v>
      </c>
    </row>
    <row r="1488" spans="1:8" x14ac:dyDescent="0.25">
      <c r="A1488">
        <v>541788</v>
      </c>
      <c r="B1488" t="s">
        <v>3087</v>
      </c>
      <c r="C1488">
        <v>3205</v>
      </c>
      <c r="D1488" t="s">
        <v>3019</v>
      </c>
      <c r="E1488" t="s">
        <v>3018</v>
      </c>
      <c r="F1488" t="s">
        <v>3019</v>
      </c>
      <c r="G1488" t="s">
        <v>3012</v>
      </c>
      <c r="H1488" t="s">
        <v>3013</v>
      </c>
    </row>
    <row r="1489" spans="1:8" x14ac:dyDescent="0.25">
      <c r="A1489">
        <v>541796</v>
      </c>
      <c r="B1489" t="s">
        <v>3088</v>
      </c>
      <c r="C1489">
        <v>3203</v>
      </c>
      <c r="D1489" t="s">
        <v>3089</v>
      </c>
      <c r="E1489" t="s">
        <v>3018</v>
      </c>
      <c r="F1489" t="s">
        <v>3019</v>
      </c>
      <c r="G1489" t="s">
        <v>3012</v>
      </c>
      <c r="H1489" t="s">
        <v>3013</v>
      </c>
    </row>
    <row r="1490" spans="1:8" x14ac:dyDescent="0.25">
      <c r="A1490">
        <v>541800</v>
      </c>
      <c r="B1490" t="s">
        <v>5241</v>
      </c>
      <c r="C1490">
        <v>7206</v>
      </c>
      <c r="D1490" t="s">
        <v>5242</v>
      </c>
      <c r="E1490" t="s">
        <v>5229</v>
      </c>
      <c r="F1490" t="s">
        <v>5230</v>
      </c>
      <c r="G1490" t="s">
        <v>5225</v>
      </c>
      <c r="H1490" t="s">
        <v>5226</v>
      </c>
    </row>
    <row r="1491" spans="1:8" x14ac:dyDescent="0.25">
      <c r="A1491">
        <v>541818</v>
      </c>
      <c r="B1491" t="s">
        <v>188</v>
      </c>
      <c r="C1491">
        <v>2121</v>
      </c>
      <c r="D1491" t="s">
        <v>3518</v>
      </c>
      <c r="E1491" t="s">
        <v>3519</v>
      </c>
      <c r="F1491" t="s">
        <v>3518</v>
      </c>
      <c r="G1491" t="s">
        <v>3447</v>
      </c>
      <c r="H1491" t="s">
        <v>3448</v>
      </c>
    </row>
    <row r="1492" spans="1:8" x14ac:dyDescent="0.25">
      <c r="A1492">
        <v>541826</v>
      </c>
      <c r="B1492" t="s">
        <v>3090</v>
      </c>
      <c r="C1492">
        <v>3203</v>
      </c>
      <c r="D1492" t="s">
        <v>3089</v>
      </c>
      <c r="E1492" t="s">
        <v>3018</v>
      </c>
      <c r="F1492" t="s">
        <v>3019</v>
      </c>
      <c r="G1492" t="s">
        <v>3012</v>
      </c>
      <c r="H1492" t="s">
        <v>3013</v>
      </c>
    </row>
    <row r="1493" spans="1:8" x14ac:dyDescent="0.25">
      <c r="A1493">
        <v>541834</v>
      </c>
      <c r="B1493" t="s">
        <v>4105</v>
      </c>
      <c r="C1493">
        <v>2121</v>
      </c>
      <c r="D1493" t="s">
        <v>3518</v>
      </c>
      <c r="E1493" t="s">
        <v>3519</v>
      </c>
      <c r="F1493" t="s">
        <v>3518</v>
      </c>
      <c r="G1493" t="s">
        <v>3447</v>
      </c>
      <c r="H1493" t="s">
        <v>3448</v>
      </c>
    </row>
    <row r="1494" spans="1:8" x14ac:dyDescent="0.25">
      <c r="A1494">
        <v>541842</v>
      </c>
      <c r="B1494" t="s">
        <v>3091</v>
      </c>
      <c r="C1494">
        <v>3205</v>
      </c>
      <c r="D1494" t="s">
        <v>3019</v>
      </c>
      <c r="E1494" t="s">
        <v>3018</v>
      </c>
      <c r="F1494" t="s">
        <v>3019</v>
      </c>
      <c r="G1494" t="s">
        <v>3012</v>
      </c>
      <c r="H1494" t="s">
        <v>3013</v>
      </c>
    </row>
    <row r="1495" spans="1:8" x14ac:dyDescent="0.25">
      <c r="A1495">
        <v>541851</v>
      </c>
      <c r="B1495" t="s">
        <v>3092</v>
      </c>
      <c r="C1495">
        <v>3205</v>
      </c>
      <c r="D1495" t="s">
        <v>3019</v>
      </c>
      <c r="E1495" t="s">
        <v>3018</v>
      </c>
      <c r="F1495" t="s">
        <v>3019</v>
      </c>
      <c r="G1495" t="s">
        <v>3012</v>
      </c>
      <c r="H1495" t="s">
        <v>3013</v>
      </c>
    </row>
    <row r="1496" spans="1:8" x14ac:dyDescent="0.25">
      <c r="A1496">
        <v>541869</v>
      </c>
      <c r="B1496" t="s">
        <v>3093</v>
      </c>
      <c r="C1496">
        <v>3205</v>
      </c>
      <c r="D1496" t="s">
        <v>3019</v>
      </c>
      <c r="E1496" t="s">
        <v>3018</v>
      </c>
      <c r="F1496" t="s">
        <v>3019</v>
      </c>
      <c r="G1496" t="s">
        <v>3012</v>
      </c>
      <c r="H1496" t="s">
        <v>3013</v>
      </c>
    </row>
    <row r="1497" spans="1:8" x14ac:dyDescent="0.25">
      <c r="A1497">
        <v>541877</v>
      </c>
      <c r="B1497" t="s">
        <v>701</v>
      </c>
      <c r="C1497">
        <v>2121</v>
      </c>
      <c r="D1497" t="s">
        <v>3518</v>
      </c>
      <c r="E1497" t="s">
        <v>3519</v>
      </c>
      <c r="F1497" t="s">
        <v>3518</v>
      </c>
      <c r="G1497" t="s">
        <v>3447</v>
      </c>
      <c r="H1497" t="s">
        <v>3448</v>
      </c>
    </row>
    <row r="1498" spans="1:8" x14ac:dyDescent="0.25">
      <c r="A1498">
        <v>541885</v>
      </c>
      <c r="B1498" t="s">
        <v>956</v>
      </c>
      <c r="C1498">
        <v>3205</v>
      </c>
      <c r="D1498" t="s">
        <v>3019</v>
      </c>
      <c r="E1498" t="s">
        <v>3018</v>
      </c>
      <c r="F1498" t="s">
        <v>3019</v>
      </c>
      <c r="G1498" t="s">
        <v>3012</v>
      </c>
      <c r="H1498" t="s">
        <v>3013</v>
      </c>
    </row>
    <row r="1499" spans="1:8" x14ac:dyDescent="0.25">
      <c r="A1499">
        <v>541893</v>
      </c>
      <c r="B1499" t="s">
        <v>4197</v>
      </c>
      <c r="C1499">
        <v>2121</v>
      </c>
      <c r="D1499" t="s">
        <v>3518</v>
      </c>
      <c r="E1499" t="s">
        <v>3519</v>
      </c>
      <c r="F1499" t="s">
        <v>3518</v>
      </c>
      <c r="G1499" t="s">
        <v>3447</v>
      </c>
      <c r="H1499" t="s">
        <v>3448</v>
      </c>
    </row>
    <row r="1500" spans="1:8" x14ac:dyDescent="0.25">
      <c r="A1500">
        <v>541907</v>
      </c>
      <c r="B1500" t="s">
        <v>1691</v>
      </c>
      <c r="C1500">
        <v>2121</v>
      </c>
      <c r="D1500" t="s">
        <v>3518</v>
      </c>
      <c r="E1500" t="s">
        <v>3519</v>
      </c>
      <c r="F1500" t="s">
        <v>3518</v>
      </c>
      <c r="G1500" t="s">
        <v>3447</v>
      </c>
      <c r="H1500" t="s">
        <v>3448</v>
      </c>
    </row>
    <row r="1501" spans="1:8" x14ac:dyDescent="0.25">
      <c r="A1501">
        <v>541915</v>
      </c>
      <c r="B1501" t="s">
        <v>3094</v>
      </c>
      <c r="C1501">
        <v>3205</v>
      </c>
      <c r="D1501" t="s">
        <v>3019</v>
      </c>
      <c r="E1501" t="s">
        <v>3018</v>
      </c>
      <c r="F1501" t="s">
        <v>3019</v>
      </c>
      <c r="G1501" t="s">
        <v>3012</v>
      </c>
      <c r="H1501" t="s">
        <v>3013</v>
      </c>
    </row>
    <row r="1502" spans="1:8" x14ac:dyDescent="0.25">
      <c r="A1502">
        <v>541923</v>
      </c>
      <c r="B1502" t="s">
        <v>1115</v>
      </c>
      <c r="C1502">
        <v>3203</v>
      </c>
      <c r="D1502" t="s">
        <v>3089</v>
      </c>
      <c r="E1502" t="s">
        <v>3018</v>
      </c>
      <c r="F1502" t="s">
        <v>3019</v>
      </c>
      <c r="G1502" t="s">
        <v>3012</v>
      </c>
      <c r="H1502" t="s">
        <v>3013</v>
      </c>
    </row>
    <row r="1503" spans="1:8" x14ac:dyDescent="0.25">
      <c r="A1503">
        <v>541931</v>
      </c>
      <c r="B1503" t="s">
        <v>3095</v>
      </c>
      <c r="C1503">
        <v>3203</v>
      </c>
      <c r="D1503" t="s">
        <v>3089</v>
      </c>
      <c r="E1503" t="s">
        <v>3018</v>
      </c>
      <c r="F1503" t="s">
        <v>3019</v>
      </c>
      <c r="G1503" t="s">
        <v>3012</v>
      </c>
      <c r="H1503" t="s">
        <v>3013</v>
      </c>
    </row>
    <row r="1504" spans="1:8" x14ac:dyDescent="0.25">
      <c r="A1504">
        <v>541940</v>
      </c>
      <c r="B1504" t="s">
        <v>4198</v>
      </c>
      <c r="C1504">
        <v>2121</v>
      </c>
      <c r="D1504" t="s">
        <v>3518</v>
      </c>
      <c r="E1504" t="s">
        <v>3519</v>
      </c>
      <c r="F1504" t="s">
        <v>3518</v>
      </c>
      <c r="G1504" t="s">
        <v>3447</v>
      </c>
      <c r="H1504" t="s">
        <v>3448</v>
      </c>
    </row>
    <row r="1505" spans="1:8" x14ac:dyDescent="0.25">
      <c r="A1505">
        <v>541958</v>
      </c>
      <c r="B1505" t="s">
        <v>654</v>
      </c>
      <c r="C1505">
        <v>3203</v>
      </c>
      <c r="D1505" t="s">
        <v>3089</v>
      </c>
      <c r="E1505" t="s">
        <v>3018</v>
      </c>
      <c r="F1505" t="s">
        <v>3019</v>
      </c>
      <c r="G1505" t="s">
        <v>3012</v>
      </c>
      <c r="H1505" t="s">
        <v>3013</v>
      </c>
    </row>
    <row r="1506" spans="1:8" x14ac:dyDescent="0.25">
      <c r="A1506">
        <v>541966</v>
      </c>
      <c r="B1506" t="s">
        <v>3770</v>
      </c>
      <c r="C1506">
        <v>2121</v>
      </c>
      <c r="D1506" t="s">
        <v>3518</v>
      </c>
      <c r="E1506" t="s">
        <v>3519</v>
      </c>
      <c r="F1506" t="s">
        <v>3518</v>
      </c>
      <c r="G1506" t="s">
        <v>3447</v>
      </c>
      <c r="H1506" t="s">
        <v>3448</v>
      </c>
    </row>
    <row r="1507" spans="1:8" x14ac:dyDescent="0.25">
      <c r="A1507">
        <v>541974</v>
      </c>
      <c r="B1507" t="s">
        <v>4199</v>
      </c>
      <c r="C1507">
        <v>2121</v>
      </c>
      <c r="D1507" t="s">
        <v>3518</v>
      </c>
      <c r="E1507" t="s">
        <v>3519</v>
      </c>
      <c r="F1507" t="s">
        <v>3518</v>
      </c>
      <c r="G1507" t="s">
        <v>3447</v>
      </c>
      <c r="H1507" t="s">
        <v>3448</v>
      </c>
    </row>
    <row r="1508" spans="1:8" x14ac:dyDescent="0.25">
      <c r="A1508">
        <v>541982</v>
      </c>
      <c r="B1508" t="s">
        <v>4200</v>
      </c>
      <c r="C1508">
        <v>2121</v>
      </c>
      <c r="D1508" t="s">
        <v>3518</v>
      </c>
      <c r="E1508" t="s">
        <v>3519</v>
      </c>
      <c r="F1508" t="s">
        <v>3518</v>
      </c>
      <c r="G1508" t="s">
        <v>3447</v>
      </c>
      <c r="H1508" t="s">
        <v>3448</v>
      </c>
    </row>
    <row r="1509" spans="1:8" x14ac:dyDescent="0.25">
      <c r="A1509">
        <v>541991</v>
      </c>
      <c r="B1509" t="s">
        <v>2635</v>
      </c>
      <c r="C1509">
        <v>2109</v>
      </c>
      <c r="D1509" t="s">
        <v>2698</v>
      </c>
      <c r="E1509" t="s">
        <v>3455</v>
      </c>
      <c r="F1509" t="s">
        <v>2698</v>
      </c>
      <c r="G1509" t="s">
        <v>3447</v>
      </c>
      <c r="H1509" t="s">
        <v>3448</v>
      </c>
    </row>
    <row r="1510" spans="1:8" x14ac:dyDescent="0.25">
      <c r="A1510">
        <v>542008</v>
      </c>
      <c r="B1510" t="s">
        <v>4201</v>
      </c>
      <c r="C1510">
        <v>2121</v>
      </c>
      <c r="D1510" t="s">
        <v>3518</v>
      </c>
      <c r="E1510" t="s">
        <v>3519</v>
      </c>
      <c r="F1510" t="s">
        <v>3518</v>
      </c>
      <c r="G1510" t="s">
        <v>3447</v>
      </c>
      <c r="H1510" t="s">
        <v>3448</v>
      </c>
    </row>
    <row r="1511" spans="1:8" x14ac:dyDescent="0.25">
      <c r="A1511">
        <v>542016</v>
      </c>
      <c r="B1511" t="s">
        <v>4202</v>
      </c>
      <c r="C1511">
        <v>2121</v>
      </c>
      <c r="D1511" t="s">
        <v>3518</v>
      </c>
      <c r="E1511" t="s">
        <v>3519</v>
      </c>
      <c r="F1511" t="s">
        <v>3518</v>
      </c>
      <c r="G1511" t="s">
        <v>3447</v>
      </c>
      <c r="H1511" t="s">
        <v>3448</v>
      </c>
    </row>
    <row r="1512" spans="1:8" x14ac:dyDescent="0.25">
      <c r="A1512">
        <v>542024</v>
      </c>
      <c r="B1512" t="s">
        <v>3096</v>
      </c>
      <c r="C1512">
        <v>3205</v>
      </c>
      <c r="D1512" t="s">
        <v>3019</v>
      </c>
      <c r="E1512" t="s">
        <v>3018</v>
      </c>
      <c r="F1512" t="s">
        <v>3019</v>
      </c>
      <c r="G1512" t="s">
        <v>3012</v>
      </c>
      <c r="H1512" t="s">
        <v>3013</v>
      </c>
    </row>
    <row r="1513" spans="1:8" x14ac:dyDescent="0.25">
      <c r="A1513">
        <v>542032</v>
      </c>
      <c r="B1513" t="s">
        <v>2899</v>
      </c>
      <c r="C1513">
        <v>2121</v>
      </c>
      <c r="D1513" t="s">
        <v>3518</v>
      </c>
      <c r="E1513" t="s">
        <v>3519</v>
      </c>
      <c r="F1513" t="s">
        <v>3518</v>
      </c>
      <c r="G1513" t="s">
        <v>3447</v>
      </c>
      <c r="H1513" t="s">
        <v>3448</v>
      </c>
    </row>
    <row r="1514" spans="1:8" x14ac:dyDescent="0.25">
      <c r="A1514">
        <v>542041</v>
      </c>
      <c r="B1514" t="s">
        <v>4203</v>
      </c>
      <c r="C1514">
        <v>2121</v>
      </c>
      <c r="D1514" t="s">
        <v>3518</v>
      </c>
      <c r="E1514" t="s">
        <v>3519</v>
      </c>
      <c r="F1514" t="s">
        <v>3518</v>
      </c>
      <c r="G1514" t="s">
        <v>3447</v>
      </c>
      <c r="H1514" t="s">
        <v>3448</v>
      </c>
    </row>
    <row r="1515" spans="1:8" x14ac:dyDescent="0.25">
      <c r="A1515">
        <v>542059</v>
      </c>
      <c r="B1515" t="s">
        <v>3097</v>
      </c>
      <c r="C1515">
        <v>3205</v>
      </c>
      <c r="D1515" t="s">
        <v>3019</v>
      </c>
      <c r="E1515" t="s">
        <v>3018</v>
      </c>
      <c r="F1515" t="s">
        <v>3019</v>
      </c>
      <c r="G1515" t="s">
        <v>3012</v>
      </c>
      <c r="H1515" t="s">
        <v>3013</v>
      </c>
    </row>
    <row r="1516" spans="1:8" x14ac:dyDescent="0.25">
      <c r="A1516">
        <v>542067</v>
      </c>
      <c r="B1516" t="s">
        <v>4204</v>
      </c>
      <c r="C1516">
        <v>2121</v>
      </c>
      <c r="D1516" t="s">
        <v>3518</v>
      </c>
      <c r="E1516" t="s">
        <v>3519</v>
      </c>
      <c r="F1516" t="s">
        <v>3518</v>
      </c>
      <c r="G1516" t="s">
        <v>3447</v>
      </c>
      <c r="H1516" t="s">
        <v>3448</v>
      </c>
    </row>
    <row r="1517" spans="1:8" x14ac:dyDescent="0.25">
      <c r="A1517">
        <v>542075</v>
      </c>
      <c r="B1517" t="s">
        <v>4205</v>
      </c>
      <c r="C1517">
        <v>2121</v>
      </c>
      <c r="D1517" t="s">
        <v>3518</v>
      </c>
      <c r="E1517" t="s">
        <v>3519</v>
      </c>
      <c r="F1517" t="s">
        <v>3518</v>
      </c>
      <c r="G1517" t="s">
        <v>3447</v>
      </c>
      <c r="H1517" t="s">
        <v>3448</v>
      </c>
    </row>
    <row r="1518" spans="1:8" x14ac:dyDescent="0.25">
      <c r="A1518">
        <v>542083</v>
      </c>
      <c r="B1518" t="s">
        <v>3098</v>
      </c>
      <c r="C1518">
        <v>3205</v>
      </c>
      <c r="D1518" t="s">
        <v>3019</v>
      </c>
      <c r="E1518" t="s">
        <v>3018</v>
      </c>
      <c r="F1518" t="s">
        <v>3019</v>
      </c>
      <c r="G1518" t="s">
        <v>3012</v>
      </c>
      <c r="H1518" t="s">
        <v>3013</v>
      </c>
    </row>
    <row r="1519" spans="1:8" x14ac:dyDescent="0.25">
      <c r="A1519">
        <v>542091</v>
      </c>
      <c r="B1519" t="s">
        <v>3099</v>
      </c>
      <c r="C1519">
        <v>3214</v>
      </c>
      <c r="D1519" t="s">
        <v>2377</v>
      </c>
      <c r="E1519" t="s">
        <v>3018</v>
      </c>
      <c r="F1519" t="s">
        <v>3019</v>
      </c>
      <c r="G1519" t="s">
        <v>3012</v>
      </c>
      <c r="H1519" t="s">
        <v>3013</v>
      </c>
    </row>
    <row r="1520" spans="1:8" x14ac:dyDescent="0.25">
      <c r="A1520">
        <v>542105</v>
      </c>
      <c r="B1520" t="s">
        <v>4206</v>
      </c>
      <c r="C1520">
        <v>2121</v>
      </c>
      <c r="D1520" t="s">
        <v>3518</v>
      </c>
      <c r="E1520" t="s">
        <v>3519</v>
      </c>
      <c r="F1520" t="s">
        <v>3518</v>
      </c>
      <c r="G1520" t="s">
        <v>3447</v>
      </c>
      <c r="H1520" t="s">
        <v>3448</v>
      </c>
    </row>
    <row r="1521" spans="1:8" x14ac:dyDescent="0.25">
      <c r="A1521">
        <v>542113</v>
      </c>
      <c r="B1521" t="s">
        <v>4207</v>
      </c>
      <c r="C1521">
        <v>2121</v>
      </c>
      <c r="D1521" t="s">
        <v>3518</v>
      </c>
      <c r="E1521" t="s">
        <v>3519</v>
      </c>
      <c r="F1521" t="s">
        <v>3518</v>
      </c>
      <c r="G1521" t="s">
        <v>3447</v>
      </c>
      <c r="H1521" t="s">
        <v>3448</v>
      </c>
    </row>
    <row r="1522" spans="1:8" x14ac:dyDescent="0.25">
      <c r="A1522">
        <v>542121</v>
      </c>
      <c r="B1522" t="s">
        <v>4208</v>
      </c>
      <c r="C1522">
        <v>2121</v>
      </c>
      <c r="D1522" t="s">
        <v>3518</v>
      </c>
      <c r="E1522" t="s">
        <v>3519</v>
      </c>
      <c r="F1522" t="s">
        <v>3518</v>
      </c>
      <c r="G1522" t="s">
        <v>3447</v>
      </c>
      <c r="H1522" t="s">
        <v>3448</v>
      </c>
    </row>
    <row r="1523" spans="1:8" x14ac:dyDescent="0.25">
      <c r="A1523">
        <v>542130</v>
      </c>
      <c r="B1523" t="s">
        <v>4209</v>
      </c>
      <c r="C1523">
        <v>2121</v>
      </c>
      <c r="D1523" t="s">
        <v>3518</v>
      </c>
      <c r="E1523" t="s">
        <v>3519</v>
      </c>
      <c r="F1523" t="s">
        <v>3518</v>
      </c>
      <c r="G1523" t="s">
        <v>3447</v>
      </c>
      <c r="H1523" t="s">
        <v>3448</v>
      </c>
    </row>
    <row r="1524" spans="1:8" x14ac:dyDescent="0.25">
      <c r="A1524">
        <v>542148</v>
      </c>
      <c r="B1524" t="s">
        <v>3100</v>
      </c>
      <c r="C1524">
        <v>3214</v>
      </c>
      <c r="D1524" t="s">
        <v>2377</v>
      </c>
      <c r="E1524" t="s">
        <v>3018</v>
      </c>
      <c r="F1524" t="s">
        <v>3019</v>
      </c>
      <c r="G1524" t="s">
        <v>3012</v>
      </c>
      <c r="H1524" t="s">
        <v>3013</v>
      </c>
    </row>
    <row r="1525" spans="1:8" x14ac:dyDescent="0.25">
      <c r="A1525">
        <v>542156</v>
      </c>
      <c r="B1525" t="s">
        <v>3101</v>
      </c>
      <c r="C1525">
        <v>3210</v>
      </c>
      <c r="D1525" t="s">
        <v>3046</v>
      </c>
      <c r="E1525" t="s">
        <v>3022</v>
      </c>
      <c r="F1525" t="s">
        <v>3023</v>
      </c>
      <c r="G1525" t="s">
        <v>3012</v>
      </c>
      <c r="H1525" t="s">
        <v>3013</v>
      </c>
    </row>
    <row r="1526" spans="1:8" x14ac:dyDescent="0.25">
      <c r="A1526">
        <v>542164</v>
      </c>
      <c r="B1526" t="s">
        <v>4210</v>
      </c>
      <c r="C1526">
        <v>2121</v>
      </c>
      <c r="D1526" t="s">
        <v>3518</v>
      </c>
      <c r="E1526" t="s">
        <v>3519</v>
      </c>
      <c r="F1526" t="s">
        <v>3518</v>
      </c>
      <c r="G1526" t="s">
        <v>3447</v>
      </c>
      <c r="H1526" t="s">
        <v>3448</v>
      </c>
    </row>
    <row r="1527" spans="1:8" x14ac:dyDescent="0.25">
      <c r="A1527">
        <v>542172</v>
      </c>
      <c r="B1527" t="s">
        <v>3102</v>
      </c>
      <c r="C1527">
        <v>3205</v>
      </c>
      <c r="D1527" t="s">
        <v>3019</v>
      </c>
      <c r="E1527" t="s">
        <v>3018</v>
      </c>
      <c r="F1527" t="s">
        <v>3019</v>
      </c>
      <c r="G1527" t="s">
        <v>3012</v>
      </c>
      <c r="H1527" t="s">
        <v>3013</v>
      </c>
    </row>
    <row r="1528" spans="1:8" x14ac:dyDescent="0.25">
      <c r="A1528">
        <v>542181</v>
      </c>
      <c r="B1528" t="s">
        <v>4211</v>
      </c>
      <c r="C1528">
        <v>2121</v>
      </c>
      <c r="D1528" t="s">
        <v>3518</v>
      </c>
      <c r="E1528" t="s">
        <v>3519</v>
      </c>
      <c r="F1528" t="s">
        <v>3518</v>
      </c>
      <c r="G1528" t="s">
        <v>3447</v>
      </c>
      <c r="H1528" t="s">
        <v>3448</v>
      </c>
    </row>
    <row r="1529" spans="1:8" x14ac:dyDescent="0.25">
      <c r="A1529">
        <v>542199</v>
      </c>
      <c r="B1529" t="s">
        <v>537</v>
      </c>
      <c r="C1529">
        <v>2121</v>
      </c>
      <c r="D1529" t="s">
        <v>3518</v>
      </c>
      <c r="E1529" t="s">
        <v>3519</v>
      </c>
      <c r="F1529" t="s">
        <v>3518</v>
      </c>
      <c r="G1529" t="s">
        <v>3447</v>
      </c>
      <c r="H1529" t="s">
        <v>3448</v>
      </c>
    </row>
    <row r="1530" spans="1:8" x14ac:dyDescent="0.25">
      <c r="A1530">
        <v>542202</v>
      </c>
      <c r="B1530" t="s">
        <v>4212</v>
      </c>
      <c r="C1530">
        <v>2121</v>
      </c>
      <c r="D1530" t="s">
        <v>3518</v>
      </c>
      <c r="E1530" t="s">
        <v>3519</v>
      </c>
      <c r="F1530" t="s">
        <v>3518</v>
      </c>
      <c r="G1530" t="s">
        <v>3447</v>
      </c>
      <c r="H1530" t="s">
        <v>3448</v>
      </c>
    </row>
    <row r="1531" spans="1:8" x14ac:dyDescent="0.25">
      <c r="A1531">
        <v>542211</v>
      </c>
      <c r="B1531" t="s">
        <v>4213</v>
      </c>
      <c r="C1531">
        <v>2121</v>
      </c>
      <c r="D1531" t="s">
        <v>3518</v>
      </c>
      <c r="E1531" t="s">
        <v>3519</v>
      </c>
      <c r="F1531" t="s">
        <v>3518</v>
      </c>
      <c r="G1531" t="s">
        <v>3447</v>
      </c>
      <c r="H1531" t="s">
        <v>3448</v>
      </c>
    </row>
    <row r="1532" spans="1:8" x14ac:dyDescent="0.25">
      <c r="A1532">
        <v>542229</v>
      </c>
      <c r="B1532" t="s">
        <v>739</v>
      </c>
      <c r="C1532">
        <v>2121</v>
      </c>
      <c r="D1532" t="s">
        <v>3518</v>
      </c>
      <c r="E1532" t="s">
        <v>3519</v>
      </c>
      <c r="F1532" t="s">
        <v>3518</v>
      </c>
      <c r="G1532" t="s">
        <v>3447</v>
      </c>
      <c r="H1532" t="s">
        <v>3448</v>
      </c>
    </row>
    <row r="1533" spans="1:8" x14ac:dyDescent="0.25">
      <c r="A1533">
        <v>542237</v>
      </c>
      <c r="B1533" t="s">
        <v>4214</v>
      </c>
      <c r="C1533">
        <v>2121</v>
      </c>
      <c r="D1533" t="s">
        <v>3518</v>
      </c>
      <c r="E1533" t="s">
        <v>3519</v>
      </c>
      <c r="F1533" t="s">
        <v>3518</v>
      </c>
      <c r="G1533" t="s">
        <v>3447</v>
      </c>
      <c r="H1533" t="s">
        <v>3448</v>
      </c>
    </row>
    <row r="1534" spans="1:8" x14ac:dyDescent="0.25">
      <c r="A1534">
        <v>542253</v>
      </c>
      <c r="B1534" t="s">
        <v>4215</v>
      </c>
      <c r="C1534">
        <v>2121</v>
      </c>
      <c r="D1534" t="s">
        <v>3518</v>
      </c>
      <c r="E1534" t="s">
        <v>3519</v>
      </c>
      <c r="F1534" t="s">
        <v>3518</v>
      </c>
      <c r="G1534" t="s">
        <v>3447</v>
      </c>
      <c r="H1534" t="s">
        <v>3448</v>
      </c>
    </row>
    <row r="1535" spans="1:8" x14ac:dyDescent="0.25">
      <c r="A1535">
        <v>542270</v>
      </c>
      <c r="B1535" t="s">
        <v>4216</v>
      </c>
      <c r="C1535">
        <v>2121</v>
      </c>
      <c r="D1535" t="s">
        <v>3518</v>
      </c>
      <c r="E1535" t="s">
        <v>3519</v>
      </c>
      <c r="F1535" t="s">
        <v>3518</v>
      </c>
      <c r="G1535" t="s">
        <v>3447</v>
      </c>
      <c r="H1535" t="s">
        <v>3448</v>
      </c>
    </row>
    <row r="1536" spans="1:8" x14ac:dyDescent="0.25">
      <c r="A1536">
        <v>542288</v>
      </c>
      <c r="B1536" t="s">
        <v>4217</v>
      </c>
      <c r="C1536">
        <v>2121</v>
      </c>
      <c r="D1536" t="s">
        <v>3518</v>
      </c>
      <c r="E1536" t="s">
        <v>3519</v>
      </c>
      <c r="F1536" t="s">
        <v>3518</v>
      </c>
      <c r="G1536" t="s">
        <v>3447</v>
      </c>
      <c r="H1536" t="s">
        <v>3448</v>
      </c>
    </row>
    <row r="1537" spans="1:8" x14ac:dyDescent="0.25">
      <c r="A1537">
        <v>542296</v>
      </c>
      <c r="B1537" t="s">
        <v>3103</v>
      </c>
      <c r="C1537">
        <v>3210</v>
      </c>
      <c r="D1537" t="s">
        <v>3046</v>
      </c>
      <c r="E1537" t="s">
        <v>3022</v>
      </c>
      <c r="F1537" t="s">
        <v>3023</v>
      </c>
      <c r="G1537" t="s">
        <v>3012</v>
      </c>
      <c r="H1537" t="s">
        <v>3013</v>
      </c>
    </row>
    <row r="1538" spans="1:8" x14ac:dyDescent="0.25">
      <c r="A1538">
        <v>542318</v>
      </c>
      <c r="B1538" t="s">
        <v>5243</v>
      </c>
      <c r="C1538">
        <v>7201</v>
      </c>
      <c r="D1538" t="s">
        <v>5233</v>
      </c>
      <c r="E1538" t="s">
        <v>5234</v>
      </c>
      <c r="F1538" t="s">
        <v>5235</v>
      </c>
      <c r="G1538" t="s">
        <v>5225</v>
      </c>
      <c r="H1538" t="s">
        <v>5226</v>
      </c>
    </row>
    <row r="1539" spans="1:8" x14ac:dyDescent="0.25">
      <c r="A1539">
        <v>542326</v>
      </c>
      <c r="B1539" t="s">
        <v>4218</v>
      </c>
      <c r="C1539">
        <v>2121</v>
      </c>
      <c r="D1539" t="s">
        <v>3518</v>
      </c>
      <c r="E1539" t="s">
        <v>3519</v>
      </c>
      <c r="F1539" t="s">
        <v>3518</v>
      </c>
      <c r="G1539" t="s">
        <v>3447</v>
      </c>
      <c r="H1539" t="s">
        <v>3448</v>
      </c>
    </row>
    <row r="1540" spans="1:8" x14ac:dyDescent="0.25">
      <c r="A1540">
        <v>542334</v>
      </c>
      <c r="B1540" t="s">
        <v>4219</v>
      </c>
      <c r="C1540">
        <v>2121</v>
      </c>
      <c r="D1540" t="s">
        <v>3518</v>
      </c>
      <c r="E1540" t="s">
        <v>3519</v>
      </c>
      <c r="F1540" t="s">
        <v>3518</v>
      </c>
      <c r="G1540" t="s">
        <v>3447</v>
      </c>
      <c r="H1540" t="s">
        <v>3448</v>
      </c>
    </row>
    <row r="1541" spans="1:8" x14ac:dyDescent="0.25">
      <c r="A1541">
        <v>542342</v>
      </c>
      <c r="B1541" t="s">
        <v>5244</v>
      </c>
      <c r="C1541">
        <v>7203</v>
      </c>
      <c r="D1541" t="s">
        <v>5235</v>
      </c>
      <c r="E1541" t="s">
        <v>5234</v>
      </c>
      <c r="F1541" t="s">
        <v>5235</v>
      </c>
      <c r="G1541" t="s">
        <v>5225</v>
      </c>
      <c r="H1541" t="s">
        <v>5226</v>
      </c>
    </row>
    <row r="1542" spans="1:8" x14ac:dyDescent="0.25">
      <c r="A1542">
        <v>542351</v>
      </c>
      <c r="B1542" t="s">
        <v>4220</v>
      </c>
      <c r="C1542">
        <v>2121</v>
      </c>
      <c r="D1542" t="s">
        <v>3518</v>
      </c>
      <c r="E1542" t="s">
        <v>3519</v>
      </c>
      <c r="F1542" t="s">
        <v>3518</v>
      </c>
      <c r="G1542" t="s">
        <v>3447</v>
      </c>
      <c r="H1542" t="s">
        <v>3448</v>
      </c>
    </row>
    <row r="1543" spans="1:8" x14ac:dyDescent="0.25">
      <c r="A1543">
        <v>542369</v>
      </c>
      <c r="B1543" t="s">
        <v>4221</v>
      </c>
      <c r="C1543">
        <v>2121</v>
      </c>
      <c r="D1543" t="s">
        <v>3518</v>
      </c>
      <c r="E1543" t="s">
        <v>3519</v>
      </c>
      <c r="F1543" t="s">
        <v>3518</v>
      </c>
      <c r="G1543" t="s">
        <v>3447</v>
      </c>
      <c r="H1543" t="s">
        <v>3448</v>
      </c>
    </row>
    <row r="1544" spans="1:8" x14ac:dyDescent="0.25">
      <c r="A1544">
        <v>542377</v>
      </c>
      <c r="B1544" t="s">
        <v>4222</v>
      </c>
      <c r="C1544">
        <v>2121</v>
      </c>
      <c r="D1544" t="s">
        <v>3518</v>
      </c>
      <c r="E1544" t="s">
        <v>3519</v>
      </c>
      <c r="F1544" t="s">
        <v>3518</v>
      </c>
      <c r="G1544" t="s">
        <v>3447</v>
      </c>
      <c r="H1544" t="s">
        <v>3448</v>
      </c>
    </row>
    <row r="1545" spans="1:8" x14ac:dyDescent="0.25">
      <c r="A1545">
        <v>542385</v>
      </c>
      <c r="B1545" t="s">
        <v>645</v>
      </c>
      <c r="C1545">
        <v>2121</v>
      </c>
      <c r="D1545" t="s">
        <v>3518</v>
      </c>
      <c r="E1545" t="s">
        <v>3519</v>
      </c>
      <c r="F1545" t="s">
        <v>3518</v>
      </c>
      <c r="G1545" t="s">
        <v>3447</v>
      </c>
      <c r="H1545" t="s">
        <v>3448</v>
      </c>
    </row>
    <row r="1546" spans="1:8" x14ac:dyDescent="0.25">
      <c r="A1546">
        <v>542393</v>
      </c>
      <c r="B1546" t="s">
        <v>5245</v>
      </c>
      <c r="C1546">
        <v>7203</v>
      </c>
      <c r="D1546" t="s">
        <v>5235</v>
      </c>
      <c r="E1546" t="s">
        <v>5234</v>
      </c>
      <c r="F1546" t="s">
        <v>5235</v>
      </c>
      <c r="G1546" t="s">
        <v>5225</v>
      </c>
      <c r="H1546" t="s">
        <v>5226</v>
      </c>
    </row>
    <row r="1547" spans="1:8" x14ac:dyDescent="0.25">
      <c r="A1547">
        <v>542407</v>
      </c>
      <c r="B1547" t="s">
        <v>4411</v>
      </c>
      <c r="C1547">
        <v>4205</v>
      </c>
      <c r="D1547" t="s">
        <v>4392</v>
      </c>
      <c r="E1547" t="s">
        <v>4391</v>
      </c>
      <c r="F1547" t="s">
        <v>4392</v>
      </c>
      <c r="G1547" t="s">
        <v>4393</v>
      </c>
      <c r="H1547" t="s">
        <v>4394</v>
      </c>
    </row>
    <row r="1548" spans="1:8" x14ac:dyDescent="0.25">
      <c r="A1548">
        <v>542415</v>
      </c>
      <c r="B1548" t="s">
        <v>4223</v>
      </c>
      <c r="C1548">
        <v>2121</v>
      </c>
      <c r="D1548" t="s">
        <v>3518</v>
      </c>
      <c r="E1548" t="s">
        <v>3519</v>
      </c>
      <c r="F1548" t="s">
        <v>3518</v>
      </c>
      <c r="G1548" t="s">
        <v>3447</v>
      </c>
      <c r="H1548" t="s">
        <v>3448</v>
      </c>
    </row>
    <row r="1549" spans="1:8" x14ac:dyDescent="0.25">
      <c r="A1549">
        <v>542423</v>
      </c>
      <c r="B1549" t="s">
        <v>4412</v>
      </c>
      <c r="C1549">
        <v>4211</v>
      </c>
      <c r="D1549" t="s">
        <v>4413</v>
      </c>
      <c r="E1549" t="s">
        <v>4391</v>
      </c>
      <c r="F1549" t="s">
        <v>4392</v>
      </c>
      <c r="G1549" t="s">
        <v>4393</v>
      </c>
      <c r="H1549" t="s">
        <v>4394</v>
      </c>
    </row>
    <row r="1550" spans="1:8" x14ac:dyDescent="0.25">
      <c r="A1550">
        <v>542431</v>
      </c>
      <c r="B1550" t="s">
        <v>4224</v>
      </c>
      <c r="C1550">
        <v>2121</v>
      </c>
      <c r="D1550" t="s">
        <v>3518</v>
      </c>
      <c r="E1550" t="s">
        <v>3519</v>
      </c>
      <c r="F1550" t="s">
        <v>3518</v>
      </c>
      <c r="G1550" t="s">
        <v>3447</v>
      </c>
      <c r="H1550" t="s">
        <v>3448</v>
      </c>
    </row>
    <row r="1551" spans="1:8" x14ac:dyDescent="0.25">
      <c r="A1551">
        <v>542440</v>
      </c>
      <c r="B1551" t="s">
        <v>4414</v>
      </c>
      <c r="C1551">
        <v>4205</v>
      </c>
      <c r="D1551" t="s">
        <v>4392</v>
      </c>
      <c r="E1551" t="s">
        <v>4391</v>
      </c>
      <c r="F1551" t="s">
        <v>4392</v>
      </c>
      <c r="G1551" t="s">
        <v>4393</v>
      </c>
      <c r="H1551" t="s">
        <v>4394</v>
      </c>
    </row>
    <row r="1552" spans="1:8" x14ac:dyDescent="0.25">
      <c r="A1552">
        <v>542458</v>
      </c>
      <c r="B1552" t="s">
        <v>4225</v>
      </c>
      <c r="C1552">
        <v>2121</v>
      </c>
      <c r="D1552" t="s">
        <v>3518</v>
      </c>
      <c r="E1552" t="s">
        <v>3519</v>
      </c>
      <c r="F1552" t="s">
        <v>3518</v>
      </c>
      <c r="G1552" t="s">
        <v>3447</v>
      </c>
      <c r="H1552" t="s">
        <v>3448</v>
      </c>
    </row>
    <row r="1553" spans="1:8" x14ac:dyDescent="0.25">
      <c r="A1553">
        <v>542466</v>
      </c>
      <c r="B1553" t="s">
        <v>4226</v>
      </c>
      <c r="C1553">
        <v>2121</v>
      </c>
      <c r="D1553" t="s">
        <v>3518</v>
      </c>
      <c r="E1553" t="s">
        <v>3519</v>
      </c>
      <c r="F1553" t="s">
        <v>3518</v>
      </c>
      <c r="G1553" t="s">
        <v>3447</v>
      </c>
      <c r="H1553" t="s">
        <v>3448</v>
      </c>
    </row>
    <row r="1554" spans="1:8" x14ac:dyDescent="0.25">
      <c r="A1554">
        <v>542474</v>
      </c>
      <c r="B1554" t="s">
        <v>1198</v>
      </c>
      <c r="C1554">
        <v>2121</v>
      </c>
      <c r="D1554" t="s">
        <v>3518</v>
      </c>
      <c r="E1554" t="s">
        <v>3519</v>
      </c>
      <c r="F1554" t="s">
        <v>3518</v>
      </c>
      <c r="G1554" t="s">
        <v>3447</v>
      </c>
      <c r="H1554" t="s">
        <v>3448</v>
      </c>
    </row>
    <row r="1555" spans="1:8" x14ac:dyDescent="0.25">
      <c r="A1555">
        <v>542482</v>
      </c>
      <c r="B1555" t="s">
        <v>3657</v>
      </c>
      <c r="C1555">
        <v>4211</v>
      </c>
      <c r="D1555" t="s">
        <v>4413</v>
      </c>
      <c r="E1555" t="s">
        <v>4391</v>
      </c>
      <c r="F1555" t="s">
        <v>4392</v>
      </c>
      <c r="G1555" t="s">
        <v>4393</v>
      </c>
      <c r="H1555" t="s">
        <v>4394</v>
      </c>
    </row>
    <row r="1556" spans="1:8" x14ac:dyDescent="0.25">
      <c r="A1556">
        <v>542491</v>
      </c>
      <c r="B1556" t="s">
        <v>4415</v>
      </c>
      <c r="C1556">
        <v>4205</v>
      </c>
      <c r="D1556" t="s">
        <v>4392</v>
      </c>
      <c r="E1556" t="s">
        <v>4391</v>
      </c>
      <c r="F1556" t="s">
        <v>4392</v>
      </c>
      <c r="G1556" t="s">
        <v>4393</v>
      </c>
      <c r="H1556" t="s">
        <v>4394</v>
      </c>
    </row>
    <row r="1557" spans="1:8" x14ac:dyDescent="0.25">
      <c r="A1557">
        <v>542504</v>
      </c>
      <c r="B1557" t="s">
        <v>4227</v>
      </c>
      <c r="C1557">
        <v>2121</v>
      </c>
      <c r="D1557" t="s">
        <v>3518</v>
      </c>
      <c r="E1557" t="s">
        <v>3519</v>
      </c>
      <c r="F1557" t="s">
        <v>3518</v>
      </c>
      <c r="G1557" t="s">
        <v>3447</v>
      </c>
      <c r="H1557" t="s">
        <v>3448</v>
      </c>
    </row>
    <row r="1558" spans="1:8" x14ac:dyDescent="0.25">
      <c r="A1558">
        <v>542512</v>
      </c>
      <c r="B1558" t="s">
        <v>4228</v>
      </c>
      <c r="C1558">
        <v>2121</v>
      </c>
      <c r="D1558" t="s">
        <v>3518</v>
      </c>
      <c r="E1558" t="s">
        <v>3519</v>
      </c>
      <c r="F1558" t="s">
        <v>3518</v>
      </c>
      <c r="G1558" t="s">
        <v>3447</v>
      </c>
      <c r="H1558" t="s">
        <v>3448</v>
      </c>
    </row>
    <row r="1559" spans="1:8" x14ac:dyDescent="0.25">
      <c r="A1559">
        <v>542521</v>
      </c>
      <c r="B1559" t="s">
        <v>4416</v>
      </c>
      <c r="C1559">
        <v>4205</v>
      </c>
      <c r="D1559" t="s">
        <v>4392</v>
      </c>
      <c r="E1559" t="s">
        <v>4391</v>
      </c>
      <c r="F1559" t="s">
        <v>4392</v>
      </c>
      <c r="G1559" t="s">
        <v>4393</v>
      </c>
      <c r="H1559" t="s">
        <v>4394</v>
      </c>
    </row>
    <row r="1560" spans="1:8" x14ac:dyDescent="0.25">
      <c r="A1560">
        <v>542539</v>
      </c>
      <c r="B1560" t="s">
        <v>4417</v>
      </c>
      <c r="C1560">
        <v>4205</v>
      </c>
      <c r="D1560" t="s">
        <v>4392</v>
      </c>
      <c r="E1560" t="s">
        <v>4391</v>
      </c>
      <c r="F1560" t="s">
        <v>4392</v>
      </c>
      <c r="G1560" t="s">
        <v>4393</v>
      </c>
      <c r="H1560" t="s">
        <v>4394</v>
      </c>
    </row>
    <row r="1561" spans="1:8" x14ac:dyDescent="0.25">
      <c r="A1561">
        <v>542547</v>
      </c>
      <c r="B1561" t="s">
        <v>4418</v>
      </c>
      <c r="C1561">
        <v>4207</v>
      </c>
      <c r="D1561" t="s">
        <v>4401</v>
      </c>
      <c r="E1561" t="s">
        <v>4402</v>
      </c>
      <c r="F1561" t="s">
        <v>4401</v>
      </c>
      <c r="G1561" t="s">
        <v>4393</v>
      </c>
      <c r="H1561" t="s">
        <v>4394</v>
      </c>
    </row>
    <row r="1562" spans="1:8" x14ac:dyDescent="0.25">
      <c r="A1562">
        <v>542555</v>
      </c>
      <c r="B1562" t="s">
        <v>1703</v>
      </c>
      <c r="C1562">
        <v>4207</v>
      </c>
      <c r="D1562" t="s">
        <v>4401</v>
      </c>
      <c r="E1562" t="s">
        <v>4402</v>
      </c>
      <c r="F1562" t="s">
        <v>4401</v>
      </c>
      <c r="G1562" t="s">
        <v>4393</v>
      </c>
      <c r="H1562" t="s">
        <v>4394</v>
      </c>
    </row>
    <row r="1563" spans="1:8" x14ac:dyDescent="0.25">
      <c r="A1563">
        <v>542563</v>
      </c>
      <c r="B1563" t="s">
        <v>4229</v>
      </c>
      <c r="C1563">
        <v>2121</v>
      </c>
      <c r="D1563" t="s">
        <v>3518</v>
      </c>
      <c r="E1563" t="s">
        <v>3519</v>
      </c>
      <c r="F1563" t="s">
        <v>3518</v>
      </c>
      <c r="G1563" t="s">
        <v>3447</v>
      </c>
      <c r="H1563" t="s">
        <v>3448</v>
      </c>
    </row>
    <row r="1564" spans="1:8" x14ac:dyDescent="0.25">
      <c r="A1564">
        <v>542571</v>
      </c>
      <c r="B1564" t="s">
        <v>4419</v>
      </c>
      <c r="C1564">
        <v>4207</v>
      </c>
      <c r="D1564" t="s">
        <v>4401</v>
      </c>
      <c r="E1564" t="s">
        <v>4402</v>
      </c>
      <c r="F1564" t="s">
        <v>4401</v>
      </c>
      <c r="G1564" t="s">
        <v>4393</v>
      </c>
      <c r="H1564" t="s">
        <v>4394</v>
      </c>
    </row>
    <row r="1565" spans="1:8" x14ac:dyDescent="0.25">
      <c r="A1565">
        <v>542580</v>
      </c>
      <c r="B1565" t="s">
        <v>732</v>
      </c>
      <c r="C1565">
        <v>4207</v>
      </c>
      <c r="D1565" t="s">
        <v>4401</v>
      </c>
      <c r="E1565" t="s">
        <v>4402</v>
      </c>
      <c r="F1565" t="s">
        <v>4401</v>
      </c>
      <c r="G1565" t="s">
        <v>4393</v>
      </c>
      <c r="H1565" t="s">
        <v>4394</v>
      </c>
    </row>
    <row r="1566" spans="1:8" x14ac:dyDescent="0.25">
      <c r="A1566">
        <v>542598</v>
      </c>
      <c r="B1566" t="s">
        <v>3919</v>
      </c>
      <c r="C1566">
        <v>2121</v>
      </c>
      <c r="D1566" t="s">
        <v>3518</v>
      </c>
      <c r="E1566" t="s">
        <v>3519</v>
      </c>
      <c r="F1566" t="s">
        <v>3518</v>
      </c>
      <c r="G1566" t="s">
        <v>3447</v>
      </c>
      <c r="H1566" t="s">
        <v>3448</v>
      </c>
    </row>
    <row r="1567" spans="1:8" x14ac:dyDescent="0.25">
      <c r="A1567">
        <v>542601</v>
      </c>
      <c r="B1567" t="s">
        <v>4230</v>
      </c>
      <c r="C1567">
        <v>2121</v>
      </c>
      <c r="D1567" t="s">
        <v>3518</v>
      </c>
      <c r="E1567" t="s">
        <v>3519</v>
      </c>
      <c r="F1567" t="s">
        <v>3518</v>
      </c>
      <c r="G1567" t="s">
        <v>3447</v>
      </c>
      <c r="H1567" t="s">
        <v>3448</v>
      </c>
    </row>
    <row r="1568" spans="1:8" x14ac:dyDescent="0.25">
      <c r="A1568">
        <v>542610</v>
      </c>
      <c r="B1568" t="s">
        <v>4231</v>
      </c>
      <c r="C1568">
        <v>2121</v>
      </c>
      <c r="D1568" t="s">
        <v>3518</v>
      </c>
      <c r="E1568" t="s">
        <v>3519</v>
      </c>
      <c r="F1568" t="s">
        <v>3518</v>
      </c>
      <c r="G1568" t="s">
        <v>3447</v>
      </c>
      <c r="H1568" t="s">
        <v>3448</v>
      </c>
    </row>
    <row r="1569" spans="1:8" x14ac:dyDescent="0.25">
      <c r="A1569">
        <v>542628</v>
      </c>
      <c r="B1569" t="s">
        <v>1616</v>
      </c>
      <c r="C1569">
        <v>4207</v>
      </c>
      <c r="D1569" t="s">
        <v>4401</v>
      </c>
      <c r="E1569" t="s">
        <v>4402</v>
      </c>
      <c r="F1569" t="s">
        <v>4401</v>
      </c>
      <c r="G1569" t="s">
        <v>4393</v>
      </c>
      <c r="H1569" t="s">
        <v>4394</v>
      </c>
    </row>
    <row r="1570" spans="1:8" x14ac:dyDescent="0.25">
      <c r="A1570">
        <v>542636</v>
      </c>
      <c r="B1570" t="s">
        <v>44</v>
      </c>
      <c r="C1570">
        <v>4207</v>
      </c>
      <c r="D1570" t="s">
        <v>4401</v>
      </c>
      <c r="E1570" t="s">
        <v>4402</v>
      </c>
      <c r="F1570" t="s">
        <v>4401</v>
      </c>
      <c r="G1570" t="s">
        <v>4393</v>
      </c>
      <c r="H1570" t="s">
        <v>4394</v>
      </c>
    </row>
    <row r="1571" spans="1:8" x14ac:dyDescent="0.25">
      <c r="A1571">
        <v>542644</v>
      </c>
      <c r="B1571" t="s">
        <v>5246</v>
      </c>
      <c r="C1571">
        <v>7212</v>
      </c>
      <c r="D1571" t="s">
        <v>5230</v>
      </c>
      <c r="E1571" t="s">
        <v>5229</v>
      </c>
      <c r="F1571" t="s">
        <v>5230</v>
      </c>
      <c r="G1571" t="s">
        <v>5225</v>
      </c>
      <c r="H1571" t="s">
        <v>5226</v>
      </c>
    </row>
    <row r="1572" spans="1:8" x14ac:dyDescent="0.25">
      <c r="A1572">
        <v>542679</v>
      </c>
      <c r="B1572" t="s">
        <v>5247</v>
      </c>
      <c r="C1572">
        <v>7212</v>
      </c>
      <c r="D1572" t="s">
        <v>5230</v>
      </c>
      <c r="E1572" t="s">
        <v>5229</v>
      </c>
      <c r="F1572" t="s">
        <v>5230</v>
      </c>
      <c r="G1572" t="s">
        <v>5225</v>
      </c>
      <c r="H1572" t="s">
        <v>5226</v>
      </c>
    </row>
    <row r="1573" spans="1:8" x14ac:dyDescent="0.25">
      <c r="A1573">
        <v>542687</v>
      </c>
      <c r="B1573" t="s">
        <v>5248</v>
      </c>
      <c r="C1573">
        <v>7206</v>
      </c>
      <c r="D1573" t="s">
        <v>5242</v>
      </c>
      <c r="E1573" t="s">
        <v>5229</v>
      </c>
      <c r="F1573" t="s">
        <v>5230</v>
      </c>
      <c r="G1573" t="s">
        <v>5225</v>
      </c>
      <c r="H1573" t="s">
        <v>5226</v>
      </c>
    </row>
    <row r="1574" spans="1:8" x14ac:dyDescent="0.25">
      <c r="A1574">
        <v>542725</v>
      </c>
      <c r="B1574" t="s">
        <v>5249</v>
      </c>
      <c r="C1574">
        <v>7212</v>
      </c>
      <c r="D1574" t="s">
        <v>5230</v>
      </c>
      <c r="E1574" t="s">
        <v>5229</v>
      </c>
      <c r="F1574" t="s">
        <v>5230</v>
      </c>
      <c r="G1574" t="s">
        <v>5225</v>
      </c>
      <c r="H1574" t="s">
        <v>5226</v>
      </c>
    </row>
    <row r="1575" spans="1:8" x14ac:dyDescent="0.25">
      <c r="A1575">
        <v>542750</v>
      </c>
      <c r="B1575" t="s">
        <v>5250</v>
      </c>
      <c r="C1575">
        <v>7212</v>
      </c>
      <c r="D1575" t="s">
        <v>5230</v>
      </c>
      <c r="E1575" t="s">
        <v>5229</v>
      </c>
      <c r="F1575" t="s">
        <v>5230</v>
      </c>
      <c r="G1575" t="s">
        <v>5225</v>
      </c>
      <c r="H1575" t="s">
        <v>5226</v>
      </c>
    </row>
    <row r="1576" spans="1:8" x14ac:dyDescent="0.25">
      <c r="A1576">
        <v>542768</v>
      </c>
      <c r="B1576" t="s">
        <v>5251</v>
      </c>
      <c r="C1576">
        <v>7212</v>
      </c>
      <c r="D1576" t="s">
        <v>5230</v>
      </c>
      <c r="E1576" t="s">
        <v>5229</v>
      </c>
      <c r="F1576" t="s">
        <v>5230</v>
      </c>
      <c r="G1576" t="s">
        <v>5225</v>
      </c>
      <c r="H1576" t="s">
        <v>5226</v>
      </c>
    </row>
    <row r="1577" spans="1:8" x14ac:dyDescent="0.25">
      <c r="A1577">
        <v>542784</v>
      </c>
      <c r="B1577" t="s">
        <v>5252</v>
      </c>
      <c r="C1577">
        <v>7212</v>
      </c>
      <c r="D1577" t="s">
        <v>5230</v>
      </c>
      <c r="E1577" t="s">
        <v>5229</v>
      </c>
      <c r="F1577" t="s">
        <v>5230</v>
      </c>
      <c r="G1577" t="s">
        <v>5225</v>
      </c>
      <c r="H1577" t="s">
        <v>5226</v>
      </c>
    </row>
    <row r="1578" spans="1:8" x14ac:dyDescent="0.25">
      <c r="A1578">
        <v>542814</v>
      </c>
      <c r="B1578" t="s">
        <v>5253</v>
      </c>
      <c r="C1578">
        <v>7206</v>
      </c>
      <c r="D1578" t="s">
        <v>5242</v>
      </c>
      <c r="E1578" t="s">
        <v>5229</v>
      </c>
      <c r="F1578" t="s">
        <v>5230</v>
      </c>
      <c r="G1578" t="s">
        <v>5225</v>
      </c>
      <c r="H1578" t="s">
        <v>5226</v>
      </c>
    </row>
    <row r="1579" spans="1:8" x14ac:dyDescent="0.25">
      <c r="A1579">
        <v>542831</v>
      </c>
      <c r="B1579" t="s">
        <v>5254</v>
      </c>
      <c r="C1579">
        <v>7210</v>
      </c>
      <c r="D1579" t="s">
        <v>5228</v>
      </c>
      <c r="E1579" t="s">
        <v>5229</v>
      </c>
      <c r="F1579" t="s">
        <v>5230</v>
      </c>
      <c r="G1579" t="s">
        <v>5225</v>
      </c>
      <c r="H1579" t="s">
        <v>5226</v>
      </c>
    </row>
    <row r="1580" spans="1:8" x14ac:dyDescent="0.25">
      <c r="A1580">
        <v>542865</v>
      </c>
      <c r="B1580" t="s">
        <v>5255</v>
      </c>
      <c r="C1580">
        <v>7212</v>
      </c>
      <c r="D1580" t="s">
        <v>5230</v>
      </c>
      <c r="E1580" t="s">
        <v>5229</v>
      </c>
      <c r="F1580" t="s">
        <v>5230</v>
      </c>
      <c r="G1580" t="s">
        <v>5225</v>
      </c>
      <c r="H1580" t="s">
        <v>5226</v>
      </c>
    </row>
    <row r="1581" spans="1:8" x14ac:dyDescent="0.25">
      <c r="A1581">
        <v>542903</v>
      </c>
      <c r="B1581" t="s">
        <v>5256</v>
      </c>
      <c r="C1581">
        <v>7210</v>
      </c>
      <c r="D1581" t="s">
        <v>5228</v>
      </c>
      <c r="E1581" t="s">
        <v>5229</v>
      </c>
      <c r="F1581" t="s">
        <v>5230</v>
      </c>
      <c r="G1581" t="s">
        <v>5225</v>
      </c>
      <c r="H1581" t="s">
        <v>5226</v>
      </c>
    </row>
    <row r="1582" spans="1:8" x14ac:dyDescent="0.25">
      <c r="A1582">
        <v>542911</v>
      </c>
      <c r="B1582" t="s">
        <v>5257</v>
      </c>
      <c r="C1582">
        <v>7212</v>
      </c>
      <c r="D1582" t="s">
        <v>5230</v>
      </c>
      <c r="E1582" t="s">
        <v>5229</v>
      </c>
      <c r="F1582" t="s">
        <v>5230</v>
      </c>
      <c r="G1582" t="s">
        <v>5225</v>
      </c>
      <c r="H1582" t="s">
        <v>5226</v>
      </c>
    </row>
    <row r="1583" spans="1:8" x14ac:dyDescent="0.25">
      <c r="A1583">
        <v>542946</v>
      </c>
      <c r="B1583" t="s">
        <v>2156</v>
      </c>
      <c r="C1583">
        <v>7212</v>
      </c>
      <c r="D1583" t="s">
        <v>5230</v>
      </c>
      <c r="E1583" t="s">
        <v>5229</v>
      </c>
      <c r="F1583" t="s">
        <v>5230</v>
      </c>
      <c r="G1583" t="s">
        <v>5225</v>
      </c>
      <c r="H1583" t="s">
        <v>5226</v>
      </c>
    </row>
    <row r="1584" spans="1:8" x14ac:dyDescent="0.25">
      <c r="A1584">
        <v>542989</v>
      </c>
      <c r="B1584" t="s">
        <v>5258</v>
      </c>
      <c r="C1584">
        <v>7210</v>
      </c>
      <c r="D1584" t="s">
        <v>5228</v>
      </c>
      <c r="E1584" t="s">
        <v>5229</v>
      </c>
      <c r="F1584" t="s">
        <v>5230</v>
      </c>
      <c r="G1584" t="s">
        <v>5225</v>
      </c>
      <c r="H1584" t="s">
        <v>5226</v>
      </c>
    </row>
    <row r="1585" spans="1:8" x14ac:dyDescent="0.25">
      <c r="A1585">
        <v>542997</v>
      </c>
      <c r="B1585" t="s">
        <v>5259</v>
      </c>
      <c r="C1585">
        <v>7210</v>
      </c>
      <c r="D1585" t="s">
        <v>5228</v>
      </c>
      <c r="E1585" t="s">
        <v>5229</v>
      </c>
      <c r="F1585" t="s">
        <v>5230</v>
      </c>
      <c r="G1585" t="s">
        <v>5225</v>
      </c>
      <c r="H1585" t="s">
        <v>5226</v>
      </c>
    </row>
    <row r="1586" spans="1:8" x14ac:dyDescent="0.25">
      <c r="A1586">
        <v>543012</v>
      </c>
      <c r="B1586" t="s">
        <v>2323</v>
      </c>
      <c r="C1586">
        <v>4207</v>
      </c>
      <c r="D1586" t="s">
        <v>4401</v>
      </c>
      <c r="E1586" t="s">
        <v>4402</v>
      </c>
      <c r="F1586" t="s">
        <v>4401</v>
      </c>
      <c r="G1586" t="s">
        <v>4393</v>
      </c>
      <c r="H1586" t="s">
        <v>4394</v>
      </c>
    </row>
    <row r="1587" spans="1:8" x14ac:dyDescent="0.25">
      <c r="A1587">
        <v>543021</v>
      </c>
      <c r="B1587" t="s">
        <v>5260</v>
      </c>
      <c r="C1587">
        <v>7210</v>
      </c>
      <c r="D1587" t="s">
        <v>5228</v>
      </c>
      <c r="E1587" t="s">
        <v>5229</v>
      </c>
      <c r="F1587" t="s">
        <v>5230</v>
      </c>
      <c r="G1587" t="s">
        <v>5225</v>
      </c>
      <c r="H1587" t="s">
        <v>5226</v>
      </c>
    </row>
    <row r="1588" spans="1:8" x14ac:dyDescent="0.25">
      <c r="A1588">
        <v>543098</v>
      </c>
      <c r="B1588" t="s">
        <v>5261</v>
      </c>
      <c r="C1588">
        <v>7212</v>
      </c>
      <c r="D1588" t="s">
        <v>5230</v>
      </c>
      <c r="E1588" t="s">
        <v>5229</v>
      </c>
      <c r="F1588" t="s">
        <v>5230</v>
      </c>
      <c r="G1588" t="s">
        <v>5225</v>
      </c>
      <c r="H1588" t="s">
        <v>5226</v>
      </c>
    </row>
    <row r="1589" spans="1:8" x14ac:dyDescent="0.25">
      <c r="A1589">
        <v>543128</v>
      </c>
      <c r="B1589" t="s">
        <v>3852</v>
      </c>
      <c r="C1589">
        <v>4216</v>
      </c>
      <c r="D1589" t="s">
        <v>4405</v>
      </c>
      <c r="E1589" t="s">
        <v>4402</v>
      </c>
      <c r="F1589" t="s">
        <v>4401</v>
      </c>
      <c r="G1589" t="s">
        <v>4393</v>
      </c>
      <c r="H1589" t="s">
        <v>4394</v>
      </c>
    </row>
    <row r="1590" spans="1:8" x14ac:dyDescent="0.25">
      <c r="A1590">
        <v>543543</v>
      </c>
      <c r="B1590" t="s">
        <v>2445</v>
      </c>
      <c r="C1590">
        <v>7108</v>
      </c>
      <c r="D1590" t="s">
        <v>2325</v>
      </c>
      <c r="E1590" t="s">
        <v>2326</v>
      </c>
      <c r="F1590" t="s">
        <v>2325</v>
      </c>
      <c r="G1590" t="s">
        <v>2277</v>
      </c>
      <c r="H1590" t="s">
        <v>2278</v>
      </c>
    </row>
    <row r="1591" spans="1:8" x14ac:dyDescent="0.25">
      <c r="A1591">
        <v>544248</v>
      </c>
      <c r="B1591" t="s">
        <v>4232</v>
      </c>
      <c r="C1591">
        <v>2121</v>
      </c>
      <c r="D1591" t="s">
        <v>3518</v>
      </c>
      <c r="E1591" t="s">
        <v>3519</v>
      </c>
      <c r="F1591" t="s">
        <v>3518</v>
      </c>
      <c r="G1591" t="s">
        <v>3447</v>
      </c>
      <c r="H1591" t="s">
        <v>3448</v>
      </c>
    </row>
    <row r="1592" spans="1:8" x14ac:dyDescent="0.25">
      <c r="A1592">
        <v>544256</v>
      </c>
      <c r="B1592" t="s">
        <v>46</v>
      </c>
      <c r="C1592">
        <v>3102</v>
      </c>
      <c r="D1592" t="s">
        <v>46</v>
      </c>
      <c r="E1592" t="s">
        <v>47</v>
      </c>
      <c r="F1592" t="s">
        <v>46</v>
      </c>
      <c r="G1592" t="s">
        <v>11</v>
      </c>
      <c r="H1592" t="s">
        <v>12</v>
      </c>
    </row>
    <row r="1593" spans="1:8" x14ac:dyDescent="0.25">
      <c r="A1593">
        <v>544264</v>
      </c>
      <c r="B1593" t="s">
        <v>5262</v>
      </c>
      <c r="C1593">
        <v>7212</v>
      </c>
      <c r="D1593" t="s">
        <v>5230</v>
      </c>
      <c r="E1593" t="s">
        <v>5229</v>
      </c>
      <c r="F1593" t="s">
        <v>5230</v>
      </c>
      <c r="G1593" t="s">
        <v>5225</v>
      </c>
      <c r="H1593" t="s">
        <v>5226</v>
      </c>
    </row>
    <row r="1594" spans="1:8" x14ac:dyDescent="0.25">
      <c r="A1594">
        <v>544272</v>
      </c>
      <c r="B1594" t="s">
        <v>172</v>
      </c>
      <c r="C1594">
        <v>3102</v>
      </c>
      <c r="D1594" t="s">
        <v>46</v>
      </c>
      <c r="E1594" t="s">
        <v>47</v>
      </c>
      <c r="F1594" t="s">
        <v>46</v>
      </c>
      <c r="G1594" t="s">
        <v>11</v>
      </c>
      <c r="H1594" t="s">
        <v>12</v>
      </c>
    </row>
    <row r="1595" spans="1:8" x14ac:dyDescent="0.25">
      <c r="A1595">
        <v>544281</v>
      </c>
      <c r="B1595" t="s">
        <v>173</v>
      </c>
      <c r="C1595">
        <v>3113</v>
      </c>
      <c r="D1595" t="s">
        <v>70</v>
      </c>
      <c r="E1595" t="s">
        <v>47</v>
      </c>
      <c r="F1595" t="s">
        <v>46</v>
      </c>
      <c r="G1595" t="s">
        <v>11</v>
      </c>
      <c r="H1595" t="s">
        <v>12</v>
      </c>
    </row>
    <row r="1596" spans="1:8" x14ac:dyDescent="0.25">
      <c r="A1596">
        <v>544299</v>
      </c>
      <c r="B1596" t="s">
        <v>174</v>
      </c>
      <c r="C1596">
        <v>3102</v>
      </c>
      <c r="D1596" t="s">
        <v>46</v>
      </c>
      <c r="E1596" t="s">
        <v>47</v>
      </c>
      <c r="F1596" t="s">
        <v>46</v>
      </c>
      <c r="G1596" t="s">
        <v>11</v>
      </c>
      <c r="H1596" t="s">
        <v>12</v>
      </c>
    </row>
    <row r="1597" spans="1:8" x14ac:dyDescent="0.25">
      <c r="A1597">
        <v>544302</v>
      </c>
      <c r="B1597" t="s">
        <v>5263</v>
      </c>
      <c r="C1597">
        <v>7210</v>
      </c>
      <c r="D1597" t="s">
        <v>5228</v>
      </c>
      <c r="E1597" t="s">
        <v>5229</v>
      </c>
      <c r="F1597" t="s">
        <v>5230</v>
      </c>
      <c r="G1597" t="s">
        <v>5225</v>
      </c>
      <c r="H1597" t="s">
        <v>5226</v>
      </c>
    </row>
    <row r="1598" spans="1:8" x14ac:dyDescent="0.25">
      <c r="A1598">
        <v>544329</v>
      </c>
      <c r="B1598" t="s">
        <v>175</v>
      </c>
      <c r="C1598">
        <v>3102</v>
      </c>
      <c r="D1598" t="s">
        <v>46</v>
      </c>
      <c r="E1598" t="s">
        <v>47</v>
      </c>
      <c r="F1598" t="s">
        <v>46</v>
      </c>
      <c r="G1598" t="s">
        <v>11</v>
      </c>
      <c r="H1598" t="s">
        <v>12</v>
      </c>
    </row>
    <row r="1599" spans="1:8" x14ac:dyDescent="0.25">
      <c r="A1599">
        <v>544337</v>
      </c>
      <c r="B1599" t="s">
        <v>1810</v>
      </c>
      <c r="C1599">
        <v>5101</v>
      </c>
      <c r="D1599" t="s">
        <v>1792</v>
      </c>
      <c r="E1599" t="s">
        <v>1793</v>
      </c>
      <c r="F1599" t="s">
        <v>1792</v>
      </c>
      <c r="G1599" t="s">
        <v>1794</v>
      </c>
      <c r="H1599" t="s">
        <v>1795</v>
      </c>
    </row>
    <row r="1600" spans="1:8" x14ac:dyDescent="0.25">
      <c r="A1600">
        <v>544345</v>
      </c>
      <c r="B1600" t="s">
        <v>1811</v>
      </c>
      <c r="C1600">
        <v>5105</v>
      </c>
      <c r="D1600" t="s">
        <v>1807</v>
      </c>
      <c r="E1600" t="s">
        <v>1806</v>
      </c>
      <c r="F1600" t="s">
        <v>1807</v>
      </c>
      <c r="G1600" t="s">
        <v>1794</v>
      </c>
      <c r="H1600" t="s">
        <v>1795</v>
      </c>
    </row>
    <row r="1601" spans="1:8" x14ac:dyDescent="0.25">
      <c r="A1601">
        <v>544353</v>
      </c>
      <c r="B1601" t="s">
        <v>1624</v>
      </c>
      <c r="C1601">
        <v>5102</v>
      </c>
      <c r="D1601" t="s">
        <v>1805</v>
      </c>
      <c r="E1601" t="s">
        <v>1806</v>
      </c>
      <c r="F1601" t="s">
        <v>1807</v>
      </c>
      <c r="G1601" t="s">
        <v>1794</v>
      </c>
      <c r="H1601" t="s">
        <v>1795</v>
      </c>
    </row>
    <row r="1602" spans="1:8" x14ac:dyDescent="0.25">
      <c r="A1602">
        <v>544361</v>
      </c>
      <c r="B1602" t="s">
        <v>176</v>
      </c>
      <c r="C1602">
        <v>3102</v>
      </c>
      <c r="D1602" t="s">
        <v>46</v>
      </c>
      <c r="E1602" t="s">
        <v>47</v>
      </c>
      <c r="F1602" t="s">
        <v>46</v>
      </c>
      <c r="G1602" t="s">
        <v>11</v>
      </c>
      <c r="H1602" t="s">
        <v>12</v>
      </c>
    </row>
    <row r="1603" spans="1:8" x14ac:dyDescent="0.25">
      <c r="A1603">
        <v>544370</v>
      </c>
      <c r="B1603" t="s">
        <v>5264</v>
      </c>
      <c r="C1603">
        <v>7212</v>
      </c>
      <c r="D1603" t="s">
        <v>5230</v>
      </c>
      <c r="E1603" t="s">
        <v>5229</v>
      </c>
      <c r="F1603" t="s">
        <v>5230</v>
      </c>
      <c r="G1603" t="s">
        <v>5225</v>
      </c>
      <c r="H1603" t="s">
        <v>5226</v>
      </c>
    </row>
    <row r="1604" spans="1:8" x14ac:dyDescent="0.25">
      <c r="A1604">
        <v>544388</v>
      </c>
      <c r="B1604" t="s">
        <v>177</v>
      </c>
      <c r="C1604">
        <v>3115</v>
      </c>
      <c r="D1604" t="s">
        <v>80</v>
      </c>
      <c r="E1604" t="s">
        <v>47</v>
      </c>
      <c r="F1604" t="s">
        <v>46</v>
      </c>
      <c r="G1604" t="s">
        <v>11</v>
      </c>
      <c r="H1604" t="s">
        <v>12</v>
      </c>
    </row>
    <row r="1605" spans="1:8" x14ac:dyDescent="0.25">
      <c r="A1605">
        <v>544396</v>
      </c>
      <c r="B1605" t="s">
        <v>5265</v>
      </c>
      <c r="C1605">
        <v>7212</v>
      </c>
      <c r="D1605" t="s">
        <v>5230</v>
      </c>
      <c r="E1605" t="s">
        <v>5229</v>
      </c>
      <c r="F1605" t="s">
        <v>5230</v>
      </c>
      <c r="G1605" t="s">
        <v>5225</v>
      </c>
      <c r="H1605" t="s">
        <v>5226</v>
      </c>
    </row>
    <row r="1606" spans="1:8" x14ac:dyDescent="0.25">
      <c r="A1606">
        <v>544400</v>
      </c>
      <c r="B1606" t="s">
        <v>178</v>
      </c>
      <c r="C1606">
        <v>3102</v>
      </c>
      <c r="D1606" t="s">
        <v>46</v>
      </c>
      <c r="E1606" t="s">
        <v>47</v>
      </c>
      <c r="F1606" t="s">
        <v>46</v>
      </c>
      <c r="G1606" t="s">
        <v>11</v>
      </c>
      <c r="H1606" t="s">
        <v>12</v>
      </c>
    </row>
    <row r="1607" spans="1:8" x14ac:dyDescent="0.25">
      <c r="A1607">
        <v>544418</v>
      </c>
      <c r="B1607" t="s">
        <v>2460</v>
      </c>
      <c r="C1607">
        <v>7210</v>
      </c>
      <c r="D1607" t="s">
        <v>5228</v>
      </c>
      <c r="E1607" t="s">
        <v>5229</v>
      </c>
      <c r="F1607" t="s">
        <v>5230</v>
      </c>
      <c r="G1607" t="s">
        <v>5225</v>
      </c>
      <c r="H1607" t="s">
        <v>5226</v>
      </c>
    </row>
    <row r="1608" spans="1:8" x14ac:dyDescent="0.25">
      <c r="A1608">
        <v>544426</v>
      </c>
      <c r="B1608" t="s">
        <v>179</v>
      </c>
      <c r="C1608">
        <v>3102</v>
      </c>
      <c r="D1608" t="s">
        <v>46</v>
      </c>
      <c r="E1608" t="s">
        <v>47</v>
      </c>
      <c r="F1608" t="s">
        <v>46</v>
      </c>
      <c r="G1608" t="s">
        <v>11</v>
      </c>
      <c r="H1608" t="s">
        <v>12</v>
      </c>
    </row>
    <row r="1609" spans="1:8" x14ac:dyDescent="0.25">
      <c r="A1609">
        <v>544434</v>
      </c>
      <c r="B1609" t="s">
        <v>4203</v>
      </c>
      <c r="C1609">
        <v>7212</v>
      </c>
      <c r="D1609" t="s">
        <v>5230</v>
      </c>
      <c r="E1609" t="s">
        <v>5229</v>
      </c>
      <c r="F1609" t="s">
        <v>5230</v>
      </c>
      <c r="G1609" t="s">
        <v>5225</v>
      </c>
      <c r="H1609" t="s">
        <v>5226</v>
      </c>
    </row>
    <row r="1610" spans="1:8" x14ac:dyDescent="0.25">
      <c r="A1610">
        <v>544442</v>
      </c>
      <c r="B1610" t="s">
        <v>180</v>
      </c>
      <c r="C1610">
        <v>3102</v>
      </c>
      <c r="D1610" t="s">
        <v>46</v>
      </c>
      <c r="E1610" t="s">
        <v>47</v>
      </c>
      <c r="F1610" t="s">
        <v>46</v>
      </c>
      <c r="G1610" t="s">
        <v>11</v>
      </c>
      <c r="H1610" t="s">
        <v>12</v>
      </c>
    </row>
    <row r="1611" spans="1:8" x14ac:dyDescent="0.25">
      <c r="A1611">
        <v>544451</v>
      </c>
      <c r="B1611" t="s">
        <v>181</v>
      </c>
      <c r="C1611">
        <v>3102</v>
      </c>
      <c r="D1611" t="s">
        <v>46</v>
      </c>
      <c r="E1611" t="s">
        <v>47</v>
      </c>
      <c r="F1611" t="s">
        <v>46</v>
      </c>
      <c r="G1611" t="s">
        <v>11</v>
      </c>
      <c r="H1611" t="s">
        <v>12</v>
      </c>
    </row>
    <row r="1612" spans="1:8" x14ac:dyDescent="0.25">
      <c r="A1612">
        <v>544469</v>
      </c>
      <c r="B1612" t="s">
        <v>5266</v>
      </c>
      <c r="C1612">
        <v>7212</v>
      </c>
      <c r="D1612" t="s">
        <v>5230</v>
      </c>
      <c r="E1612" t="s">
        <v>5229</v>
      </c>
      <c r="F1612" t="s">
        <v>5230</v>
      </c>
      <c r="G1612" t="s">
        <v>5225</v>
      </c>
      <c r="H1612" t="s">
        <v>5226</v>
      </c>
    </row>
    <row r="1613" spans="1:8" x14ac:dyDescent="0.25">
      <c r="A1613">
        <v>544477</v>
      </c>
      <c r="B1613" t="s">
        <v>1812</v>
      </c>
      <c r="C1613">
        <v>5105</v>
      </c>
      <c r="D1613" t="s">
        <v>1807</v>
      </c>
      <c r="E1613" t="s">
        <v>1806</v>
      </c>
      <c r="F1613" t="s">
        <v>1807</v>
      </c>
      <c r="G1613" t="s">
        <v>1794</v>
      </c>
      <c r="H1613" t="s">
        <v>1795</v>
      </c>
    </row>
    <row r="1614" spans="1:8" x14ac:dyDescent="0.25">
      <c r="A1614">
        <v>544485</v>
      </c>
      <c r="B1614" t="s">
        <v>182</v>
      </c>
      <c r="C1614">
        <v>3102</v>
      </c>
      <c r="D1614" t="s">
        <v>46</v>
      </c>
      <c r="E1614" t="s">
        <v>47</v>
      </c>
      <c r="F1614" t="s">
        <v>46</v>
      </c>
      <c r="G1614" t="s">
        <v>11</v>
      </c>
      <c r="H1614" t="s">
        <v>12</v>
      </c>
    </row>
    <row r="1615" spans="1:8" x14ac:dyDescent="0.25">
      <c r="A1615">
        <v>544493</v>
      </c>
      <c r="B1615" t="s">
        <v>183</v>
      </c>
      <c r="C1615">
        <v>3102</v>
      </c>
      <c r="D1615" t="s">
        <v>46</v>
      </c>
      <c r="E1615" t="s">
        <v>47</v>
      </c>
      <c r="F1615" t="s">
        <v>46</v>
      </c>
      <c r="G1615" t="s">
        <v>11</v>
      </c>
      <c r="H1615" t="s">
        <v>12</v>
      </c>
    </row>
    <row r="1616" spans="1:8" x14ac:dyDescent="0.25">
      <c r="A1616">
        <v>544507</v>
      </c>
      <c r="B1616" t="s">
        <v>5267</v>
      </c>
      <c r="C1616">
        <v>7210</v>
      </c>
      <c r="D1616" t="s">
        <v>5228</v>
      </c>
      <c r="E1616" t="s">
        <v>5229</v>
      </c>
      <c r="F1616" t="s">
        <v>5230</v>
      </c>
      <c r="G1616" t="s">
        <v>5225</v>
      </c>
      <c r="H1616" t="s">
        <v>5226</v>
      </c>
    </row>
    <row r="1617" spans="1:8" x14ac:dyDescent="0.25">
      <c r="A1617">
        <v>544515</v>
      </c>
      <c r="B1617" t="s">
        <v>184</v>
      </c>
      <c r="C1617">
        <v>3113</v>
      </c>
      <c r="D1617" t="s">
        <v>70</v>
      </c>
      <c r="E1617" t="s">
        <v>47</v>
      </c>
      <c r="F1617" t="s">
        <v>46</v>
      </c>
      <c r="G1617" t="s">
        <v>11</v>
      </c>
      <c r="H1617" t="s">
        <v>12</v>
      </c>
    </row>
    <row r="1618" spans="1:8" x14ac:dyDescent="0.25">
      <c r="A1618">
        <v>544523</v>
      </c>
      <c r="B1618" t="s">
        <v>185</v>
      </c>
      <c r="C1618">
        <v>3102</v>
      </c>
      <c r="D1618" t="s">
        <v>46</v>
      </c>
      <c r="E1618" t="s">
        <v>47</v>
      </c>
      <c r="F1618" t="s">
        <v>46</v>
      </c>
      <c r="G1618" t="s">
        <v>11</v>
      </c>
      <c r="H1618" t="s">
        <v>12</v>
      </c>
    </row>
    <row r="1619" spans="1:8" x14ac:dyDescent="0.25">
      <c r="A1619">
        <v>544531</v>
      </c>
      <c r="B1619" t="s">
        <v>1813</v>
      </c>
      <c r="C1619">
        <v>5109</v>
      </c>
      <c r="D1619" t="s">
        <v>1814</v>
      </c>
      <c r="E1619" t="s">
        <v>1806</v>
      </c>
      <c r="F1619" t="s">
        <v>1807</v>
      </c>
      <c r="G1619" t="s">
        <v>1794</v>
      </c>
      <c r="H1619" t="s">
        <v>1795</v>
      </c>
    </row>
    <row r="1620" spans="1:8" x14ac:dyDescent="0.25">
      <c r="A1620">
        <v>544540</v>
      </c>
      <c r="B1620" t="s">
        <v>186</v>
      </c>
      <c r="C1620">
        <v>3113</v>
      </c>
      <c r="D1620" t="s">
        <v>70</v>
      </c>
      <c r="E1620" t="s">
        <v>47</v>
      </c>
      <c r="F1620" t="s">
        <v>46</v>
      </c>
      <c r="G1620" t="s">
        <v>11</v>
      </c>
      <c r="H1620" t="s">
        <v>12</v>
      </c>
    </row>
    <row r="1621" spans="1:8" x14ac:dyDescent="0.25">
      <c r="A1621">
        <v>544558</v>
      </c>
      <c r="B1621" t="s">
        <v>187</v>
      </c>
      <c r="C1621">
        <v>3102</v>
      </c>
      <c r="D1621" t="s">
        <v>46</v>
      </c>
      <c r="E1621" t="s">
        <v>47</v>
      </c>
      <c r="F1621" t="s">
        <v>46</v>
      </c>
      <c r="G1621" t="s">
        <v>11</v>
      </c>
      <c r="H1621" t="s">
        <v>12</v>
      </c>
    </row>
    <row r="1622" spans="1:8" x14ac:dyDescent="0.25">
      <c r="A1622">
        <v>544566</v>
      </c>
      <c r="B1622" t="s">
        <v>5268</v>
      </c>
      <c r="C1622">
        <v>7212</v>
      </c>
      <c r="D1622" t="s">
        <v>5230</v>
      </c>
      <c r="E1622" t="s">
        <v>5229</v>
      </c>
      <c r="F1622" t="s">
        <v>5230</v>
      </c>
      <c r="G1622" t="s">
        <v>5225</v>
      </c>
      <c r="H1622" t="s">
        <v>5226</v>
      </c>
    </row>
    <row r="1623" spans="1:8" x14ac:dyDescent="0.25">
      <c r="A1623">
        <v>544574</v>
      </c>
      <c r="B1623" t="s">
        <v>5269</v>
      </c>
      <c r="C1623">
        <v>7210</v>
      </c>
      <c r="D1623" t="s">
        <v>5228</v>
      </c>
      <c r="E1623" t="s">
        <v>5229</v>
      </c>
      <c r="F1623" t="s">
        <v>5230</v>
      </c>
      <c r="G1623" t="s">
        <v>5225</v>
      </c>
      <c r="H1623" t="s">
        <v>5226</v>
      </c>
    </row>
    <row r="1624" spans="1:8" x14ac:dyDescent="0.25">
      <c r="A1624">
        <v>544582</v>
      </c>
      <c r="B1624" t="s">
        <v>1815</v>
      </c>
      <c r="C1624">
        <v>5109</v>
      </c>
      <c r="D1624" t="s">
        <v>1814</v>
      </c>
      <c r="E1624" t="s">
        <v>1806</v>
      </c>
      <c r="F1624" t="s">
        <v>1807</v>
      </c>
      <c r="G1624" t="s">
        <v>1794</v>
      </c>
      <c r="H1624" t="s">
        <v>1795</v>
      </c>
    </row>
    <row r="1625" spans="1:8" x14ac:dyDescent="0.25">
      <c r="A1625">
        <v>544591</v>
      </c>
      <c r="B1625" t="s">
        <v>188</v>
      </c>
      <c r="C1625">
        <v>3115</v>
      </c>
      <c r="D1625" t="s">
        <v>80</v>
      </c>
      <c r="E1625" t="s">
        <v>47</v>
      </c>
      <c r="F1625" t="s">
        <v>46</v>
      </c>
      <c r="G1625" t="s">
        <v>11</v>
      </c>
      <c r="H1625" t="s">
        <v>12</v>
      </c>
    </row>
    <row r="1626" spans="1:8" x14ac:dyDescent="0.25">
      <c r="A1626">
        <v>544604</v>
      </c>
      <c r="B1626" t="s">
        <v>1816</v>
      </c>
      <c r="C1626">
        <v>5109</v>
      </c>
      <c r="D1626" t="s">
        <v>1814</v>
      </c>
      <c r="E1626" t="s">
        <v>1806</v>
      </c>
      <c r="F1626" t="s">
        <v>1807</v>
      </c>
      <c r="G1626" t="s">
        <v>1794</v>
      </c>
      <c r="H1626" t="s">
        <v>1795</v>
      </c>
    </row>
    <row r="1627" spans="1:8" x14ac:dyDescent="0.25">
      <c r="A1627">
        <v>544612</v>
      </c>
      <c r="B1627" t="s">
        <v>189</v>
      </c>
      <c r="C1627">
        <v>3102</v>
      </c>
      <c r="D1627" t="s">
        <v>46</v>
      </c>
      <c r="E1627" t="s">
        <v>47</v>
      </c>
      <c r="F1627" t="s">
        <v>46</v>
      </c>
      <c r="G1627" t="s">
        <v>11</v>
      </c>
      <c r="H1627" t="s">
        <v>12</v>
      </c>
    </row>
    <row r="1628" spans="1:8" x14ac:dyDescent="0.25">
      <c r="A1628">
        <v>544621</v>
      </c>
      <c r="B1628" t="s">
        <v>2425</v>
      </c>
      <c r="C1628">
        <v>7210</v>
      </c>
      <c r="D1628" t="s">
        <v>5228</v>
      </c>
      <c r="E1628" t="s">
        <v>5229</v>
      </c>
      <c r="F1628" t="s">
        <v>5230</v>
      </c>
      <c r="G1628" t="s">
        <v>5225</v>
      </c>
      <c r="H1628" t="s">
        <v>5226</v>
      </c>
    </row>
    <row r="1629" spans="1:8" x14ac:dyDescent="0.25">
      <c r="A1629">
        <v>544639</v>
      </c>
      <c r="B1629" t="s">
        <v>190</v>
      </c>
      <c r="C1629">
        <v>3113</v>
      </c>
      <c r="D1629" t="s">
        <v>70</v>
      </c>
      <c r="E1629" t="s">
        <v>47</v>
      </c>
      <c r="F1629" t="s">
        <v>46</v>
      </c>
      <c r="G1629" t="s">
        <v>11</v>
      </c>
      <c r="H1629" t="s">
        <v>12</v>
      </c>
    </row>
    <row r="1630" spans="1:8" x14ac:dyDescent="0.25">
      <c r="A1630">
        <v>544647</v>
      </c>
      <c r="B1630" t="s">
        <v>4420</v>
      </c>
      <c r="C1630">
        <v>4202</v>
      </c>
      <c r="D1630" t="s">
        <v>4396</v>
      </c>
      <c r="E1630" t="s">
        <v>4397</v>
      </c>
      <c r="F1630" t="s">
        <v>4396</v>
      </c>
      <c r="G1630" t="s">
        <v>4393</v>
      </c>
      <c r="H1630" t="s">
        <v>4394</v>
      </c>
    </row>
    <row r="1631" spans="1:8" x14ac:dyDescent="0.25">
      <c r="A1631">
        <v>544655</v>
      </c>
      <c r="B1631" t="s">
        <v>5270</v>
      </c>
      <c r="C1631">
        <v>7212</v>
      </c>
      <c r="D1631" t="s">
        <v>5230</v>
      </c>
      <c r="E1631" t="s">
        <v>5229</v>
      </c>
      <c r="F1631" t="s">
        <v>5230</v>
      </c>
      <c r="G1631" t="s">
        <v>5225</v>
      </c>
      <c r="H1631" t="s">
        <v>5226</v>
      </c>
    </row>
    <row r="1632" spans="1:8" x14ac:dyDescent="0.25">
      <c r="A1632">
        <v>544663</v>
      </c>
      <c r="B1632" t="s">
        <v>191</v>
      </c>
      <c r="C1632">
        <v>3102</v>
      </c>
      <c r="D1632" t="s">
        <v>46</v>
      </c>
      <c r="E1632" t="s">
        <v>47</v>
      </c>
      <c r="F1632" t="s">
        <v>46</v>
      </c>
      <c r="G1632" t="s">
        <v>11</v>
      </c>
      <c r="H1632" t="s">
        <v>12</v>
      </c>
    </row>
    <row r="1633" spans="1:8" x14ac:dyDescent="0.25">
      <c r="A1633">
        <v>544671</v>
      </c>
      <c r="B1633" t="s">
        <v>5271</v>
      </c>
      <c r="C1633">
        <v>7212</v>
      </c>
      <c r="D1633" t="s">
        <v>5230</v>
      </c>
      <c r="E1633" t="s">
        <v>5229</v>
      </c>
      <c r="F1633" t="s">
        <v>5230</v>
      </c>
      <c r="G1633" t="s">
        <v>5225</v>
      </c>
      <c r="H1633" t="s">
        <v>5226</v>
      </c>
    </row>
    <row r="1634" spans="1:8" x14ac:dyDescent="0.25">
      <c r="A1634">
        <v>544680</v>
      </c>
      <c r="B1634" t="s">
        <v>1688</v>
      </c>
      <c r="C1634">
        <v>4202</v>
      </c>
      <c r="D1634" t="s">
        <v>4396</v>
      </c>
      <c r="E1634" t="s">
        <v>4397</v>
      </c>
      <c r="F1634" t="s">
        <v>4396</v>
      </c>
      <c r="G1634" t="s">
        <v>4393</v>
      </c>
      <c r="H1634" t="s">
        <v>4394</v>
      </c>
    </row>
    <row r="1635" spans="1:8" x14ac:dyDescent="0.25">
      <c r="A1635">
        <v>544698</v>
      </c>
      <c r="B1635" t="s">
        <v>5272</v>
      </c>
      <c r="C1635">
        <v>7206</v>
      </c>
      <c r="D1635" t="s">
        <v>5242</v>
      </c>
      <c r="E1635" t="s">
        <v>5229</v>
      </c>
      <c r="F1635" t="s">
        <v>5230</v>
      </c>
      <c r="G1635" t="s">
        <v>5225</v>
      </c>
      <c r="H1635" t="s">
        <v>5226</v>
      </c>
    </row>
    <row r="1636" spans="1:8" x14ac:dyDescent="0.25">
      <c r="A1636">
        <v>544701</v>
      </c>
      <c r="B1636" t="s">
        <v>4421</v>
      </c>
      <c r="C1636">
        <v>4202</v>
      </c>
      <c r="D1636" t="s">
        <v>4396</v>
      </c>
      <c r="E1636" t="s">
        <v>4397</v>
      </c>
      <c r="F1636" t="s">
        <v>4396</v>
      </c>
      <c r="G1636" t="s">
        <v>4393</v>
      </c>
      <c r="H1636" t="s">
        <v>4394</v>
      </c>
    </row>
    <row r="1637" spans="1:8" x14ac:dyDescent="0.25">
      <c r="A1637">
        <v>544710</v>
      </c>
      <c r="B1637" t="s">
        <v>2446</v>
      </c>
      <c r="C1637">
        <v>7108</v>
      </c>
      <c r="D1637" t="s">
        <v>2325</v>
      </c>
      <c r="E1637" t="s">
        <v>2326</v>
      </c>
      <c r="F1637" t="s">
        <v>2325</v>
      </c>
      <c r="G1637" t="s">
        <v>2277</v>
      </c>
      <c r="H1637" t="s">
        <v>2278</v>
      </c>
    </row>
    <row r="1638" spans="1:8" x14ac:dyDescent="0.25">
      <c r="A1638">
        <v>544728</v>
      </c>
      <c r="B1638" t="s">
        <v>2021</v>
      </c>
      <c r="C1638">
        <v>7212</v>
      </c>
      <c r="D1638" t="s">
        <v>5230</v>
      </c>
      <c r="E1638" t="s">
        <v>5229</v>
      </c>
      <c r="F1638" t="s">
        <v>5230</v>
      </c>
      <c r="G1638" t="s">
        <v>5225</v>
      </c>
      <c r="H1638" t="s">
        <v>5226</v>
      </c>
    </row>
    <row r="1639" spans="1:8" x14ac:dyDescent="0.25">
      <c r="A1639">
        <v>544736</v>
      </c>
      <c r="B1639" t="s">
        <v>192</v>
      </c>
      <c r="C1639">
        <v>3102</v>
      </c>
      <c r="D1639" t="s">
        <v>46</v>
      </c>
      <c r="E1639" t="s">
        <v>47</v>
      </c>
      <c r="F1639" t="s">
        <v>46</v>
      </c>
      <c r="G1639" t="s">
        <v>11</v>
      </c>
      <c r="H1639" t="s">
        <v>12</v>
      </c>
    </row>
    <row r="1640" spans="1:8" x14ac:dyDescent="0.25">
      <c r="A1640">
        <v>544744</v>
      </c>
      <c r="B1640" t="s">
        <v>193</v>
      </c>
      <c r="C1640">
        <v>3102</v>
      </c>
      <c r="D1640" t="s">
        <v>46</v>
      </c>
      <c r="E1640" t="s">
        <v>47</v>
      </c>
      <c r="F1640" t="s">
        <v>46</v>
      </c>
      <c r="G1640" t="s">
        <v>11</v>
      </c>
      <c r="H1640" t="s">
        <v>12</v>
      </c>
    </row>
    <row r="1641" spans="1:8" x14ac:dyDescent="0.25">
      <c r="A1641">
        <v>544752</v>
      </c>
      <c r="B1641" t="s">
        <v>4713</v>
      </c>
      <c r="C1641">
        <v>6113</v>
      </c>
      <c r="D1641" t="s">
        <v>4694</v>
      </c>
      <c r="E1641" t="s">
        <v>4693</v>
      </c>
      <c r="F1641" t="s">
        <v>4694</v>
      </c>
      <c r="G1641" t="s">
        <v>4687</v>
      </c>
      <c r="H1641" t="s">
        <v>4688</v>
      </c>
    </row>
    <row r="1642" spans="1:8" x14ac:dyDescent="0.25">
      <c r="A1642">
        <v>544761</v>
      </c>
      <c r="B1642" t="s">
        <v>194</v>
      </c>
      <c r="C1642">
        <v>3102</v>
      </c>
      <c r="D1642" t="s">
        <v>46</v>
      </c>
      <c r="E1642" t="s">
        <v>47</v>
      </c>
      <c r="F1642" t="s">
        <v>46</v>
      </c>
      <c r="G1642" t="s">
        <v>11</v>
      </c>
      <c r="H1642" t="s">
        <v>12</v>
      </c>
    </row>
    <row r="1643" spans="1:8" x14ac:dyDescent="0.25">
      <c r="A1643">
        <v>544779</v>
      </c>
      <c r="B1643" t="s">
        <v>195</v>
      </c>
      <c r="C1643">
        <v>3102</v>
      </c>
      <c r="D1643" t="s">
        <v>46</v>
      </c>
      <c r="E1643" t="s">
        <v>47</v>
      </c>
      <c r="F1643" t="s">
        <v>46</v>
      </c>
      <c r="G1643" t="s">
        <v>11</v>
      </c>
      <c r="H1643" t="s">
        <v>12</v>
      </c>
    </row>
    <row r="1644" spans="1:8" x14ac:dyDescent="0.25">
      <c r="A1644">
        <v>544787</v>
      </c>
      <c r="B1644" t="s">
        <v>23</v>
      </c>
      <c r="C1644">
        <v>7212</v>
      </c>
      <c r="D1644" t="s">
        <v>5230</v>
      </c>
      <c r="E1644" t="s">
        <v>5229</v>
      </c>
      <c r="F1644" t="s">
        <v>5230</v>
      </c>
      <c r="G1644" t="s">
        <v>5225</v>
      </c>
      <c r="H1644" t="s">
        <v>5226</v>
      </c>
    </row>
    <row r="1645" spans="1:8" x14ac:dyDescent="0.25">
      <c r="A1645">
        <v>544795</v>
      </c>
      <c r="B1645" t="s">
        <v>196</v>
      </c>
      <c r="C1645">
        <v>3102</v>
      </c>
      <c r="D1645" t="s">
        <v>46</v>
      </c>
      <c r="E1645" t="s">
        <v>47</v>
      </c>
      <c r="F1645" t="s">
        <v>46</v>
      </c>
      <c r="G1645" t="s">
        <v>11</v>
      </c>
      <c r="H1645" t="s">
        <v>12</v>
      </c>
    </row>
    <row r="1646" spans="1:8" x14ac:dyDescent="0.25">
      <c r="A1646">
        <v>544809</v>
      </c>
      <c r="B1646" t="s">
        <v>197</v>
      </c>
      <c r="C1646">
        <v>3113</v>
      </c>
      <c r="D1646" t="s">
        <v>70</v>
      </c>
      <c r="E1646" t="s">
        <v>47</v>
      </c>
      <c r="F1646" t="s">
        <v>46</v>
      </c>
      <c r="G1646" t="s">
        <v>11</v>
      </c>
      <c r="H1646" t="s">
        <v>12</v>
      </c>
    </row>
    <row r="1647" spans="1:8" x14ac:dyDescent="0.25">
      <c r="A1647">
        <v>544817</v>
      </c>
      <c r="B1647" t="s">
        <v>198</v>
      </c>
      <c r="C1647">
        <v>3113</v>
      </c>
      <c r="D1647" t="s">
        <v>70</v>
      </c>
      <c r="E1647" t="s">
        <v>47</v>
      </c>
      <c r="F1647" t="s">
        <v>46</v>
      </c>
      <c r="G1647" t="s">
        <v>11</v>
      </c>
      <c r="H1647" t="s">
        <v>12</v>
      </c>
    </row>
    <row r="1648" spans="1:8" x14ac:dyDescent="0.25">
      <c r="A1648">
        <v>544825</v>
      </c>
      <c r="B1648" t="s">
        <v>199</v>
      </c>
      <c r="C1648">
        <v>3102</v>
      </c>
      <c r="D1648" t="s">
        <v>46</v>
      </c>
      <c r="E1648" t="s">
        <v>47</v>
      </c>
      <c r="F1648" t="s">
        <v>46</v>
      </c>
      <c r="G1648" t="s">
        <v>11</v>
      </c>
      <c r="H1648" t="s">
        <v>12</v>
      </c>
    </row>
    <row r="1649" spans="1:8" x14ac:dyDescent="0.25">
      <c r="A1649">
        <v>544833</v>
      </c>
      <c r="B1649" t="s">
        <v>4714</v>
      </c>
      <c r="C1649">
        <v>6106</v>
      </c>
      <c r="D1649" t="s">
        <v>4692</v>
      </c>
      <c r="E1649" t="s">
        <v>4693</v>
      </c>
      <c r="F1649" t="s">
        <v>4694</v>
      </c>
      <c r="G1649" t="s">
        <v>4687</v>
      </c>
      <c r="H1649" t="s">
        <v>4688</v>
      </c>
    </row>
    <row r="1650" spans="1:8" x14ac:dyDescent="0.25">
      <c r="A1650">
        <v>544841</v>
      </c>
      <c r="B1650" t="s">
        <v>5242</v>
      </c>
      <c r="C1650">
        <v>7206</v>
      </c>
      <c r="D1650" t="s">
        <v>5242</v>
      </c>
      <c r="E1650" t="s">
        <v>5229</v>
      </c>
      <c r="F1650" t="s">
        <v>5230</v>
      </c>
      <c r="G1650" t="s">
        <v>5225</v>
      </c>
      <c r="H1650" t="s">
        <v>5226</v>
      </c>
    </row>
    <row r="1651" spans="1:8" x14ac:dyDescent="0.25">
      <c r="A1651">
        <v>544850</v>
      </c>
      <c r="B1651" t="s">
        <v>5273</v>
      </c>
      <c r="C1651">
        <v>7212</v>
      </c>
      <c r="D1651" t="s">
        <v>5230</v>
      </c>
      <c r="E1651" t="s">
        <v>5229</v>
      </c>
      <c r="F1651" t="s">
        <v>5230</v>
      </c>
      <c r="G1651" t="s">
        <v>5225</v>
      </c>
      <c r="H1651" t="s">
        <v>5226</v>
      </c>
    </row>
    <row r="1652" spans="1:8" x14ac:dyDescent="0.25">
      <c r="A1652">
        <v>544868</v>
      </c>
      <c r="B1652" t="s">
        <v>200</v>
      </c>
      <c r="C1652">
        <v>3113</v>
      </c>
      <c r="D1652" t="s">
        <v>70</v>
      </c>
      <c r="E1652" t="s">
        <v>47</v>
      </c>
      <c r="F1652" t="s">
        <v>46</v>
      </c>
      <c r="G1652" t="s">
        <v>11</v>
      </c>
      <c r="H1652" t="s">
        <v>12</v>
      </c>
    </row>
    <row r="1653" spans="1:8" x14ac:dyDescent="0.25">
      <c r="A1653">
        <v>544876</v>
      </c>
      <c r="B1653" t="s">
        <v>4715</v>
      </c>
      <c r="C1653">
        <v>6106</v>
      </c>
      <c r="D1653" t="s">
        <v>4692</v>
      </c>
      <c r="E1653" t="s">
        <v>4693</v>
      </c>
      <c r="F1653" t="s">
        <v>4694</v>
      </c>
      <c r="G1653" t="s">
        <v>4687</v>
      </c>
      <c r="H1653" t="s">
        <v>4688</v>
      </c>
    </row>
    <row r="1654" spans="1:8" x14ac:dyDescent="0.25">
      <c r="A1654">
        <v>544884</v>
      </c>
      <c r="B1654" t="s">
        <v>201</v>
      </c>
      <c r="C1654">
        <v>3113</v>
      </c>
      <c r="D1654" t="s">
        <v>70</v>
      </c>
      <c r="E1654" t="s">
        <v>47</v>
      </c>
      <c r="F1654" t="s">
        <v>46</v>
      </c>
      <c r="G1654" t="s">
        <v>11</v>
      </c>
      <c r="H1654" t="s">
        <v>12</v>
      </c>
    </row>
    <row r="1655" spans="1:8" x14ac:dyDescent="0.25">
      <c r="A1655">
        <v>544892</v>
      </c>
      <c r="B1655" t="s">
        <v>202</v>
      </c>
      <c r="C1655">
        <v>3102</v>
      </c>
      <c r="D1655" t="s">
        <v>46</v>
      </c>
      <c r="E1655" t="s">
        <v>47</v>
      </c>
      <c r="F1655" t="s">
        <v>46</v>
      </c>
      <c r="G1655" t="s">
        <v>11</v>
      </c>
      <c r="H1655" t="s">
        <v>12</v>
      </c>
    </row>
    <row r="1656" spans="1:8" x14ac:dyDescent="0.25">
      <c r="A1656">
        <v>544906</v>
      </c>
      <c r="B1656" t="s">
        <v>5274</v>
      </c>
      <c r="C1656">
        <v>7212</v>
      </c>
      <c r="D1656" t="s">
        <v>5230</v>
      </c>
      <c r="E1656" t="s">
        <v>5229</v>
      </c>
      <c r="F1656" t="s">
        <v>5230</v>
      </c>
      <c r="G1656" t="s">
        <v>5225</v>
      </c>
      <c r="H1656" t="s">
        <v>5226</v>
      </c>
    </row>
    <row r="1657" spans="1:8" x14ac:dyDescent="0.25">
      <c r="A1657">
        <v>544914</v>
      </c>
      <c r="B1657" t="s">
        <v>5275</v>
      </c>
      <c r="C1657">
        <v>7212</v>
      </c>
      <c r="D1657" t="s">
        <v>5230</v>
      </c>
      <c r="E1657" t="s">
        <v>5229</v>
      </c>
      <c r="F1657" t="s">
        <v>5230</v>
      </c>
      <c r="G1657" t="s">
        <v>5225</v>
      </c>
      <c r="H1657" t="s">
        <v>5226</v>
      </c>
    </row>
    <row r="1658" spans="1:8" x14ac:dyDescent="0.25">
      <c r="A1658">
        <v>544922</v>
      </c>
      <c r="B1658" t="s">
        <v>5276</v>
      </c>
      <c r="C1658">
        <v>7210</v>
      </c>
      <c r="D1658" t="s">
        <v>5228</v>
      </c>
      <c r="E1658" t="s">
        <v>5229</v>
      </c>
      <c r="F1658" t="s">
        <v>5230</v>
      </c>
      <c r="G1658" t="s">
        <v>5225</v>
      </c>
      <c r="H1658" t="s">
        <v>5226</v>
      </c>
    </row>
    <row r="1659" spans="1:8" x14ac:dyDescent="0.25">
      <c r="A1659">
        <v>544931</v>
      </c>
      <c r="B1659" t="s">
        <v>2925</v>
      </c>
      <c r="C1659">
        <v>7209</v>
      </c>
      <c r="D1659" t="s">
        <v>5238</v>
      </c>
      <c r="E1659" t="s">
        <v>5229</v>
      </c>
      <c r="F1659" t="s">
        <v>5230</v>
      </c>
      <c r="G1659" t="s">
        <v>5225</v>
      </c>
      <c r="H1659" t="s">
        <v>5226</v>
      </c>
    </row>
    <row r="1660" spans="1:8" x14ac:dyDescent="0.25">
      <c r="A1660">
        <v>544949</v>
      </c>
      <c r="B1660" t="s">
        <v>5277</v>
      </c>
      <c r="C1660">
        <v>7206</v>
      </c>
      <c r="D1660" t="s">
        <v>5242</v>
      </c>
      <c r="E1660" t="s">
        <v>5229</v>
      </c>
      <c r="F1660" t="s">
        <v>5230</v>
      </c>
      <c r="G1660" t="s">
        <v>5225</v>
      </c>
      <c r="H1660" t="s">
        <v>5226</v>
      </c>
    </row>
    <row r="1661" spans="1:8" x14ac:dyDescent="0.25">
      <c r="A1661">
        <v>544957</v>
      </c>
      <c r="B1661" t="s">
        <v>4716</v>
      </c>
      <c r="C1661">
        <v>6106</v>
      </c>
      <c r="D1661" t="s">
        <v>4692</v>
      </c>
      <c r="E1661" t="s">
        <v>4693</v>
      </c>
      <c r="F1661" t="s">
        <v>4694</v>
      </c>
      <c r="G1661" t="s">
        <v>4687</v>
      </c>
      <c r="H1661" t="s">
        <v>4688</v>
      </c>
    </row>
    <row r="1662" spans="1:8" x14ac:dyDescent="0.25">
      <c r="A1662">
        <v>544965</v>
      </c>
      <c r="B1662" t="s">
        <v>203</v>
      </c>
      <c r="C1662">
        <v>3102</v>
      </c>
      <c r="D1662" t="s">
        <v>46</v>
      </c>
      <c r="E1662" t="s">
        <v>47</v>
      </c>
      <c r="F1662" t="s">
        <v>46</v>
      </c>
      <c r="G1662" t="s">
        <v>11</v>
      </c>
      <c r="H1662" t="s">
        <v>12</v>
      </c>
    </row>
    <row r="1663" spans="1:8" x14ac:dyDescent="0.25">
      <c r="A1663">
        <v>544973</v>
      </c>
      <c r="B1663" t="s">
        <v>204</v>
      </c>
      <c r="C1663">
        <v>3102</v>
      </c>
      <c r="D1663" t="s">
        <v>46</v>
      </c>
      <c r="E1663" t="s">
        <v>47</v>
      </c>
      <c r="F1663" t="s">
        <v>46</v>
      </c>
      <c r="G1663" t="s">
        <v>11</v>
      </c>
      <c r="H1663" t="s">
        <v>12</v>
      </c>
    </row>
    <row r="1664" spans="1:8" x14ac:dyDescent="0.25">
      <c r="A1664">
        <v>544981</v>
      </c>
      <c r="B1664" t="s">
        <v>205</v>
      </c>
      <c r="C1664">
        <v>3102</v>
      </c>
      <c r="D1664" t="s">
        <v>46</v>
      </c>
      <c r="E1664" t="s">
        <v>47</v>
      </c>
      <c r="F1664" t="s">
        <v>46</v>
      </c>
      <c r="G1664" t="s">
        <v>11</v>
      </c>
      <c r="H1664" t="s">
        <v>12</v>
      </c>
    </row>
    <row r="1665" spans="1:8" x14ac:dyDescent="0.25">
      <c r="A1665">
        <v>544990</v>
      </c>
      <c r="B1665" t="s">
        <v>5278</v>
      </c>
      <c r="C1665">
        <v>7212</v>
      </c>
      <c r="D1665" t="s">
        <v>5230</v>
      </c>
      <c r="E1665" t="s">
        <v>5229</v>
      </c>
      <c r="F1665" t="s">
        <v>5230</v>
      </c>
      <c r="G1665" t="s">
        <v>5225</v>
      </c>
      <c r="H1665" t="s">
        <v>5226</v>
      </c>
    </row>
    <row r="1666" spans="1:8" x14ac:dyDescent="0.25">
      <c r="A1666">
        <v>545007</v>
      </c>
      <c r="B1666" t="s">
        <v>206</v>
      </c>
      <c r="C1666">
        <v>3102</v>
      </c>
      <c r="D1666" t="s">
        <v>46</v>
      </c>
      <c r="E1666" t="s">
        <v>47</v>
      </c>
      <c r="F1666" t="s">
        <v>46</v>
      </c>
      <c r="G1666" t="s">
        <v>11</v>
      </c>
      <c r="H1666" t="s">
        <v>12</v>
      </c>
    </row>
    <row r="1667" spans="1:8" x14ac:dyDescent="0.25">
      <c r="A1667">
        <v>545015</v>
      </c>
      <c r="B1667" t="s">
        <v>207</v>
      </c>
      <c r="C1667">
        <v>3102</v>
      </c>
      <c r="D1667" t="s">
        <v>46</v>
      </c>
      <c r="E1667" t="s">
        <v>47</v>
      </c>
      <c r="F1667" t="s">
        <v>46</v>
      </c>
      <c r="G1667" t="s">
        <v>11</v>
      </c>
      <c r="H1667" t="s">
        <v>12</v>
      </c>
    </row>
    <row r="1668" spans="1:8" x14ac:dyDescent="0.25">
      <c r="A1668">
        <v>545023</v>
      </c>
      <c r="B1668" t="s">
        <v>208</v>
      </c>
      <c r="C1668">
        <v>3113</v>
      </c>
      <c r="D1668" t="s">
        <v>70</v>
      </c>
      <c r="E1668" t="s">
        <v>47</v>
      </c>
      <c r="F1668" t="s">
        <v>46</v>
      </c>
      <c r="G1668" t="s">
        <v>11</v>
      </c>
      <c r="H1668" t="s">
        <v>12</v>
      </c>
    </row>
    <row r="1669" spans="1:8" x14ac:dyDescent="0.25">
      <c r="A1669">
        <v>545031</v>
      </c>
      <c r="B1669" t="s">
        <v>4717</v>
      </c>
      <c r="C1669">
        <v>6106</v>
      </c>
      <c r="D1669" t="s">
        <v>4692</v>
      </c>
      <c r="E1669" t="s">
        <v>4693</v>
      </c>
      <c r="F1669" t="s">
        <v>4694</v>
      </c>
      <c r="G1669" t="s">
        <v>4687</v>
      </c>
      <c r="H1669" t="s">
        <v>4688</v>
      </c>
    </row>
    <row r="1670" spans="1:8" x14ac:dyDescent="0.25">
      <c r="A1670">
        <v>545040</v>
      </c>
      <c r="B1670" t="s">
        <v>4718</v>
      </c>
      <c r="C1670">
        <v>6106</v>
      </c>
      <c r="D1670" t="s">
        <v>4692</v>
      </c>
      <c r="E1670" t="s">
        <v>4693</v>
      </c>
      <c r="F1670" t="s">
        <v>4694</v>
      </c>
      <c r="G1670" t="s">
        <v>4687</v>
      </c>
      <c r="H1670" t="s">
        <v>4688</v>
      </c>
    </row>
    <row r="1671" spans="1:8" x14ac:dyDescent="0.25">
      <c r="A1671">
        <v>545058</v>
      </c>
      <c r="B1671" t="s">
        <v>5228</v>
      </c>
      <c r="C1671">
        <v>7210</v>
      </c>
      <c r="D1671" t="s">
        <v>5228</v>
      </c>
      <c r="E1671" t="s">
        <v>5229</v>
      </c>
      <c r="F1671" t="s">
        <v>5230</v>
      </c>
      <c r="G1671" t="s">
        <v>5225</v>
      </c>
      <c r="H1671" t="s">
        <v>5226</v>
      </c>
    </row>
    <row r="1672" spans="1:8" x14ac:dyDescent="0.25">
      <c r="A1672">
        <v>545066</v>
      </c>
      <c r="B1672" t="s">
        <v>209</v>
      </c>
      <c r="C1672">
        <v>3102</v>
      </c>
      <c r="D1672" t="s">
        <v>46</v>
      </c>
      <c r="E1672" t="s">
        <v>47</v>
      </c>
      <c r="F1672" t="s">
        <v>46</v>
      </c>
      <c r="G1672" t="s">
        <v>11</v>
      </c>
      <c r="H1672" t="s">
        <v>12</v>
      </c>
    </row>
    <row r="1673" spans="1:8" x14ac:dyDescent="0.25">
      <c r="A1673">
        <v>545074</v>
      </c>
      <c r="B1673" t="s">
        <v>210</v>
      </c>
      <c r="C1673">
        <v>3102</v>
      </c>
      <c r="D1673" t="s">
        <v>46</v>
      </c>
      <c r="E1673" t="s">
        <v>47</v>
      </c>
      <c r="F1673" t="s">
        <v>46</v>
      </c>
      <c r="G1673" t="s">
        <v>11</v>
      </c>
      <c r="H1673" t="s">
        <v>12</v>
      </c>
    </row>
    <row r="1674" spans="1:8" x14ac:dyDescent="0.25">
      <c r="A1674">
        <v>545082</v>
      </c>
      <c r="B1674" t="s">
        <v>211</v>
      </c>
      <c r="C1674">
        <v>3102</v>
      </c>
      <c r="D1674" t="s">
        <v>46</v>
      </c>
      <c r="E1674" t="s">
        <v>47</v>
      </c>
      <c r="F1674" t="s">
        <v>46</v>
      </c>
      <c r="G1674" t="s">
        <v>11</v>
      </c>
      <c r="H1674" t="s">
        <v>12</v>
      </c>
    </row>
    <row r="1675" spans="1:8" x14ac:dyDescent="0.25">
      <c r="A1675">
        <v>545091</v>
      </c>
      <c r="B1675" t="s">
        <v>212</v>
      </c>
      <c r="C1675">
        <v>3102</v>
      </c>
      <c r="D1675" t="s">
        <v>46</v>
      </c>
      <c r="E1675" t="s">
        <v>47</v>
      </c>
      <c r="F1675" t="s">
        <v>46</v>
      </c>
      <c r="G1675" t="s">
        <v>11</v>
      </c>
      <c r="H1675" t="s">
        <v>12</v>
      </c>
    </row>
    <row r="1676" spans="1:8" x14ac:dyDescent="0.25">
      <c r="A1676">
        <v>545104</v>
      </c>
      <c r="B1676" t="s">
        <v>213</v>
      </c>
      <c r="C1676">
        <v>3113</v>
      </c>
      <c r="D1676" t="s">
        <v>70</v>
      </c>
      <c r="E1676" t="s">
        <v>47</v>
      </c>
      <c r="F1676" t="s">
        <v>46</v>
      </c>
      <c r="G1676" t="s">
        <v>11</v>
      </c>
      <c r="H1676" t="s">
        <v>12</v>
      </c>
    </row>
    <row r="1677" spans="1:8" x14ac:dyDescent="0.25">
      <c r="A1677">
        <v>545112</v>
      </c>
      <c r="B1677" t="s">
        <v>5279</v>
      </c>
      <c r="C1677">
        <v>7209</v>
      </c>
      <c r="D1677" t="s">
        <v>5238</v>
      </c>
      <c r="E1677" t="s">
        <v>5229</v>
      </c>
      <c r="F1677" t="s">
        <v>5230</v>
      </c>
      <c r="G1677" t="s">
        <v>5225</v>
      </c>
      <c r="H1677" t="s">
        <v>5226</v>
      </c>
    </row>
    <row r="1678" spans="1:8" x14ac:dyDescent="0.25">
      <c r="A1678">
        <v>545121</v>
      </c>
      <c r="B1678" t="s">
        <v>214</v>
      </c>
      <c r="C1678">
        <v>3102</v>
      </c>
      <c r="D1678" t="s">
        <v>46</v>
      </c>
      <c r="E1678" t="s">
        <v>47</v>
      </c>
      <c r="F1678" t="s">
        <v>46</v>
      </c>
      <c r="G1678" t="s">
        <v>11</v>
      </c>
      <c r="H1678" t="s">
        <v>12</v>
      </c>
    </row>
    <row r="1679" spans="1:8" x14ac:dyDescent="0.25">
      <c r="A1679">
        <v>545139</v>
      </c>
      <c r="B1679" t="s">
        <v>215</v>
      </c>
      <c r="C1679">
        <v>3102</v>
      </c>
      <c r="D1679" t="s">
        <v>46</v>
      </c>
      <c r="E1679" t="s">
        <v>47</v>
      </c>
      <c r="F1679" t="s">
        <v>46</v>
      </c>
      <c r="G1679" t="s">
        <v>11</v>
      </c>
      <c r="H1679" t="s">
        <v>12</v>
      </c>
    </row>
    <row r="1680" spans="1:8" x14ac:dyDescent="0.25">
      <c r="A1680">
        <v>545147</v>
      </c>
      <c r="B1680" t="s">
        <v>5280</v>
      </c>
      <c r="C1680">
        <v>7210</v>
      </c>
      <c r="D1680" t="s">
        <v>5228</v>
      </c>
      <c r="E1680" t="s">
        <v>5229</v>
      </c>
      <c r="F1680" t="s">
        <v>5230</v>
      </c>
      <c r="G1680" t="s">
        <v>5225</v>
      </c>
      <c r="H1680" t="s">
        <v>5226</v>
      </c>
    </row>
    <row r="1681" spans="1:8" x14ac:dyDescent="0.25">
      <c r="A1681">
        <v>545155</v>
      </c>
      <c r="B1681" t="s">
        <v>216</v>
      </c>
      <c r="C1681">
        <v>3115</v>
      </c>
      <c r="D1681" t="s">
        <v>80</v>
      </c>
      <c r="E1681" t="s">
        <v>47</v>
      </c>
      <c r="F1681" t="s">
        <v>46</v>
      </c>
      <c r="G1681" t="s">
        <v>11</v>
      </c>
      <c r="H1681" t="s">
        <v>12</v>
      </c>
    </row>
    <row r="1682" spans="1:8" x14ac:dyDescent="0.25">
      <c r="A1682">
        <v>545163</v>
      </c>
      <c r="B1682" t="s">
        <v>5281</v>
      </c>
      <c r="C1682">
        <v>7212</v>
      </c>
      <c r="D1682" t="s">
        <v>5230</v>
      </c>
      <c r="E1682" t="s">
        <v>5229</v>
      </c>
      <c r="F1682" t="s">
        <v>5230</v>
      </c>
      <c r="G1682" t="s">
        <v>5225</v>
      </c>
      <c r="H1682" t="s">
        <v>5226</v>
      </c>
    </row>
    <row r="1683" spans="1:8" x14ac:dyDescent="0.25">
      <c r="A1683">
        <v>545171</v>
      </c>
      <c r="B1683" t="s">
        <v>70</v>
      </c>
      <c r="C1683">
        <v>3113</v>
      </c>
      <c r="D1683" t="s">
        <v>70</v>
      </c>
      <c r="E1683" t="s">
        <v>47</v>
      </c>
      <c r="F1683" t="s">
        <v>46</v>
      </c>
      <c r="G1683" t="s">
        <v>11</v>
      </c>
      <c r="H1683" t="s">
        <v>12</v>
      </c>
    </row>
    <row r="1684" spans="1:8" x14ac:dyDescent="0.25">
      <c r="A1684">
        <v>545180</v>
      </c>
      <c r="B1684" t="s">
        <v>4719</v>
      </c>
      <c r="C1684">
        <v>6106</v>
      </c>
      <c r="D1684" t="s">
        <v>4692</v>
      </c>
      <c r="E1684" t="s">
        <v>4693</v>
      </c>
      <c r="F1684" t="s">
        <v>4694</v>
      </c>
      <c r="G1684" t="s">
        <v>4687</v>
      </c>
      <c r="H1684" t="s">
        <v>4688</v>
      </c>
    </row>
    <row r="1685" spans="1:8" x14ac:dyDescent="0.25">
      <c r="A1685">
        <v>545198</v>
      </c>
      <c r="B1685" t="s">
        <v>5282</v>
      </c>
      <c r="C1685">
        <v>7206</v>
      </c>
      <c r="D1685" t="s">
        <v>5242</v>
      </c>
      <c r="E1685" t="s">
        <v>5229</v>
      </c>
      <c r="F1685" t="s">
        <v>5230</v>
      </c>
      <c r="G1685" t="s">
        <v>5225</v>
      </c>
      <c r="H1685" t="s">
        <v>5226</v>
      </c>
    </row>
    <row r="1686" spans="1:8" x14ac:dyDescent="0.25">
      <c r="A1686">
        <v>545201</v>
      </c>
      <c r="B1686" t="s">
        <v>80</v>
      </c>
      <c r="C1686">
        <v>3115</v>
      </c>
      <c r="D1686" t="s">
        <v>80</v>
      </c>
      <c r="E1686" t="s">
        <v>47</v>
      </c>
      <c r="F1686" t="s">
        <v>46</v>
      </c>
      <c r="G1686" t="s">
        <v>11</v>
      </c>
      <c r="H1686" t="s">
        <v>12</v>
      </c>
    </row>
    <row r="1687" spans="1:8" x14ac:dyDescent="0.25">
      <c r="A1687">
        <v>545210</v>
      </c>
      <c r="B1687" t="s">
        <v>5283</v>
      </c>
      <c r="C1687">
        <v>7206</v>
      </c>
      <c r="D1687" t="s">
        <v>5242</v>
      </c>
      <c r="E1687" t="s">
        <v>5229</v>
      </c>
      <c r="F1687" t="s">
        <v>5230</v>
      </c>
      <c r="G1687" t="s">
        <v>5225</v>
      </c>
      <c r="H1687" t="s">
        <v>5226</v>
      </c>
    </row>
    <row r="1688" spans="1:8" x14ac:dyDescent="0.25">
      <c r="A1688">
        <v>545228</v>
      </c>
      <c r="B1688" t="s">
        <v>217</v>
      </c>
      <c r="C1688">
        <v>3102</v>
      </c>
      <c r="D1688" t="s">
        <v>46</v>
      </c>
      <c r="E1688" t="s">
        <v>47</v>
      </c>
      <c r="F1688" t="s">
        <v>46</v>
      </c>
      <c r="G1688" t="s">
        <v>11</v>
      </c>
      <c r="H1688" t="s">
        <v>12</v>
      </c>
    </row>
    <row r="1689" spans="1:8" x14ac:dyDescent="0.25">
      <c r="A1689">
        <v>545236</v>
      </c>
      <c r="B1689" t="s">
        <v>5284</v>
      </c>
      <c r="C1689">
        <v>7210</v>
      </c>
      <c r="D1689" t="s">
        <v>5228</v>
      </c>
      <c r="E1689" t="s">
        <v>5229</v>
      </c>
      <c r="F1689" t="s">
        <v>5230</v>
      </c>
      <c r="G1689" t="s">
        <v>5225</v>
      </c>
      <c r="H1689" t="s">
        <v>5226</v>
      </c>
    </row>
    <row r="1690" spans="1:8" x14ac:dyDescent="0.25">
      <c r="A1690">
        <v>545244</v>
      </c>
      <c r="B1690" t="s">
        <v>5285</v>
      </c>
      <c r="C1690">
        <v>7212</v>
      </c>
      <c r="D1690" t="s">
        <v>5230</v>
      </c>
      <c r="E1690" t="s">
        <v>5229</v>
      </c>
      <c r="F1690" t="s">
        <v>5230</v>
      </c>
      <c r="G1690" t="s">
        <v>5225</v>
      </c>
      <c r="H1690" t="s">
        <v>5226</v>
      </c>
    </row>
    <row r="1691" spans="1:8" x14ac:dyDescent="0.25">
      <c r="A1691">
        <v>545252</v>
      </c>
      <c r="B1691" t="s">
        <v>5214</v>
      </c>
      <c r="C1691">
        <v>7206</v>
      </c>
      <c r="D1691" t="s">
        <v>5242</v>
      </c>
      <c r="E1691" t="s">
        <v>5229</v>
      </c>
      <c r="F1691" t="s">
        <v>5230</v>
      </c>
      <c r="G1691" t="s">
        <v>5225</v>
      </c>
      <c r="H1691" t="s">
        <v>5226</v>
      </c>
    </row>
    <row r="1692" spans="1:8" x14ac:dyDescent="0.25">
      <c r="A1692">
        <v>545261</v>
      </c>
      <c r="B1692" t="s">
        <v>218</v>
      </c>
      <c r="C1692">
        <v>3102</v>
      </c>
      <c r="D1692" t="s">
        <v>46</v>
      </c>
      <c r="E1692" t="s">
        <v>47</v>
      </c>
      <c r="F1692" t="s">
        <v>46</v>
      </c>
      <c r="G1692" t="s">
        <v>11</v>
      </c>
      <c r="H1692" t="s">
        <v>12</v>
      </c>
    </row>
    <row r="1693" spans="1:8" x14ac:dyDescent="0.25">
      <c r="A1693">
        <v>545279</v>
      </c>
      <c r="B1693" t="s">
        <v>2447</v>
      </c>
      <c r="C1693">
        <v>7110</v>
      </c>
      <c r="D1693" t="s">
        <v>2286</v>
      </c>
      <c r="E1693" t="s">
        <v>2281</v>
      </c>
      <c r="F1693" t="s">
        <v>2280</v>
      </c>
      <c r="G1693" t="s">
        <v>2277</v>
      </c>
      <c r="H1693" t="s">
        <v>2278</v>
      </c>
    </row>
    <row r="1694" spans="1:8" x14ac:dyDescent="0.25">
      <c r="A1694">
        <v>545287</v>
      </c>
      <c r="B1694" t="s">
        <v>219</v>
      </c>
      <c r="C1694">
        <v>3115</v>
      </c>
      <c r="D1694" t="s">
        <v>80</v>
      </c>
      <c r="E1694" t="s">
        <v>47</v>
      </c>
      <c r="F1694" t="s">
        <v>46</v>
      </c>
      <c r="G1694" t="s">
        <v>11</v>
      </c>
      <c r="H1694" t="s">
        <v>12</v>
      </c>
    </row>
    <row r="1695" spans="1:8" x14ac:dyDescent="0.25">
      <c r="A1695">
        <v>545295</v>
      </c>
      <c r="B1695" t="s">
        <v>635</v>
      </c>
      <c r="C1695">
        <v>6217</v>
      </c>
      <c r="D1695" t="s">
        <v>636</v>
      </c>
      <c r="E1695" t="s">
        <v>623</v>
      </c>
      <c r="F1695" t="s">
        <v>624</v>
      </c>
      <c r="G1695" t="s">
        <v>625</v>
      </c>
      <c r="H1695" t="s">
        <v>626</v>
      </c>
    </row>
    <row r="1696" spans="1:8" x14ac:dyDescent="0.25">
      <c r="A1696">
        <v>545309</v>
      </c>
      <c r="B1696" t="s">
        <v>4720</v>
      </c>
      <c r="C1696">
        <v>6113</v>
      </c>
      <c r="D1696" t="s">
        <v>4694</v>
      </c>
      <c r="E1696" t="s">
        <v>4693</v>
      </c>
      <c r="F1696" t="s">
        <v>4694</v>
      </c>
      <c r="G1696" t="s">
        <v>4687</v>
      </c>
      <c r="H1696" t="s">
        <v>4688</v>
      </c>
    </row>
    <row r="1697" spans="1:8" x14ac:dyDescent="0.25">
      <c r="A1697">
        <v>545317</v>
      </c>
      <c r="B1697" t="s">
        <v>220</v>
      </c>
      <c r="C1697">
        <v>3102</v>
      </c>
      <c r="D1697" t="s">
        <v>46</v>
      </c>
      <c r="E1697" t="s">
        <v>47</v>
      </c>
      <c r="F1697" t="s">
        <v>46</v>
      </c>
      <c r="G1697" t="s">
        <v>11</v>
      </c>
      <c r="H1697" t="s">
        <v>12</v>
      </c>
    </row>
    <row r="1698" spans="1:8" x14ac:dyDescent="0.25">
      <c r="A1698">
        <v>545325</v>
      </c>
      <c r="B1698" t="s">
        <v>637</v>
      </c>
      <c r="C1698">
        <v>6220</v>
      </c>
      <c r="D1698" t="s">
        <v>638</v>
      </c>
      <c r="E1698" t="s">
        <v>639</v>
      </c>
      <c r="F1698" t="s">
        <v>638</v>
      </c>
      <c r="G1698" t="s">
        <v>625</v>
      </c>
      <c r="H1698" t="s">
        <v>626</v>
      </c>
    </row>
    <row r="1699" spans="1:8" x14ac:dyDescent="0.25">
      <c r="A1699">
        <v>545341</v>
      </c>
      <c r="B1699" t="s">
        <v>221</v>
      </c>
      <c r="C1699">
        <v>3102</v>
      </c>
      <c r="D1699" t="s">
        <v>46</v>
      </c>
      <c r="E1699" t="s">
        <v>47</v>
      </c>
      <c r="F1699" t="s">
        <v>46</v>
      </c>
      <c r="G1699" t="s">
        <v>11</v>
      </c>
      <c r="H1699" t="s">
        <v>12</v>
      </c>
    </row>
    <row r="1700" spans="1:8" x14ac:dyDescent="0.25">
      <c r="A1700">
        <v>545368</v>
      </c>
      <c r="B1700" t="s">
        <v>222</v>
      </c>
      <c r="C1700">
        <v>3102</v>
      </c>
      <c r="D1700" t="s">
        <v>46</v>
      </c>
      <c r="E1700" t="s">
        <v>47</v>
      </c>
      <c r="F1700" t="s">
        <v>46</v>
      </c>
      <c r="G1700" t="s">
        <v>11</v>
      </c>
      <c r="H1700" t="s">
        <v>12</v>
      </c>
    </row>
    <row r="1701" spans="1:8" x14ac:dyDescent="0.25">
      <c r="A1701">
        <v>545376</v>
      </c>
      <c r="B1701" t="s">
        <v>223</v>
      </c>
      <c r="C1701">
        <v>3113</v>
      </c>
      <c r="D1701" t="s">
        <v>70</v>
      </c>
      <c r="E1701" t="s">
        <v>47</v>
      </c>
      <c r="F1701" t="s">
        <v>46</v>
      </c>
      <c r="G1701" t="s">
        <v>11</v>
      </c>
      <c r="H1701" t="s">
        <v>12</v>
      </c>
    </row>
    <row r="1702" spans="1:8" x14ac:dyDescent="0.25">
      <c r="A1702">
        <v>545384</v>
      </c>
      <c r="B1702" t="s">
        <v>224</v>
      </c>
      <c r="C1702">
        <v>3115</v>
      </c>
      <c r="D1702" t="s">
        <v>80</v>
      </c>
      <c r="E1702" t="s">
        <v>47</v>
      </c>
      <c r="F1702" t="s">
        <v>46</v>
      </c>
      <c r="G1702" t="s">
        <v>11</v>
      </c>
      <c r="H1702" t="s">
        <v>12</v>
      </c>
    </row>
    <row r="1703" spans="1:8" x14ac:dyDescent="0.25">
      <c r="A1703">
        <v>545392</v>
      </c>
      <c r="B1703" t="s">
        <v>9</v>
      </c>
      <c r="C1703">
        <v>3103</v>
      </c>
      <c r="D1703" t="s">
        <v>9</v>
      </c>
      <c r="E1703" t="s">
        <v>10</v>
      </c>
      <c r="F1703" t="s">
        <v>9</v>
      </c>
      <c r="G1703" t="s">
        <v>11</v>
      </c>
      <c r="H1703" t="s">
        <v>12</v>
      </c>
    </row>
    <row r="1704" spans="1:8" x14ac:dyDescent="0.25">
      <c r="A1704">
        <v>545406</v>
      </c>
      <c r="B1704" t="s">
        <v>225</v>
      </c>
      <c r="C1704">
        <v>3106</v>
      </c>
      <c r="D1704" t="s">
        <v>113</v>
      </c>
      <c r="E1704" t="s">
        <v>10</v>
      </c>
      <c r="F1704" t="s">
        <v>9</v>
      </c>
      <c r="G1704" t="s">
        <v>11</v>
      </c>
      <c r="H1704" t="s">
        <v>12</v>
      </c>
    </row>
    <row r="1705" spans="1:8" x14ac:dyDescent="0.25">
      <c r="A1705">
        <v>545414</v>
      </c>
      <c r="B1705" t="s">
        <v>226</v>
      </c>
      <c r="C1705">
        <v>3106</v>
      </c>
      <c r="D1705" t="s">
        <v>113</v>
      </c>
      <c r="E1705" t="s">
        <v>10</v>
      </c>
      <c r="F1705" t="s">
        <v>9</v>
      </c>
      <c r="G1705" t="s">
        <v>11</v>
      </c>
      <c r="H1705" t="s">
        <v>12</v>
      </c>
    </row>
    <row r="1706" spans="1:8" x14ac:dyDescent="0.25">
      <c r="A1706">
        <v>545422</v>
      </c>
      <c r="B1706" t="s">
        <v>227</v>
      </c>
      <c r="C1706">
        <v>3103</v>
      </c>
      <c r="D1706" t="s">
        <v>9</v>
      </c>
      <c r="E1706" t="s">
        <v>10</v>
      </c>
      <c r="F1706" t="s">
        <v>9</v>
      </c>
      <c r="G1706" t="s">
        <v>11</v>
      </c>
      <c r="H1706" t="s">
        <v>12</v>
      </c>
    </row>
    <row r="1707" spans="1:8" x14ac:dyDescent="0.25">
      <c r="A1707">
        <v>545431</v>
      </c>
      <c r="B1707" t="s">
        <v>228</v>
      </c>
      <c r="C1707">
        <v>3103</v>
      </c>
      <c r="D1707" t="s">
        <v>9</v>
      </c>
      <c r="E1707" t="s">
        <v>10</v>
      </c>
      <c r="F1707" t="s">
        <v>9</v>
      </c>
      <c r="G1707" t="s">
        <v>11</v>
      </c>
      <c r="H1707" t="s">
        <v>12</v>
      </c>
    </row>
    <row r="1708" spans="1:8" x14ac:dyDescent="0.25">
      <c r="A1708">
        <v>545449</v>
      </c>
      <c r="B1708" t="s">
        <v>229</v>
      </c>
      <c r="C1708">
        <v>3106</v>
      </c>
      <c r="D1708" t="s">
        <v>113</v>
      </c>
      <c r="E1708" t="s">
        <v>10</v>
      </c>
      <c r="F1708" t="s">
        <v>9</v>
      </c>
      <c r="G1708" t="s">
        <v>11</v>
      </c>
      <c r="H1708" t="s">
        <v>12</v>
      </c>
    </row>
    <row r="1709" spans="1:8" x14ac:dyDescent="0.25">
      <c r="A1709">
        <v>545457</v>
      </c>
      <c r="B1709" t="s">
        <v>230</v>
      </c>
      <c r="C1709">
        <v>3103</v>
      </c>
      <c r="D1709" t="s">
        <v>9</v>
      </c>
      <c r="E1709" t="s">
        <v>10</v>
      </c>
      <c r="F1709" t="s">
        <v>9</v>
      </c>
      <c r="G1709" t="s">
        <v>11</v>
      </c>
      <c r="H1709" t="s">
        <v>12</v>
      </c>
    </row>
    <row r="1710" spans="1:8" x14ac:dyDescent="0.25">
      <c r="A1710">
        <v>545465</v>
      </c>
      <c r="B1710" t="s">
        <v>231</v>
      </c>
      <c r="C1710">
        <v>3106</v>
      </c>
      <c r="D1710" t="s">
        <v>113</v>
      </c>
      <c r="E1710" t="s">
        <v>10</v>
      </c>
      <c r="F1710" t="s">
        <v>9</v>
      </c>
      <c r="G1710" t="s">
        <v>11</v>
      </c>
      <c r="H1710" t="s">
        <v>12</v>
      </c>
    </row>
    <row r="1711" spans="1:8" x14ac:dyDescent="0.25">
      <c r="A1711">
        <v>545473</v>
      </c>
      <c r="B1711" t="s">
        <v>232</v>
      </c>
      <c r="C1711">
        <v>3103</v>
      </c>
      <c r="D1711" t="s">
        <v>9</v>
      </c>
      <c r="E1711" t="s">
        <v>10</v>
      </c>
      <c r="F1711" t="s">
        <v>9</v>
      </c>
      <c r="G1711" t="s">
        <v>11</v>
      </c>
      <c r="H1711" t="s">
        <v>12</v>
      </c>
    </row>
    <row r="1712" spans="1:8" x14ac:dyDescent="0.25">
      <c r="A1712">
        <v>545481</v>
      </c>
      <c r="B1712" t="s">
        <v>233</v>
      </c>
      <c r="C1712">
        <v>3103</v>
      </c>
      <c r="D1712" t="s">
        <v>9</v>
      </c>
      <c r="E1712" t="s">
        <v>10</v>
      </c>
      <c r="F1712" t="s">
        <v>9</v>
      </c>
      <c r="G1712" t="s">
        <v>11</v>
      </c>
      <c r="H1712" t="s">
        <v>12</v>
      </c>
    </row>
    <row r="1713" spans="1:8" x14ac:dyDescent="0.25">
      <c r="A1713">
        <v>545490</v>
      </c>
      <c r="B1713" t="s">
        <v>234</v>
      </c>
      <c r="C1713">
        <v>3103</v>
      </c>
      <c r="D1713" t="s">
        <v>9</v>
      </c>
      <c r="E1713" t="s">
        <v>10</v>
      </c>
      <c r="F1713" t="s">
        <v>9</v>
      </c>
      <c r="G1713" t="s">
        <v>11</v>
      </c>
      <c r="H1713" t="s">
        <v>12</v>
      </c>
    </row>
    <row r="1714" spans="1:8" x14ac:dyDescent="0.25">
      <c r="A1714">
        <v>545503</v>
      </c>
      <c r="B1714" t="s">
        <v>235</v>
      </c>
      <c r="C1714">
        <v>3106</v>
      </c>
      <c r="D1714" t="s">
        <v>113</v>
      </c>
      <c r="E1714" t="s">
        <v>10</v>
      </c>
      <c r="F1714" t="s">
        <v>9</v>
      </c>
      <c r="G1714" t="s">
        <v>11</v>
      </c>
      <c r="H1714" t="s">
        <v>12</v>
      </c>
    </row>
    <row r="1715" spans="1:8" x14ac:dyDescent="0.25">
      <c r="A1715">
        <v>545511</v>
      </c>
      <c r="B1715" t="s">
        <v>236</v>
      </c>
      <c r="C1715">
        <v>3103</v>
      </c>
      <c r="D1715" t="s">
        <v>9</v>
      </c>
      <c r="E1715" t="s">
        <v>10</v>
      </c>
      <c r="F1715" t="s">
        <v>9</v>
      </c>
      <c r="G1715" t="s">
        <v>11</v>
      </c>
      <c r="H1715" t="s">
        <v>12</v>
      </c>
    </row>
    <row r="1716" spans="1:8" x14ac:dyDescent="0.25">
      <c r="A1716">
        <v>545520</v>
      </c>
      <c r="B1716" t="s">
        <v>237</v>
      </c>
      <c r="C1716">
        <v>3103</v>
      </c>
      <c r="D1716" t="s">
        <v>9</v>
      </c>
      <c r="E1716" t="s">
        <v>10</v>
      </c>
      <c r="F1716" t="s">
        <v>9</v>
      </c>
      <c r="G1716" t="s">
        <v>11</v>
      </c>
      <c r="H1716" t="s">
        <v>12</v>
      </c>
    </row>
    <row r="1717" spans="1:8" x14ac:dyDescent="0.25">
      <c r="A1717">
        <v>545538</v>
      </c>
      <c r="B1717" t="s">
        <v>4422</v>
      </c>
      <c r="C1717">
        <v>4202</v>
      </c>
      <c r="D1717" t="s">
        <v>4396</v>
      </c>
      <c r="E1717" t="s">
        <v>4397</v>
      </c>
      <c r="F1717" t="s">
        <v>4396</v>
      </c>
      <c r="G1717" t="s">
        <v>4393</v>
      </c>
      <c r="H1717" t="s">
        <v>4394</v>
      </c>
    </row>
    <row r="1718" spans="1:8" x14ac:dyDescent="0.25">
      <c r="A1718">
        <v>545546</v>
      </c>
      <c r="B1718" t="s">
        <v>238</v>
      </c>
      <c r="C1718">
        <v>3103</v>
      </c>
      <c r="D1718" t="s">
        <v>9</v>
      </c>
      <c r="E1718" t="s">
        <v>10</v>
      </c>
      <c r="F1718" t="s">
        <v>9</v>
      </c>
      <c r="G1718" t="s">
        <v>11</v>
      </c>
      <c r="H1718" t="s">
        <v>12</v>
      </c>
    </row>
    <row r="1719" spans="1:8" x14ac:dyDescent="0.25">
      <c r="A1719">
        <v>545554</v>
      </c>
      <c r="B1719" t="s">
        <v>239</v>
      </c>
      <c r="C1719">
        <v>3103</v>
      </c>
      <c r="D1719" t="s">
        <v>9</v>
      </c>
      <c r="E1719" t="s">
        <v>10</v>
      </c>
      <c r="F1719" t="s">
        <v>9</v>
      </c>
      <c r="G1719" t="s">
        <v>11</v>
      </c>
      <c r="H1719" t="s">
        <v>12</v>
      </c>
    </row>
    <row r="1720" spans="1:8" x14ac:dyDescent="0.25">
      <c r="A1720">
        <v>545562</v>
      </c>
      <c r="B1720" t="s">
        <v>113</v>
      </c>
      <c r="C1720">
        <v>3106</v>
      </c>
      <c r="D1720" t="s">
        <v>113</v>
      </c>
      <c r="E1720" t="s">
        <v>10</v>
      </c>
      <c r="F1720" t="s">
        <v>9</v>
      </c>
      <c r="G1720" t="s">
        <v>11</v>
      </c>
      <c r="H1720" t="s">
        <v>12</v>
      </c>
    </row>
    <row r="1721" spans="1:8" x14ac:dyDescent="0.25">
      <c r="A1721">
        <v>545571</v>
      </c>
      <c r="B1721" t="s">
        <v>240</v>
      </c>
      <c r="C1721">
        <v>3103</v>
      </c>
      <c r="D1721" t="s">
        <v>9</v>
      </c>
      <c r="E1721" t="s">
        <v>10</v>
      </c>
      <c r="F1721" t="s">
        <v>9</v>
      </c>
      <c r="G1721" t="s">
        <v>11</v>
      </c>
      <c r="H1721" t="s">
        <v>12</v>
      </c>
    </row>
    <row r="1722" spans="1:8" x14ac:dyDescent="0.25">
      <c r="A1722">
        <v>545597</v>
      </c>
      <c r="B1722" t="s">
        <v>241</v>
      </c>
      <c r="C1722">
        <v>3103</v>
      </c>
      <c r="D1722" t="s">
        <v>9</v>
      </c>
      <c r="E1722" t="s">
        <v>10</v>
      </c>
      <c r="F1722" t="s">
        <v>9</v>
      </c>
      <c r="G1722" t="s">
        <v>11</v>
      </c>
      <c r="H1722" t="s">
        <v>12</v>
      </c>
    </row>
    <row r="1723" spans="1:8" x14ac:dyDescent="0.25">
      <c r="A1723">
        <v>545601</v>
      </c>
      <c r="B1723" t="s">
        <v>242</v>
      </c>
      <c r="C1723">
        <v>3103</v>
      </c>
      <c r="D1723" t="s">
        <v>9</v>
      </c>
      <c r="E1723" t="s">
        <v>10</v>
      </c>
      <c r="F1723" t="s">
        <v>9</v>
      </c>
      <c r="G1723" t="s">
        <v>11</v>
      </c>
      <c r="H1723" t="s">
        <v>12</v>
      </c>
    </row>
    <row r="1724" spans="1:8" x14ac:dyDescent="0.25">
      <c r="A1724">
        <v>545619</v>
      </c>
      <c r="B1724" t="s">
        <v>243</v>
      </c>
      <c r="C1724">
        <v>3106</v>
      </c>
      <c r="D1724" t="s">
        <v>113</v>
      </c>
      <c r="E1724" t="s">
        <v>10</v>
      </c>
      <c r="F1724" t="s">
        <v>9</v>
      </c>
      <c r="G1724" t="s">
        <v>11</v>
      </c>
      <c r="H1724" t="s">
        <v>12</v>
      </c>
    </row>
    <row r="1725" spans="1:8" x14ac:dyDescent="0.25">
      <c r="A1725">
        <v>545627</v>
      </c>
      <c r="B1725" t="s">
        <v>244</v>
      </c>
      <c r="C1725">
        <v>3103</v>
      </c>
      <c r="D1725" t="s">
        <v>9</v>
      </c>
      <c r="E1725" t="s">
        <v>10</v>
      </c>
      <c r="F1725" t="s">
        <v>9</v>
      </c>
      <c r="G1725" t="s">
        <v>11</v>
      </c>
      <c r="H1725" t="s">
        <v>12</v>
      </c>
    </row>
    <row r="1726" spans="1:8" x14ac:dyDescent="0.25">
      <c r="A1726">
        <v>545643</v>
      </c>
      <c r="B1726" t="s">
        <v>245</v>
      </c>
      <c r="C1726">
        <v>3106</v>
      </c>
      <c r="D1726" t="s">
        <v>113</v>
      </c>
      <c r="E1726" t="s">
        <v>10</v>
      </c>
      <c r="F1726" t="s">
        <v>9</v>
      </c>
      <c r="G1726" t="s">
        <v>11</v>
      </c>
      <c r="H1726" t="s">
        <v>12</v>
      </c>
    </row>
    <row r="1727" spans="1:8" x14ac:dyDescent="0.25">
      <c r="A1727">
        <v>545660</v>
      </c>
      <c r="B1727" t="s">
        <v>246</v>
      </c>
      <c r="C1727">
        <v>3106</v>
      </c>
      <c r="D1727" t="s">
        <v>113</v>
      </c>
      <c r="E1727" t="s">
        <v>10</v>
      </c>
      <c r="F1727" t="s">
        <v>9</v>
      </c>
      <c r="G1727" t="s">
        <v>11</v>
      </c>
      <c r="H1727" t="s">
        <v>12</v>
      </c>
    </row>
    <row r="1728" spans="1:8" x14ac:dyDescent="0.25">
      <c r="A1728">
        <v>545678</v>
      </c>
      <c r="B1728" t="s">
        <v>1558</v>
      </c>
      <c r="C1728">
        <v>4202</v>
      </c>
      <c r="D1728" t="s">
        <v>4396</v>
      </c>
      <c r="E1728" t="s">
        <v>4397</v>
      </c>
      <c r="F1728" t="s">
        <v>4396</v>
      </c>
      <c r="G1728" t="s">
        <v>4393</v>
      </c>
      <c r="H1728" t="s">
        <v>4394</v>
      </c>
    </row>
    <row r="1729" spans="1:8" x14ac:dyDescent="0.25">
      <c r="A1729">
        <v>545694</v>
      </c>
      <c r="B1729" t="s">
        <v>247</v>
      </c>
      <c r="C1729">
        <v>3106</v>
      </c>
      <c r="D1729" t="s">
        <v>113</v>
      </c>
      <c r="E1729" t="s">
        <v>10</v>
      </c>
      <c r="F1729" t="s">
        <v>9</v>
      </c>
      <c r="G1729" t="s">
        <v>11</v>
      </c>
      <c r="H1729" t="s">
        <v>12</v>
      </c>
    </row>
    <row r="1730" spans="1:8" x14ac:dyDescent="0.25">
      <c r="A1730">
        <v>545708</v>
      </c>
      <c r="B1730" t="s">
        <v>4423</v>
      </c>
      <c r="C1730">
        <v>4212</v>
      </c>
      <c r="D1730" t="s">
        <v>4399</v>
      </c>
      <c r="E1730" t="s">
        <v>4397</v>
      </c>
      <c r="F1730" t="s">
        <v>4396</v>
      </c>
      <c r="G1730" t="s">
        <v>4393</v>
      </c>
      <c r="H1730" t="s">
        <v>4394</v>
      </c>
    </row>
    <row r="1731" spans="1:8" x14ac:dyDescent="0.25">
      <c r="A1731">
        <v>545716</v>
      </c>
      <c r="B1731" t="s">
        <v>248</v>
      </c>
      <c r="C1731">
        <v>3103</v>
      </c>
      <c r="D1731" t="s">
        <v>9</v>
      </c>
      <c r="E1731" t="s">
        <v>10</v>
      </c>
      <c r="F1731" t="s">
        <v>9</v>
      </c>
      <c r="G1731" t="s">
        <v>11</v>
      </c>
      <c r="H1731" t="s">
        <v>12</v>
      </c>
    </row>
    <row r="1732" spans="1:8" x14ac:dyDescent="0.25">
      <c r="A1732">
        <v>545724</v>
      </c>
      <c r="B1732" t="s">
        <v>249</v>
      </c>
      <c r="C1732">
        <v>3103</v>
      </c>
      <c r="D1732" t="s">
        <v>9</v>
      </c>
      <c r="E1732" t="s">
        <v>10</v>
      </c>
      <c r="F1732" t="s">
        <v>9</v>
      </c>
      <c r="G1732" t="s">
        <v>11</v>
      </c>
      <c r="H1732" t="s">
        <v>12</v>
      </c>
    </row>
    <row r="1733" spans="1:8" x14ac:dyDescent="0.25">
      <c r="A1733">
        <v>545732</v>
      </c>
      <c r="B1733" t="s">
        <v>250</v>
      </c>
      <c r="C1733">
        <v>3103</v>
      </c>
      <c r="D1733" t="s">
        <v>9</v>
      </c>
      <c r="E1733" t="s">
        <v>10</v>
      </c>
      <c r="F1733" t="s">
        <v>9</v>
      </c>
      <c r="G1733" t="s">
        <v>11</v>
      </c>
      <c r="H1733" t="s">
        <v>12</v>
      </c>
    </row>
    <row r="1734" spans="1:8" x14ac:dyDescent="0.25">
      <c r="A1734">
        <v>545767</v>
      </c>
      <c r="B1734" t="s">
        <v>251</v>
      </c>
      <c r="C1734">
        <v>3103</v>
      </c>
      <c r="D1734" t="s">
        <v>9</v>
      </c>
      <c r="E1734" t="s">
        <v>10</v>
      </c>
      <c r="F1734" t="s">
        <v>9</v>
      </c>
      <c r="G1734" t="s">
        <v>11</v>
      </c>
      <c r="H1734" t="s">
        <v>12</v>
      </c>
    </row>
    <row r="1735" spans="1:8" x14ac:dyDescent="0.25">
      <c r="A1735">
        <v>545775</v>
      </c>
      <c r="B1735" t="s">
        <v>252</v>
      </c>
      <c r="C1735">
        <v>3106</v>
      </c>
      <c r="D1735" t="s">
        <v>113</v>
      </c>
      <c r="E1735" t="s">
        <v>10</v>
      </c>
      <c r="F1735" t="s">
        <v>9</v>
      </c>
      <c r="G1735" t="s">
        <v>11</v>
      </c>
      <c r="H1735" t="s">
        <v>12</v>
      </c>
    </row>
    <row r="1736" spans="1:8" x14ac:dyDescent="0.25">
      <c r="A1736">
        <v>545783</v>
      </c>
      <c r="B1736" t="s">
        <v>4424</v>
      </c>
      <c r="C1736">
        <v>4202</v>
      </c>
      <c r="D1736" t="s">
        <v>4396</v>
      </c>
      <c r="E1736" t="s">
        <v>4397</v>
      </c>
      <c r="F1736" t="s">
        <v>4396</v>
      </c>
      <c r="G1736" t="s">
        <v>4393</v>
      </c>
      <c r="H1736" t="s">
        <v>4394</v>
      </c>
    </row>
    <row r="1737" spans="1:8" x14ac:dyDescent="0.25">
      <c r="A1737">
        <v>545791</v>
      </c>
      <c r="B1737" t="s">
        <v>4425</v>
      </c>
      <c r="C1737">
        <v>4202</v>
      </c>
      <c r="D1737" t="s">
        <v>4396</v>
      </c>
      <c r="E1737" t="s">
        <v>4397</v>
      </c>
      <c r="F1737" t="s">
        <v>4396</v>
      </c>
      <c r="G1737" t="s">
        <v>4393</v>
      </c>
      <c r="H1737" t="s">
        <v>4394</v>
      </c>
    </row>
    <row r="1738" spans="1:8" x14ac:dyDescent="0.25">
      <c r="A1738">
        <v>545805</v>
      </c>
      <c r="B1738" t="s">
        <v>253</v>
      </c>
      <c r="C1738">
        <v>3106</v>
      </c>
      <c r="D1738" t="s">
        <v>113</v>
      </c>
      <c r="E1738" t="s">
        <v>10</v>
      </c>
      <c r="F1738" t="s">
        <v>9</v>
      </c>
      <c r="G1738" t="s">
        <v>11</v>
      </c>
      <c r="H1738" t="s">
        <v>12</v>
      </c>
    </row>
    <row r="1739" spans="1:8" x14ac:dyDescent="0.25">
      <c r="A1739">
        <v>545813</v>
      </c>
      <c r="B1739" t="s">
        <v>254</v>
      </c>
      <c r="C1739">
        <v>3103</v>
      </c>
      <c r="D1739" t="s">
        <v>9</v>
      </c>
      <c r="E1739" t="s">
        <v>10</v>
      </c>
      <c r="F1739" t="s">
        <v>9</v>
      </c>
      <c r="G1739" t="s">
        <v>11</v>
      </c>
      <c r="H1739" t="s">
        <v>12</v>
      </c>
    </row>
    <row r="1740" spans="1:8" x14ac:dyDescent="0.25">
      <c r="A1740">
        <v>545821</v>
      </c>
      <c r="B1740" t="s">
        <v>255</v>
      </c>
      <c r="C1740">
        <v>3106</v>
      </c>
      <c r="D1740" t="s">
        <v>113</v>
      </c>
      <c r="E1740" t="s">
        <v>10</v>
      </c>
      <c r="F1740" t="s">
        <v>9</v>
      </c>
      <c r="G1740" t="s">
        <v>11</v>
      </c>
      <c r="H1740" t="s">
        <v>12</v>
      </c>
    </row>
    <row r="1741" spans="1:8" x14ac:dyDescent="0.25">
      <c r="A1741">
        <v>545830</v>
      </c>
      <c r="B1741" t="s">
        <v>256</v>
      </c>
      <c r="C1741">
        <v>3103</v>
      </c>
      <c r="D1741" t="s">
        <v>9</v>
      </c>
      <c r="E1741" t="s">
        <v>10</v>
      </c>
      <c r="F1741" t="s">
        <v>9</v>
      </c>
      <c r="G1741" t="s">
        <v>11</v>
      </c>
      <c r="H1741" t="s">
        <v>12</v>
      </c>
    </row>
    <row r="1742" spans="1:8" x14ac:dyDescent="0.25">
      <c r="A1742">
        <v>545848</v>
      </c>
      <c r="B1742" t="s">
        <v>257</v>
      </c>
      <c r="C1742">
        <v>3103</v>
      </c>
      <c r="D1742" t="s">
        <v>9</v>
      </c>
      <c r="E1742" t="s">
        <v>10</v>
      </c>
      <c r="F1742" t="s">
        <v>9</v>
      </c>
      <c r="G1742" t="s">
        <v>11</v>
      </c>
      <c r="H1742" t="s">
        <v>12</v>
      </c>
    </row>
    <row r="1743" spans="1:8" x14ac:dyDescent="0.25">
      <c r="A1743">
        <v>545856</v>
      </c>
      <c r="B1743" t="s">
        <v>4426</v>
      </c>
      <c r="C1743">
        <v>4202</v>
      </c>
      <c r="D1743" t="s">
        <v>4396</v>
      </c>
      <c r="E1743" t="s">
        <v>4397</v>
      </c>
      <c r="F1743" t="s">
        <v>4396</v>
      </c>
      <c r="G1743" t="s">
        <v>4393</v>
      </c>
      <c r="H1743" t="s">
        <v>4394</v>
      </c>
    </row>
    <row r="1744" spans="1:8" x14ac:dyDescent="0.25">
      <c r="A1744">
        <v>545864</v>
      </c>
      <c r="B1744" t="s">
        <v>258</v>
      </c>
      <c r="C1744">
        <v>3103</v>
      </c>
      <c r="D1744" t="s">
        <v>9</v>
      </c>
      <c r="E1744" t="s">
        <v>10</v>
      </c>
      <c r="F1744" t="s">
        <v>9</v>
      </c>
      <c r="G1744" t="s">
        <v>11</v>
      </c>
      <c r="H1744" t="s">
        <v>12</v>
      </c>
    </row>
    <row r="1745" spans="1:8" x14ac:dyDescent="0.25">
      <c r="A1745">
        <v>545872</v>
      </c>
      <c r="B1745" t="s">
        <v>259</v>
      </c>
      <c r="C1745">
        <v>3103</v>
      </c>
      <c r="D1745" t="s">
        <v>9</v>
      </c>
      <c r="E1745" t="s">
        <v>10</v>
      </c>
      <c r="F1745" t="s">
        <v>9</v>
      </c>
      <c r="G1745" t="s">
        <v>11</v>
      </c>
      <c r="H1745" t="s">
        <v>12</v>
      </c>
    </row>
    <row r="1746" spans="1:8" x14ac:dyDescent="0.25">
      <c r="A1746">
        <v>545881</v>
      </c>
      <c r="B1746" t="s">
        <v>14</v>
      </c>
      <c r="C1746">
        <v>3105</v>
      </c>
      <c r="D1746" t="s">
        <v>14</v>
      </c>
      <c r="E1746" t="s">
        <v>15</v>
      </c>
      <c r="F1746" t="s">
        <v>14</v>
      </c>
      <c r="G1746" t="s">
        <v>11</v>
      </c>
      <c r="H1746" t="s">
        <v>12</v>
      </c>
    </row>
    <row r="1747" spans="1:8" x14ac:dyDescent="0.25">
      <c r="A1747">
        <v>545899</v>
      </c>
      <c r="B1747" t="s">
        <v>4427</v>
      </c>
      <c r="C1747">
        <v>4202</v>
      </c>
      <c r="D1747" t="s">
        <v>4396</v>
      </c>
      <c r="E1747" t="s">
        <v>4397</v>
      </c>
      <c r="F1747" t="s">
        <v>4396</v>
      </c>
      <c r="G1747" t="s">
        <v>4393</v>
      </c>
      <c r="H1747" t="s">
        <v>4394</v>
      </c>
    </row>
    <row r="1748" spans="1:8" x14ac:dyDescent="0.25">
      <c r="A1748">
        <v>545902</v>
      </c>
      <c r="B1748" t="s">
        <v>260</v>
      </c>
      <c r="C1748">
        <v>3116</v>
      </c>
      <c r="D1748" t="s">
        <v>53</v>
      </c>
      <c r="E1748" t="s">
        <v>54</v>
      </c>
      <c r="F1748" t="s">
        <v>55</v>
      </c>
      <c r="G1748" t="s">
        <v>11</v>
      </c>
      <c r="H1748" t="s">
        <v>12</v>
      </c>
    </row>
    <row r="1749" spans="1:8" x14ac:dyDescent="0.25">
      <c r="A1749">
        <v>545929</v>
      </c>
      <c r="B1749" t="s">
        <v>4428</v>
      </c>
      <c r="C1749">
        <v>4202</v>
      </c>
      <c r="D1749" t="s">
        <v>4396</v>
      </c>
      <c r="E1749" t="s">
        <v>4397</v>
      </c>
      <c r="F1749" t="s">
        <v>4396</v>
      </c>
      <c r="G1749" t="s">
        <v>4393</v>
      </c>
      <c r="H1749" t="s">
        <v>4394</v>
      </c>
    </row>
    <row r="1750" spans="1:8" x14ac:dyDescent="0.25">
      <c r="A1750">
        <v>545937</v>
      </c>
      <c r="B1750" t="s">
        <v>495</v>
      </c>
      <c r="C1750">
        <v>5109</v>
      </c>
      <c r="D1750" t="s">
        <v>1814</v>
      </c>
      <c r="E1750" t="s">
        <v>1806</v>
      </c>
      <c r="F1750" t="s">
        <v>1807</v>
      </c>
      <c r="G1750" t="s">
        <v>1794</v>
      </c>
      <c r="H1750" t="s">
        <v>1795</v>
      </c>
    </row>
    <row r="1751" spans="1:8" x14ac:dyDescent="0.25">
      <c r="A1751">
        <v>545953</v>
      </c>
      <c r="B1751" t="s">
        <v>1817</v>
      </c>
      <c r="C1751">
        <v>5109</v>
      </c>
      <c r="D1751" t="s">
        <v>1814</v>
      </c>
      <c r="E1751" t="s">
        <v>1806</v>
      </c>
      <c r="F1751" t="s">
        <v>1807</v>
      </c>
      <c r="G1751" t="s">
        <v>1794</v>
      </c>
      <c r="H1751" t="s">
        <v>1795</v>
      </c>
    </row>
    <row r="1752" spans="1:8" x14ac:dyDescent="0.25">
      <c r="A1752">
        <v>545996</v>
      </c>
      <c r="B1752" t="s">
        <v>1818</v>
      </c>
      <c r="C1752">
        <v>5102</v>
      </c>
      <c r="D1752" t="s">
        <v>1805</v>
      </c>
      <c r="E1752" t="s">
        <v>1806</v>
      </c>
      <c r="F1752" t="s">
        <v>1807</v>
      </c>
      <c r="G1752" t="s">
        <v>1794</v>
      </c>
      <c r="H1752" t="s">
        <v>1795</v>
      </c>
    </row>
    <row r="1753" spans="1:8" x14ac:dyDescent="0.25">
      <c r="A1753">
        <v>546011</v>
      </c>
      <c r="B1753" t="s">
        <v>4429</v>
      </c>
      <c r="C1753">
        <v>4207</v>
      </c>
      <c r="D1753" t="s">
        <v>4401</v>
      </c>
      <c r="E1753" t="s">
        <v>4402</v>
      </c>
      <c r="F1753" t="s">
        <v>4401</v>
      </c>
      <c r="G1753" t="s">
        <v>4393</v>
      </c>
      <c r="H1753" t="s">
        <v>4394</v>
      </c>
    </row>
    <row r="1754" spans="1:8" x14ac:dyDescent="0.25">
      <c r="A1754">
        <v>546020</v>
      </c>
      <c r="B1754" t="s">
        <v>261</v>
      </c>
      <c r="C1754">
        <v>3104</v>
      </c>
      <c r="D1754" t="s">
        <v>21</v>
      </c>
      <c r="E1754" t="s">
        <v>15</v>
      </c>
      <c r="F1754" t="s">
        <v>14</v>
      </c>
      <c r="G1754" t="s">
        <v>11</v>
      </c>
      <c r="H1754" t="s">
        <v>12</v>
      </c>
    </row>
    <row r="1755" spans="1:8" x14ac:dyDescent="0.25">
      <c r="A1755">
        <v>546038</v>
      </c>
      <c r="B1755" t="s">
        <v>262</v>
      </c>
      <c r="C1755">
        <v>3104</v>
      </c>
      <c r="D1755" t="s">
        <v>21</v>
      </c>
      <c r="E1755" t="s">
        <v>15</v>
      </c>
      <c r="F1755" t="s">
        <v>14</v>
      </c>
      <c r="G1755" t="s">
        <v>11</v>
      </c>
      <c r="H1755" t="s">
        <v>12</v>
      </c>
    </row>
    <row r="1756" spans="1:8" x14ac:dyDescent="0.25">
      <c r="A1756">
        <v>546054</v>
      </c>
      <c r="B1756" t="s">
        <v>263</v>
      </c>
      <c r="C1756">
        <v>3104</v>
      </c>
      <c r="D1756" t="s">
        <v>21</v>
      </c>
      <c r="E1756" t="s">
        <v>15</v>
      </c>
      <c r="F1756" t="s">
        <v>14</v>
      </c>
      <c r="G1756" t="s">
        <v>11</v>
      </c>
      <c r="H1756" t="s">
        <v>12</v>
      </c>
    </row>
    <row r="1757" spans="1:8" x14ac:dyDescent="0.25">
      <c r="A1757">
        <v>546062</v>
      </c>
      <c r="B1757" t="s">
        <v>4430</v>
      </c>
      <c r="C1757">
        <v>4203</v>
      </c>
      <c r="D1757" t="s">
        <v>4431</v>
      </c>
      <c r="E1757" t="s">
        <v>4432</v>
      </c>
      <c r="F1757" t="s">
        <v>4431</v>
      </c>
      <c r="G1757" t="s">
        <v>4393</v>
      </c>
      <c r="H1757" t="s">
        <v>4394</v>
      </c>
    </row>
    <row r="1758" spans="1:8" x14ac:dyDescent="0.25">
      <c r="A1758">
        <v>546071</v>
      </c>
      <c r="B1758" t="s">
        <v>4433</v>
      </c>
      <c r="C1758">
        <v>4204</v>
      </c>
      <c r="D1758" t="s">
        <v>4434</v>
      </c>
      <c r="E1758" t="s">
        <v>4432</v>
      </c>
      <c r="F1758" t="s">
        <v>4431</v>
      </c>
      <c r="G1758" t="s">
        <v>4393</v>
      </c>
      <c r="H1758" t="s">
        <v>4394</v>
      </c>
    </row>
    <row r="1759" spans="1:8" x14ac:dyDescent="0.25">
      <c r="A1759">
        <v>546089</v>
      </c>
      <c r="B1759" t="s">
        <v>264</v>
      </c>
      <c r="C1759">
        <v>3114</v>
      </c>
      <c r="D1759" t="s">
        <v>28</v>
      </c>
      <c r="E1759" t="s">
        <v>15</v>
      </c>
      <c r="F1759" t="s">
        <v>14</v>
      </c>
      <c r="G1759" t="s">
        <v>11</v>
      </c>
      <c r="H1759" t="s">
        <v>12</v>
      </c>
    </row>
    <row r="1760" spans="1:8" x14ac:dyDescent="0.25">
      <c r="A1760">
        <v>546097</v>
      </c>
      <c r="B1760" t="s">
        <v>265</v>
      </c>
      <c r="C1760">
        <v>3104</v>
      </c>
      <c r="D1760" t="s">
        <v>21</v>
      </c>
      <c r="E1760" t="s">
        <v>15</v>
      </c>
      <c r="F1760" t="s">
        <v>14</v>
      </c>
      <c r="G1760" t="s">
        <v>11</v>
      </c>
      <c r="H1760" t="s">
        <v>12</v>
      </c>
    </row>
    <row r="1761" spans="1:8" x14ac:dyDescent="0.25">
      <c r="A1761">
        <v>546101</v>
      </c>
      <c r="B1761" t="s">
        <v>266</v>
      </c>
      <c r="C1761">
        <v>3105</v>
      </c>
      <c r="D1761" t="s">
        <v>14</v>
      </c>
      <c r="E1761" t="s">
        <v>15</v>
      </c>
      <c r="F1761" t="s">
        <v>14</v>
      </c>
      <c r="G1761" t="s">
        <v>11</v>
      </c>
      <c r="H1761" t="s">
        <v>12</v>
      </c>
    </row>
    <row r="1762" spans="1:8" x14ac:dyDescent="0.25">
      <c r="A1762">
        <v>546127</v>
      </c>
      <c r="B1762" t="s">
        <v>21</v>
      </c>
      <c r="C1762">
        <v>3104</v>
      </c>
      <c r="D1762" t="s">
        <v>21</v>
      </c>
      <c r="E1762" t="s">
        <v>15</v>
      </c>
      <c r="F1762" t="s">
        <v>14</v>
      </c>
      <c r="G1762" t="s">
        <v>11</v>
      </c>
      <c r="H1762" t="s">
        <v>12</v>
      </c>
    </row>
    <row r="1763" spans="1:8" x14ac:dyDescent="0.25">
      <c r="A1763">
        <v>546143</v>
      </c>
      <c r="B1763" t="s">
        <v>267</v>
      </c>
      <c r="C1763">
        <v>3104</v>
      </c>
      <c r="D1763" t="s">
        <v>21</v>
      </c>
      <c r="E1763" t="s">
        <v>15</v>
      </c>
      <c r="F1763" t="s">
        <v>14</v>
      </c>
      <c r="G1763" t="s">
        <v>11</v>
      </c>
      <c r="H1763" t="s">
        <v>12</v>
      </c>
    </row>
    <row r="1764" spans="1:8" x14ac:dyDescent="0.25">
      <c r="A1764">
        <v>546151</v>
      </c>
      <c r="B1764" t="s">
        <v>268</v>
      </c>
      <c r="C1764">
        <v>3105</v>
      </c>
      <c r="D1764" t="s">
        <v>14</v>
      </c>
      <c r="E1764" t="s">
        <v>15</v>
      </c>
      <c r="F1764" t="s">
        <v>14</v>
      </c>
      <c r="G1764" t="s">
        <v>11</v>
      </c>
      <c r="H1764" t="s">
        <v>12</v>
      </c>
    </row>
    <row r="1765" spans="1:8" x14ac:dyDescent="0.25">
      <c r="A1765">
        <v>546160</v>
      </c>
      <c r="B1765" t="s">
        <v>4435</v>
      </c>
      <c r="C1765">
        <v>4203</v>
      </c>
      <c r="D1765" t="s">
        <v>4431</v>
      </c>
      <c r="E1765" t="s">
        <v>4432</v>
      </c>
      <c r="F1765" t="s">
        <v>4431</v>
      </c>
      <c r="G1765" t="s">
        <v>4393</v>
      </c>
      <c r="H1765" t="s">
        <v>4394</v>
      </c>
    </row>
    <row r="1766" spans="1:8" x14ac:dyDescent="0.25">
      <c r="A1766">
        <v>546178</v>
      </c>
      <c r="B1766" t="s">
        <v>3105</v>
      </c>
      <c r="C1766">
        <v>4207</v>
      </c>
      <c r="D1766" t="s">
        <v>4401</v>
      </c>
      <c r="E1766" t="s">
        <v>4402</v>
      </c>
      <c r="F1766" t="s">
        <v>4401</v>
      </c>
      <c r="G1766" t="s">
        <v>4393</v>
      </c>
      <c r="H1766" t="s">
        <v>4394</v>
      </c>
    </row>
    <row r="1767" spans="1:8" x14ac:dyDescent="0.25">
      <c r="A1767">
        <v>546186</v>
      </c>
      <c r="B1767" t="s">
        <v>4436</v>
      </c>
      <c r="C1767">
        <v>4214</v>
      </c>
      <c r="D1767" t="s">
        <v>4409</v>
      </c>
      <c r="E1767" t="s">
        <v>4410</v>
      </c>
      <c r="F1767" t="s">
        <v>4409</v>
      </c>
      <c r="G1767" t="s">
        <v>4393</v>
      </c>
      <c r="H1767" t="s">
        <v>4394</v>
      </c>
    </row>
    <row r="1768" spans="1:8" x14ac:dyDescent="0.25">
      <c r="A1768">
        <v>546194</v>
      </c>
      <c r="B1768" t="s">
        <v>4721</v>
      </c>
      <c r="C1768">
        <v>6102</v>
      </c>
      <c r="D1768" t="s">
        <v>4708</v>
      </c>
      <c r="E1768" t="s">
        <v>4709</v>
      </c>
      <c r="F1768" t="s">
        <v>4708</v>
      </c>
      <c r="G1768" t="s">
        <v>4687</v>
      </c>
      <c r="H1768" t="s">
        <v>4688</v>
      </c>
    </row>
    <row r="1769" spans="1:8" x14ac:dyDescent="0.25">
      <c r="A1769">
        <v>546216</v>
      </c>
      <c r="B1769" t="s">
        <v>4722</v>
      </c>
      <c r="C1769">
        <v>6104</v>
      </c>
      <c r="D1769" t="s">
        <v>4723</v>
      </c>
      <c r="E1769" t="s">
        <v>4709</v>
      </c>
      <c r="F1769" t="s">
        <v>4708</v>
      </c>
      <c r="G1769" t="s">
        <v>4687</v>
      </c>
      <c r="H1769" t="s">
        <v>4688</v>
      </c>
    </row>
    <row r="1770" spans="1:8" x14ac:dyDescent="0.25">
      <c r="A1770">
        <v>546232</v>
      </c>
      <c r="B1770" t="s">
        <v>1819</v>
      </c>
      <c r="C1770">
        <v>5101</v>
      </c>
      <c r="D1770" t="s">
        <v>1792</v>
      </c>
      <c r="E1770" t="s">
        <v>1793</v>
      </c>
      <c r="F1770" t="s">
        <v>1792</v>
      </c>
      <c r="G1770" t="s">
        <v>1794</v>
      </c>
      <c r="H1770" t="s">
        <v>1795</v>
      </c>
    </row>
    <row r="1771" spans="1:8" x14ac:dyDescent="0.25">
      <c r="A1771">
        <v>546259</v>
      </c>
      <c r="B1771" t="s">
        <v>1820</v>
      </c>
      <c r="C1771">
        <v>5101</v>
      </c>
      <c r="D1771" t="s">
        <v>1792</v>
      </c>
      <c r="E1771" t="s">
        <v>1793</v>
      </c>
      <c r="F1771" t="s">
        <v>1792</v>
      </c>
      <c r="G1771" t="s">
        <v>1794</v>
      </c>
      <c r="H1771" t="s">
        <v>1795</v>
      </c>
    </row>
    <row r="1772" spans="1:8" x14ac:dyDescent="0.25">
      <c r="A1772">
        <v>546267</v>
      </c>
      <c r="B1772" t="s">
        <v>1821</v>
      </c>
      <c r="C1772">
        <v>5101</v>
      </c>
      <c r="D1772" t="s">
        <v>1792</v>
      </c>
      <c r="E1772" t="s">
        <v>1793</v>
      </c>
      <c r="F1772" t="s">
        <v>1792</v>
      </c>
      <c r="G1772" t="s">
        <v>1794</v>
      </c>
      <c r="H1772" t="s">
        <v>1795</v>
      </c>
    </row>
    <row r="1773" spans="1:8" x14ac:dyDescent="0.25">
      <c r="A1773">
        <v>546275</v>
      </c>
      <c r="B1773" t="s">
        <v>1822</v>
      </c>
      <c r="C1773">
        <v>5106</v>
      </c>
      <c r="D1773" t="s">
        <v>1800</v>
      </c>
      <c r="E1773" t="s">
        <v>1793</v>
      </c>
      <c r="F1773" t="s">
        <v>1792</v>
      </c>
      <c r="G1773" t="s">
        <v>1794</v>
      </c>
      <c r="H1773" t="s">
        <v>1795</v>
      </c>
    </row>
    <row r="1774" spans="1:8" x14ac:dyDescent="0.25">
      <c r="A1774">
        <v>546283</v>
      </c>
      <c r="B1774" t="s">
        <v>1823</v>
      </c>
      <c r="C1774">
        <v>5106</v>
      </c>
      <c r="D1774" t="s">
        <v>1800</v>
      </c>
      <c r="E1774" t="s">
        <v>1793</v>
      </c>
      <c r="F1774" t="s">
        <v>1792</v>
      </c>
      <c r="G1774" t="s">
        <v>1794</v>
      </c>
      <c r="H1774" t="s">
        <v>1795</v>
      </c>
    </row>
    <row r="1775" spans="1:8" x14ac:dyDescent="0.25">
      <c r="A1775">
        <v>546291</v>
      </c>
      <c r="B1775" t="s">
        <v>269</v>
      </c>
      <c r="C1775">
        <v>3105</v>
      </c>
      <c r="D1775" t="s">
        <v>14</v>
      </c>
      <c r="E1775" t="s">
        <v>15</v>
      </c>
      <c r="F1775" t="s">
        <v>14</v>
      </c>
      <c r="G1775" t="s">
        <v>11</v>
      </c>
      <c r="H1775" t="s">
        <v>12</v>
      </c>
    </row>
    <row r="1776" spans="1:8" x14ac:dyDescent="0.25">
      <c r="A1776">
        <v>546305</v>
      </c>
      <c r="B1776" t="s">
        <v>270</v>
      </c>
      <c r="C1776">
        <v>3104</v>
      </c>
      <c r="D1776" t="s">
        <v>21</v>
      </c>
      <c r="E1776" t="s">
        <v>15</v>
      </c>
      <c r="F1776" t="s">
        <v>14</v>
      </c>
      <c r="G1776" t="s">
        <v>11</v>
      </c>
      <c r="H1776" t="s">
        <v>12</v>
      </c>
    </row>
    <row r="1777" spans="1:8" x14ac:dyDescent="0.25">
      <c r="A1777">
        <v>546330</v>
      </c>
      <c r="B1777" t="s">
        <v>1804</v>
      </c>
      <c r="C1777">
        <v>4202</v>
      </c>
      <c r="D1777" t="s">
        <v>4396</v>
      </c>
      <c r="E1777" t="s">
        <v>4397</v>
      </c>
      <c r="F1777" t="s">
        <v>4396</v>
      </c>
      <c r="G1777" t="s">
        <v>4393</v>
      </c>
      <c r="H1777" t="s">
        <v>4394</v>
      </c>
    </row>
    <row r="1778" spans="1:8" x14ac:dyDescent="0.25">
      <c r="A1778">
        <v>546348</v>
      </c>
      <c r="B1778" t="s">
        <v>4437</v>
      </c>
      <c r="C1778">
        <v>4202</v>
      </c>
      <c r="D1778" t="s">
        <v>4396</v>
      </c>
      <c r="E1778" t="s">
        <v>4397</v>
      </c>
      <c r="F1778" t="s">
        <v>4396</v>
      </c>
      <c r="G1778" t="s">
        <v>4393</v>
      </c>
      <c r="H1778" t="s">
        <v>4394</v>
      </c>
    </row>
    <row r="1779" spans="1:8" x14ac:dyDescent="0.25">
      <c r="A1779">
        <v>546364</v>
      </c>
      <c r="B1779" t="s">
        <v>271</v>
      </c>
      <c r="C1779">
        <v>3105</v>
      </c>
      <c r="D1779" t="s">
        <v>14</v>
      </c>
      <c r="E1779" t="s">
        <v>15</v>
      </c>
      <c r="F1779" t="s">
        <v>14</v>
      </c>
      <c r="G1779" t="s">
        <v>11</v>
      </c>
      <c r="H1779" t="s">
        <v>12</v>
      </c>
    </row>
    <row r="1780" spans="1:8" x14ac:dyDescent="0.25">
      <c r="A1780">
        <v>546372</v>
      </c>
      <c r="B1780" t="s">
        <v>2556</v>
      </c>
      <c r="C1780">
        <v>3210</v>
      </c>
      <c r="D1780" t="s">
        <v>3046</v>
      </c>
      <c r="E1780" t="s">
        <v>3022</v>
      </c>
      <c r="F1780" t="s">
        <v>3023</v>
      </c>
      <c r="G1780" t="s">
        <v>3012</v>
      </c>
      <c r="H1780" t="s">
        <v>3013</v>
      </c>
    </row>
    <row r="1781" spans="1:8" x14ac:dyDescent="0.25">
      <c r="A1781">
        <v>546381</v>
      </c>
      <c r="B1781" t="s">
        <v>272</v>
      </c>
      <c r="C1781">
        <v>3105</v>
      </c>
      <c r="D1781" t="s">
        <v>14</v>
      </c>
      <c r="E1781" t="s">
        <v>15</v>
      </c>
      <c r="F1781" t="s">
        <v>14</v>
      </c>
      <c r="G1781" t="s">
        <v>11</v>
      </c>
      <c r="H1781" t="s">
        <v>12</v>
      </c>
    </row>
    <row r="1782" spans="1:8" x14ac:dyDescent="0.25">
      <c r="A1782">
        <v>546399</v>
      </c>
      <c r="B1782" t="s">
        <v>3104</v>
      </c>
      <c r="C1782">
        <v>3201</v>
      </c>
      <c r="D1782" t="s">
        <v>3025</v>
      </c>
      <c r="E1782" t="s">
        <v>3022</v>
      </c>
      <c r="F1782" t="s">
        <v>3023</v>
      </c>
      <c r="G1782" t="s">
        <v>3012</v>
      </c>
      <c r="H1782" t="s">
        <v>3013</v>
      </c>
    </row>
    <row r="1783" spans="1:8" x14ac:dyDescent="0.25">
      <c r="A1783">
        <v>546402</v>
      </c>
      <c r="B1783" t="s">
        <v>273</v>
      </c>
      <c r="C1783">
        <v>3105</v>
      </c>
      <c r="D1783" t="s">
        <v>14</v>
      </c>
      <c r="E1783" t="s">
        <v>15</v>
      </c>
      <c r="F1783" t="s">
        <v>14</v>
      </c>
      <c r="G1783" t="s">
        <v>11</v>
      </c>
      <c r="H1783" t="s">
        <v>12</v>
      </c>
    </row>
    <row r="1784" spans="1:8" x14ac:dyDescent="0.25">
      <c r="A1784">
        <v>546411</v>
      </c>
      <c r="B1784" t="s">
        <v>3105</v>
      </c>
      <c r="C1784">
        <v>3208</v>
      </c>
      <c r="D1784" t="s">
        <v>3028</v>
      </c>
      <c r="E1784" t="s">
        <v>3029</v>
      </c>
      <c r="F1784" t="s">
        <v>3030</v>
      </c>
      <c r="G1784" t="s">
        <v>3012</v>
      </c>
      <c r="H1784" t="s">
        <v>3013</v>
      </c>
    </row>
    <row r="1785" spans="1:8" x14ac:dyDescent="0.25">
      <c r="A1785">
        <v>546429</v>
      </c>
      <c r="B1785" t="s">
        <v>4438</v>
      </c>
      <c r="C1785">
        <v>4207</v>
      </c>
      <c r="D1785" t="s">
        <v>4401</v>
      </c>
      <c r="E1785" t="s">
        <v>4402</v>
      </c>
      <c r="F1785" t="s">
        <v>4401</v>
      </c>
      <c r="G1785" t="s">
        <v>4393</v>
      </c>
      <c r="H1785" t="s">
        <v>4394</v>
      </c>
    </row>
    <row r="1786" spans="1:8" x14ac:dyDescent="0.25">
      <c r="A1786">
        <v>546437</v>
      </c>
      <c r="B1786" t="s">
        <v>4439</v>
      </c>
      <c r="C1786">
        <v>4209</v>
      </c>
      <c r="D1786" t="s">
        <v>4440</v>
      </c>
      <c r="E1786" t="s">
        <v>4441</v>
      </c>
      <c r="F1786" t="s">
        <v>4440</v>
      </c>
      <c r="G1786" t="s">
        <v>4393</v>
      </c>
      <c r="H1786" t="s">
        <v>4394</v>
      </c>
    </row>
    <row r="1787" spans="1:8" x14ac:dyDescent="0.25">
      <c r="A1787">
        <v>546445</v>
      </c>
      <c r="B1787" t="s">
        <v>274</v>
      </c>
      <c r="C1787">
        <v>3104</v>
      </c>
      <c r="D1787" t="s">
        <v>21</v>
      </c>
      <c r="E1787" t="s">
        <v>15</v>
      </c>
      <c r="F1787" t="s">
        <v>14</v>
      </c>
      <c r="G1787" t="s">
        <v>11</v>
      </c>
      <c r="H1787" t="s">
        <v>12</v>
      </c>
    </row>
    <row r="1788" spans="1:8" x14ac:dyDescent="0.25">
      <c r="A1788">
        <v>546453</v>
      </c>
      <c r="B1788" t="s">
        <v>4442</v>
      </c>
      <c r="C1788">
        <v>4202</v>
      </c>
      <c r="D1788" t="s">
        <v>4396</v>
      </c>
      <c r="E1788" t="s">
        <v>4397</v>
      </c>
      <c r="F1788" t="s">
        <v>4396</v>
      </c>
      <c r="G1788" t="s">
        <v>4393</v>
      </c>
      <c r="H1788" t="s">
        <v>4394</v>
      </c>
    </row>
    <row r="1789" spans="1:8" x14ac:dyDescent="0.25">
      <c r="A1789">
        <v>546461</v>
      </c>
      <c r="B1789" t="s">
        <v>275</v>
      </c>
      <c r="C1789">
        <v>3114</v>
      </c>
      <c r="D1789" t="s">
        <v>28</v>
      </c>
      <c r="E1789" t="s">
        <v>15</v>
      </c>
      <c r="F1789" t="s">
        <v>14</v>
      </c>
      <c r="G1789" t="s">
        <v>11</v>
      </c>
      <c r="H1789" t="s">
        <v>12</v>
      </c>
    </row>
    <row r="1790" spans="1:8" x14ac:dyDescent="0.25">
      <c r="A1790">
        <v>546470</v>
      </c>
      <c r="B1790" t="s">
        <v>1387</v>
      </c>
      <c r="C1790">
        <v>5203</v>
      </c>
      <c r="D1790" t="s">
        <v>1388</v>
      </c>
      <c r="E1790" t="s">
        <v>1386</v>
      </c>
      <c r="F1790" t="s">
        <v>1385</v>
      </c>
      <c r="G1790" t="s">
        <v>1374</v>
      </c>
      <c r="H1790" t="s">
        <v>1375</v>
      </c>
    </row>
    <row r="1791" spans="1:8" x14ac:dyDescent="0.25">
      <c r="A1791">
        <v>546488</v>
      </c>
      <c r="B1791" t="s">
        <v>3106</v>
      </c>
      <c r="C1791">
        <v>3211</v>
      </c>
      <c r="D1791" t="s">
        <v>3015</v>
      </c>
      <c r="E1791" t="s">
        <v>3016</v>
      </c>
      <c r="F1791" t="s">
        <v>3015</v>
      </c>
      <c r="G1791" t="s">
        <v>3012</v>
      </c>
      <c r="H1791" t="s">
        <v>3013</v>
      </c>
    </row>
    <row r="1792" spans="1:8" x14ac:dyDescent="0.25">
      <c r="A1792">
        <v>546496</v>
      </c>
      <c r="B1792" t="s">
        <v>4443</v>
      </c>
      <c r="C1792">
        <v>4202</v>
      </c>
      <c r="D1792" t="s">
        <v>4396</v>
      </c>
      <c r="E1792" t="s">
        <v>4397</v>
      </c>
      <c r="F1792" t="s">
        <v>4396</v>
      </c>
      <c r="G1792" t="s">
        <v>4393</v>
      </c>
      <c r="H1792" t="s">
        <v>4394</v>
      </c>
    </row>
    <row r="1793" spans="1:8" x14ac:dyDescent="0.25">
      <c r="A1793">
        <v>546500</v>
      </c>
      <c r="B1793" t="s">
        <v>276</v>
      </c>
      <c r="C1793">
        <v>3105</v>
      </c>
      <c r="D1793" t="s">
        <v>14</v>
      </c>
      <c r="E1793" t="s">
        <v>15</v>
      </c>
      <c r="F1793" t="s">
        <v>14</v>
      </c>
      <c r="G1793" t="s">
        <v>11</v>
      </c>
      <c r="H1793" t="s">
        <v>12</v>
      </c>
    </row>
    <row r="1794" spans="1:8" x14ac:dyDescent="0.25">
      <c r="A1794">
        <v>546518</v>
      </c>
      <c r="B1794" t="s">
        <v>4444</v>
      </c>
      <c r="C1794">
        <v>4204</v>
      </c>
      <c r="D1794" t="s">
        <v>4434</v>
      </c>
      <c r="E1794" t="s">
        <v>4432</v>
      </c>
      <c r="F1794" t="s">
        <v>4431</v>
      </c>
      <c r="G1794" t="s">
        <v>4393</v>
      </c>
      <c r="H1794" t="s">
        <v>4394</v>
      </c>
    </row>
    <row r="1795" spans="1:8" x14ac:dyDescent="0.25">
      <c r="A1795">
        <v>546526</v>
      </c>
      <c r="B1795" t="s">
        <v>3107</v>
      </c>
      <c r="C1795">
        <v>3211</v>
      </c>
      <c r="D1795" t="s">
        <v>3015</v>
      </c>
      <c r="E1795" t="s">
        <v>3016</v>
      </c>
      <c r="F1795" t="s">
        <v>3015</v>
      </c>
      <c r="G1795" t="s">
        <v>3012</v>
      </c>
      <c r="H1795" t="s">
        <v>3013</v>
      </c>
    </row>
    <row r="1796" spans="1:8" x14ac:dyDescent="0.25">
      <c r="A1796">
        <v>546534</v>
      </c>
      <c r="B1796" t="s">
        <v>3108</v>
      </c>
      <c r="C1796">
        <v>3211</v>
      </c>
      <c r="D1796" t="s">
        <v>3015</v>
      </c>
      <c r="E1796" t="s">
        <v>3016</v>
      </c>
      <c r="F1796" t="s">
        <v>3015</v>
      </c>
      <c r="G1796" t="s">
        <v>3012</v>
      </c>
      <c r="H1796" t="s">
        <v>3013</v>
      </c>
    </row>
    <row r="1797" spans="1:8" x14ac:dyDescent="0.25">
      <c r="A1797">
        <v>546542</v>
      </c>
      <c r="B1797" t="s">
        <v>277</v>
      </c>
      <c r="C1797">
        <v>3105</v>
      </c>
      <c r="D1797" t="s">
        <v>14</v>
      </c>
      <c r="E1797" t="s">
        <v>15</v>
      </c>
      <c r="F1797" t="s">
        <v>14</v>
      </c>
      <c r="G1797" t="s">
        <v>11</v>
      </c>
      <c r="H1797" t="s">
        <v>12</v>
      </c>
    </row>
    <row r="1798" spans="1:8" x14ac:dyDescent="0.25">
      <c r="A1798">
        <v>546551</v>
      </c>
      <c r="B1798" t="s">
        <v>3109</v>
      </c>
      <c r="C1798">
        <v>3211</v>
      </c>
      <c r="D1798" t="s">
        <v>3015</v>
      </c>
      <c r="E1798" t="s">
        <v>3016</v>
      </c>
      <c r="F1798" t="s">
        <v>3015</v>
      </c>
      <c r="G1798" t="s">
        <v>3012</v>
      </c>
      <c r="H1798" t="s">
        <v>3013</v>
      </c>
    </row>
    <row r="1799" spans="1:8" x14ac:dyDescent="0.25">
      <c r="A1799">
        <v>546577</v>
      </c>
      <c r="B1799" t="s">
        <v>1824</v>
      </c>
      <c r="C1799">
        <v>5103</v>
      </c>
      <c r="D1799" t="s">
        <v>1802</v>
      </c>
      <c r="E1799" t="s">
        <v>1803</v>
      </c>
      <c r="F1799" t="s">
        <v>1802</v>
      </c>
      <c r="G1799" t="s">
        <v>1794</v>
      </c>
      <c r="H1799" t="s">
        <v>1795</v>
      </c>
    </row>
    <row r="1800" spans="1:8" x14ac:dyDescent="0.25">
      <c r="A1800">
        <v>546585</v>
      </c>
      <c r="B1800" t="s">
        <v>1825</v>
      </c>
      <c r="C1800">
        <v>5108</v>
      </c>
      <c r="D1800" t="s">
        <v>1826</v>
      </c>
      <c r="E1800" t="s">
        <v>1803</v>
      </c>
      <c r="F1800" t="s">
        <v>1802</v>
      </c>
      <c r="G1800" t="s">
        <v>1794</v>
      </c>
      <c r="H1800" t="s">
        <v>1795</v>
      </c>
    </row>
    <row r="1801" spans="1:8" x14ac:dyDescent="0.25">
      <c r="A1801">
        <v>546593</v>
      </c>
      <c r="B1801" t="s">
        <v>44</v>
      </c>
      <c r="C1801">
        <v>5105</v>
      </c>
      <c r="D1801" t="s">
        <v>1807</v>
      </c>
      <c r="E1801" t="s">
        <v>1806</v>
      </c>
      <c r="F1801" t="s">
        <v>1807</v>
      </c>
      <c r="G1801" t="s">
        <v>1794</v>
      </c>
      <c r="H1801" t="s">
        <v>1795</v>
      </c>
    </row>
    <row r="1802" spans="1:8" x14ac:dyDescent="0.25">
      <c r="A1802">
        <v>546607</v>
      </c>
      <c r="B1802" t="s">
        <v>1827</v>
      </c>
      <c r="C1802">
        <v>5102</v>
      </c>
      <c r="D1802" t="s">
        <v>1805</v>
      </c>
      <c r="E1802" t="s">
        <v>1806</v>
      </c>
      <c r="F1802" t="s">
        <v>1807</v>
      </c>
      <c r="G1802" t="s">
        <v>1794</v>
      </c>
      <c r="H1802" t="s">
        <v>1795</v>
      </c>
    </row>
    <row r="1803" spans="1:8" x14ac:dyDescent="0.25">
      <c r="A1803">
        <v>546615</v>
      </c>
      <c r="B1803" t="s">
        <v>278</v>
      </c>
      <c r="C1803">
        <v>3105</v>
      </c>
      <c r="D1803" t="s">
        <v>14</v>
      </c>
      <c r="E1803" t="s">
        <v>15</v>
      </c>
      <c r="F1803" t="s">
        <v>14</v>
      </c>
      <c r="G1803" t="s">
        <v>11</v>
      </c>
      <c r="H1803" t="s">
        <v>12</v>
      </c>
    </row>
    <row r="1804" spans="1:8" x14ac:dyDescent="0.25">
      <c r="A1804">
        <v>546623</v>
      </c>
      <c r="B1804" t="s">
        <v>279</v>
      </c>
      <c r="C1804">
        <v>3105</v>
      </c>
      <c r="D1804" t="s">
        <v>14</v>
      </c>
      <c r="E1804" t="s">
        <v>15</v>
      </c>
      <c r="F1804" t="s">
        <v>14</v>
      </c>
      <c r="G1804" t="s">
        <v>11</v>
      </c>
      <c r="H1804" t="s">
        <v>12</v>
      </c>
    </row>
    <row r="1805" spans="1:8" x14ac:dyDescent="0.25">
      <c r="A1805">
        <v>546631</v>
      </c>
      <c r="B1805" t="s">
        <v>1828</v>
      </c>
      <c r="C1805">
        <v>5102</v>
      </c>
      <c r="D1805" t="s">
        <v>1805</v>
      </c>
      <c r="E1805" t="s">
        <v>1806</v>
      </c>
      <c r="F1805" t="s">
        <v>1807</v>
      </c>
      <c r="G1805" t="s">
        <v>1794</v>
      </c>
      <c r="H1805" t="s">
        <v>1795</v>
      </c>
    </row>
    <row r="1806" spans="1:8" x14ac:dyDescent="0.25">
      <c r="A1806">
        <v>546658</v>
      </c>
      <c r="B1806" t="s">
        <v>1829</v>
      </c>
      <c r="C1806">
        <v>5105</v>
      </c>
      <c r="D1806" t="s">
        <v>1807</v>
      </c>
      <c r="E1806" t="s">
        <v>1806</v>
      </c>
      <c r="F1806" t="s">
        <v>1807</v>
      </c>
      <c r="G1806" t="s">
        <v>1794</v>
      </c>
      <c r="H1806" t="s">
        <v>1795</v>
      </c>
    </row>
    <row r="1807" spans="1:8" x14ac:dyDescent="0.25">
      <c r="A1807">
        <v>546666</v>
      </c>
      <c r="B1807" t="s">
        <v>280</v>
      </c>
      <c r="C1807">
        <v>3105</v>
      </c>
      <c r="D1807" t="s">
        <v>14</v>
      </c>
      <c r="E1807" t="s">
        <v>15</v>
      </c>
      <c r="F1807" t="s">
        <v>14</v>
      </c>
      <c r="G1807" t="s">
        <v>11</v>
      </c>
      <c r="H1807" t="s">
        <v>12</v>
      </c>
    </row>
    <row r="1808" spans="1:8" x14ac:dyDescent="0.25">
      <c r="A1808">
        <v>546674</v>
      </c>
      <c r="B1808" t="s">
        <v>281</v>
      </c>
      <c r="C1808">
        <v>3114</v>
      </c>
      <c r="D1808" t="s">
        <v>28</v>
      </c>
      <c r="E1808" t="s">
        <v>15</v>
      </c>
      <c r="F1808" t="s">
        <v>14</v>
      </c>
      <c r="G1808" t="s">
        <v>11</v>
      </c>
      <c r="H1808" t="s">
        <v>12</v>
      </c>
    </row>
    <row r="1809" spans="1:8" x14ac:dyDescent="0.25">
      <c r="A1809">
        <v>546691</v>
      </c>
      <c r="B1809" t="s">
        <v>4445</v>
      </c>
      <c r="C1809">
        <v>4208</v>
      </c>
      <c r="D1809" t="s">
        <v>4390</v>
      </c>
      <c r="E1809" t="s">
        <v>4391</v>
      </c>
      <c r="F1809" t="s">
        <v>4392</v>
      </c>
      <c r="G1809" t="s">
        <v>4393</v>
      </c>
      <c r="H1809" t="s">
        <v>4394</v>
      </c>
    </row>
    <row r="1810" spans="1:8" x14ac:dyDescent="0.25">
      <c r="A1810">
        <v>546712</v>
      </c>
      <c r="B1810" t="s">
        <v>282</v>
      </c>
      <c r="C1810">
        <v>3114</v>
      </c>
      <c r="D1810" t="s">
        <v>28</v>
      </c>
      <c r="E1810" t="s">
        <v>15</v>
      </c>
      <c r="F1810" t="s">
        <v>14</v>
      </c>
      <c r="G1810" t="s">
        <v>11</v>
      </c>
      <c r="H1810" t="s">
        <v>12</v>
      </c>
    </row>
    <row r="1811" spans="1:8" x14ac:dyDescent="0.25">
      <c r="A1811">
        <v>546721</v>
      </c>
      <c r="B1811" t="s">
        <v>207</v>
      </c>
      <c r="C1811">
        <v>4208</v>
      </c>
      <c r="D1811" t="s">
        <v>4390</v>
      </c>
      <c r="E1811" t="s">
        <v>4391</v>
      </c>
      <c r="F1811" t="s">
        <v>4392</v>
      </c>
      <c r="G1811" t="s">
        <v>4393</v>
      </c>
      <c r="H1811" t="s">
        <v>4394</v>
      </c>
    </row>
    <row r="1812" spans="1:8" x14ac:dyDescent="0.25">
      <c r="A1812">
        <v>546755</v>
      </c>
      <c r="B1812" t="s">
        <v>4446</v>
      </c>
      <c r="C1812">
        <v>4211</v>
      </c>
      <c r="D1812" t="s">
        <v>4413</v>
      </c>
      <c r="E1812" t="s">
        <v>4391</v>
      </c>
      <c r="F1812" t="s">
        <v>4392</v>
      </c>
      <c r="G1812" t="s">
        <v>4393</v>
      </c>
      <c r="H1812" t="s">
        <v>4394</v>
      </c>
    </row>
    <row r="1813" spans="1:8" x14ac:dyDescent="0.25">
      <c r="A1813">
        <v>546763</v>
      </c>
      <c r="B1813" t="s">
        <v>4447</v>
      </c>
      <c r="C1813">
        <v>4205</v>
      </c>
      <c r="D1813" t="s">
        <v>4392</v>
      </c>
      <c r="E1813" t="s">
        <v>4391</v>
      </c>
      <c r="F1813" t="s">
        <v>4392</v>
      </c>
      <c r="G1813" t="s">
        <v>4393</v>
      </c>
      <c r="H1813" t="s">
        <v>4394</v>
      </c>
    </row>
    <row r="1814" spans="1:8" x14ac:dyDescent="0.25">
      <c r="A1814">
        <v>546771</v>
      </c>
      <c r="B1814" t="s">
        <v>4448</v>
      </c>
      <c r="C1814">
        <v>4205</v>
      </c>
      <c r="D1814" t="s">
        <v>4392</v>
      </c>
      <c r="E1814" t="s">
        <v>4391</v>
      </c>
      <c r="F1814" t="s">
        <v>4392</v>
      </c>
      <c r="G1814" t="s">
        <v>4393</v>
      </c>
      <c r="H1814" t="s">
        <v>4394</v>
      </c>
    </row>
    <row r="1815" spans="1:8" x14ac:dyDescent="0.25">
      <c r="A1815">
        <v>546780</v>
      </c>
      <c r="B1815" t="s">
        <v>4449</v>
      </c>
      <c r="C1815">
        <v>4205</v>
      </c>
      <c r="D1815" t="s">
        <v>4392</v>
      </c>
      <c r="E1815" t="s">
        <v>4391</v>
      </c>
      <c r="F1815" t="s">
        <v>4392</v>
      </c>
      <c r="G1815" t="s">
        <v>4393</v>
      </c>
      <c r="H1815" t="s">
        <v>4394</v>
      </c>
    </row>
    <row r="1816" spans="1:8" x14ac:dyDescent="0.25">
      <c r="A1816">
        <v>546798</v>
      </c>
      <c r="B1816" t="s">
        <v>283</v>
      </c>
      <c r="C1816">
        <v>3105</v>
      </c>
      <c r="D1816" t="s">
        <v>14</v>
      </c>
      <c r="E1816" t="s">
        <v>15</v>
      </c>
      <c r="F1816" t="s">
        <v>14</v>
      </c>
      <c r="G1816" t="s">
        <v>11</v>
      </c>
      <c r="H1816" t="s">
        <v>12</v>
      </c>
    </row>
    <row r="1817" spans="1:8" x14ac:dyDescent="0.25">
      <c r="A1817">
        <v>546801</v>
      </c>
      <c r="B1817" t="s">
        <v>284</v>
      </c>
      <c r="C1817">
        <v>3105</v>
      </c>
      <c r="D1817" t="s">
        <v>14</v>
      </c>
      <c r="E1817" t="s">
        <v>15</v>
      </c>
      <c r="F1817" t="s">
        <v>14</v>
      </c>
      <c r="G1817" t="s">
        <v>11</v>
      </c>
      <c r="H1817" t="s">
        <v>12</v>
      </c>
    </row>
    <row r="1818" spans="1:8" x14ac:dyDescent="0.25">
      <c r="A1818">
        <v>546810</v>
      </c>
      <c r="B1818" t="s">
        <v>4450</v>
      </c>
      <c r="C1818">
        <v>4205</v>
      </c>
      <c r="D1818" t="s">
        <v>4392</v>
      </c>
      <c r="E1818" t="s">
        <v>4391</v>
      </c>
      <c r="F1818" t="s">
        <v>4392</v>
      </c>
      <c r="G1818" t="s">
        <v>4393</v>
      </c>
      <c r="H1818" t="s">
        <v>4394</v>
      </c>
    </row>
    <row r="1819" spans="1:8" x14ac:dyDescent="0.25">
      <c r="A1819">
        <v>546828</v>
      </c>
      <c r="B1819" t="s">
        <v>3852</v>
      </c>
      <c r="C1819">
        <v>4205</v>
      </c>
      <c r="D1819" t="s">
        <v>4392</v>
      </c>
      <c r="E1819" t="s">
        <v>4391</v>
      </c>
      <c r="F1819" t="s">
        <v>4392</v>
      </c>
      <c r="G1819" t="s">
        <v>4393</v>
      </c>
      <c r="H1819" t="s">
        <v>4394</v>
      </c>
    </row>
    <row r="1820" spans="1:8" x14ac:dyDescent="0.25">
      <c r="A1820">
        <v>546844</v>
      </c>
      <c r="B1820" t="s">
        <v>285</v>
      </c>
      <c r="C1820">
        <v>3114</v>
      </c>
      <c r="D1820" t="s">
        <v>28</v>
      </c>
      <c r="E1820" t="s">
        <v>15</v>
      </c>
      <c r="F1820" t="s">
        <v>14</v>
      </c>
      <c r="G1820" t="s">
        <v>11</v>
      </c>
      <c r="H1820" t="s">
        <v>12</v>
      </c>
    </row>
    <row r="1821" spans="1:8" x14ac:dyDescent="0.25">
      <c r="A1821">
        <v>546852</v>
      </c>
      <c r="B1821" t="s">
        <v>4451</v>
      </c>
      <c r="C1821">
        <v>4211</v>
      </c>
      <c r="D1821" t="s">
        <v>4413</v>
      </c>
      <c r="E1821" t="s">
        <v>4391</v>
      </c>
      <c r="F1821" t="s">
        <v>4392</v>
      </c>
      <c r="G1821" t="s">
        <v>4393</v>
      </c>
      <c r="H1821" t="s">
        <v>4394</v>
      </c>
    </row>
    <row r="1822" spans="1:8" x14ac:dyDescent="0.25">
      <c r="A1822">
        <v>546861</v>
      </c>
      <c r="B1822" t="s">
        <v>4452</v>
      </c>
      <c r="C1822">
        <v>4207</v>
      </c>
      <c r="D1822" t="s">
        <v>4401</v>
      </c>
      <c r="E1822" t="s">
        <v>4402</v>
      </c>
      <c r="F1822" t="s">
        <v>4401</v>
      </c>
      <c r="G1822" t="s">
        <v>4393</v>
      </c>
      <c r="H1822" t="s">
        <v>4394</v>
      </c>
    </row>
    <row r="1823" spans="1:8" x14ac:dyDescent="0.25">
      <c r="A1823">
        <v>546879</v>
      </c>
      <c r="B1823" t="s">
        <v>3292</v>
      </c>
      <c r="C1823">
        <v>4207</v>
      </c>
      <c r="D1823" t="s">
        <v>4401</v>
      </c>
      <c r="E1823" t="s">
        <v>4402</v>
      </c>
      <c r="F1823" t="s">
        <v>4401</v>
      </c>
      <c r="G1823" t="s">
        <v>4393</v>
      </c>
      <c r="H1823" t="s">
        <v>4394</v>
      </c>
    </row>
    <row r="1824" spans="1:8" x14ac:dyDescent="0.25">
      <c r="A1824">
        <v>546887</v>
      </c>
      <c r="B1824" t="s">
        <v>2051</v>
      </c>
      <c r="C1824">
        <v>4207</v>
      </c>
      <c r="D1824" t="s">
        <v>4401</v>
      </c>
      <c r="E1824" t="s">
        <v>4402</v>
      </c>
      <c r="F1824" t="s">
        <v>4401</v>
      </c>
      <c r="G1824" t="s">
        <v>4393</v>
      </c>
      <c r="H1824" t="s">
        <v>4394</v>
      </c>
    </row>
    <row r="1825" spans="1:8" x14ac:dyDescent="0.25">
      <c r="A1825">
        <v>546895</v>
      </c>
      <c r="B1825" t="s">
        <v>4453</v>
      </c>
      <c r="C1825">
        <v>4207</v>
      </c>
      <c r="D1825" t="s">
        <v>4401</v>
      </c>
      <c r="E1825" t="s">
        <v>4402</v>
      </c>
      <c r="F1825" t="s">
        <v>4401</v>
      </c>
      <c r="G1825" t="s">
        <v>4393</v>
      </c>
      <c r="H1825" t="s">
        <v>4394</v>
      </c>
    </row>
    <row r="1826" spans="1:8" x14ac:dyDescent="0.25">
      <c r="A1826">
        <v>546909</v>
      </c>
      <c r="B1826" t="s">
        <v>1162</v>
      </c>
      <c r="C1826">
        <v>4201</v>
      </c>
      <c r="D1826" t="s">
        <v>4454</v>
      </c>
      <c r="E1826" t="s">
        <v>4455</v>
      </c>
      <c r="F1826" t="s">
        <v>4456</v>
      </c>
      <c r="G1826" t="s">
        <v>4393</v>
      </c>
      <c r="H1826" t="s">
        <v>4394</v>
      </c>
    </row>
    <row r="1827" spans="1:8" x14ac:dyDescent="0.25">
      <c r="A1827">
        <v>546917</v>
      </c>
      <c r="B1827" t="s">
        <v>286</v>
      </c>
      <c r="C1827">
        <v>3104</v>
      </c>
      <c r="D1827" t="s">
        <v>21</v>
      </c>
      <c r="E1827" t="s">
        <v>15</v>
      </c>
      <c r="F1827" t="s">
        <v>14</v>
      </c>
      <c r="G1827" t="s">
        <v>11</v>
      </c>
      <c r="H1827" t="s">
        <v>12</v>
      </c>
    </row>
    <row r="1828" spans="1:8" x14ac:dyDescent="0.25">
      <c r="A1828">
        <v>546925</v>
      </c>
      <c r="B1828" t="s">
        <v>4457</v>
      </c>
      <c r="C1828">
        <v>4214</v>
      </c>
      <c r="D1828" t="s">
        <v>4409</v>
      </c>
      <c r="E1828" t="s">
        <v>4410</v>
      </c>
      <c r="F1828" t="s">
        <v>4409</v>
      </c>
      <c r="G1828" t="s">
        <v>4393</v>
      </c>
      <c r="H1828" t="s">
        <v>4394</v>
      </c>
    </row>
    <row r="1829" spans="1:8" x14ac:dyDescent="0.25">
      <c r="A1829">
        <v>546933</v>
      </c>
      <c r="B1829" t="s">
        <v>4724</v>
      </c>
      <c r="C1829">
        <v>6113</v>
      </c>
      <c r="D1829" t="s">
        <v>4694</v>
      </c>
      <c r="E1829" t="s">
        <v>4693</v>
      </c>
      <c r="F1829" t="s">
        <v>4694</v>
      </c>
      <c r="G1829" t="s">
        <v>4687</v>
      </c>
      <c r="H1829" t="s">
        <v>4688</v>
      </c>
    </row>
    <row r="1830" spans="1:8" x14ac:dyDescent="0.25">
      <c r="A1830">
        <v>546941</v>
      </c>
      <c r="B1830" t="s">
        <v>111</v>
      </c>
      <c r="C1830">
        <v>6220</v>
      </c>
      <c r="D1830" t="s">
        <v>638</v>
      </c>
      <c r="E1830" t="s">
        <v>639</v>
      </c>
      <c r="F1830" t="s">
        <v>638</v>
      </c>
      <c r="G1830" t="s">
        <v>625</v>
      </c>
      <c r="H1830" t="s">
        <v>626</v>
      </c>
    </row>
    <row r="1831" spans="1:8" x14ac:dyDescent="0.25">
      <c r="A1831">
        <v>546950</v>
      </c>
      <c r="B1831" t="s">
        <v>2062</v>
      </c>
      <c r="C1831">
        <v>8103</v>
      </c>
      <c r="D1831" t="s">
        <v>2063</v>
      </c>
      <c r="E1831" t="s">
        <v>2064</v>
      </c>
      <c r="F1831" t="s">
        <v>2063</v>
      </c>
      <c r="G1831" t="s">
        <v>1998</v>
      </c>
      <c r="H1831" t="s">
        <v>1999</v>
      </c>
    </row>
    <row r="1832" spans="1:8" x14ac:dyDescent="0.25">
      <c r="A1832">
        <v>546968</v>
      </c>
      <c r="B1832" t="s">
        <v>287</v>
      </c>
      <c r="C1832">
        <v>3105</v>
      </c>
      <c r="D1832" t="s">
        <v>14</v>
      </c>
      <c r="E1832" t="s">
        <v>15</v>
      </c>
      <c r="F1832" t="s">
        <v>14</v>
      </c>
      <c r="G1832" t="s">
        <v>11</v>
      </c>
      <c r="H1832" t="s">
        <v>12</v>
      </c>
    </row>
    <row r="1833" spans="1:8" x14ac:dyDescent="0.25">
      <c r="A1833">
        <v>546976</v>
      </c>
      <c r="B1833" t="s">
        <v>2448</v>
      </c>
      <c r="C1833">
        <v>7110</v>
      </c>
      <c r="D1833" t="s">
        <v>2286</v>
      </c>
      <c r="E1833" t="s">
        <v>2281</v>
      </c>
      <c r="F1833" t="s">
        <v>2280</v>
      </c>
      <c r="G1833" t="s">
        <v>2277</v>
      </c>
      <c r="H1833" t="s">
        <v>2278</v>
      </c>
    </row>
    <row r="1834" spans="1:8" x14ac:dyDescent="0.25">
      <c r="A1834">
        <v>546984</v>
      </c>
      <c r="B1834" t="s">
        <v>2065</v>
      </c>
      <c r="C1834">
        <v>8101</v>
      </c>
      <c r="D1834" t="s">
        <v>2066</v>
      </c>
      <c r="E1834" t="s">
        <v>1997</v>
      </c>
      <c r="F1834" t="s">
        <v>1996</v>
      </c>
      <c r="G1834" t="s">
        <v>1998</v>
      </c>
      <c r="H1834" t="s">
        <v>1999</v>
      </c>
    </row>
    <row r="1835" spans="1:8" x14ac:dyDescent="0.25">
      <c r="A1835">
        <v>546992</v>
      </c>
      <c r="B1835" t="s">
        <v>288</v>
      </c>
      <c r="C1835">
        <v>3105</v>
      </c>
      <c r="D1835" t="s">
        <v>14</v>
      </c>
      <c r="E1835" t="s">
        <v>15</v>
      </c>
      <c r="F1835" t="s">
        <v>14</v>
      </c>
      <c r="G1835" t="s">
        <v>11</v>
      </c>
      <c r="H1835" t="s">
        <v>12</v>
      </c>
    </row>
    <row r="1836" spans="1:8" x14ac:dyDescent="0.25">
      <c r="A1836">
        <v>547000</v>
      </c>
      <c r="B1836" t="s">
        <v>2067</v>
      </c>
      <c r="C1836">
        <v>8115</v>
      </c>
      <c r="D1836" t="s">
        <v>1996</v>
      </c>
      <c r="E1836" t="s">
        <v>1997</v>
      </c>
      <c r="F1836" t="s">
        <v>1996</v>
      </c>
      <c r="G1836" t="s">
        <v>1998</v>
      </c>
      <c r="H1836" t="s">
        <v>1999</v>
      </c>
    </row>
    <row r="1837" spans="1:8" x14ac:dyDescent="0.25">
      <c r="A1837">
        <v>547018</v>
      </c>
      <c r="B1837" t="s">
        <v>2449</v>
      </c>
      <c r="C1837">
        <v>7105</v>
      </c>
      <c r="D1837" t="s">
        <v>2288</v>
      </c>
      <c r="E1837" t="s">
        <v>2281</v>
      </c>
      <c r="F1837" t="s">
        <v>2280</v>
      </c>
      <c r="G1837" t="s">
        <v>2277</v>
      </c>
      <c r="H1837" t="s">
        <v>2278</v>
      </c>
    </row>
    <row r="1838" spans="1:8" x14ac:dyDescent="0.25">
      <c r="A1838">
        <v>547026</v>
      </c>
      <c r="B1838" t="s">
        <v>2450</v>
      </c>
      <c r="C1838">
        <v>7107</v>
      </c>
      <c r="D1838" t="s">
        <v>2280</v>
      </c>
      <c r="E1838" t="s">
        <v>2281</v>
      </c>
      <c r="F1838" t="s">
        <v>2280</v>
      </c>
      <c r="G1838" t="s">
        <v>2277</v>
      </c>
      <c r="H1838" t="s">
        <v>2278</v>
      </c>
    </row>
    <row r="1839" spans="1:8" x14ac:dyDescent="0.25">
      <c r="A1839">
        <v>547069</v>
      </c>
      <c r="B1839" t="s">
        <v>289</v>
      </c>
      <c r="C1839">
        <v>3114</v>
      </c>
      <c r="D1839" t="s">
        <v>28</v>
      </c>
      <c r="E1839" t="s">
        <v>15</v>
      </c>
      <c r="F1839" t="s">
        <v>14</v>
      </c>
      <c r="G1839" t="s">
        <v>11</v>
      </c>
      <c r="H1839" t="s">
        <v>12</v>
      </c>
    </row>
    <row r="1840" spans="1:8" x14ac:dyDescent="0.25">
      <c r="A1840">
        <v>547077</v>
      </c>
      <c r="B1840" t="s">
        <v>2451</v>
      </c>
      <c r="C1840">
        <v>7107</v>
      </c>
      <c r="D1840" t="s">
        <v>2280</v>
      </c>
      <c r="E1840" t="s">
        <v>2281</v>
      </c>
      <c r="F1840" t="s">
        <v>2280</v>
      </c>
      <c r="G1840" t="s">
        <v>2277</v>
      </c>
      <c r="H1840" t="s">
        <v>2278</v>
      </c>
    </row>
    <row r="1841" spans="1:8" x14ac:dyDescent="0.25">
      <c r="A1841">
        <v>547085</v>
      </c>
      <c r="B1841" t="s">
        <v>290</v>
      </c>
      <c r="C1841">
        <v>3105</v>
      </c>
      <c r="D1841" t="s">
        <v>14</v>
      </c>
      <c r="E1841" t="s">
        <v>15</v>
      </c>
      <c r="F1841" t="s">
        <v>14</v>
      </c>
      <c r="G1841" t="s">
        <v>11</v>
      </c>
      <c r="H1841" t="s">
        <v>12</v>
      </c>
    </row>
    <row r="1842" spans="1:8" x14ac:dyDescent="0.25">
      <c r="A1842">
        <v>547093</v>
      </c>
      <c r="B1842" t="s">
        <v>2452</v>
      </c>
      <c r="C1842">
        <v>7110</v>
      </c>
      <c r="D1842" t="s">
        <v>2286</v>
      </c>
      <c r="E1842" t="s">
        <v>2281</v>
      </c>
      <c r="F1842" t="s">
        <v>2280</v>
      </c>
      <c r="G1842" t="s">
        <v>2277</v>
      </c>
      <c r="H1842" t="s">
        <v>2278</v>
      </c>
    </row>
    <row r="1843" spans="1:8" x14ac:dyDescent="0.25">
      <c r="A1843">
        <v>547123</v>
      </c>
      <c r="B1843" t="s">
        <v>619</v>
      </c>
      <c r="C1843">
        <v>7110</v>
      </c>
      <c r="D1843" t="s">
        <v>2286</v>
      </c>
      <c r="E1843" t="s">
        <v>2281</v>
      </c>
      <c r="F1843" t="s">
        <v>2280</v>
      </c>
      <c r="G1843" t="s">
        <v>2277</v>
      </c>
      <c r="H1843" t="s">
        <v>2278</v>
      </c>
    </row>
    <row r="1844" spans="1:8" x14ac:dyDescent="0.25">
      <c r="A1844">
        <v>547131</v>
      </c>
      <c r="B1844" t="s">
        <v>2068</v>
      </c>
      <c r="C1844">
        <v>8122</v>
      </c>
      <c r="D1844" t="s">
        <v>2010</v>
      </c>
      <c r="E1844" t="s">
        <v>2007</v>
      </c>
      <c r="F1844" t="s">
        <v>2006</v>
      </c>
      <c r="G1844" t="s">
        <v>1998</v>
      </c>
      <c r="H1844" t="s">
        <v>1999</v>
      </c>
    </row>
    <row r="1845" spans="1:8" x14ac:dyDescent="0.25">
      <c r="A1845">
        <v>547166</v>
      </c>
      <c r="B1845" t="s">
        <v>291</v>
      </c>
      <c r="C1845">
        <v>3104</v>
      </c>
      <c r="D1845" t="s">
        <v>21</v>
      </c>
      <c r="E1845" t="s">
        <v>15</v>
      </c>
      <c r="F1845" t="s">
        <v>14</v>
      </c>
      <c r="G1845" t="s">
        <v>11</v>
      </c>
      <c r="H1845" t="s">
        <v>12</v>
      </c>
    </row>
    <row r="1846" spans="1:8" x14ac:dyDescent="0.25">
      <c r="A1846">
        <v>547182</v>
      </c>
      <c r="B1846" t="s">
        <v>2069</v>
      </c>
      <c r="C1846">
        <v>8109</v>
      </c>
      <c r="D1846" t="s">
        <v>2008</v>
      </c>
      <c r="E1846" t="s">
        <v>2007</v>
      </c>
      <c r="F1846" t="s">
        <v>2006</v>
      </c>
      <c r="G1846" t="s">
        <v>1998</v>
      </c>
      <c r="H1846" t="s">
        <v>1999</v>
      </c>
    </row>
    <row r="1847" spans="1:8" x14ac:dyDescent="0.25">
      <c r="A1847">
        <v>547191</v>
      </c>
      <c r="B1847" t="s">
        <v>2070</v>
      </c>
      <c r="C1847">
        <v>8117</v>
      </c>
      <c r="D1847" t="s">
        <v>2006</v>
      </c>
      <c r="E1847" t="s">
        <v>2007</v>
      </c>
      <c r="F1847" t="s">
        <v>2006</v>
      </c>
      <c r="G1847" t="s">
        <v>1998</v>
      </c>
      <c r="H1847" t="s">
        <v>1999</v>
      </c>
    </row>
    <row r="1848" spans="1:8" x14ac:dyDescent="0.25">
      <c r="A1848">
        <v>547204</v>
      </c>
      <c r="B1848" t="s">
        <v>292</v>
      </c>
      <c r="C1848">
        <v>3104</v>
      </c>
      <c r="D1848" t="s">
        <v>21</v>
      </c>
      <c r="E1848" t="s">
        <v>15</v>
      </c>
      <c r="F1848" t="s">
        <v>14</v>
      </c>
      <c r="G1848" t="s">
        <v>11</v>
      </c>
      <c r="H1848" t="s">
        <v>12</v>
      </c>
    </row>
    <row r="1849" spans="1:8" x14ac:dyDescent="0.25">
      <c r="A1849">
        <v>547212</v>
      </c>
      <c r="B1849" t="s">
        <v>293</v>
      </c>
      <c r="C1849">
        <v>3105</v>
      </c>
      <c r="D1849" t="s">
        <v>14</v>
      </c>
      <c r="E1849" t="s">
        <v>15</v>
      </c>
      <c r="F1849" t="s">
        <v>14</v>
      </c>
      <c r="G1849" t="s">
        <v>11</v>
      </c>
      <c r="H1849" t="s">
        <v>12</v>
      </c>
    </row>
    <row r="1850" spans="1:8" x14ac:dyDescent="0.25">
      <c r="A1850">
        <v>547221</v>
      </c>
      <c r="B1850" t="s">
        <v>294</v>
      </c>
      <c r="C1850">
        <v>3105</v>
      </c>
      <c r="D1850" t="s">
        <v>14</v>
      </c>
      <c r="E1850" t="s">
        <v>15</v>
      </c>
      <c r="F1850" t="s">
        <v>14</v>
      </c>
      <c r="G1850" t="s">
        <v>11</v>
      </c>
      <c r="H1850" t="s">
        <v>12</v>
      </c>
    </row>
    <row r="1851" spans="1:8" x14ac:dyDescent="0.25">
      <c r="A1851">
        <v>547239</v>
      </c>
      <c r="B1851" t="s">
        <v>295</v>
      </c>
      <c r="C1851">
        <v>3105</v>
      </c>
      <c r="D1851" t="s">
        <v>14</v>
      </c>
      <c r="E1851" t="s">
        <v>15</v>
      </c>
      <c r="F1851" t="s">
        <v>14</v>
      </c>
      <c r="G1851" t="s">
        <v>11</v>
      </c>
      <c r="H1851" t="s">
        <v>12</v>
      </c>
    </row>
    <row r="1852" spans="1:8" x14ac:dyDescent="0.25">
      <c r="A1852">
        <v>547247</v>
      </c>
      <c r="B1852" t="s">
        <v>296</v>
      </c>
      <c r="C1852">
        <v>3114</v>
      </c>
      <c r="D1852" t="s">
        <v>28</v>
      </c>
      <c r="E1852" t="s">
        <v>15</v>
      </c>
      <c r="F1852" t="s">
        <v>14</v>
      </c>
      <c r="G1852" t="s">
        <v>11</v>
      </c>
      <c r="H1852" t="s">
        <v>12</v>
      </c>
    </row>
    <row r="1853" spans="1:8" x14ac:dyDescent="0.25">
      <c r="A1853">
        <v>547255</v>
      </c>
      <c r="B1853" t="s">
        <v>4725</v>
      </c>
      <c r="C1853">
        <v>6105</v>
      </c>
      <c r="D1853" t="s">
        <v>4685</v>
      </c>
      <c r="E1853" t="s">
        <v>4686</v>
      </c>
      <c r="F1853" t="s">
        <v>4685</v>
      </c>
      <c r="G1853" t="s">
        <v>4687</v>
      </c>
      <c r="H1853" t="s">
        <v>4688</v>
      </c>
    </row>
    <row r="1854" spans="1:8" x14ac:dyDescent="0.25">
      <c r="A1854">
        <v>547263</v>
      </c>
      <c r="B1854" t="s">
        <v>297</v>
      </c>
      <c r="C1854">
        <v>3104</v>
      </c>
      <c r="D1854" t="s">
        <v>21</v>
      </c>
      <c r="E1854" t="s">
        <v>15</v>
      </c>
      <c r="F1854" t="s">
        <v>14</v>
      </c>
      <c r="G1854" t="s">
        <v>11</v>
      </c>
      <c r="H1854" t="s">
        <v>12</v>
      </c>
    </row>
    <row r="1855" spans="1:8" x14ac:dyDescent="0.25">
      <c r="A1855">
        <v>547280</v>
      </c>
      <c r="B1855" t="s">
        <v>298</v>
      </c>
      <c r="C1855">
        <v>3114</v>
      </c>
      <c r="D1855" t="s">
        <v>28</v>
      </c>
      <c r="E1855" t="s">
        <v>15</v>
      </c>
      <c r="F1855" t="s">
        <v>14</v>
      </c>
      <c r="G1855" t="s">
        <v>11</v>
      </c>
      <c r="H1855" t="s">
        <v>12</v>
      </c>
    </row>
    <row r="1856" spans="1:8" x14ac:dyDescent="0.25">
      <c r="A1856">
        <v>547336</v>
      </c>
      <c r="B1856" t="s">
        <v>28</v>
      </c>
      <c r="C1856">
        <v>3114</v>
      </c>
      <c r="D1856" t="s">
        <v>28</v>
      </c>
      <c r="E1856" t="s">
        <v>15</v>
      </c>
      <c r="F1856" t="s">
        <v>14</v>
      </c>
      <c r="G1856" t="s">
        <v>11</v>
      </c>
      <c r="H1856" t="s">
        <v>12</v>
      </c>
    </row>
    <row r="1857" spans="1:8" x14ac:dyDescent="0.25">
      <c r="A1857">
        <v>547433</v>
      </c>
      <c r="B1857" t="s">
        <v>1031</v>
      </c>
      <c r="C1857">
        <v>7109</v>
      </c>
      <c r="D1857" t="s">
        <v>2284</v>
      </c>
      <c r="E1857" t="s">
        <v>2283</v>
      </c>
      <c r="F1857" t="s">
        <v>2284</v>
      </c>
      <c r="G1857" t="s">
        <v>2277</v>
      </c>
      <c r="H1857" t="s">
        <v>2278</v>
      </c>
    </row>
    <row r="1858" spans="1:8" x14ac:dyDescent="0.25">
      <c r="A1858">
        <v>547441</v>
      </c>
      <c r="B1858" t="s">
        <v>299</v>
      </c>
      <c r="C1858">
        <v>3104</v>
      </c>
      <c r="D1858" t="s">
        <v>21</v>
      </c>
      <c r="E1858" t="s">
        <v>15</v>
      </c>
      <c r="F1858" t="s">
        <v>14</v>
      </c>
      <c r="G1858" t="s">
        <v>11</v>
      </c>
      <c r="H1858" t="s">
        <v>12</v>
      </c>
    </row>
    <row r="1859" spans="1:8" x14ac:dyDescent="0.25">
      <c r="A1859">
        <v>547450</v>
      </c>
      <c r="B1859" t="s">
        <v>2453</v>
      </c>
      <c r="C1859">
        <v>7109</v>
      </c>
      <c r="D1859" t="s">
        <v>2284</v>
      </c>
      <c r="E1859" t="s">
        <v>2283</v>
      </c>
      <c r="F1859" t="s">
        <v>2284</v>
      </c>
      <c r="G1859" t="s">
        <v>2277</v>
      </c>
      <c r="H1859" t="s">
        <v>2278</v>
      </c>
    </row>
    <row r="1860" spans="1:8" x14ac:dyDescent="0.25">
      <c r="A1860">
        <v>547468</v>
      </c>
      <c r="B1860" t="s">
        <v>300</v>
      </c>
      <c r="C1860">
        <v>3105</v>
      </c>
      <c r="D1860" t="s">
        <v>14</v>
      </c>
      <c r="E1860" t="s">
        <v>15</v>
      </c>
      <c r="F1860" t="s">
        <v>14</v>
      </c>
      <c r="G1860" t="s">
        <v>11</v>
      </c>
      <c r="H1860" t="s">
        <v>12</v>
      </c>
    </row>
    <row r="1861" spans="1:8" x14ac:dyDescent="0.25">
      <c r="A1861">
        <v>547476</v>
      </c>
      <c r="B1861" t="s">
        <v>1830</v>
      </c>
      <c r="C1861">
        <v>5104</v>
      </c>
      <c r="D1861" t="s">
        <v>1831</v>
      </c>
      <c r="E1861" t="s">
        <v>1832</v>
      </c>
      <c r="F1861" t="s">
        <v>1833</v>
      </c>
      <c r="G1861" t="s">
        <v>1794</v>
      </c>
      <c r="H1861" t="s">
        <v>1795</v>
      </c>
    </row>
    <row r="1862" spans="1:8" x14ac:dyDescent="0.25">
      <c r="A1862">
        <v>547484</v>
      </c>
      <c r="B1862" t="s">
        <v>1834</v>
      </c>
      <c r="C1862">
        <v>5109</v>
      </c>
      <c r="D1862" t="s">
        <v>1814</v>
      </c>
      <c r="E1862" t="s">
        <v>1832</v>
      </c>
      <c r="F1862" t="s">
        <v>1833</v>
      </c>
      <c r="G1862" t="s">
        <v>1794</v>
      </c>
      <c r="H1862" t="s">
        <v>1795</v>
      </c>
    </row>
    <row r="1863" spans="1:8" x14ac:dyDescent="0.25">
      <c r="A1863">
        <v>547492</v>
      </c>
      <c r="B1863" t="s">
        <v>4690</v>
      </c>
      <c r="C1863">
        <v>6110</v>
      </c>
      <c r="D1863" t="s">
        <v>4690</v>
      </c>
      <c r="E1863" t="s">
        <v>4691</v>
      </c>
      <c r="F1863" t="s">
        <v>4690</v>
      </c>
      <c r="G1863" t="s">
        <v>4687</v>
      </c>
      <c r="H1863" t="s">
        <v>4688</v>
      </c>
    </row>
    <row r="1864" spans="1:8" x14ac:dyDescent="0.25">
      <c r="A1864">
        <v>547514</v>
      </c>
      <c r="B1864" t="s">
        <v>2454</v>
      </c>
      <c r="C1864">
        <v>7109</v>
      </c>
      <c r="D1864" t="s">
        <v>2284</v>
      </c>
      <c r="E1864" t="s">
        <v>2283</v>
      </c>
      <c r="F1864" t="s">
        <v>2284</v>
      </c>
      <c r="G1864" t="s">
        <v>2277</v>
      </c>
      <c r="H1864" t="s">
        <v>2278</v>
      </c>
    </row>
    <row r="1865" spans="1:8" x14ac:dyDescent="0.25">
      <c r="A1865">
        <v>547531</v>
      </c>
      <c r="B1865" t="s">
        <v>1389</v>
      </c>
      <c r="C1865">
        <v>5206</v>
      </c>
      <c r="D1865" t="s">
        <v>1390</v>
      </c>
      <c r="E1865" t="s">
        <v>1373</v>
      </c>
      <c r="F1865" t="s">
        <v>1372</v>
      </c>
      <c r="G1865" t="s">
        <v>1374</v>
      </c>
      <c r="H1865" t="s">
        <v>1375</v>
      </c>
    </row>
    <row r="1866" spans="1:8" x14ac:dyDescent="0.25">
      <c r="A1866">
        <v>547549</v>
      </c>
      <c r="B1866" t="s">
        <v>4726</v>
      </c>
      <c r="C1866">
        <v>6110</v>
      </c>
      <c r="D1866" t="s">
        <v>4690</v>
      </c>
      <c r="E1866" t="s">
        <v>4691</v>
      </c>
      <c r="F1866" t="s">
        <v>4690</v>
      </c>
      <c r="G1866" t="s">
        <v>4687</v>
      </c>
      <c r="H1866" t="s">
        <v>4688</v>
      </c>
    </row>
    <row r="1867" spans="1:8" x14ac:dyDescent="0.25">
      <c r="A1867">
        <v>547565</v>
      </c>
      <c r="B1867" t="s">
        <v>1391</v>
      </c>
      <c r="C1867">
        <v>5209</v>
      </c>
      <c r="D1867" t="s">
        <v>1372</v>
      </c>
      <c r="E1867" t="s">
        <v>1373</v>
      </c>
      <c r="F1867" t="s">
        <v>1372</v>
      </c>
      <c r="G1867" t="s">
        <v>1374</v>
      </c>
      <c r="H1867" t="s">
        <v>1375</v>
      </c>
    </row>
    <row r="1868" spans="1:8" x14ac:dyDescent="0.25">
      <c r="A1868">
        <v>547581</v>
      </c>
      <c r="B1868" t="s">
        <v>4727</v>
      </c>
      <c r="C1868">
        <v>6110</v>
      </c>
      <c r="D1868" t="s">
        <v>4690</v>
      </c>
      <c r="E1868" t="s">
        <v>4691</v>
      </c>
      <c r="F1868" t="s">
        <v>4690</v>
      </c>
      <c r="G1868" t="s">
        <v>4687</v>
      </c>
      <c r="H1868" t="s">
        <v>4688</v>
      </c>
    </row>
    <row r="1869" spans="1:8" x14ac:dyDescent="0.25">
      <c r="A1869">
        <v>547603</v>
      </c>
      <c r="B1869" t="s">
        <v>4728</v>
      </c>
      <c r="C1869">
        <v>6109</v>
      </c>
      <c r="D1869" t="s">
        <v>4706</v>
      </c>
      <c r="E1869" t="s">
        <v>4691</v>
      </c>
      <c r="F1869" t="s">
        <v>4690</v>
      </c>
      <c r="G1869" t="s">
        <v>4687</v>
      </c>
      <c r="H1869" t="s">
        <v>4688</v>
      </c>
    </row>
    <row r="1870" spans="1:8" x14ac:dyDescent="0.25">
      <c r="A1870">
        <v>547638</v>
      </c>
      <c r="B1870" t="s">
        <v>4729</v>
      </c>
      <c r="C1870">
        <v>6103</v>
      </c>
      <c r="D1870" t="s">
        <v>4712</v>
      </c>
      <c r="E1870" t="s">
        <v>4691</v>
      </c>
      <c r="F1870" t="s">
        <v>4690</v>
      </c>
      <c r="G1870" t="s">
        <v>4687</v>
      </c>
      <c r="H1870" t="s">
        <v>4688</v>
      </c>
    </row>
    <row r="1871" spans="1:8" x14ac:dyDescent="0.25">
      <c r="A1871">
        <v>547646</v>
      </c>
      <c r="B1871" t="s">
        <v>1392</v>
      </c>
      <c r="C1871">
        <v>5209</v>
      </c>
      <c r="D1871" t="s">
        <v>1372</v>
      </c>
      <c r="E1871" t="s">
        <v>1373</v>
      </c>
      <c r="F1871" t="s">
        <v>1372</v>
      </c>
      <c r="G1871" t="s">
        <v>1374</v>
      </c>
      <c r="H1871" t="s">
        <v>1375</v>
      </c>
    </row>
    <row r="1872" spans="1:8" x14ac:dyDescent="0.25">
      <c r="A1872">
        <v>547654</v>
      </c>
      <c r="B1872" t="s">
        <v>1393</v>
      </c>
      <c r="C1872">
        <v>5206</v>
      </c>
      <c r="D1872" t="s">
        <v>1390</v>
      </c>
      <c r="E1872" t="s">
        <v>1373</v>
      </c>
      <c r="F1872" t="s">
        <v>1372</v>
      </c>
      <c r="G1872" t="s">
        <v>1374</v>
      </c>
      <c r="H1872" t="s">
        <v>1375</v>
      </c>
    </row>
    <row r="1873" spans="1:8" x14ac:dyDescent="0.25">
      <c r="A1873">
        <v>547662</v>
      </c>
      <c r="B1873" t="s">
        <v>4730</v>
      </c>
      <c r="C1873">
        <v>6109</v>
      </c>
      <c r="D1873" t="s">
        <v>4706</v>
      </c>
      <c r="E1873" t="s">
        <v>4691</v>
      </c>
      <c r="F1873" t="s">
        <v>4690</v>
      </c>
      <c r="G1873" t="s">
        <v>4687</v>
      </c>
      <c r="H1873" t="s">
        <v>4688</v>
      </c>
    </row>
    <row r="1874" spans="1:8" x14ac:dyDescent="0.25">
      <c r="A1874">
        <v>547689</v>
      </c>
      <c r="B1874" t="s">
        <v>4731</v>
      </c>
      <c r="C1874">
        <v>6109</v>
      </c>
      <c r="D1874" t="s">
        <v>4706</v>
      </c>
      <c r="E1874" t="s">
        <v>4691</v>
      </c>
      <c r="F1874" t="s">
        <v>4690</v>
      </c>
      <c r="G1874" t="s">
        <v>4687</v>
      </c>
      <c r="H1874" t="s">
        <v>4688</v>
      </c>
    </row>
    <row r="1875" spans="1:8" x14ac:dyDescent="0.25">
      <c r="A1875">
        <v>547701</v>
      </c>
      <c r="B1875" t="s">
        <v>1394</v>
      </c>
      <c r="C1875">
        <v>5211</v>
      </c>
      <c r="D1875" t="s">
        <v>1395</v>
      </c>
      <c r="E1875" t="s">
        <v>1373</v>
      </c>
      <c r="F1875" t="s">
        <v>1372</v>
      </c>
      <c r="G1875" t="s">
        <v>1374</v>
      </c>
      <c r="H1875" t="s">
        <v>1375</v>
      </c>
    </row>
    <row r="1876" spans="1:8" x14ac:dyDescent="0.25">
      <c r="A1876">
        <v>547719</v>
      </c>
      <c r="B1876" t="s">
        <v>4732</v>
      </c>
      <c r="C1876">
        <v>6110</v>
      </c>
      <c r="D1876" t="s">
        <v>4690</v>
      </c>
      <c r="E1876" t="s">
        <v>4691</v>
      </c>
      <c r="F1876" t="s">
        <v>4690</v>
      </c>
      <c r="G1876" t="s">
        <v>4687</v>
      </c>
      <c r="H1876" t="s">
        <v>4688</v>
      </c>
    </row>
    <row r="1877" spans="1:8" x14ac:dyDescent="0.25">
      <c r="A1877">
        <v>547727</v>
      </c>
      <c r="B1877" t="s">
        <v>1396</v>
      </c>
      <c r="C1877">
        <v>5211</v>
      </c>
      <c r="D1877" t="s">
        <v>1395</v>
      </c>
      <c r="E1877" t="s">
        <v>1373</v>
      </c>
      <c r="F1877" t="s">
        <v>1372</v>
      </c>
      <c r="G1877" t="s">
        <v>1374</v>
      </c>
      <c r="H1877" t="s">
        <v>1375</v>
      </c>
    </row>
    <row r="1878" spans="1:8" x14ac:dyDescent="0.25">
      <c r="A1878">
        <v>547735</v>
      </c>
      <c r="B1878" t="s">
        <v>4733</v>
      </c>
      <c r="C1878">
        <v>6103</v>
      </c>
      <c r="D1878" t="s">
        <v>4712</v>
      </c>
      <c r="E1878" t="s">
        <v>4691</v>
      </c>
      <c r="F1878" t="s">
        <v>4690</v>
      </c>
      <c r="G1878" t="s">
        <v>4687</v>
      </c>
      <c r="H1878" t="s">
        <v>4688</v>
      </c>
    </row>
    <row r="1879" spans="1:8" x14ac:dyDescent="0.25">
      <c r="A1879">
        <v>547743</v>
      </c>
      <c r="B1879" t="s">
        <v>1397</v>
      </c>
      <c r="C1879">
        <v>5201</v>
      </c>
      <c r="D1879" t="s">
        <v>1398</v>
      </c>
      <c r="E1879" t="s">
        <v>1373</v>
      </c>
      <c r="F1879" t="s">
        <v>1372</v>
      </c>
      <c r="G1879" t="s">
        <v>1374</v>
      </c>
      <c r="H1879" t="s">
        <v>1375</v>
      </c>
    </row>
    <row r="1880" spans="1:8" x14ac:dyDescent="0.25">
      <c r="A1880">
        <v>547751</v>
      </c>
      <c r="B1880" t="s">
        <v>685</v>
      </c>
      <c r="C1880">
        <v>5209</v>
      </c>
      <c r="D1880" t="s">
        <v>1372</v>
      </c>
      <c r="E1880" t="s">
        <v>1373</v>
      </c>
      <c r="F1880" t="s">
        <v>1372</v>
      </c>
      <c r="G1880" t="s">
        <v>1374</v>
      </c>
      <c r="H1880" t="s">
        <v>1375</v>
      </c>
    </row>
    <row r="1881" spans="1:8" x14ac:dyDescent="0.25">
      <c r="A1881">
        <v>547760</v>
      </c>
      <c r="B1881" t="s">
        <v>691</v>
      </c>
      <c r="C1881">
        <v>6110</v>
      </c>
      <c r="D1881" t="s">
        <v>4690</v>
      </c>
      <c r="E1881" t="s">
        <v>4691</v>
      </c>
      <c r="F1881" t="s">
        <v>4690</v>
      </c>
      <c r="G1881" t="s">
        <v>4687</v>
      </c>
      <c r="H1881" t="s">
        <v>4688</v>
      </c>
    </row>
    <row r="1882" spans="1:8" x14ac:dyDescent="0.25">
      <c r="A1882">
        <v>547778</v>
      </c>
      <c r="B1882" t="s">
        <v>4734</v>
      </c>
      <c r="C1882">
        <v>6110</v>
      </c>
      <c r="D1882" t="s">
        <v>4690</v>
      </c>
      <c r="E1882" t="s">
        <v>4691</v>
      </c>
      <c r="F1882" t="s">
        <v>4690</v>
      </c>
      <c r="G1882" t="s">
        <v>4687</v>
      </c>
      <c r="H1882" t="s">
        <v>4688</v>
      </c>
    </row>
    <row r="1883" spans="1:8" x14ac:dyDescent="0.25">
      <c r="A1883">
        <v>547786</v>
      </c>
      <c r="B1883" t="s">
        <v>1399</v>
      </c>
      <c r="C1883">
        <v>5201</v>
      </c>
      <c r="D1883" t="s">
        <v>1398</v>
      </c>
      <c r="E1883" t="s">
        <v>1373</v>
      </c>
      <c r="F1883" t="s">
        <v>1372</v>
      </c>
      <c r="G1883" t="s">
        <v>1374</v>
      </c>
      <c r="H1883" t="s">
        <v>1375</v>
      </c>
    </row>
    <row r="1884" spans="1:8" x14ac:dyDescent="0.25">
      <c r="A1884">
        <v>547794</v>
      </c>
      <c r="B1884" t="s">
        <v>697</v>
      </c>
      <c r="C1884">
        <v>5304</v>
      </c>
      <c r="D1884" t="s">
        <v>2631</v>
      </c>
      <c r="E1884" t="s">
        <v>2632</v>
      </c>
      <c r="F1884" t="s">
        <v>2631</v>
      </c>
      <c r="G1884" t="s">
        <v>2633</v>
      </c>
      <c r="H1884" t="s">
        <v>2634</v>
      </c>
    </row>
    <row r="1885" spans="1:8" x14ac:dyDescent="0.25">
      <c r="A1885">
        <v>547808</v>
      </c>
      <c r="B1885" t="s">
        <v>2649</v>
      </c>
      <c r="C1885">
        <v>5304</v>
      </c>
      <c r="D1885" t="s">
        <v>2631</v>
      </c>
      <c r="E1885" t="s">
        <v>2632</v>
      </c>
      <c r="F1885" t="s">
        <v>2631</v>
      </c>
      <c r="G1885" t="s">
        <v>2633</v>
      </c>
      <c r="H1885" t="s">
        <v>2634</v>
      </c>
    </row>
    <row r="1886" spans="1:8" x14ac:dyDescent="0.25">
      <c r="A1886">
        <v>547816</v>
      </c>
      <c r="B1886" t="s">
        <v>2650</v>
      </c>
      <c r="C1886">
        <v>5302</v>
      </c>
      <c r="D1886" t="s">
        <v>2528</v>
      </c>
      <c r="E1886" t="s">
        <v>2632</v>
      </c>
      <c r="F1886" t="s">
        <v>2631</v>
      </c>
      <c r="G1886" t="s">
        <v>2633</v>
      </c>
      <c r="H1886" t="s">
        <v>2634</v>
      </c>
    </row>
    <row r="1887" spans="1:8" x14ac:dyDescent="0.25">
      <c r="A1887">
        <v>547824</v>
      </c>
      <c r="B1887" t="s">
        <v>1065</v>
      </c>
      <c r="C1887">
        <v>5304</v>
      </c>
      <c r="D1887" t="s">
        <v>2631</v>
      </c>
      <c r="E1887" t="s">
        <v>2632</v>
      </c>
      <c r="F1887" t="s">
        <v>2631</v>
      </c>
      <c r="G1887" t="s">
        <v>2633</v>
      </c>
      <c r="H1887" t="s">
        <v>2634</v>
      </c>
    </row>
    <row r="1888" spans="1:8" x14ac:dyDescent="0.25">
      <c r="A1888">
        <v>547832</v>
      </c>
      <c r="B1888" t="s">
        <v>2651</v>
      </c>
      <c r="C1888">
        <v>5304</v>
      </c>
      <c r="D1888" t="s">
        <v>2631</v>
      </c>
      <c r="E1888" t="s">
        <v>2632</v>
      </c>
      <c r="F1888" t="s">
        <v>2631</v>
      </c>
      <c r="G1888" t="s">
        <v>2633</v>
      </c>
      <c r="H1888" t="s">
        <v>2634</v>
      </c>
    </row>
    <row r="1889" spans="1:8" x14ac:dyDescent="0.25">
      <c r="A1889">
        <v>547841</v>
      </c>
      <c r="B1889" t="s">
        <v>2652</v>
      </c>
      <c r="C1889">
        <v>5304</v>
      </c>
      <c r="D1889" t="s">
        <v>2631</v>
      </c>
      <c r="E1889" t="s">
        <v>2632</v>
      </c>
      <c r="F1889" t="s">
        <v>2631</v>
      </c>
      <c r="G1889" t="s">
        <v>2633</v>
      </c>
      <c r="H1889" t="s">
        <v>2634</v>
      </c>
    </row>
    <row r="1890" spans="1:8" x14ac:dyDescent="0.25">
      <c r="A1890">
        <v>547859</v>
      </c>
      <c r="B1890" t="s">
        <v>2653</v>
      </c>
      <c r="C1890">
        <v>5304</v>
      </c>
      <c r="D1890" t="s">
        <v>2631</v>
      </c>
      <c r="E1890" t="s">
        <v>2632</v>
      </c>
      <c r="F1890" t="s">
        <v>2631</v>
      </c>
      <c r="G1890" t="s">
        <v>2633</v>
      </c>
      <c r="H1890" t="s">
        <v>2634</v>
      </c>
    </row>
    <row r="1891" spans="1:8" x14ac:dyDescent="0.25">
      <c r="A1891">
        <v>547867</v>
      </c>
      <c r="B1891" t="s">
        <v>2654</v>
      </c>
      <c r="C1891">
        <v>5304</v>
      </c>
      <c r="D1891" t="s">
        <v>2631</v>
      </c>
      <c r="E1891" t="s">
        <v>2632</v>
      </c>
      <c r="F1891" t="s">
        <v>2631</v>
      </c>
      <c r="G1891" t="s">
        <v>2633</v>
      </c>
      <c r="H1891" t="s">
        <v>2634</v>
      </c>
    </row>
    <row r="1892" spans="1:8" x14ac:dyDescent="0.25">
      <c r="A1892">
        <v>547875</v>
      </c>
      <c r="B1892" t="s">
        <v>721</v>
      </c>
      <c r="C1892">
        <v>5304</v>
      </c>
      <c r="D1892" t="s">
        <v>2631</v>
      </c>
      <c r="E1892" t="s">
        <v>2632</v>
      </c>
      <c r="F1892" t="s">
        <v>2631</v>
      </c>
      <c r="G1892" t="s">
        <v>2633</v>
      </c>
      <c r="H1892" t="s">
        <v>2634</v>
      </c>
    </row>
    <row r="1893" spans="1:8" x14ac:dyDescent="0.25">
      <c r="A1893">
        <v>547883</v>
      </c>
      <c r="B1893" t="s">
        <v>4735</v>
      </c>
      <c r="C1893">
        <v>6103</v>
      </c>
      <c r="D1893" t="s">
        <v>4712</v>
      </c>
      <c r="E1893" t="s">
        <v>4691</v>
      </c>
      <c r="F1893" t="s">
        <v>4690</v>
      </c>
      <c r="G1893" t="s">
        <v>4687</v>
      </c>
      <c r="H1893" t="s">
        <v>4688</v>
      </c>
    </row>
    <row r="1894" spans="1:8" x14ac:dyDescent="0.25">
      <c r="A1894">
        <v>547891</v>
      </c>
      <c r="B1894" t="s">
        <v>2655</v>
      </c>
      <c r="C1894">
        <v>5304</v>
      </c>
      <c r="D1894" t="s">
        <v>2631</v>
      </c>
      <c r="E1894" t="s">
        <v>2632</v>
      </c>
      <c r="F1894" t="s">
        <v>2631</v>
      </c>
      <c r="G1894" t="s">
        <v>2633</v>
      </c>
      <c r="H1894" t="s">
        <v>2634</v>
      </c>
    </row>
    <row r="1895" spans="1:8" x14ac:dyDescent="0.25">
      <c r="A1895">
        <v>547905</v>
      </c>
      <c r="B1895" t="s">
        <v>2656</v>
      </c>
      <c r="C1895">
        <v>5301</v>
      </c>
      <c r="D1895" t="s">
        <v>2657</v>
      </c>
      <c r="E1895" t="s">
        <v>2658</v>
      </c>
      <c r="F1895" t="s">
        <v>2659</v>
      </c>
      <c r="G1895" t="s">
        <v>2633</v>
      </c>
      <c r="H1895" t="s">
        <v>2634</v>
      </c>
    </row>
    <row r="1896" spans="1:8" x14ac:dyDescent="0.25">
      <c r="A1896">
        <v>547913</v>
      </c>
      <c r="B1896" t="s">
        <v>4736</v>
      </c>
      <c r="C1896">
        <v>6110</v>
      </c>
      <c r="D1896" t="s">
        <v>4690</v>
      </c>
      <c r="E1896" t="s">
        <v>4691</v>
      </c>
      <c r="F1896" t="s">
        <v>4690</v>
      </c>
      <c r="G1896" t="s">
        <v>4687</v>
      </c>
      <c r="H1896" t="s">
        <v>4688</v>
      </c>
    </row>
    <row r="1897" spans="1:8" x14ac:dyDescent="0.25">
      <c r="A1897">
        <v>547921</v>
      </c>
      <c r="B1897" t="s">
        <v>2660</v>
      </c>
      <c r="C1897">
        <v>5306</v>
      </c>
      <c r="D1897" t="s">
        <v>2661</v>
      </c>
      <c r="E1897" t="s">
        <v>2658</v>
      </c>
      <c r="F1897" t="s">
        <v>2659</v>
      </c>
      <c r="G1897" t="s">
        <v>2633</v>
      </c>
      <c r="H1897" t="s">
        <v>2634</v>
      </c>
    </row>
    <row r="1898" spans="1:8" x14ac:dyDescent="0.25">
      <c r="A1898">
        <v>547930</v>
      </c>
      <c r="B1898" t="s">
        <v>4737</v>
      </c>
      <c r="C1898">
        <v>6110</v>
      </c>
      <c r="D1898" t="s">
        <v>4690</v>
      </c>
      <c r="E1898" t="s">
        <v>4691</v>
      </c>
      <c r="F1898" t="s">
        <v>4690</v>
      </c>
      <c r="G1898" t="s">
        <v>4687</v>
      </c>
      <c r="H1898" t="s">
        <v>4688</v>
      </c>
    </row>
    <row r="1899" spans="1:8" x14ac:dyDescent="0.25">
      <c r="A1899">
        <v>547948</v>
      </c>
      <c r="B1899" t="s">
        <v>4738</v>
      </c>
      <c r="C1899">
        <v>6110</v>
      </c>
      <c r="D1899" t="s">
        <v>4690</v>
      </c>
      <c r="E1899" t="s">
        <v>4691</v>
      </c>
      <c r="F1899" t="s">
        <v>4690</v>
      </c>
      <c r="G1899" t="s">
        <v>4687</v>
      </c>
      <c r="H1899" t="s">
        <v>4688</v>
      </c>
    </row>
    <row r="1900" spans="1:8" x14ac:dyDescent="0.25">
      <c r="A1900">
        <v>547956</v>
      </c>
      <c r="B1900" t="s">
        <v>1422</v>
      </c>
      <c r="C1900">
        <v>6103</v>
      </c>
      <c r="D1900" t="s">
        <v>4712</v>
      </c>
      <c r="E1900" t="s">
        <v>4691</v>
      </c>
      <c r="F1900" t="s">
        <v>4690</v>
      </c>
      <c r="G1900" t="s">
        <v>4687</v>
      </c>
      <c r="H1900" t="s">
        <v>4688</v>
      </c>
    </row>
    <row r="1901" spans="1:8" x14ac:dyDescent="0.25">
      <c r="A1901">
        <v>547964</v>
      </c>
      <c r="B1901" t="s">
        <v>2662</v>
      </c>
      <c r="C1901">
        <v>5315</v>
      </c>
      <c r="D1901" t="s">
        <v>2663</v>
      </c>
      <c r="E1901" t="s">
        <v>2658</v>
      </c>
      <c r="F1901" t="s">
        <v>2659</v>
      </c>
      <c r="G1901" t="s">
        <v>2633</v>
      </c>
      <c r="H1901" t="s">
        <v>2634</v>
      </c>
    </row>
    <row r="1902" spans="1:8" x14ac:dyDescent="0.25">
      <c r="A1902">
        <v>547972</v>
      </c>
      <c r="B1902" t="s">
        <v>1141</v>
      </c>
      <c r="C1902">
        <v>5313</v>
      </c>
      <c r="D1902" t="s">
        <v>2659</v>
      </c>
      <c r="E1902" t="s">
        <v>2658</v>
      </c>
      <c r="F1902" t="s">
        <v>2659</v>
      </c>
      <c r="G1902" t="s">
        <v>2633</v>
      </c>
      <c r="H1902" t="s">
        <v>2634</v>
      </c>
    </row>
    <row r="1903" spans="1:8" x14ac:dyDescent="0.25">
      <c r="A1903">
        <v>547981</v>
      </c>
      <c r="B1903" t="s">
        <v>2247</v>
      </c>
      <c r="C1903">
        <v>5306</v>
      </c>
      <c r="D1903" t="s">
        <v>2661</v>
      </c>
      <c r="E1903" t="s">
        <v>2658</v>
      </c>
      <c r="F1903" t="s">
        <v>2659</v>
      </c>
      <c r="G1903" t="s">
        <v>2633</v>
      </c>
      <c r="H1903" t="s">
        <v>2634</v>
      </c>
    </row>
    <row r="1904" spans="1:8" x14ac:dyDescent="0.25">
      <c r="A1904">
        <v>547999</v>
      </c>
      <c r="B1904" t="s">
        <v>4712</v>
      </c>
      <c r="C1904">
        <v>6103</v>
      </c>
      <c r="D1904" t="s">
        <v>4712</v>
      </c>
      <c r="E1904" t="s">
        <v>4691</v>
      </c>
      <c r="F1904" t="s">
        <v>4690</v>
      </c>
      <c r="G1904" t="s">
        <v>4687</v>
      </c>
      <c r="H1904" t="s">
        <v>4688</v>
      </c>
    </row>
    <row r="1905" spans="1:8" x14ac:dyDescent="0.25">
      <c r="A1905">
        <v>548006</v>
      </c>
      <c r="B1905" t="s">
        <v>2664</v>
      </c>
      <c r="C1905">
        <v>5314</v>
      </c>
      <c r="D1905" t="s">
        <v>2665</v>
      </c>
      <c r="E1905" t="s">
        <v>2658</v>
      </c>
      <c r="F1905" t="s">
        <v>2659</v>
      </c>
      <c r="G1905" t="s">
        <v>2633</v>
      </c>
      <c r="H1905" t="s">
        <v>2634</v>
      </c>
    </row>
    <row r="1906" spans="1:8" x14ac:dyDescent="0.25">
      <c r="A1906">
        <v>548014</v>
      </c>
      <c r="B1906" t="s">
        <v>2666</v>
      </c>
      <c r="C1906">
        <v>5313</v>
      </c>
      <c r="D1906" t="s">
        <v>2659</v>
      </c>
      <c r="E1906" t="s">
        <v>2658</v>
      </c>
      <c r="F1906" t="s">
        <v>2659</v>
      </c>
      <c r="G1906" t="s">
        <v>2633</v>
      </c>
      <c r="H1906" t="s">
        <v>2634</v>
      </c>
    </row>
    <row r="1907" spans="1:8" x14ac:dyDescent="0.25">
      <c r="A1907">
        <v>548022</v>
      </c>
      <c r="B1907" t="s">
        <v>2667</v>
      </c>
      <c r="C1907">
        <v>5314</v>
      </c>
      <c r="D1907" t="s">
        <v>2665</v>
      </c>
      <c r="E1907" t="s">
        <v>2658</v>
      </c>
      <c r="F1907" t="s">
        <v>2659</v>
      </c>
      <c r="G1907" t="s">
        <v>2633</v>
      </c>
      <c r="H1907" t="s">
        <v>2634</v>
      </c>
    </row>
    <row r="1908" spans="1:8" x14ac:dyDescent="0.25">
      <c r="A1908">
        <v>548031</v>
      </c>
      <c r="B1908" t="s">
        <v>2668</v>
      </c>
      <c r="C1908">
        <v>5315</v>
      </c>
      <c r="D1908" t="s">
        <v>2663</v>
      </c>
      <c r="E1908" t="s">
        <v>2658</v>
      </c>
      <c r="F1908" t="s">
        <v>2659</v>
      </c>
      <c r="G1908" t="s">
        <v>2633</v>
      </c>
      <c r="H1908" t="s">
        <v>2634</v>
      </c>
    </row>
    <row r="1909" spans="1:8" x14ac:dyDescent="0.25">
      <c r="A1909">
        <v>548049</v>
      </c>
      <c r="B1909" t="s">
        <v>2669</v>
      </c>
      <c r="C1909">
        <v>5315</v>
      </c>
      <c r="D1909" t="s">
        <v>2663</v>
      </c>
      <c r="E1909" t="s">
        <v>2658</v>
      </c>
      <c r="F1909" t="s">
        <v>2659</v>
      </c>
      <c r="G1909" t="s">
        <v>2633</v>
      </c>
      <c r="H1909" t="s">
        <v>2634</v>
      </c>
    </row>
    <row r="1910" spans="1:8" x14ac:dyDescent="0.25">
      <c r="A1910">
        <v>548057</v>
      </c>
      <c r="B1910" t="s">
        <v>1400</v>
      </c>
      <c r="C1910">
        <v>5205</v>
      </c>
      <c r="D1910" t="s">
        <v>1377</v>
      </c>
      <c r="E1910" t="s">
        <v>1378</v>
      </c>
      <c r="F1910" t="s">
        <v>1377</v>
      </c>
      <c r="G1910" t="s">
        <v>1374</v>
      </c>
      <c r="H1910" t="s">
        <v>1375</v>
      </c>
    </row>
    <row r="1911" spans="1:8" x14ac:dyDescent="0.25">
      <c r="A1911">
        <v>548065</v>
      </c>
      <c r="B1911" t="s">
        <v>1401</v>
      </c>
      <c r="C1911">
        <v>5205</v>
      </c>
      <c r="D1911" t="s">
        <v>1377</v>
      </c>
      <c r="E1911" t="s">
        <v>1378</v>
      </c>
      <c r="F1911" t="s">
        <v>1377</v>
      </c>
      <c r="G1911" t="s">
        <v>1374</v>
      </c>
      <c r="H1911" t="s">
        <v>1375</v>
      </c>
    </row>
    <row r="1912" spans="1:8" x14ac:dyDescent="0.25">
      <c r="A1912">
        <v>548073</v>
      </c>
      <c r="B1912" t="s">
        <v>987</v>
      </c>
      <c r="C1912">
        <v>6103</v>
      </c>
      <c r="D1912" t="s">
        <v>4712</v>
      </c>
      <c r="E1912" t="s">
        <v>4691</v>
      </c>
      <c r="F1912" t="s">
        <v>4690</v>
      </c>
      <c r="G1912" t="s">
        <v>4687</v>
      </c>
      <c r="H1912" t="s">
        <v>4688</v>
      </c>
    </row>
    <row r="1913" spans="1:8" x14ac:dyDescent="0.25">
      <c r="A1913">
        <v>548081</v>
      </c>
      <c r="B1913" t="s">
        <v>4377</v>
      </c>
      <c r="C1913">
        <v>6103</v>
      </c>
      <c r="D1913" t="s">
        <v>4712</v>
      </c>
      <c r="E1913" t="s">
        <v>4691</v>
      </c>
      <c r="F1913" t="s">
        <v>4690</v>
      </c>
      <c r="G1913" t="s">
        <v>4687</v>
      </c>
      <c r="H1913" t="s">
        <v>4688</v>
      </c>
    </row>
    <row r="1914" spans="1:8" x14ac:dyDescent="0.25">
      <c r="A1914">
        <v>548090</v>
      </c>
      <c r="B1914" t="s">
        <v>4044</v>
      </c>
      <c r="C1914">
        <v>6103</v>
      </c>
      <c r="D1914" t="s">
        <v>4712</v>
      </c>
      <c r="E1914" t="s">
        <v>4691</v>
      </c>
      <c r="F1914" t="s">
        <v>4690</v>
      </c>
      <c r="G1914" t="s">
        <v>4687</v>
      </c>
      <c r="H1914" t="s">
        <v>4688</v>
      </c>
    </row>
    <row r="1915" spans="1:8" x14ac:dyDescent="0.25">
      <c r="A1915">
        <v>548103</v>
      </c>
      <c r="B1915" t="s">
        <v>4442</v>
      </c>
      <c r="C1915">
        <v>6109</v>
      </c>
      <c r="D1915" t="s">
        <v>4706</v>
      </c>
      <c r="E1915" t="s">
        <v>4691</v>
      </c>
      <c r="F1915" t="s">
        <v>4690</v>
      </c>
      <c r="G1915" t="s">
        <v>4687</v>
      </c>
      <c r="H1915" t="s">
        <v>4688</v>
      </c>
    </row>
    <row r="1916" spans="1:8" x14ac:dyDescent="0.25">
      <c r="A1916">
        <v>548111</v>
      </c>
      <c r="B1916" t="s">
        <v>4739</v>
      </c>
      <c r="C1916">
        <v>6110</v>
      </c>
      <c r="D1916" t="s">
        <v>4690</v>
      </c>
      <c r="E1916" t="s">
        <v>4691</v>
      </c>
      <c r="F1916" t="s">
        <v>4690</v>
      </c>
      <c r="G1916" t="s">
        <v>4687</v>
      </c>
      <c r="H1916" t="s">
        <v>4688</v>
      </c>
    </row>
    <row r="1917" spans="1:8" x14ac:dyDescent="0.25">
      <c r="A1917">
        <v>548120</v>
      </c>
      <c r="B1917" t="s">
        <v>4740</v>
      </c>
      <c r="C1917">
        <v>6103</v>
      </c>
      <c r="D1917" t="s">
        <v>4712</v>
      </c>
      <c r="E1917" t="s">
        <v>4691</v>
      </c>
      <c r="F1917" t="s">
        <v>4690</v>
      </c>
      <c r="G1917" t="s">
        <v>4687</v>
      </c>
      <c r="H1917" t="s">
        <v>4688</v>
      </c>
    </row>
    <row r="1918" spans="1:8" x14ac:dyDescent="0.25">
      <c r="A1918">
        <v>548146</v>
      </c>
      <c r="B1918" t="s">
        <v>4741</v>
      </c>
      <c r="C1918">
        <v>6103</v>
      </c>
      <c r="D1918" t="s">
        <v>4712</v>
      </c>
      <c r="E1918" t="s">
        <v>4691</v>
      </c>
      <c r="F1918" t="s">
        <v>4690</v>
      </c>
      <c r="G1918" t="s">
        <v>4687</v>
      </c>
      <c r="H1918" t="s">
        <v>4688</v>
      </c>
    </row>
    <row r="1919" spans="1:8" x14ac:dyDescent="0.25">
      <c r="A1919">
        <v>548154</v>
      </c>
      <c r="B1919" t="s">
        <v>1402</v>
      </c>
      <c r="C1919">
        <v>5205</v>
      </c>
      <c r="D1919" t="s">
        <v>1377</v>
      </c>
      <c r="E1919" t="s">
        <v>1378</v>
      </c>
      <c r="F1919" t="s">
        <v>1377</v>
      </c>
      <c r="G1919" t="s">
        <v>1374</v>
      </c>
      <c r="H1919" t="s">
        <v>1375</v>
      </c>
    </row>
    <row r="1920" spans="1:8" x14ac:dyDescent="0.25">
      <c r="A1920">
        <v>548162</v>
      </c>
      <c r="B1920" t="s">
        <v>4742</v>
      </c>
      <c r="C1920">
        <v>6103</v>
      </c>
      <c r="D1920" t="s">
        <v>4712</v>
      </c>
      <c r="E1920" t="s">
        <v>4691</v>
      </c>
      <c r="F1920" t="s">
        <v>4690</v>
      </c>
      <c r="G1920" t="s">
        <v>4687</v>
      </c>
      <c r="H1920" t="s">
        <v>4688</v>
      </c>
    </row>
    <row r="1921" spans="1:8" x14ac:dyDescent="0.25">
      <c r="A1921">
        <v>548171</v>
      </c>
      <c r="B1921" t="s">
        <v>4743</v>
      </c>
      <c r="C1921">
        <v>6110</v>
      </c>
      <c r="D1921" t="s">
        <v>4690</v>
      </c>
      <c r="E1921" t="s">
        <v>4691</v>
      </c>
      <c r="F1921" t="s">
        <v>4690</v>
      </c>
      <c r="G1921" t="s">
        <v>4687</v>
      </c>
      <c r="H1921" t="s">
        <v>4688</v>
      </c>
    </row>
    <row r="1922" spans="1:8" x14ac:dyDescent="0.25">
      <c r="A1922">
        <v>548189</v>
      </c>
      <c r="B1922" t="s">
        <v>3895</v>
      </c>
      <c r="C1922">
        <v>6111</v>
      </c>
      <c r="D1922" t="s">
        <v>4744</v>
      </c>
      <c r="E1922" t="s">
        <v>4709</v>
      </c>
      <c r="F1922" t="s">
        <v>4708</v>
      </c>
      <c r="G1922" t="s">
        <v>4687</v>
      </c>
      <c r="H1922" t="s">
        <v>4688</v>
      </c>
    </row>
    <row r="1923" spans="1:8" x14ac:dyDescent="0.25">
      <c r="A1923">
        <v>548197</v>
      </c>
      <c r="B1923" t="s">
        <v>4745</v>
      </c>
      <c r="C1923">
        <v>6104</v>
      </c>
      <c r="D1923" t="s">
        <v>4723</v>
      </c>
      <c r="E1923" t="s">
        <v>4709</v>
      </c>
      <c r="F1923" t="s">
        <v>4708</v>
      </c>
      <c r="G1923" t="s">
        <v>4687</v>
      </c>
      <c r="H1923" t="s">
        <v>4688</v>
      </c>
    </row>
    <row r="1924" spans="1:8" x14ac:dyDescent="0.25">
      <c r="A1924">
        <v>548201</v>
      </c>
      <c r="B1924" t="s">
        <v>4746</v>
      </c>
      <c r="C1924">
        <v>6110</v>
      </c>
      <c r="D1924" t="s">
        <v>4690</v>
      </c>
      <c r="E1924" t="s">
        <v>4691</v>
      </c>
      <c r="F1924" t="s">
        <v>4690</v>
      </c>
      <c r="G1924" t="s">
        <v>4687</v>
      </c>
      <c r="H1924" t="s">
        <v>4688</v>
      </c>
    </row>
    <row r="1925" spans="1:8" x14ac:dyDescent="0.25">
      <c r="A1925">
        <v>548219</v>
      </c>
      <c r="B1925" t="s">
        <v>3288</v>
      </c>
      <c r="C1925">
        <v>6110</v>
      </c>
      <c r="D1925" t="s">
        <v>4690</v>
      </c>
      <c r="E1925" t="s">
        <v>4691</v>
      </c>
      <c r="F1925" t="s">
        <v>4690</v>
      </c>
      <c r="G1925" t="s">
        <v>4687</v>
      </c>
      <c r="H1925" t="s">
        <v>4688</v>
      </c>
    </row>
    <row r="1926" spans="1:8" x14ac:dyDescent="0.25">
      <c r="A1926">
        <v>548227</v>
      </c>
      <c r="B1926" t="s">
        <v>4156</v>
      </c>
      <c r="C1926">
        <v>6110</v>
      </c>
      <c r="D1926" t="s">
        <v>4690</v>
      </c>
      <c r="E1926" t="s">
        <v>4691</v>
      </c>
      <c r="F1926" t="s">
        <v>4690</v>
      </c>
      <c r="G1926" t="s">
        <v>4687</v>
      </c>
      <c r="H1926" t="s">
        <v>4688</v>
      </c>
    </row>
    <row r="1927" spans="1:8" x14ac:dyDescent="0.25">
      <c r="A1927">
        <v>548235</v>
      </c>
      <c r="B1927" t="s">
        <v>4747</v>
      </c>
      <c r="C1927">
        <v>6110</v>
      </c>
      <c r="D1927" t="s">
        <v>4690</v>
      </c>
      <c r="E1927" t="s">
        <v>4691</v>
      </c>
      <c r="F1927" t="s">
        <v>4690</v>
      </c>
      <c r="G1927" t="s">
        <v>4687</v>
      </c>
      <c r="H1927" t="s">
        <v>4688</v>
      </c>
    </row>
    <row r="1928" spans="1:8" x14ac:dyDescent="0.25">
      <c r="A1928">
        <v>548243</v>
      </c>
      <c r="B1928" t="s">
        <v>4748</v>
      </c>
      <c r="C1928">
        <v>6111</v>
      </c>
      <c r="D1928" t="s">
        <v>4744</v>
      </c>
      <c r="E1928" t="s">
        <v>4709</v>
      </c>
      <c r="F1928" t="s">
        <v>4708</v>
      </c>
      <c r="G1928" t="s">
        <v>4687</v>
      </c>
      <c r="H1928" t="s">
        <v>4688</v>
      </c>
    </row>
    <row r="1929" spans="1:8" x14ac:dyDescent="0.25">
      <c r="A1929">
        <v>548251</v>
      </c>
      <c r="B1929" t="s">
        <v>4378</v>
      </c>
      <c r="C1929">
        <v>6102</v>
      </c>
      <c r="D1929" t="s">
        <v>4708</v>
      </c>
      <c r="E1929" t="s">
        <v>4709</v>
      </c>
      <c r="F1929" t="s">
        <v>4708</v>
      </c>
      <c r="G1929" t="s">
        <v>4687</v>
      </c>
      <c r="H1929" t="s">
        <v>4688</v>
      </c>
    </row>
    <row r="1930" spans="1:8" x14ac:dyDescent="0.25">
      <c r="A1930">
        <v>548260</v>
      </c>
      <c r="B1930" t="s">
        <v>4749</v>
      </c>
      <c r="C1930">
        <v>6102</v>
      </c>
      <c r="D1930" t="s">
        <v>4708</v>
      </c>
      <c r="E1930" t="s">
        <v>4709</v>
      </c>
      <c r="F1930" t="s">
        <v>4708</v>
      </c>
      <c r="G1930" t="s">
        <v>4687</v>
      </c>
      <c r="H1930" t="s">
        <v>4688</v>
      </c>
    </row>
    <row r="1931" spans="1:8" x14ac:dyDescent="0.25">
      <c r="A1931">
        <v>548278</v>
      </c>
      <c r="B1931" t="s">
        <v>4750</v>
      </c>
      <c r="C1931">
        <v>6102</v>
      </c>
      <c r="D1931" t="s">
        <v>4708</v>
      </c>
      <c r="E1931" t="s">
        <v>4709</v>
      </c>
      <c r="F1931" t="s">
        <v>4708</v>
      </c>
      <c r="G1931" t="s">
        <v>4687</v>
      </c>
      <c r="H1931" t="s">
        <v>4688</v>
      </c>
    </row>
    <row r="1932" spans="1:8" x14ac:dyDescent="0.25">
      <c r="A1932">
        <v>548286</v>
      </c>
      <c r="B1932" t="s">
        <v>4751</v>
      </c>
      <c r="C1932">
        <v>6102</v>
      </c>
      <c r="D1932" t="s">
        <v>4708</v>
      </c>
      <c r="E1932" t="s">
        <v>4709</v>
      </c>
      <c r="F1932" t="s">
        <v>4708</v>
      </c>
      <c r="G1932" t="s">
        <v>4687</v>
      </c>
      <c r="H1932" t="s">
        <v>4688</v>
      </c>
    </row>
    <row r="1933" spans="1:8" x14ac:dyDescent="0.25">
      <c r="A1933">
        <v>548308</v>
      </c>
      <c r="B1933" t="s">
        <v>969</v>
      </c>
      <c r="C1933">
        <v>6102</v>
      </c>
      <c r="D1933" t="s">
        <v>4708</v>
      </c>
      <c r="E1933" t="s">
        <v>4709</v>
      </c>
      <c r="F1933" t="s">
        <v>4708</v>
      </c>
      <c r="G1933" t="s">
        <v>4687</v>
      </c>
      <c r="H1933" t="s">
        <v>4688</v>
      </c>
    </row>
    <row r="1934" spans="1:8" x14ac:dyDescent="0.25">
      <c r="A1934">
        <v>548316</v>
      </c>
      <c r="B1934" t="s">
        <v>4416</v>
      </c>
      <c r="C1934">
        <v>6102</v>
      </c>
      <c r="D1934" t="s">
        <v>4708</v>
      </c>
      <c r="E1934" t="s">
        <v>4709</v>
      </c>
      <c r="F1934" t="s">
        <v>4708</v>
      </c>
      <c r="G1934" t="s">
        <v>4687</v>
      </c>
      <c r="H1934" t="s">
        <v>4688</v>
      </c>
    </row>
    <row r="1935" spans="1:8" x14ac:dyDescent="0.25">
      <c r="A1935">
        <v>548324</v>
      </c>
      <c r="B1935" t="s">
        <v>4235</v>
      </c>
      <c r="C1935">
        <v>6102</v>
      </c>
      <c r="D1935" t="s">
        <v>4708</v>
      </c>
      <c r="E1935" t="s">
        <v>4709</v>
      </c>
      <c r="F1935" t="s">
        <v>4708</v>
      </c>
      <c r="G1935" t="s">
        <v>4687</v>
      </c>
      <c r="H1935" t="s">
        <v>4688</v>
      </c>
    </row>
    <row r="1936" spans="1:8" x14ac:dyDescent="0.25">
      <c r="A1936">
        <v>548332</v>
      </c>
      <c r="B1936" t="s">
        <v>4558</v>
      </c>
      <c r="C1936">
        <v>6109</v>
      </c>
      <c r="D1936" t="s">
        <v>4706</v>
      </c>
      <c r="E1936" t="s">
        <v>4691</v>
      </c>
      <c r="F1936" t="s">
        <v>4690</v>
      </c>
      <c r="G1936" t="s">
        <v>4687</v>
      </c>
      <c r="H1936" t="s">
        <v>4688</v>
      </c>
    </row>
    <row r="1937" spans="1:8" x14ac:dyDescent="0.25">
      <c r="A1937">
        <v>548341</v>
      </c>
      <c r="B1937" t="s">
        <v>4752</v>
      </c>
      <c r="C1937">
        <v>6102</v>
      </c>
      <c r="D1937" t="s">
        <v>4708</v>
      </c>
      <c r="E1937" t="s">
        <v>4709</v>
      </c>
      <c r="F1937" t="s">
        <v>4708</v>
      </c>
      <c r="G1937" t="s">
        <v>4687</v>
      </c>
      <c r="H1937" t="s">
        <v>4688</v>
      </c>
    </row>
    <row r="1938" spans="1:8" x14ac:dyDescent="0.25">
      <c r="A1938">
        <v>548359</v>
      </c>
      <c r="B1938" t="s">
        <v>1253</v>
      </c>
      <c r="C1938">
        <v>6111</v>
      </c>
      <c r="D1938" t="s">
        <v>4744</v>
      </c>
      <c r="E1938" t="s">
        <v>4709</v>
      </c>
      <c r="F1938" t="s">
        <v>4708</v>
      </c>
      <c r="G1938" t="s">
        <v>4687</v>
      </c>
      <c r="H1938" t="s">
        <v>4688</v>
      </c>
    </row>
    <row r="1939" spans="1:8" x14ac:dyDescent="0.25">
      <c r="A1939">
        <v>548367</v>
      </c>
      <c r="B1939" t="s">
        <v>1638</v>
      </c>
      <c r="C1939">
        <v>6109</v>
      </c>
      <c r="D1939" t="s">
        <v>4706</v>
      </c>
      <c r="E1939" t="s">
        <v>4691</v>
      </c>
      <c r="F1939" t="s">
        <v>4690</v>
      </c>
      <c r="G1939" t="s">
        <v>4687</v>
      </c>
      <c r="H1939" t="s">
        <v>4688</v>
      </c>
    </row>
    <row r="1940" spans="1:8" x14ac:dyDescent="0.25">
      <c r="A1940">
        <v>548375</v>
      </c>
      <c r="B1940" t="s">
        <v>4753</v>
      </c>
      <c r="C1940">
        <v>6104</v>
      </c>
      <c r="D1940" t="s">
        <v>4723</v>
      </c>
      <c r="E1940" t="s">
        <v>4709</v>
      </c>
      <c r="F1940" t="s">
        <v>4708</v>
      </c>
      <c r="G1940" t="s">
        <v>4687</v>
      </c>
      <c r="H1940" t="s">
        <v>4688</v>
      </c>
    </row>
    <row r="1941" spans="1:8" x14ac:dyDescent="0.25">
      <c r="A1941">
        <v>548383</v>
      </c>
      <c r="B1941" t="s">
        <v>4754</v>
      </c>
      <c r="C1941">
        <v>6103</v>
      </c>
      <c r="D1941" t="s">
        <v>4712</v>
      </c>
      <c r="E1941" t="s">
        <v>4691</v>
      </c>
      <c r="F1941" t="s">
        <v>4690</v>
      </c>
      <c r="G1941" t="s">
        <v>4687</v>
      </c>
      <c r="H1941" t="s">
        <v>4688</v>
      </c>
    </row>
    <row r="1942" spans="1:8" x14ac:dyDescent="0.25">
      <c r="A1942">
        <v>548391</v>
      </c>
      <c r="B1942" t="s">
        <v>4755</v>
      </c>
      <c r="C1942">
        <v>6110</v>
      </c>
      <c r="D1942" t="s">
        <v>4690</v>
      </c>
      <c r="E1942" t="s">
        <v>4691</v>
      </c>
      <c r="F1942" t="s">
        <v>4690</v>
      </c>
      <c r="G1942" t="s">
        <v>4687</v>
      </c>
      <c r="H1942" t="s">
        <v>4688</v>
      </c>
    </row>
    <row r="1943" spans="1:8" x14ac:dyDescent="0.25">
      <c r="A1943">
        <v>548405</v>
      </c>
      <c r="B1943" t="s">
        <v>4756</v>
      </c>
      <c r="C1943">
        <v>6110</v>
      </c>
      <c r="D1943" t="s">
        <v>4690</v>
      </c>
      <c r="E1943" t="s">
        <v>4691</v>
      </c>
      <c r="F1943" t="s">
        <v>4690</v>
      </c>
      <c r="G1943" t="s">
        <v>4687</v>
      </c>
      <c r="H1943" t="s">
        <v>4688</v>
      </c>
    </row>
    <row r="1944" spans="1:8" x14ac:dyDescent="0.25">
      <c r="A1944">
        <v>548413</v>
      </c>
      <c r="B1944" t="s">
        <v>566</v>
      </c>
      <c r="C1944">
        <v>6104</v>
      </c>
      <c r="D1944" t="s">
        <v>4723</v>
      </c>
      <c r="E1944" t="s">
        <v>4709</v>
      </c>
      <c r="F1944" t="s">
        <v>4708</v>
      </c>
      <c r="G1944" t="s">
        <v>4687</v>
      </c>
      <c r="H1944" t="s">
        <v>4688</v>
      </c>
    </row>
    <row r="1945" spans="1:8" x14ac:dyDescent="0.25">
      <c r="A1945">
        <v>548421</v>
      </c>
      <c r="B1945" t="s">
        <v>4757</v>
      </c>
      <c r="C1945">
        <v>6104</v>
      </c>
      <c r="D1945" t="s">
        <v>4723</v>
      </c>
      <c r="E1945" t="s">
        <v>4709</v>
      </c>
      <c r="F1945" t="s">
        <v>4708</v>
      </c>
      <c r="G1945" t="s">
        <v>4687</v>
      </c>
      <c r="H1945" t="s">
        <v>4688</v>
      </c>
    </row>
    <row r="1946" spans="1:8" x14ac:dyDescent="0.25">
      <c r="A1946">
        <v>548430</v>
      </c>
      <c r="B1946" t="s">
        <v>2797</v>
      </c>
      <c r="C1946">
        <v>6104</v>
      </c>
      <c r="D1946" t="s">
        <v>4723</v>
      </c>
      <c r="E1946" t="s">
        <v>4709</v>
      </c>
      <c r="F1946" t="s">
        <v>4708</v>
      </c>
      <c r="G1946" t="s">
        <v>4687</v>
      </c>
      <c r="H1946" t="s">
        <v>4688</v>
      </c>
    </row>
    <row r="1947" spans="1:8" x14ac:dyDescent="0.25">
      <c r="A1947">
        <v>548448</v>
      </c>
      <c r="B1947" t="s">
        <v>4758</v>
      </c>
      <c r="C1947">
        <v>6104</v>
      </c>
      <c r="D1947" t="s">
        <v>4723</v>
      </c>
      <c r="E1947" t="s">
        <v>4709</v>
      </c>
      <c r="F1947" t="s">
        <v>4708</v>
      </c>
      <c r="G1947" t="s">
        <v>4687</v>
      </c>
      <c r="H1947" t="s">
        <v>4688</v>
      </c>
    </row>
    <row r="1948" spans="1:8" x14ac:dyDescent="0.25">
      <c r="A1948">
        <v>548456</v>
      </c>
      <c r="B1948" t="s">
        <v>4759</v>
      </c>
      <c r="C1948">
        <v>6110</v>
      </c>
      <c r="D1948" t="s">
        <v>4690</v>
      </c>
      <c r="E1948" t="s">
        <v>4691</v>
      </c>
      <c r="F1948" t="s">
        <v>4690</v>
      </c>
      <c r="G1948" t="s">
        <v>4687</v>
      </c>
      <c r="H1948" t="s">
        <v>4688</v>
      </c>
    </row>
    <row r="1949" spans="1:8" x14ac:dyDescent="0.25">
      <c r="A1949">
        <v>548464</v>
      </c>
      <c r="B1949" t="s">
        <v>4760</v>
      </c>
      <c r="C1949">
        <v>6110</v>
      </c>
      <c r="D1949" t="s">
        <v>4690</v>
      </c>
      <c r="E1949" t="s">
        <v>4691</v>
      </c>
      <c r="F1949" t="s">
        <v>4690</v>
      </c>
      <c r="G1949" t="s">
        <v>4687</v>
      </c>
      <c r="H1949" t="s">
        <v>4688</v>
      </c>
    </row>
    <row r="1950" spans="1:8" x14ac:dyDescent="0.25">
      <c r="A1950">
        <v>548472</v>
      </c>
      <c r="B1950" t="s">
        <v>4761</v>
      </c>
      <c r="C1950">
        <v>6109</v>
      </c>
      <c r="D1950" t="s">
        <v>4706</v>
      </c>
      <c r="E1950" t="s">
        <v>4691</v>
      </c>
      <c r="F1950" t="s">
        <v>4690</v>
      </c>
      <c r="G1950" t="s">
        <v>4687</v>
      </c>
      <c r="H1950" t="s">
        <v>4688</v>
      </c>
    </row>
    <row r="1951" spans="1:8" x14ac:dyDescent="0.25">
      <c r="A1951">
        <v>548481</v>
      </c>
      <c r="B1951" t="s">
        <v>2635</v>
      </c>
      <c r="C1951">
        <v>6104</v>
      </c>
      <c r="D1951" t="s">
        <v>4723</v>
      </c>
      <c r="E1951" t="s">
        <v>4709</v>
      </c>
      <c r="F1951" t="s">
        <v>4708</v>
      </c>
      <c r="G1951" t="s">
        <v>4687</v>
      </c>
      <c r="H1951" t="s">
        <v>4688</v>
      </c>
    </row>
    <row r="1952" spans="1:8" x14ac:dyDescent="0.25">
      <c r="A1952">
        <v>548499</v>
      </c>
      <c r="B1952" t="s">
        <v>1513</v>
      </c>
      <c r="C1952">
        <v>6104</v>
      </c>
      <c r="D1952" t="s">
        <v>4723</v>
      </c>
      <c r="E1952" t="s">
        <v>4709</v>
      </c>
      <c r="F1952" t="s">
        <v>4708</v>
      </c>
      <c r="G1952" t="s">
        <v>4687</v>
      </c>
      <c r="H1952" t="s">
        <v>4688</v>
      </c>
    </row>
    <row r="1953" spans="1:8" x14ac:dyDescent="0.25">
      <c r="A1953">
        <v>548502</v>
      </c>
      <c r="B1953" t="s">
        <v>1175</v>
      </c>
      <c r="C1953">
        <v>6110</v>
      </c>
      <c r="D1953" t="s">
        <v>4690</v>
      </c>
      <c r="E1953" t="s">
        <v>4691</v>
      </c>
      <c r="F1953" t="s">
        <v>4690</v>
      </c>
      <c r="G1953" t="s">
        <v>4687</v>
      </c>
      <c r="H1953" t="s">
        <v>4688</v>
      </c>
    </row>
    <row r="1954" spans="1:8" x14ac:dyDescent="0.25">
      <c r="A1954">
        <v>548511</v>
      </c>
      <c r="B1954" t="s">
        <v>4706</v>
      </c>
      <c r="C1954">
        <v>6109</v>
      </c>
      <c r="D1954" t="s">
        <v>4706</v>
      </c>
      <c r="E1954" t="s">
        <v>4691</v>
      </c>
      <c r="F1954" t="s">
        <v>4690</v>
      </c>
      <c r="G1954" t="s">
        <v>4687</v>
      </c>
      <c r="H1954" t="s">
        <v>4688</v>
      </c>
    </row>
    <row r="1955" spans="1:8" x14ac:dyDescent="0.25">
      <c r="A1955">
        <v>548529</v>
      </c>
      <c r="B1955" t="s">
        <v>4762</v>
      </c>
      <c r="C1955">
        <v>6102</v>
      </c>
      <c r="D1955" t="s">
        <v>4708</v>
      </c>
      <c r="E1955" t="s">
        <v>4709</v>
      </c>
      <c r="F1955" t="s">
        <v>4708</v>
      </c>
      <c r="G1955" t="s">
        <v>4687</v>
      </c>
      <c r="H1955" t="s">
        <v>4688</v>
      </c>
    </row>
    <row r="1956" spans="1:8" x14ac:dyDescent="0.25">
      <c r="A1956">
        <v>548537</v>
      </c>
      <c r="B1956" t="s">
        <v>4763</v>
      </c>
      <c r="C1956">
        <v>6102</v>
      </c>
      <c r="D1956" t="s">
        <v>4708</v>
      </c>
      <c r="E1956" t="s">
        <v>4709</v>
      </c>
      <c r="F1956" t="s">
        <v>4708</v>
      </c>
      <c r="G1956" t="s">
        <v>4687</v>
      </c>
      <c r="H1956" t="s">
        <v>4688</v>
      </c>
    </row>
    <row r="1957" spans="1:8" x14ac:dyDescent="0.25">
      <c r="A1957">
        <v>548545</v>
      </c>
      <c r="B1957" t="s">
        <v>5787</v>
      </c>
      <c r="C1957">
        <v>6103</v>
      </c>
      <c r="D1957" t="s">
        <v>4712</v>
      </c>
      <c r="E1957" t="s">
        <v>4691</v>
      </c>
      <c r="F1957" t="s">
        <v>4690</v>
      </c>
      <c r="G1957" t="s">
        <v>4687</v>
      </c>
      <c r="H1957" t="s">
        <v>4688</v>
      </c>
    </row>
    <row r="1958" spans="1:8" x14ac:dyDescent="0.25">
      <c r="A1958">
        <v>548553</v>
      </c>
      <c r="B1958" t="s">
        <v>2468</v>
      </c>
      <c r="C1958">
        <v>6104</v>
      </c>
      <c r="D1958" t="s">
        <v>4723</v>
      </c>
      <c r="E1958" t="s">
        <v>4709</v>
      </c>
      <c r="F1958" t="s">
        <v>4708</v>
      </c>
      <c r="G1958" t="s">
        <v>4687</v>
      </c>
      <c r="H1958" t="s">
        <v>4688</v>
      </c>
    </row>
    <row r="1959" spans="1:8" x14ac:dyDescent="0.25">
      <c r="A1959">
        <v>548561</v>
      </c>
      <c r="B1959" t="s">
        <v>4764</v>
      </c>
      <c r="C1959">
        <v>6110</v>
      </c>
      <c r="D1959" t="s">
        <v>4690</v>
      </c>
      <c r="E1959" t="s">
        <v>4691</v>
      </c>
      <c r="F1959" t="s">
        <v>4690</v>
      </c>
      <c r="G1959" t="s">
        <v>4687</v>
      </c>
      <c r="H1959" t="s">
        <v>4688</v>
      </c>
    </row>
    <row r="1960" spans="1:8" x14ac:dyDescent="0.25">
      <c r="A1960">
        <v>548570</v>
      </c>
      <c r="B1960" t="s">
        <v>4765</v>
      </c>
      <c r="C1960">
        <v>6111</v>
      </c>
      <c r="D1960" t="s">
        <v>4744</v>
      </c>
      <c r="E1960" t="s">
        <v>4709</v>
      </c>
      <c r="F1960" t="s">
        <v>4708</v>
      </c>
      <c r="G1960" t="s">
        <v>4687</v>
      </c>
      <c r="H1960" t="s">
        <v>4688</v>
      </c>
    </row>
    <row r="1961" spans="1:8" x14ac:dyDescent="0.25">
      <c r="A1961">
        <v>548588</v>
      </c>
      <c r="B1961" t="s">
        <v>4766</v>
      </c>
      <c r="C1961">
        <v>6102</v>
      </c>
      <c r="D1961" t="s">
        <v>4708</v>
      </c>
      <c r="E1961" t="s">
        <v>4709</v>
      </c>
      <c r="F1961" t="s">
        <v>4708</v>
      </c>
      <c r="G1961" t="s">
        <v>4687</v>
      </c>
      <c r="H1961" t="s">
        <v>4688</v>
      </c>
    </row>
    <row r="1962" spans="1:8" x14ac:dyDescent="0.25">
      <c r="A1962">
        <v>548596</v>
      </c>
      <c r="B1962" t="s">
        <v>1624</v>
      </c>
      <c r="C1962">
        <v>6104</v>
      </c>
      <c r="D1962" t="s">
        <v>4723</v>
      </c>
      <c r="E1962" t="s">
        <v>4709</v>
      </c>
      <c r="F1962" t="s">
        <v>4708</v>
      </c>
      <c r="G1962" t="s">
        <v>4687</v>
      </c>
      <c r="H1962" t="s">
        <v>4688</v>
      </c>
    </row>
    <row r="1963" spans="1:8" x14ac:dyDescent="0.25">
      <c r="A1963">
        <v>548600</v>
      </c>
      <c r="B1963" t="s">
        <v>4767</v>
      </c>
      <c r="C1963">
        <v>6109</v>
      </c>
      <c r="D1963" t="s">
        <v>4706</v>
      </c>
      <c r="E1963" t="s">
        <v>4691</v>
      </c>
      <c r="F1963" t="s">
        <v>4690</v>
      </c>
      <c r="G1963" t="s">
        <v>4687</v>
      </c>
      <c r="H1963" t="s">
        <v>4688</v>
      </c>
    </row>
    <row r="1964" spans="1:8" x14ac:dyDescent="0.25">
      <c r="A1964">
        <v>548618</v>
      </c>
      <c r="B1964" t="s">
        <v>4768</v>
      </c>
      <c r="C1964">
        <v>6104</v>
      </c>
      <c r="D1964" t="s">
        <v>4723</v>
      </c>
      <c r="E1964" t="s">
        <v>4709</v>
      </c>
      <c r="F1964" t="s">
        <v>4708</v>
      </c>
      <c r="G1964" t="s">
        <v>4687</v>
      </c>
      <c r="H1964" t="s">
        <v>4688</v>
      </c>
    </row>
    <row r="1965" spans="1:8" x14ac:dyDescent="0.25">
      <c r="A1965">
        <v>548626</v>
      </c>
      <c r="B1965" t="s">
        <v>4769</v>
      </c>
      <c r="C1965">
        <v>6102</v>
      </c>
      <c r="D1965" t="s">
        <v>4708</v>
      </c>
      <c r="E1965" t="s">
        <v>4709</v>
      </c>
      <c r="F1965" t="s">
        <v>4708</v>
      </c>
      <c r="G1965" t="s">
        <v>4687</v>
      </c>
      <c r="H1965" t="s">
        <v>4688</v>
      </c>
    </row>
    <row r="1966" spans="1:8" x14ac:dyDescent="0.25">
      <c r="A1966">
        <v>548634</v>
      </c>
      <c r="B1966" t="s">
        <v>4770</v>
      </c>
      <c r="C1966">
        <v>6104</v>
      </c>
      <c r="D1966" t="s">
        <v>4723</v>
      </c>
      <c r="E1966" t="s">
        <v>4709</v>
      </c>
      <c r="F1966" t="s">
        <v>4708</v>
      </c>
      <c r="G1966" t="s">
        <v>4687</v>
      </c>
      <c r="H1966" t="s">
        <v>4688</v>
      </c>
    </row>
    <row r="1967" spans="1:8" x14ac:dyDescent="0.25">
      <c r="A1967">
        <v>548642</v>
      </c>
      <c r="B1967" t="s">
        <v>1403</v>
      </c>
      <c r="C1967">
        <v>5208</v>
      </c>
      <c r="D1967" t="s">
        <v>1404</v>
      </c>
      <c r="E1967" t="s">
        <v>1405</v>
      </c>
      <c r="F1967" t="s">
        <v>1406</v>
      </c>
      <c r="G1967" t="s">
        <v>1374</v>
      </c>
      <c r="H1967" t="s">
        <v>1375</v>
      </c>
    </row>
    <row r="1968" spans="1:8" x14ac:dyDescent="0.25">
      <c r="A1968">
        <v>548651</v>
      </c>
      <c r="B1968" t="s">
        <v>1407</v>
      </c>
      <c r="C1968">
        <v>5213</v>
      </c>
      <c r="D1968" t="s">
        <v>1406</v>
      </c>
      <c r="E1968" t="s">
        <v>1405</v>
      </c>
      <c r="F1968" t="s">
        <v>1406</v>
      </c>
      <c r="G1968" t="s">
        <v>1374</v>
      </c>
      <c r="H1968" t="s">
        <v>1375</v>
      </c>
    </row>
    <row r="1969" spans="1:8" x14ac:dyDescent="0.25">
      <c r="A1969">
        <v>548669</v>
      </c>
      <c r="B1969" t="s">
        <v>1408</v>
      </c>
      <c r="C1969">
        <v>5202</v>
      </c>
      <c r="D1969" t="s">
        <v>1409</v>
      </c>
      <c r="E1969" t="s">
        <v>1405</v>
      </c>
      <c r="F1969" t="s">
        <v>1406</v>
      </c>
      <c r="G1969" t="s">
        <v>1374</v>
      </c>
      <c r="H1969" t="s">
        <v>1375</v>
      </c>
    </row>
    <row r="1970" spans="1:8" x14ac:dyDescent="0.25">
      <c r="A1970">
        <v>548677</v>
      </c>
      <c r="B1970" t="s">
        <v>1410</v>
      </c>
      <c r="C1970">
        <v>5205</v>
      </c>
      <c r="D1970" t="s">
        <v>1377</v>
      </c>
      <c r="E1970" t="s">
        <v>1378</v>
      </c>
      <c r="F1970" t="s">
        <v>1377</v>
      </c>
      <c r="G1970" t="s">
        <v>1374</v>
      </c>
      <c r="H1970" t="s">
        <v>1375</v>
      </c>
    </row>
    <row r="1971" spans="1:8" x14ac:dyDescent="0.25">
      <c r="A1971">
        <v>548685</v>
      </c>
      <c r="B1971" t="s">
        <v>1411</v>
      </c>
      <c r="C1971">
        <v>5208</v>
      </c>
      <c r="D1971" t="s">
        <v>1404</v>
      </c>
      <c r="E1971" t="s">
        <v>1405</v>
      </c>
      <c r="F1971" t="s">
        <v>1406</v>
      </c>
      <c r="G1971" t="s">
        <v>1374</v>
      </c>
      <c r="H1971" t="s">
        <v>1375</v>
      </c>
    </row>
    <row r="1972" spans="1:8" x14ac:dyDescent="0.25">
      <c r="A1972">
        <v>548693</v>
      </c>
      <c r="B1972" t="s">
        <v>1412</v>
      </c>
      <c r="C1972">
        <v>5208</v>
      </c>
      <c r="D1972" t="s">
        <v>1404</v>
      </c>
      <c r="E1972" t="s">
        <v>1405</v>
      </c>
      <c r="F1972" t="s">
        <v>1406</v>
      </c>
      <c r="G1972" t="s">
        <v>1374</v>
      </c>
      <c r="H1972" t="s">
        <v>1375</v>
      </c>
    </row>
    <row r="1973" spans="1:8" x14ac:dyDescent="0.25">
      <c r="A1973">
        <v>548707</v>
      </c>
      <c r="B1973" t="s">
        <v>56</v>
      </c>
      <c r="C1973">
        <v>5208</v>
      </c>
      <c r="D1973" t="s">
        <v>1404</v>
      </c>
      <c r="E1973" t="s">
        <v>1405</v>
      </c>
      <c r="F1973" t="s">
        <v>1406</v>
      </c>
      <c r="G1973" t="s">
        <v>1374</v>
      </c>
      <c r="H1973" t="s">
        <v>1375</v>
      </c>
    </row>
    <row r="1974" spans="1:8" x14ac:dyDescent="0.25">
      <c r="A1974">
        <v>548715</v>
      </c>
      <c r="B1974" t="s">
        <v>4771</v>
      </c>
      <c r="C1974">
        <v>6103</v>
      </c>
      <c r="D1974" t="s">
        <v>4712</v>
      </c>
      <c r="E1974" t="s">
        <v>4691</v>
      </c>
      <c r="F1974" t="s">
        <v>4690</v>
      </c>
      <c r="G1974" t="s">
        <v>4687</v>
      </c>
      <c r="H1974" t="s">
        <v>4688</v>
      </c>
    </row>
    <row r="1975" spans="1:8" x14ac:dyDescent="0.25">
      <c r="A1975">
        <v>548723</v>
      </c>
      <c r="B1975" t="s">
        <v>1413</v>
      </c>
      <c r="C1975">
        <v>5213</v>
      </c>
      <c r="D1975" t="s">
        <v>1406</v>
      </c>
      <c r="E1975" t="s">
        <v>1405</v>
      </c>
      <c r="F1975" t="s">
        <v>1406</v>
      </c>
      <c r="G1975" t="s">
        <v>1374</v>
      </c>
      <c r="H1975" t="s">
        <v>1375</v>
      </c>
    </row>
    <row r="1976" spans="1:8" x14ac:dyDescent="0.25">
      <c r="A1976">
        <v>548731</v>
      </c>
      <c r="B1976" t="s">
        <v>4772</v>
      </c>
      <c r="C1976">
        <v>6109</v>
      </c>
      <c r="D1976" t="s">
        <v>4706</v>
      </c>
      <c r="E1976" t="s">
        <v>4691</v>
      </c>
      <c r="F1976" t="s">
        <v>4690</v>
      </c>
      <c r="G1976" t="s">
        <v>4687</v>
      </c>
      <c r="H1976" t="s">
        <v>4688</v>
      </c>
    </row>
    <row r="1977" spans="1:8" x14ac:dyDescent="0.25">
      <c r="A1977">
        <v>548740</v>
      </c>
      <c r="B1977" t="s">
        <v>4773</v>
      </c>
      <c r="C1977">
        <v>6109</v>
      </c>
      <c r="D1977" t="s">
        <v>4706</v>
      </c>
      <c r="E1977" t="s">
        <v>4691</v>
      </c>
      <c r="F1977" t="s">
        <v>4690</v>
      </c>
      <c r="G1977" t="s">
        <v>4687</v>
      </c>
      <c r="H1977" t="s">
        <v>4688</v>
      </c>
    </row>
    <row r="1978" spans="1:8" x14ac:dyDescent="0.25">
      <c r="A1978">
        <v>548758</v>
      </c>
      <c r="B1978" t="s">
        <v>1414</v>
      </c>
      <c r="C1978">
        <v>5213</v>
      </c>
      <c r="D1978" t="s">
        <v>1406</v>
      </c>
      <c r="E1978" t="s">
        <v>1405</v>
      </c>
      <c r="F1978" t="s">
        <v>1406</v>
      </c>
      <c r="G1978" t="s">
        <v>1374</v>
      </c>
      <c r="H1978" t="s">
        <v>1375</v>
      </c>
    </row>
    <row r="1979" spans="1:8" x14ac:dyDescent="0.25">
      <c r="A1979">
        <v>548766</v>
      </c>
      <c r="B1979" t="s">
        <v>425</v>
      </c>
      <c r="C1979">
        <v>6103</v>
      </c>
      <c r="D1979" t="s">
        <v>4712</v>
      </c>
      <c r="E1979" t="s">
        <v>4691</v>
      </c>
      <c r="F1979" t="s">
        <v>4690</v>
      </c>
      <c r="G1979" t="s">
        <v>4687</v>
      </c>
      <c r="H1979" t="s">
        <v>4688</v>
      </c>
    </row>
    <row r="1980" spans="1:8" x14ac:dyDescent="0.25">
      <c r="A1980">
        <v>548774</v>
      </c>
      <c r="B1980" t="s">
        <v>4774</v>
      </c>
      <c r="C1980">
        <v>6103</v>
      </c>
      <c r="D1980" t="s">
        <v>4712</v>
      </c>
      <c r="E1980" t="s">
        <v>4691</v>
      </c>
      <c r="F1980" t="s">
        <v>4690</v>
      </c>
      <c r="G1980" t="s">
        <v>4687</v>
      </c>
      <c r="H1980" t="s">
        <v>4688</v>
      </c>
    </row>
    <row r="1981" spans="1:8" x14ac:dyDescent="0.25">
      <c r="A1981">
        <v>548782</v>
      </c>
      <c r="B1981" t="s">
        <v>1415</v>
      </c>
      <c r="C1981">
        <v>5213</v>
      </c>
      <c r="D1981" t="s">
        <v>1406</v>
      </c>
      <c r="E1981" t="s">
        <v>1405</v>
      </c>
      <c r="F1981" t="s">
        <v>1406</v>
      </c>
      <c r="G1981" t="s">
        <v>1374</v>
      </c>
      <c r="H1981" t="s">
        <v>1375</v>
      </c>
    </row>
    <row r="1982" spans="1:8" x14ac:dyDescent="0.25">
      <c r="A1982">
        <v>548791</v>
      </c>
      <c r="B1982" t="s">
        <v>1416</v>
      </c>
      <c r="C1982">
        <v>5202</v>
      </c>
      <c r="D1982" t="s">
        <v>1409</v>
      </c>
      <c r="E1982" t="s">
        <v>1405</v>
      </c>
      <c r="F1982" t="s">
        <v>1406</v>
      </c>
      <c r="G1982" t="s">
        <v>1374</v>
      </c>
      <c r="H1982" t="s">
        <v>1375</v>
      </c>
    </row>
    <row r="1983" spans="1:8" x14ac:dyDescent="0.25">
      <c r="A1983">
        <v>548804</v>
      </c>
      <c r="B1983" t="s">
        <v>1417</v>
      </c>
      <c r="C1983">
        <v>5214</v>
      </c>
      <c r="D1983" t="s">
        <v>1385</v>
      </c>
      <c r="E1983" t="s">
        <v>1386</v>
      </c>
      <c r="F1983" t="s">
        <v>1385</v>
      </c>
      <c r="G1983" t="s">
        <v>1374</v>
      </c>
      <c r="H1983" t="s">
        <v>1375</v>
      </c>
    </row>
    <row r="1984" spans="1:8" x14ac:dyDescent="0.25">
      <c r="A1984">
        <v>548812</v>
      </c>
      <c r="B1984" t="s">
        <v>1329</v>
      </c>
      <c r="C1984">
        <v>5203</v>
      </c>
      <c r="D1984" t="s">
        <v>1388</v>
      </c>
      <c r="E1984" t="s">
        <v>1386</v>
      </c>
      <c r="F1984" t="s">
        <v>1385</v>
      </c>
      <c r="G1984" t="s">
        <v>1374</v>
      </c>
      <c r="H1984" t="s">
        <v>1375</v>
      </c>
    </row>
    <row r="1985" spans="1:8" x14ac:dyDescent="0.25">
      <c r="A1985">
        <v>548821</v>
      </c>
      <c r="B1985" t="s">
        <v>1418</v>
      </c>
      <c r="C1985">
        <v>5203</v>
      </c>
      <c r="D1985" t="s">
        <v>1388</v>
      </c>
      <c r="E1985" t="s">
        <v>1386</v>
      </c>
      <c r="F1985" t="s">
        <v>1385</v>
      </c>
      <c r="G1985" t="s">
        <v>1374</v>
      </c>
      <c r="H1985" t="s">
        <v>1375</v>
      </c>
    </row>
    <row r="1986" spans="1:8" x14ac:dyDescent="0.25">
      <c r="A1986">
        <v>548839</v>
      </c>
      <c r="B1986" t="s">
        <v>1419</v>
      </c>
      <c r="C1986">
        <v>5203</v>
      </c>
      <c r="D1986" t="s">
        <v>1388</v>
      </c>
      <c r="E1986" t="s">
        <v>1386</v>
      </c>
      <c r="F1986" t="s">
        <v>1385</v>
      </c>
      <c r="G1986" t="s">
        <v>1374</v>
      </c>
      <c r="H1986" t="s">
        <v>1375</v>
      </c>
    </row>
    <row r="1987" spans="1:8" x14ac:dyDescent="0.25">
      <c r="A1987">
        <v>548847</v>
      </c>
      <c r="B1987" t="s">
        <v>1420</v>
      </c>
      <c r="C1987">
        <v>5203</v>
      </c>
      <c r="D1987" t="s">
        <v>1388</v>
      </c>
      <c r="E1987" t="s">
        <v>1386</v>
      </c>
      <c r="F1987" t="s">
        <v>1385</v>
      </c>
      <c r="G1987" t="s">
        <v>1374</v>
      </c>
      <c r="H1987" t="s">
        <v>1375</v>
      </c>
    </row>
    <row r="1988" spans="1:8" x14ac:dyDescent="0.25">
      <c r="A1988">
        <v>548855</v>
      </c>
      <c r="B1988" t="s">
        <v>1421</v>
      </c>
      <c r="C1988">
        <v>5204</v>
      </c>
      <c r="D1988" t="s">
        <v>1422</v>
      </c>
      <c r="E1988" t="s">
        <v>1382</v>
      </c>
      <c r="F1988" t="s">
        <v>1381</v>
      </c>
      <c r="G1988" t="s">
        <v>1374</v>
      </c>
      <c r="H1988" t="s">
        <v>1375</v>
      </c>
    </row>
    <row r="1989" spans="1:8" x14ac:dyDescent="0.25">
      <c r="A1989">
        <v>548863</v>
      </c>
      <c r="B1989" t="s">
        <v>1423</v>
      </c>
      <c r="C1989">
        <v>5204</v>
      </c>
      <c r="D1989" t="s">
        <v>1422</v>
      </c>
      <c r="E1989" t="s">
        <v>1382</v>
      </c>
      <c r="F1989" t="s">
        <v>1381</v>
      </c>
      <c r="G1989" t="s">
        <v>1374</v>
      </c>
      <c r="H1989" t="s">
        <v>1375</v>
      </c>
    </row>
    <row r="1990" spans="1:8" x14ac:dyDescent="0.25">
      <c r="A1990">
        <v>548871</v>
      </c>
      <c r="B1990" t="s">
        <v>1424</v>
      </c>
      <c r="C1990">
        <v>5204</v>
      </c>
      <c r="D1990" t="s">
        <v>1422</v>
      </c>
      <c r="E1990" t="s">
        <v>1382</v>
      </c>
      <c r="F1990" t="s">
        <v>1381</v>
      </c>
      <c r="G1990" t="s">
        <v>1374</v>
      </c>
      <c r="H1990" t="s">
        <v>1375</v>
      </c>
    </row>
    <row r="1991" spans="1:8" x14ac:dyDescent="0.25">
      <c r="A1991">
        <v>548880</v>
      </c>
      <c r="B1991" t="s">
        <v>1425</v>
      </c>
      <c r="C1991">
        <v>5204</v>
      </c>
      <c r="D1991" t="s">
        <v>1422</v>
      </c>
      <c r="E1991" t="s">
        <v>1382</v>
      </c>
      <c r="F1991" t="s">
        <v>1381</v>
      </c>
      <c r="G1991" t="s">
        <v>1374</v>
      </c>
      <c r="H1991" t="s">
        <v>1375</v>
      </c>
    </row>
    <row r="1992" spans="1:8" x14ac:dyDescent="0.25">
      <c r="A1992">
        <v>548898</v>
      </c>
      <c r="B1992" t="s">
        <v>1426</v>
      </c>
      <c r="C1992">
        <v>5207</v>
      </c>
      <c r="D1992" t="s">
        <v>1381</v>
      </c>
      <c r="E1992" t="s">
        <v>1382</v>
      </c>
      <c r="F1992" t="s">
        <v>1381</v>
      </c>
      <c r="G1992" t="s">
        <v>1374</v>
      </c>
      <c r="H1992" t="s">
        <v>1375</v>
      </c>
    </row>
    <row r="1993" spans="1:8" x14ac:dyDescent="0.25">
      <c r="A1993">
        <v>548901</v>
      </c>
      <c r="B1993" t="s">
        <v>1427</v>
      </c>
      <c r="C1993">
        <v>5204</v>
      </c>
      <c r="D1993" t="s">
        <v>1422</v>
      </c>
      <c r="E1993" t="s">
        <v>1382</v>
      </c>
      <c r="F1993" t="s">
        <v>1381</v>
      </c>
      <c r="G1993" t="s">
        <v>1374</v>
      </c>
      <c r="H1993" t="s">
        <v>1375</v>
      </c>
    </row>
    <row r="1994" spans="1:8" x14ac:dyDescent="0.25">
      <c r="A1994">
        <v>548910</v>
      </c>
      <c r="B1994" t="s">
        <v>1428</v>
      </c>
      <c r="C1994">
        <v>5207</v>
      </c>
      <c r="D1994" t="s">
        <v>1381</v>
      </c>
      <c r="E1994" t="s">
        <v>1382</v>
      </c>
      <c r="F1994" t="s">
        <v>1381</v>
      </c>
      <c r="G1994" t="s">
        <v>1374</v>
      </c>
      <c r="H1994" t="s">
        <v>1375</v>
      </c>
    </row>
    <row r="1995" spans="1:8" x14ac:dyDescent="0.25">
      <c r="A1995">
        <v>548928</v>
      </c>
      <c r="B1995" t="s">
        <v>992</v>
      </c>
      <c r="C1995">
        <v>5207</v>
      </c>
      <c r="D1995" t="s">
        <v>1381</v>
      </c>
      <c r="E1995" t="s">
        <v>1382</v>
      </c>
      <c r="F1995" t="s">
        <v>1381</v>
      </c>
      <c r="G1995" t="s">
        <v>1374</v>
      </c>
      <c r="H1995" t="s">
        <v>1375</v>
      </c>
    </row>
    <row r="1996" spans="1:8" x14ac:dyDescent="0.25">
      <c r="A1996">
        <v>548936</v>
      </c>
      <c r="B1996" t="s">
        <v>1025</v>
      </c>
      <c r="C1996">
        <v>6110</v>
      </c>
      <c r="D1996" t="s">
        <v>4690</v>
      </c>
      <c r="E1996" t="s">
        <v>4691</v>
      </c>
      <c r="F1996" t="s">
        <v>4690</v>
      </c>
      <c r="G1996" t="s">
        <v>4687</v>
      </c>
      <c r="H1996" t="s">
        <v>4688</v>
      </c>
    </row>
    <row r="1997" spans="1:8" x14ac:dyDescent="0.25">
      <c r="A1997">
        <v>548944</v>
      </c>
      <c r="B1997" t="s">
        <v>1429</v>
      </c>
      <c r="C1997">
        <v>5207</v>
      </c>
      <c r="D1997" t="s">
        <v>1381</v>
      </c>
      <c r="E1997" t="s">
        <v>1382</v>
      </c>
      <c r="F1997" t="s">
        <v>1381</v>
      </c>
      <c r="G1997" t="s">
        <v>1374</v>
      </c>
      <c r="H1997" t="s">
        <v>1375</v>
      </c>
    </row>
    <row r="1998" spans="1:8" x14ac:dyDescent="0.25">
      <c r="A1998">
        <v>548952</v>
      </c>
      <c r="B1998" t="s">
        <v>1430</v>
      </c>
      <c r="C1998">
        <v>5207</v>
      </c>
      <c r="D1998" t="s">
        <v>1381</v>
      </c>
      <c r="E1998" t="s">
        <v>1382</v>
      </c>
      <c r="F1998" t="s">
        <v>1381</v>
      </c>
      <c r="G1998" t="s">
        <v>1374</v>
      </c>
      <c r="H1998" t="s">
        <v>1375</v>
      </c>
    </row>
    <row r="1999" spans="1:8" x14ac:dyDescent="0.25">
      <c r="A1999">
        <v>548961</v>
      </c>
      <c r="B1999" t="s">
        <v>1431</v>
      </c>
      <c r="C1999">
        <v>5207</v>
      </c>
      <c r="D1999" t="s">
        <v>1381</v>
      </c>
      <c r="E1999" t="s">
        <v>1382</v>
      </c>
      <c r="F1999" t="s">
        <v>1381</v>
      </c>
      <c r="G1999" t="s">
        <v>1374</v>
      </c>
      <c r="H1999" t="s">
        <v>1375</v>
      </c>
    </row>
    <row r="2000" spans="1:8" x14ac:dyDescent="0.25">
      <c r="A2000">
        <v>548979</v>
      </c>
      <c r="B2000" t="s">
        <v>172</v>
      </c>
      <c r="C2000">
        <v>5204</v>
      </c>
      <c r="D2000" t="s">
        <v>1422</v>
      </c>
      <c r="E2000" t="s">
        <v>1382</v>
      </c>
      <c r="F2000" t="s">
        <v>1381</v>
      </c>
      <c r="G2000" t="s">
        <v>1374</v>
      </c>
      <c r="H2000" t="s">
        <v>1375</v>
      </c>
    </row>
    <row r="2001" spans="1:8" x14ac:dyDescent="0.25">
      <c r="A2001">
        <v>548987</v>
      </c>
      <c r="B2001" t="s">
        <v>4775</v>
      </c>
      <c r="C2001">
        <v>6110</v>
      </c>
      <c r="D2001" t="s">
        <v>4690</v>
      </c>
      <c r="E2001" t="s">
        <v>4691</v>
      </c>
      <c r="F2001" t="s">
        <v>4690</v>
      </c>
      <c r="G2001" t="s">
        <v>4687</v>
      </c>
      <c r="H2001" t="s">
        <v>4688</v>
      </c>
    </row>
    <row r="2002" spans="1:8" x14ac:dyDescent="0.25">
      <c r="A2002">
        <v>548995</v>
      </c>
      <c r="B2002" t="s">
        <v>1432</v>
      </c>
      <c r="C2002">
        <v>5204</v>
      </c>
      <c r="D2002" t="s">
        <v>1422</v>
      </c>
      <c r="E2002" t="s">
        <v>1382</v>
      </c>
      <c r="F2002" t="s">
        <v>1381</v>
      </c>
      <c r="G2002" t="s">
        <v>1374</v>
      </c>
      <c r="H2002" t="s">
        <v>1375</v>
      </c>
    </row>
    <row r="2003" spans="1:8" x14ac:dyDescent="0.25">
      <c r="A2003">
        <v>549002</v>
      </c>
      <c r="B2003" t="s">
        <v>4776</v>
      </c>
      <c r="C2003">
        <v>6110</v>
      </c>
      <c r="D2003" t="s">
        <v>4690</v>
      </c>
      <c r="E2003" t="s">
        <v>4691</v>
      </c>
      <c r="F2003" t="s">
        <v>4690</v>
      </c>
      <c r="G2003" t="s">
        <v>4687</v>
      </c>
      <c r="H2003" t="s">
        <v>4688</v>
      </c>
    </row>
    <row r="2004" spans="1:8" x14ac:dyDescent="0.25">
      <c r="A2004">
        <v>549011</v>
      </c>
      <c r="B2004" t="s">
        <v>4777</v>
      </c>
      <c r="C2004">
        <v>6109</v>
      </c>
      <c r="D2004" t="s">
        <v>4706</v>
      </c>
      <c r="E2004" t="s">
        <v>4691</v>
      </c>
      <c r="F2004" t="s">
        <v>4690</v>
      </c>
      <c r="G2004" t="s">
        <v>4687</v>
      </c>
      <c r="H2004" t="s">
        <v>4688</v>
      </c>
    </row>
    <row r="2005" spans="1:8" x14ac:dyDescent="0.25">
      <c r="A2005">
        <v>549029</v>
      </c>
      <c r="B2005" t="s">
        <v>1433</v>
      </c>
      <c r="C2005">
        <v>5204</v>
      </c>
      <c r="D2005" t="s">
        <v>1422</v>
      </c>
      <c r="E2005" t="s">
        <v>1382</v>
      </c>
      <c r="F2005" t="s">
        <v>1381</v>
      </c>
      <c r="G2005" t="s">
        <v>1374</v>
      </c>
      <c r="H2005" t="s">
        <v>1375</v>
      </c>
    </row>
    <row r="2006" spans="1:8" x14ac:dyDescent="0.25">
      <c r="A2006">
        <v>549037</v>
      </c>
      <c r="B2006" t="s">
        <v>1434</v>
      </c>
      <c r="C2006">
        <v>5207</v>
      </c>
      <c r="D2006" t="s">
        <v>1381</v>
      </c>
      <c r="E2006" t="s">
        <v>1382</v>
      </c>
      <c r="F2006" t="s">
        <v>1381</v>
      </c>
      <c r="G2006" t="s">
        <v>1374</v>
      </c>
      <c r="H2006" t="s">
        <v>1375</v>
      </c>
    </row>
    <row r="2007" spans="1:8" x14ac:dyDescent="0.25">
      <c r="A2007">
        <v>549045</v>
      </c>
      <c r="B2007" t="s">
        <v>4778</v>
      </c>
      <c r="C2007">
        <v>6110</v>
      </c>
      <c r="D2007" t="s">
        <v>4690</v>
      </c>
      <c r="E2007" t="s">
        <v>4691</v>
      </c>
      <c r="F2007" t="s">
        <v>4690</v>
      </c>
      <c r="G2007" t="s">
        <v>4687</v>
      </c>
      <c r="H2007" t="s">
        <v>4688</v>
      </c>
    </row>
    <row r="2008" spans="1:8" x14ac:dyDescent="0.25">
      <c r="A2008">
        <v>549053</v>
      </c>
      <c r="B2008" t="s">
        <v>1990</v>
      </c>
      <c r="C2008">
        <v>6110</v>
      </c>
      <c r="D2008" t="s">
        <v>4690</v>
      </c>
      <c r="E2008" t="s">
        <v>4691</v>
      </c>
      <c r="F2008" t="s">
        <v>4690</v>
      </c>
      <c r="G2008" t="s">
        <v>4687</v>
      </c>
      <c r="H2008" t="s">
        <v>4688</v>
      </c>
    </row>
    <row r="2009" spans="1:8" x14ac:dyDescent="0.25">
      <c r="A2009">
        <v>549061</v>
      </c>
      <c r="B2009" t="s">
        <v>4779</v>
      </c>
      <c r="C2009">
        <v>6109</v>
      </c>
      <c r="D2009" t="s">
        <v>4706</v>
      </c>
      <c r="E2009" t="s">
        <v>4691</v>
      </c>
      <c r="F2009" t="s">
        <v>4690</v>
      </c>
      <c r="G2009" t="s">
        <v>4687</v>
      </c>
      <c r="H2009" t="s">
        <v>4688</v>
      </c>
    </row>
    <row r="2010" spans="1:8" x14ac:dyDescent="0.25">
      <c r="A2010">
        <v>549070</v>
      </c>
      <c r="B2010" t="s">
        <v>22</v>
      </c>
      <c r="C2010">
        <v>5207</v>
      </c>
      <c r="D2010" t="s">
        <v>1381</v>
      </c>
      <c r="E2010" t="s">
        <v>1382</v>
      </c>
      <c r="F2010" t="s">
        <v>1381</v>
      </c>
      <c r="G2010" t="s">
        <v>1374</v>
      </c>
      <c r="H2010" t="s">
        <v>1375</v>
      </c>
    </row>
    <row r="2011" spans="1:8" x14ac:dyDescent="0.25">
      <c r="A2011">
        <v>549088</v>
      </c>
      <c r="B2011" t="s">
        <v>1435</v>
      </c>
      <c r="C2011">
        <v>5207</v>
      </c>
      <c r="D2011" t="s">
        <v>1381</v>
      </c>
      <c r="E2011" t="s">
        <v>1382</v>
      </c>
      <c r="F2011" t="s">
        <v>1381</v>
      </c>
      <c r="G2011" t="s">
        <v>1374</v>
      </c>
      <c r="H2011" t="s">
        <v>1375</v>
      </c>
    </row>
    <row r="2012" spans="1:8" x14ac:dyDescent="0.25">
      <c r="A2012">
        <v>549096</v>
      </c>
      <c r="B2012" t="s">
        <v>1436</v>
      </c>
      <c r="C2012">
        <v>5207</v>
      </c>
      <c r="D2012" t="s">
        <v>1381</v>
      </c>
      <c r="E2012" t="s">
        <v>1382</v>
      </c>
      <c r="F2012" t="s">
        <v>1381</v>
      </c>
      <c r="G2012" t="s">
        <v>1374</v>
      </c>
      <c r="H2012" t="s">
        <v>1375</v>
      </c>
    </row>
    <row r="2013" spans="1:8" x14ac:dyDescent="0.25">
      <c r="A2013">
        <v>549100</v>
      </c>
      <c r="B2013" t="s">
        <v>1437</v>
      </c>
      <c r="C2013">
        <v>5207</v>
      </c>
      <c r="D2013" t="s">
        <v>1381</v>
      </c>
      <c r="E2013" t="s">
        <v>1382</v>
      </c>
      <c r="F2013" t="s">
        <v>1381</v>
      </c>
      <c r="G2013" t="s">
        <v>1374</v>
      </c>
      <c r="H2013" t="s">
        <v>1375</v>
      </c>
    </row>
    <row r="2014" spans="1:8" x14ac:dyDescent="0.25">
      <c r="A2014">
        <v>549118</v>
      </c>
      <c r="B2014" t="s">
        <v>1438</v>
      </c>
      <c r="C2014">
        <v>5207</v>
      </c>
      <c r="D2014" t="s">
        <v>1381</v>
      </c>
      <c r="E2014" t="s">
        <v>1382</v>
      </c>
      <c r="F2014" t="s">
        <v>1381</v>
      </c>
      <c r="G2014" t="s">
        <v>1374</v>
      </c>
      <c r="H2014" t="s">
        <v>1375</v>
      </c>
    </row>
    <row r="2015" spans="1:8" x14ac:dyDescent="0.25">
      <c r="A2015">
        <v>549126</v>
      </c>
      <c r="B2015" t="s">
        <v>4780</v>
      </c>
      <c r="C2015">
        <v>6103</v>
      </c>
      <c r="D2015" t="s">
        <v>4712</v>
      </c>
      <c r="E2015" t="s">
        <v>4691</v>
      </c>
      <c r="F2015" t="s">
        <v>4690</v>
      </c>
      <c r="G2015" t="s">
        <v>4687</v>
      </c>
      <c r="H2015" t="s">
        <v>4688</v>
      </c>
    </row>
    <row r="2016" spans="1:8" x14ac:dyDescent="0.25">
      <c r="A2016">
        <v>549134</v>
      </c>
      <c r="B2016" t="s">
        <v>4781</v>
      </c>
      <c r="C2016">
        <v>6109</v>
      </c>
      <c r="D2016" t="s">
        <v>4706</v>
      </c>
      <c r="E2016" t="s">
        <v>4691</v>
      </c>
      <c r="F2016" t="s">
        <v>4690</v>
      </c>
      <c r="G2016" t="s">
        <v>4687</v>
      </c>
      <c r="H2016" t="s">
        <v>4688</v>
      </c>
    </row>
    <row r="2017" spans="1:8" x14ac:dyDescent="0.25">
      <c r="A2017">
        <v>549142</v>
      </c>
      <c r="B2017" t="s">
        <v>4782</v>
      </c>
      <c r="C2017">
        <v>6110</v>
      </c>
      <c r="D2017" t="s">
        <v>4690</v>
      </c>
      <c r="E2017" t="s">
        <v>4691</v>
      </c>
      <c r="F2017" t="s">
        <v>4690</v>
      </c>
      <c r="G2017" t="s">
        <v>4687</v>
      </c>
      <c r="H2017" t="s">
        <v>4688</v>
      </c>
    </row>
    <row r="2018" spans="1:8" x14ac:dyDescent="0.25">
      <c r="A2018">
        <v>549151</v>
      </c>
      <c r="B2018" t="s">
        <v>1439</v>
      </c>
      <c r="C2018">
        <v>5207</v>
      </c>
      <c r="D2018" t="s">
        <v>1381</v>
      </c>
      <c r="E2018" t="s">
        <v>1382</v>
      </c>
      <c r="F2018" t="s">
        <v>1381</v>
      </c>
      <c r="G2018" t="s">
        <v>1374</v>
      </c>
      <c r="H2018" t="s">
        <v>1375</v>
      </c>
    </row>
    <row r="2019" spans="1:8" x14ac:dyDescent="0.25">
      <c r="A2019">
        <v>549169</v>
      </c>
      <c r="B2019" t="s">
        <v>1440</v>
      </c>
      <c r="C2019">
        <v>5207</v>
      </c>
      <c r="D2019" t="s">
        <v>1381</v>
      </c>
      <c r="E2019" t="s">
        <v>1382</v>
      </c>
      <c r="F2019" t="s">
        <v>1381</v>
      </c>
      <c r="G2019" t="s">
        <v>1374</v>
      </c>
      <c r="H2019" t="s">
        <v>1375</v>
      </c>
    </row>
    <row r="2020" spans="1:8" x14ac:dyDescent="0.25">
      <c r="A2020">
        <v>549177</v>
      </c>
      <c r="B2020" t="s">
        <v>4783</v>
      </c>
      <c r="C2020">
        <v>6110</v>
      </c>
      <c r="D2020" t="s">
        <v>4690</v>
      </c>
      <c r="E2020" t="s">
        <v>4691</v>
      </c>
      <c r="F2020" t="s">
        <v>4690</v>
      </c>
      <c r="G2020" t="s">
        <v>4687</v>
      </c>
      <c r="H2020" t="s">
        <v>4688</v>
      </c>
    </row>
    <row r="2021" spans="1:8" x14ac:dyDescent="0.25">
      <c r="A2021">
        <v>549185</v>
      </c>
      <c r="B2021" t="s">
        <v>1441</v>
      </c>
      <c r="C2021">
        <v>5207</v>
      </c>
      <c r="D2021" t="s">
        <v>1381</v>
      </c>
      <c r="E2021" t="s">
        <v>1382</v>
      </c>
      <c r="F2021" t="s">
        <v>1381</v>
      </c>
      <c r="G2021" t="s">
        <v>1374</v>
      </c>
      <c r="H2021" t="s">
        <v>1375</v>
      </c>
    </row>
    <row r="2022" spans="1:8" x14ac:dyDescent="0.25">
      <c r="A2022">
        <v>549193</v>
      </c>
      <c r="B2022" t="s">
        <v>1442</v>
      </c>
      <c r="C2022">
        <v>5207</v>
      </c>
      <c r="D2022" t="s">
        <v>1381</v>
      </c>
      <c r="E2022" t="s">
        <v>1382</v>
      </c>
      <c r="F2022" t="s">
        <v>1381</v>
      </c>
      <c r="G2022" t="s">
        <v>1374</v>
      </c>
      <c r="H2022" t="s">
        <v>1375</v>
      </c>
    </row>
    <row r="2023" spans="1:8" x14ac:dyDescent="0.25">
      <c r="A2023">
        <v>549207</v>
      </c>
      <c r="B2023" t="s">
        <v>1443</v>
      </c>
      <c r="C2023">
        <v>5204</v>
      </c>
      <c r="D2023" t="s">
        <v>1422</v>
      </c>
      <c r="E2023" t="s">
        <v>1382</v>
      </c>
      <c r="F2023" t="s">
        <v>1381</v>
      </c>
      <c r="G2023" t="s">
        <v>1374</v>
      </c>
      <c r="H2023" t="s">
        <v>1375</v>
      </c>
    </row>
    <row r="2024" spans="1:8" x14ac:dyDescent="0.25">
      <c r="A2024">
        <v>549215</v>
      </c>
      <c r="B2024" t="s">
        <v>4784</v>
      </c>
      <c r="C2024">
        <v>6103</v>
      </c>
      <c r="D2024" t="s">
        <v>4712</v>
      </c>
      <c r="E2024" t="s">
        <v>4691</v>
      </c>
      <c r="F2024" t="s">
        <v>4690</v>
      </c>
      <c r="G2024" t="s">
        <v>4687</v>
      </c>
      <c r="H2024" t="s">
        <v>4688</v>
      </c>
    </row>
    <row r="2025" spans="1:8" x14ac:dyDescent="0.25">
      <c r="A2025">
        <v>549223</v>
      </c>
      <c r="B2025" t="s">
        <v>1444</v>
      </c>
      <c r="C2025">
        <v>5207</v>
      </c>
      <c r="D2025" t="s">
        <v>1381</v>
      </c>
      <c r="E2025" t="s">
        <v>1382</v>
      </c>
      <c r="F2025" t="s">
        <v>1381</v>
      </c>
      <c r="G2025" t="s">
        <v>1374</v>
      </c>
      <c r="H2025" t="s">
        <v>1375</v>
      </c>
    </row>
    <row r="2026" spans="1:8" x14ac:dyDescent="0.25">
      <c r="A2026">
        <v>549231</v>
      </c>
      <c r="B2026" t="s">
        <v>4785</v>
      </c>
      <c r="C2026">
        <v>6110</v>
      </c>
      <c r="D2026" t="s">
        <v>4690</v>
      </c>
      <c r="E2026" t="s">
        <v>4691</v>
      </c>
      <c r="F2026" t="s">
        <v>4690</v>
      </c>
      <c r="G2026" t="s">
        <v>4687</v>
      </c>
      <c r="H2026" t="s">
        <v>4688</v>
      </c>
    </row>
    <row r="2027" spans="1:8" x14ac:dyDescent="0.25">
      <c r="A2027">
        <v>549240</v>
      </c>
      <c r="B2027" t="s">
        <v>36</v>
      </c>
      <c r="C2027">
        <v>3108</v>
      </c>
      <c r="D2027" t="s">
        <v>36</v>
      </c>
      <c r="E2027" t="s">
        <v>37</v>
      </c>
      <c r="F2027" t="s">
        <v>36</v>
      </c>
      <c r="G2027" t="s">
        <v>11</v>
      </c>
      <c r="H2027" t="s">
        <v>12</v>
      </c>
    </row>
    <row r="2028" spans="1:8" x14ac:dyDescent="0.25">
      <c r="A2028">
        <v>549258</v>
      </c>
      <c r="B2028" t="s">
        <v>301</v>
      </c>
      <c r="C2028">
        <v>3108</v>
      </c>
      <c r="D2028" t="s">
        <v>36</v>
      </c>
      <c r="E2028" t="s">
        <v>37</v>
      </c>
      <c r="F2028" t="s">
        <v>36</v>
      </c>
      <c r="G2028" t="s">
        <v>11</v>
      </c>
      <c r="H2028" t="s">
        <v>12</v>
      </c>
    </row>
    <row r="2029" spans="1:8" x14ac:dyDescent="0.25">
      <c r="A2029">
        <v>549266</v>
      </c>
      <c r="B2029" t="s">
        <v>302</v>
      </c>
      <c r="C2029">
        <v>3107</v>
      </c>
      <c r="D2029" t="s">
        <v>39</v>
      </c>
      <c r="E2029" t="s">
        <v>37</v>
      </c>
      <c r="F2029" t="s">
        <v>36</v>
      </c>
      <c r="G2029" t="s">
        <v>11</v>
      </c>
      <c r="H2029" t="s">
        <v>12</v>
      </c>
    </row>
    <row r="2030" spans="1:8" x14ac:dyDescent="0.25">
      <c r="A2030">
        <v>549274</v>
      </c>
      <c r="B2030" t="s">
        <v>1445</v>
      </c>
      <c r="C2030">
        <v>5204</v>
      </c>
      <c r="D2030" t="s">
        <v>1422</v>
      </c>
      <c r="E2030" t="s">
        <v>1382</v>
      </c>
      <c r="F2030" t="s">
        <v>1381</v>
      </c>
      <c r="G2030" t="s">
        <v>1374</v>
      </c>
      <c r="H2030" t="s">
        <v>1375</v>
      </c>
    </row>
    <row r="2031" spans="1:8" x14ac:dyDescent="0.25">
      <c r="A2031">
        <v>549282</v>
      </c>
      <c r="B2031" t="s">
        <v>1446</v>
      </c>
      <c r="C2031">
        <v>5207</v>
      </c>
      <c r="D2031" t="s">
        <v>1381</v>
      </c>
      <c r="E2031" t="s">
        <v>1382</v>
      </c>
      <c r="F2031" t="s">
        <v>1381</v>
      </c>
      <c r="G2031" t="s">
        <v>1374</v>
      </c>
      <c r="H2031" t="s">
        <v>1375</v>
      </c>
    </row>
    <row r="2032" spans="1:8" x14ac:dyDescent="0.25">
      <c r="A2032">
        <v>549291</v>
      </c>
      <c r="B2032" t="s">
        <v>303</v>
      </c>
      <c r="C2032">
        <v>3107</v>
      </c>
      <c r="D2032" t="s">
        <v>39</v>
      </c>
      <c r="E2032" t="s">
        <v>37</v>
      </c>
      <c r="F2032" t="s">
        <v>36</v>
      </c>
      <c r="G2032" t="s">
        <v>11</v>
      </c>
      <c r="H2032" t="s">
        <v>12</v>
      </c>
    </row>
    <row r="2033" spans="1:8" x14ac:dyDescent="0.25">
      <c r="A2033">
        <v>549304</v>
      </c>
      <c r="B2033" t="s">
        <v>304</v>
      </c>
      <c r="C2033">
        <v>3107</v>
      </c>
      <c r="D2033" t="s">
        <v>39</v>
      </c>
      <c r="E2033" t="s">
        <v>37</v>
      </c>
      <c r="F2033" t="s">
        <v>36</v>
      </c>
      <c r="G2033" t="s">
        <v>11</v>
      </c>
      <c r="H2033" t="s">
        <v>12</v>
      </c>
    </row>
    <row r="2034" spans="1:8" x14ac:dyDescent="0.25">
      <c r="A2034">
        <v>549312</v>
      </c>
      <c r="B2034" t="s">
        <v>1447</v>
      </c>
      <c r="C2034">
        <v>5207</v>
      </c>
      <c r="D2034" t="s">
        <v>1381</v>
      </c>
      <c r="E2034" t="s">
        <v>1382</v>
      </c>
      <c r="F2034" t="s">
        <v>1381</v>
      </c>
      <c r="G2034" t="s">
        <v>1374</v>
      </c>
      <c r="H2034" t="s">
        <v>1375</v>
      </c>
    </row>
    <row r="2035" spans="1:8" x14ac:dyDescent="0.25">
      <c r="A2035">
        <v>549321</v>
      </c>
      <c r="B2035" t="s">
        <v>305</v>
      </c>
      <c r="C2035">
        <v>3108</v>
      </c>
      <c r="D2035" t="s">
        <v>36</v>
      </c>
      <c r="E2035" t="s">
        <v>37</v>
      </c>
      <c r="F2035" t="s">
        <v>36</v>
      </c>
      <c r="G2035" t="s">
        <v>11</v>
      </c>
      <c r="H2035" t="s">
        <v>12</v>
      </c>
    </row>
    <row r="2036" spans="1:8" x14ac:dyDescent="0.25">
      <c r="A2036">
        <v>549339</v>
      </c>
      <c r="B2036" t="s">
        <v>306</v>
      </c>
      <c r="C2036">
        <v>3108</v>
      </c>
      <c r="D2036" t="s">
        <v>36</v>
      </c>
      <c r="E2036" t="s">
        <v>37</v>
      </c>
      <c r="F2036" t="s">
        <v>36</v>
      </c>
      <c r="G2036" t="s">
        <v>11</v>
      </c>
      <c r="H2036" t="s">
        <v>12</v>
      </c>
    </row>
    <row r="2037" spans="1:8" x14ac:dyDescent="0.25">
      <c r="A2037">
        <v>549347</v>
      </c>
      <c r="B2037" t="s">
        <v>307</v>
      </c>
      <c r="C2037">
        <v>3108</v>
      </c>
      <c r="D2037" t="s">
        <v>36</v>
      </c>
      <c r="E2037" t="s">
        <v>37</v>
      </c>
      <c r="F2037" t="s">
        <v>36</v>
      </c>
      <c r="G2037" t="s">
        <v>11</v>
      </c>
      <c r="H2037" t="s">
        <v>12</v>
      </c>
    </row>
    <row r="2038" spans="1:8" x14ac:dyDescent="0.25">
      <c r="A2038">
        <v>549355</v>
      </c>
      <c r="B2038" t="s">
        <v>1448</v>
      </c>
      <c r="C2038">
        <v>5207</v>
      </c>
      <c r="D2038" t="s">
        <v>1381</v>
      </c>
      <c r="E2038" t="s">
        <v>1382</v>
      </c>
      <c r="F2038" t="s">
        <v>1381</v>
      </c>
      <c r="G2038" t="s">
        <v>1374</v>
      </c>
      <c r="H2038" t="s">
        <v>1375</v>
      </c>
    </row>
    <row r="2039" spans="1:8" x14ac:dyDescent="0.25">
      <c r="A2039">
        <v>549363</v>
      </c>
      <c r="B2039" t="s">
        <v>308</v>
      </c>
      <c r="C2039">
        <v>3108</v>
      </c>
      <c r="D2039" t="s">
        <v>36</v>
      </c>
      <c r="E2039" t="s">
        <v>37</v>
      </c>
      <c r="F2039" t="s">
        <v>36</v>
      </c>
      <c r="G2039" t="s">
        <v>11</v>
      </c>
      <c r="H2039" t="s">
        <v>12</v>
      </c>
    </row>
    <row r="2040" spans="1:8" x14ac:dyDescent="0.25">
      <c r="A2040">
        <v>549371</v>
      </c>
      <c r="B2040" t="s">
        <v>309</v>
      </c>
      <c r="C2040">
        <v>3115</v>
      </c>
      <c r="D2040" t="s">
        <v>80</v>
      </c>
      <c r="E2040" t="s">
        <v>47</v>
      </c>
      <c r="F2040" t="s">
        <v>46</v>
      </c>
      <c r="G2040" t="s">
        <v>11</v>
      </c>
      <c r="H2040" t="s">
        <v>12</v>
      </c>
    </row>
    <row r="2041" spans="1:8" x14ac:dyDescent="0.25">
      <c r="A2041">
        <v>549380</v>
      </c>
      <c r="B2041" t="s">
        <v>310</v>
      </c>
      <c r="C2041">
        <v>3108</v>
      </c>
      <c r="D2041" t="s">
        <v>36</v>
      </c>
      <c r="E2041" t="s">
        <v>37</v>
      </c>
      <c r="F2041" t="s">
        <v>36</v>
      </c>
      <c r="G2041" t="s">
        <v>11</v>
      </c>
      <c r="H2041" t="s">
        <v>12</v>
      </c>
    </row>
    <row r="2042" spans="1:8" x14ac:dyDescent="0.25">
      <c r="A2042">
        <v>549398</v>
      </c>
      <c r="B2042" t="s">
        <v>311</v>
      </c>
      <c r="C2042">
        <v>3108</v>
      </c>
      <c r="D2042" t="s">
        <v>36</v>
      </c>
      <c r="E2042" t="s">
        <v>37</v>
      </c>
      <c r="F2042" t="s">
        <v>36</v>
      </c>
      <c r="G2042" t="s">
        <v>11</v>
      </c>
      <c r="H2042" t="s">
        <v>12</v>
      </c>
    </row>
    <row r="2043" spans="1:8" x14ac:dyDescent="0.25">
      <c r="A2043">
        <v>549401</v>
      </c>
      <c r="B2043" t="s">
        <v>5286</v>
      </c>
      <c r="C2043">
        <v>7204</v>
      </c>
      <c r="D2043" t="s">
        <v>5236</v>
      </c>
      <c r="E2043" t="s">
        <v>5224</v>
      </c>
      <c r="F2043" t="s">
        <v>5223</v>
      </c>
      <c r="G2043" t="s">
        <v>5225</v>
      </c>
      <c r="H2043" t="s">
        <v>5226</v>
      </c>
    </row>
    <row r="2044" spans="1:8" x14ac:dyDescent="0.25">
      <c r="A2044">
        <v>549410</v>
      </c>
      <c r="B2044" t="s">
        <v>312</v>
      </c>
      <c r="C2044">
        <v>3107</v>
      </c>
      <c r="D2044" t="s">
        <v>39</v>
      </c>
      <c r="E2044" t="s">
        <v>37</v>
      </c>
      <c r="F2044" t="s">
        <v>36</v>
      </c>
      <c r="G2044" t="s">
        <v>11</v>
      </c>
      <c r="H2044" t="s">
        <v>12</v>
      </c>
    </row>
    <row r="2045" spans="1:8" x14ac:dyDescent="0.25">
      <c r="A2045">
        <v>549428</v>
      </c>
      <c r="B2045" t="s">
        <v>313</v>
      </c>
      <c r="C2045">
        <v>3107</v>
      </c>
      <c r="D2045" t="s">
        <v>39</v>
      </c>
      <c r="E2045" t="s">
        <v>37</v>
      </c>
      <c r="F2045" t="s">
        <v>36</v>
      </c>
      <c r="G2045" t="s">
        <v>11</v>
      </c>
      <c r="H2045" t="s">
        <v>12</v>
      </c>
    </row>
    <row r="2046" spans="1:8" x14ac:dyDescent="0.25">
      <c r="A2046">
        <v>549436</v>
      </c>
      <c r="B2046" t="s">
        <v>619</v>
      </c>
      <c r="C2046">
        <v>7205</v>
      </c>
      <c r="D2046" t="s">
        <v>5287</v>
      </c>
      <c r="E2046" t="s">
        <v>5224</v>
      </c>
      <c r="F2046" t="s">
        <v>5223</v>
      </c>
      <c r="G2046" t="s">
        <v>5225</v>
      </c>
      <c r="H2046" t="s">
        <v>5226</v>
      </c>
    </row>
    <row r="2047" spans="1:8" x14ac:dyDescent="0.25">
      <c r="A2047">
        <v>549444</v>
      </c>
      <c r="B2047" t="s">
        <v>5288</v>
      </c>
      <c r="C2047">
        <v>7205</v>
      </c>
      <c r="D2047" t="s">
        <v>5287</v>
      </c>
      <c r="E2047" t="s">
        <v>5224</v>
      </c>
      <c r="F2047" t="s">
        <v>5223</v>
      </c>
      <c r="G2047" t="s">
        <v>5225</v>
      </c>
      <c r="H2047" t="s">
        <v>5226</v>
      </c>
    </row>
    <row r="2048" spans="1:8" x14ac:dyDescent="0.25">
      <c r="A2048">
        <v>549452</v>
      </c>
      <c r="B2048" t="s">
        <v>314</v>
      </c>
      <c r="C2048">
        <v>3107</v>
      </c>
      <c r="D2048" t="s">
        <v>39</v>
      </c>
      <c r="E2048" t="s">
        <v>37</v>
      </c>
      <c r="F2048" t="s">
        <v>36</v>
      </c>
      <c r="G2048" t="s">
        <v>11</v>
      </c>
      <c r="H2048" t="s">
        <v>12</v>
      </c>
    </row>
    <row r="2049" spans="1:8" x14ac:dyDescent="0.25">
      <c r="A2049">
        <v>549461</v>
      </c>
      <c r="B2049" t="s">
        <v>666</v>
      </c>
      <c r="C2049">
        <v>7205</v>
      </c>
      <c r="D2049" t="s">
        <v>5287</v>
      </c>
      <c r="E2049" t="s">
        <v>5224</v>
      </c>
      <c r="F2049" t="s">
        <v>5223</v>
      </c>
      <c r="G2049" t="s">
        <v>5225</v>
      </c>
      <c r="H2049" t="s">
        <v>5226</v>
      </c>
    </row>
    <row r="2050" spans="1:8" x14ac:dyDescent="0.25">
      <c r="A2050">
        <v>549479</v>
      </c>
      <c r="B2050" t="s">
        <v>315</v>
      </c>
      <c r="C2050">
        <v>3107</v>
      </c>
      <c r="D2050" t="s">
        <v>39</v>
      </c>
      <c r="E2050" t="s">
        <v>37</v>
      </c>
      <c r="F2050" t="s">
        <v>36</v>
      </c>
      <c r="G2050" t="s">
        <v>11</v>
      </c>
      <c r="H2050" t="s">
        <v>12</v>
      </c>
    </row>
    <row r="2051" spans="1:8" x14ac:dyDescent="0.25">
      <c r="A2051">
        <v>549487</v>
      </c>
      <c r="B2051" t="s">
        <v>316</v>
      </c>
      <c r="C2051">
        <v>3108</v>
      </c>
      <c r="D2051" t="s">
        <v>36</v>
      </c>
      <c r="E2051" t="s">
        <v>37</v>
      </c>
      <c r="F2051" t="s">
        <v>36</v>
      </c>
      <c r="G2051" t="s">
        <v>11</v>
      </c>
      <c r="H2051" t="s">
        <v>12</v>
      </c>
    </row>
    <row r="2052" spans="1:8" x14ac:dyDescent="0.25">
      <c r="A2052">
        <v>549495</v>
      </c>
      <c r="B2052" t="s">
        <v>317</v>
      </c>
      <c r="C2052">
        <v>3108</v>
      </c>
      <c r="D2052" t="s">
        <v>36</v>
      </c>
      <c r="E2052" t="s">
        <v>37</v>
      </c>
      <c r="F2052" t="s">
        <v>36</v>
      </c>
      <c r="G2052" t="s">
        <v>11</v>
      </c>
      <c r="H2052" t="s">
        <v>12</v>
      </c>
    </row>
    <row r="2053" spans="1:8" x14ac:dyDescent="0.25">
      <c r="A2053">
        <v>549509</v>
      </c>
      <c r="B2053" t="s">
        <v>318</v>
      </c>
      <c r="C2053">
        <v>3107</v>
      </c>
      <c r="D2053" t="s">
        <v>39</v>
      </c>
      <c r="E2053" t="s">
        <v>37</v>
      </c>
      <c r="F2053" t="s">
        <v>36</v>
      </c>
      <c r="G2053" t="s">
        <v>11</v>
      </c>
      <c r="H2053" t="s">
        <v>12</v>
      </c>
    </row>
    <row r="2054" spans="1:8" x14ac:dyDescent="0.25">
      <c r="A2054">
        <v>549517</v>
      </c>
      <c r="B2054" t="s">
        <v>319</v>
      </c>
      <c r="C2054">
        <v>3107</v>
      </c>
      <c r="D2054" t="s">
        <v>39</v>
      </c>
      <c r="E2054" t="s">
        <v>37</v>
      </c>
      <c r="F2054" t="s">
        <v>36</v>
      </c>
      <c r="G2054" t="s">
        <v>11</v>
      </c>
      <c r="H2054" t="s">
        <v>12</v>
      </c>
    </row>
    <row r="2055" spans="1:8" x14ac:dyDescent="0.25">
      <c r="A2055">
        <v>549525</v>
      </c>
      <c r="B2055" t="s">
        <v>320</v>
      </c>
      <c r="C2055">
        <v>3108</v>
      </c>
      <c r="D2055" t="s">
        <v>36</v>
      </c>
      <c r="E2055" t="s">
        <v>37</v>
      </c>
      <c r="F2055" t="s">
        <v>36</v>
      </c>
      <c r="G2055" t="s">
        <v>11</v>
      </c>
      <c r="H2055" t="s">
        <v>12</v>
      </c>
    </row>
    <row r="2056" spans="1:8" x14ac:dyDescent="0.25">
      <c r="A2056">
        <v>549533</v>
      </c>
      <c r="B2056" t="s">
        <v>5289</v>
      </c>
      <c r="C2056">
        <v>7209</v>
      </c>
      <c r="D2056" t="s">
        <v>5238</v>
      </c>
      <c r="E2056" t="s">
        <v>5224</v>
      </c>
      <c r="F2056" t="s">
        <v>5223</v>
      </c>
      <c r="G2056" t="s">
        <v>5225</v>
      </c>
      <c r="H2056" t="s">
        <v>5226</v>
      </c>
    </row>
    <row r="2057" spans="1:8" x14ac:dyDescent="0.25">
      <c r="A2057">
        <v>549541</v>
      </c>
      <c r="B2057" t="s">
        <v>321</v>
      </c>
      <c r="C2057">
        <v>3107</v>
      </c>
      <c r="D2057" t="s">
        <v>39</v>
      </c>
      <c r="E2057" t="s">
        <v>37</v>
      </c>
      <c r="F2057" t="s">
        <v>36</v>
      </c>
      <c r="G2057" t="s">
        <v>11</v>
      </c>
      <c r="H2057" t="s">
        <v>12</v>
      </c>
    </row>
    <row r="2058" spans="1:8" x14ac:dyDescent="0.25">
      <c r="A2058">
        <v>549550</v>
      </c>
      <c r="B2058" t="s">
        <v>5290</v>
      </c>
      <c r="C2058">
        <v>7211</v>
      </c>
      <c r="D2058" t="s">
        <v>5291</v>
      </c>
      <c r="E2058" t="s">
        <v>5224</v>
      </c>
      <c r="F2058" t="s">
        <v>5223</v>
      </c>
      <c r="G2058" t="s">
        <v>5225</v>
      </c>
      <c r="H2058" t="s">
        <v>5226</v>
      </c>
    </row>
    <row r="2059" spans="1:8" x14ac:dyDescent="0.25">
      <c r="A2059">
        <v>549568</v>
      </c>
      <c r="B2059" t="s">
        <v>322</v>
      </c>
      <c r="C2059">
        <v>3108</v>
      </c>
      <c r="D2059" t="s">
        <v>36</v>
      </c>
      <c r="E2059" t="s">
        <v>37</v>
      </c>
      <c r="F2059" t="s">
        <v>36</v>
      </c>
      <c r="G2059" t="s">
        <v>11</v>
      </c>
      <c r="H2059" t="s">
        <v>12</v>
      </c>
    </row>
    <row r="2060" spans="1:8" x14ac:dyDescent="0.25">
      <c r="A2060">
        <v>549576</v>
      </c>
      <c r="B2060" t="s">
        <v>39</v>
      </c>
      <c r="C2060">
        <v>3107</v>
      </c>
      <c r="D2060" t="s">
        <v>39</v>
      </c>
      <c r="E2060" t="s">
        <v>37</v>
      </c>
      <c r="F2060" t="s">
        <v>36</v>
      </c>
      <c r="G2060" t="s">
        <v>11</v>
      </c>
      <c r="H2060" t="s">
        <v>12</v>
      </c>
    </row>
    <row r="2061" spans="1:8" x14ac:dyDescent="0.25">
      <c r="A2061">
        <v>549584</v>
      </c>
      <c r="B2061" t="s">
        <v>323</v>
      </c>
      <c r="C2061">
        <v>3108</v>
      </c>
      <c r="D2061" t="s">
        <v>36</v>
      </c>
      <c r="E2061" t="s">
        <v>37</v>
      </c>
      <c r="F2061" t="s">
        <v>36</v>
      </c>
      <c r="G2061" t="s">
        <v>11</v>
      </c>
      <c r="H2061" t="s">
        <v>12</v>
      </c>
    </row>
    <row r="2062" spans="1:8" x14ac:dyDescent="0.25">
      <c r="A2062">
        <v>549592</v>
      </c>
      <c r="B2062" t="s">
        <v>324</v>
      </c>
      <c r="C2062">
        <v>3108</v>
      </c>
      <c r="D2062" t="s">
        <v>36</v>
      </c>
      <c r="E2062" t="s">
        <v>37</v>
      </c>
      <c r="F2062" t="s">
        <v>36</v>
      </c>
      <c r="G2062" t="s">
        <v>11</v>
      </c>
      <c r="H2062" t="s">
        <v>12</v>
      </c>
    </row>
    <row r="2063" spans="1:8" x14ac:dyDescent="0.25">
      <c r="A2063">
        <v>549606</v>
      </c>
      <c r="B2063" t="s">
        <v>325</v>
      </c>
      <c r="C2063">
        <v>3108</v>
      </c>
      <c r="D2063" t="s">
        <v>36</v>
      </c>
      <c r="E2063" t="s">
        <v>37</v>
      </c>
      <c r="F2063" t="s">
        <v>36</v>
      </c>
      <c r="G2063" t="s">
        <v>11</v>
      </c>
      <c r="H2063" t="s">
        <v>12</v>
      </c>
    </row>
    <row r="2064" spans="1:8" x14ac:dyDescent="0.25">
      <c r="A2064">
        <v>549614</v>
      </c>
      <c r="B2064" t="s">
        <v>326</v>
      </c>
      <c r="C2064">
        <v>3108</v>
      </c>
      <c r="D2064" t="s">
        <v>36</v>
      </c>
      <c r="E2064" t="s">
        <v>37</v>
      </c>
      <c r="F2064" t="s">
        <v>36</v>
      </c>
      <c r="G2064" t="s">
        <v>11</v>
      </c>
      <c r="H2064" t="s">
        <v>12</v>
      </c>
    </row>
    <row r="2065" spans="1:8" x14ac:dyDescent="0.25">
      <c r="A2065">
        <v>549622</v>
      </c>
      <c r="B2065" t="s">
        <v>4868</v>
      </c>
      <c r="C2065">
        <v>7213</v>
      </c>
      <c r="D2065" t="s">
        <v>5223</v>
      </c>
      <c r="E2065" t="s">
        <v>5224</v>
      </c>
      <c r="F2065" t="s">
        <v>5223</v>
      </c>
      <c r="G2065" t="s">
        <v>5225</v>
      </c>
      <c r="H2065" t="s">
        <v>5226</v>
      </c>
    </row>
    <row r="2066" spans="1:8" x14ac:dyDescent="0.25">
      <c r="A2066">
        <v>549631</v>
      </c>
      <c r="B2066" t="s">
        <v>327</v>
      </c>
      <c r="C2066">
        <v>3112</v>
      </c>
      <c r="D2066" t="s">
        <v>66</v>
      </c>
      <c r="E2066" t="s">
        <v>65</v>
      </c>
      <c r="F2066" t="s">
        <v>66</v>
      </c>
      <c r="G2066" t="s">
        <v>11</v>
      </c>
      <c r="H2066" t="s">
        <v>12</v>
      </c>
    </row>
    <row r="2067" spans="1:8" x14ac:dyDescent="0.25">
      <c r="A2067">
        <v>549649</v>
      </c>
      <c r="B2067" t="s">
        <v>5292</v>
      </c>
      <c r="C2067">
        <v>7213</v>
      </c>
      <c r="D2067" t="s">
        <v>5223</v>
      </c>
      <c r="E2067" t="s">
        <v>5224</v>
      </c>
      <c r="F2067" t="s">
        <v>5223</v>
      </c>
      <c r="G2067" t="s">
        <v>5225</v>
      </c>
      <c r="H2067" t="s">
        <v>5226</v>
      </c>
    </row>
    <row r="2068" spans="1:8" x14ac:dyDescent="0.25">
      <c r="A2068">
        <v>549657</v>
      </c>
      <c r="B2068" t="s">
        <v>328</v>
      </c>
      <c r="C2068">
        <v>3108</v>
      </c>
      <c r="D2068" t="s">
        <v>36</v>
      </c>
      <c r="E2068" t="s">
        <v>37</v>
      </c>
      <c r="F2068" t="s">
        <v>36</v>
      </c>
      <c r="G2068" t="s">
        <v>11</v>
      </c>
      <c r="H2068" t="s">
        <v>12</v>
      </c>
    </row>
    <row r="2069" spans="1:8" x14ac:dyDescent="0.25">
      <c r="A2069">
        <v>549665</v>
      </c>
      <c r="B2069" t="s">
        <v>2071</v>
      </c>
      <c r="C2069">
        <v>8106</v>
      </c>
      <c r="D2069" t="s">
        <v>2018</v>
      </c>
      <c r="E2069" t="s">
        <v>2017</v>
      </c>
      <c r="F2069" t="s">
        <v>2018</v>
      </c>
      <c r="G2069" t="s">
        <v>1998</v>
      </c>
      <c r="H2069" t="s">
        <v>1999</v>
      </c>
    </row>
    <row r="2070" spans="1:8" x14ac:dyDescent="0.25">
      <c r="A2070">
        <v>549673</v>
      </c>
      <c r="B2070" t="s">
        <v>1274</v>
      </c>
      <c r="C2070">
        <v>8106</v>
      </c>
      <c r="D2070" t="s">
        <v>2018</v>
      </c>
      <c r="E2070" t="s">
        <v>2017</v>
      </c>
      <c r="F2070" t="s">
        <v>2018</v>
      </c>
      <c r="G2070" t="s">
        <v>1998</v>
      </c>
      <c r="H2070" t="s">
        <v>1999</v>
      </c>
    </row>
    <row r="2071" spans="1:8" x14ac:dyDescent="0.25">
      <c r="A2071">
        <v>549681</v>
      </c>
      <c r="B2071" t="s">
        <v>329</v>
      </c>
      <c r="C2071">
        <v>3108</v>
      </c>
      <c r="D2071" t="s">
        <v>36</v>
      </c>
      <c r="E2071" t="s">
        <v>37</v>
      </c>
      <c r="F2071" t="s">
        <v>36</v>
      </c>
      <c r="G2071" t="s">
        <v>11</v>
      </c>
      <c r="H2071" t="s">
        <v>12</v>
      </c>
    </row>
    <row r="2072" spans="1:8" x14ac:dyDescent="0.25">
      <c r="A2072">
        <v>549690</v>
      </c>
      <c r="B2072" t="s">
        <v>5293</v>
      </c>
      <c r="C2072">
        <v>7202</v>
      </c>
      <c r="D2072" t="s">
        <v>5294</v>
      </c>
      <c r="E2072" t="s">
        <v>5234</v>
      </c>
      <c r="F2072" t="s">
        <v>5235</v>
      </c>
      <c r="G2072" t="s">
        <v>5225</v>
      </c>
      <c r="H2072" t="s">
        <v>5226</v>
      </c>
    </row>
    <row r="2073" spans="1:8" x14ac:dyDescent="0.25">
      <c r="A2073">
        <v>549703</v>
      </c>
      <c r="B2073" t="s">
        <v>330</v>
      </c>
      <c r="C2073">
        <v>3108</v>
      </c>
      <c r="D2073" t="s">
        <v>36</v>
      </c>
      <c r="E2073" t="s">
        <v>37</v>
      </c>
      <c r="F2073" t="s">
        <v>36</v>
      </c>
      <c r="G2073" t="s">
        <v>11</v>
      </c>
      <c r="H2073" t="s">
        <v>12</v>
      </c>
    </row>
    <row r="2074" spans="1:8" x14ac:dyDescent="0.25">
      <c r="A2074">
        <v>549711</v>
      </c>
      <c r="B2074" t="s">
        <v>331</v>
      </c>
      <c r="C2074">
        <v>3108</v>
      </c>
      <c r="D2074" t="s">
        <v>36</v>
      </c>
      <c r="E2074" t="s">
        <v>37</v>
      </c>
      <c r="F2074" t="s">
        <v>36</v>
      </c>
      <c r="G2074" t="s">
        <v>11</v>
      </c>
      <c r="H2074" t="s">
        <v>12</v>
      </c>
    </row>
    <row r="2075" spans="1:8" x14ac:dyDescent="0.25">
      <c r="A2075">
        <v>549720</v>
      </c>
      <c r="B2075" t="s">
        <v>4268</v>
      </c>
      <c r="C2075">
        <v>7202</v>
      </c>
      <c r="D2075" t="s">
        <v>5294</v>
      </c>
      <c r="E2075" t="s">
        <v>5234</v>
      </c>
      <c r="F2075" t="s">
        <v>5235</v>
      </c>
      <c r="G2075" t="s">
        <v>5225</v>
      </c>
      <c r="H2075" t="s">
        <v>5226</v>
      </c>
    </row>
    <row r="2076" spans="1:8" x14ac:dyDescent="0.25">
      <c r="A2076">
        <v>549738</v>
      </c>
      <c r="B2076" t="s">
        <v>640</v>
      </c>
      <c r="C2076">
        <v>6216</v>
      </c>
      <c r="D2076" t="s">
        <v>641</v>
      </c>
      <c r="E2076" t="s">
        <v>623</v>
      </c>
      <c r="F2076" t="s">
        <v>624</v>
      </c>
      <c r="G2076" t="s">
        <v>625</v>
      </c>
      <c r="H2076" t="s">
        <v>626</v>
      </c>
    </row>
    <row r="2077" spans="1:8" x14ac:dyDescent="0.25">
      <c r="A2077">
        <v>549746</v>
      </c>
      <c r="B2077" t="s">
        <v>642</v>
      </c>
      <c r="C2077">
        <v>6217</v>
      </c>
      <c r="D2077" t="s">
        <v>636</v>
      </c>
      <c r="E2077" t="s">
        <v>623</v>
      </c>
      <c r="F2077" t="s">
        <v>624</v>
      </c>
      <c r="G2077" t="s">
        <v>625</v>
      </c>
      <c r="H2077" t="s">
        <v>626</v>
      </c>
    </row>
    <row r="2078" spans="1:8" x14ac:dyDescent="0.25">
      <c r="A2078">
        <v>549754</v>
      </c>
      <c r="B2078" t="s">
        <v>332</v>
      </c>
      <c r="C2078">
        <v>3108</v>
      </c>
      <c r="D2078" t="s">
        <v>36</v>
      </c>
      <c r="E2078" t="s">
        <v>37</v>
      </c>
      <c r="F2078" t="s">
        <v>36</v>
      </c>
      <c r="G2078" t="s">
        <v>11</v>
      </c>
      <c r="H2078" t="s">
        <v>12</v>
      </c>
    </row>
    <row r="2079" spans="1:8" x14ac:dyDescent="0.25">
      <c r="A2079">
        <v>549771</v>
      </c>
      <c r="B2079" t="s">
        <v>333</v>
      </c>
      <c r="C2079">
        <v>3108</v>
      </c>
      <c r="D2079" t="s">
        <v>36</v>
      </c>
      <c r="E2079" t="s">
        <v>37</v>
      </c>
      <c r="F2079" t="s">
        <v>36</v>
      </c>
      <c r="G2079" t="s">
        <v>11</v>
      </c>
      <c r="H2079" t="s">
        <v>12</v>
      </c>
    </row>
    <row r="2080" spans="1:8" x14ac:dyDescent="0.25">
      <c r="A2080">
        <v>549789</v>
      </c>
      <c r="B2080" t="s">
        <v>643</v>
      </c>
      <c r="C2080">
        <v>6214</v>
      </c>
      <c r="D2080" t="s">
        <v>644</v>
      </c>
      <c r="E2080" t="s">
        <v>623</v>
      </c>
      <c r="F2080" t="s">
        <v>624</v>
      </c>
      <c r="G2080" t="s">
        <v>625</v>
      </c>
      <c r="H2080" t="s">
        <v>626</v>
      </c>
    </row>
    <row r="2081" spans="1:8" x14ac:dyDescent="0.25">
      <c r="A2081">
        <v>549797</v>
      </c>
      <c r="B2081" t="s">
        <v>334</v>
      </c>
      <c r="C2081">
        <v>3107</v>
      </c>
      <c r="D2081" t="s">
        <v>39</v>
      </c>
      <c r="E2081" t="s">
        <v>37</v>
      </c>
      <c r="F2081" t="s">
        <v>36</v>
      </c>
      <c r="G2081" t="s">
        <v>11</v>
      </c>
      <c r="H2081" t="s">
        <v>12</v>
      </c>
    </row>
    <row r="2082" spans="1:8" x14ac:dyDescent="0.25">
      <c r="A2082">
        <v>549801</v>
      </c>
      <c r="B2082" t="s">
        <v>335</v>
      </c>
      <c r="C2082">
        <v>3108</v>
      </c>
      <c r="D2082" t="s">
        <v>36</v>
      </c>
      <c r="E2082" t="s">
        <v>37</v>
      </c>
      <c r="F2082" t="s">
        <v>36</v>
      </c>
      <c r="G2082" t="s">
        <v>11</v>
      </c>
      <c r="H2082" t="s">
        <v>12</v>
      </c>
    </row>
    <row r="2083" spans="1:8" x14ac:dyDescent="0.25">
      <c r="A2083">
        <v>549827</v>
      </c>
      <c r="B2083" t="s">
        <v>336</v>
      </c>
      <c r="C2083">
        <v>3108</v>
      </c>
      <c r="D2083" t="s">
        <v>36</v>
      </c>
      <c r="E2083" t="s">
        <v>37</v>
      </c>
      <c r="F2083" t="s">
        <v>36</v>
      </c>
      <c r="G2083" t="s">
        <v>11</v>
      </c>
      <c r="H2083" t="s">
        <v>12</v>
      </c>
    </row>
    <row r="2084" spans="1:8" x14ac:dyDescent="0.25">
      <c r="A2084">
        <v>549835</v>
      </c>
      <c r="B2084" t="s">
        <v>4786</v>
      </c>
      <c r="C2084">
        <v>6101</v>
      </c>
      <c r="D2084" t="s">
        <v>4787</v>
      </c>
      <c r="E2084" t="s">
        <v>4702</v>
      </c>
      <c r="F2084" t="s">
        <v>4703</v>
      </c>
      <c r="G2084" t="s">
        <v>4687</v>
      </c>
      <c r="H2084" t="s">
        <v>4688</v>
      </c>
    </row>
    <row r="2085" spans="1:8" x14ac:dyDescent="0.25">
      <c r="A2085">
        <v>549843</v>
      </c>
      <c r="B2085" t="s">
        <v>337</v>
      </c>
      <c r="C2085">
        <v>3107</v>
      </c>
      <c r="D2085" t="s">
        <v>39</v>
      </c>
      <c r="E2085" t="s">
        <v>37</v>
      </c>
      <c r="F2085" t="s">
        <v>36</v>
      </c>
      <c r="G2085" t="s">
        <v>11</v>
      </c>
      <c r="H2085" t="s">
        <v>12</v>
      </c>
    </row>
    <row r="2086" spans="1:8" x14ac:dyDescent="0.25">
      <c r="A2086">
        <v>549851</v>
      </c>
      <c r="B2086" t="s">
        <v>338</v>
      </c>
      <c r="C2086">
        <v>3108</v>
      </c>
      <c r="D2086" t="s">
        <v>36</v>
      </c>
      <c r="E2086" t="s">
        <v>37</v>
      </c>
      <c r="F2086" t="s">
        <v>36</v>
      </c>
      <c r="G2086" t="s">
        <v>11</v>
      </c>
      <c r="H2086" t="s">
        <v>12</v>
      </c>
    </row>
    <row r="2087" spans="1:8" x14ac:dyDescent="0.25">
      <c r="A2087">
        <v>549860</v>
      </c>
      <c r="B2087" t="s">
        <v>339</v>
      </c>
      <c r="C2087">
        <v>3108</v>
      </c>
      <c r="D2087" t="s">
        <v>36</v>
      </c>
      <c r="E2087" t="s">
        <v>37</v>
      </c>
      <c r="F2087" t="s">
        <v>36</v>
      </c>
      <c r="G2087" t="s">
        <v>11</v>
      </c>
      <c r="H2087" t="s">
        <v>12</v>
      </c>
    </row>
    <row r="2088" spans="1:8" x14ac:dyDescent="0.25">
      <c r="A2088">
        <v>549878</v>
      </c>
      <c r="B2088" t="s">
        <v>340</v>
      </c>
      <c r="C2088">
        <v>3108</v>
      </c>
      <c r="D2088" t="s">
        <v>36</v>
      </c>
      <c r="E2088" t="s">
        <v>37</v>
      </c>
      <c r="F2088" t="s">
        <v>36</v>
      </c>
      <c r="G2088" t="s">
        <v>11</v>
      </c>
      <c r="H2088" t="s">
        <v>12</v>
      </c>
    </row>
    <row r="2089" spans="1:8" x14ac:dyDescent="0.25">
      <c r="A2089">
        <v>549886</v>
      </c>
      <c r="B2089" t="s">
        <v>414</v>
      </c>
      <c r="C2089">
        <v>6101</v>
      </c>
      <c r="D2089" t="s">
        <v>4787</v>
      </c>
      <c r="E2089" t="s">
        <v>4702</v>
      </c>
      <c r="F2089" t="s">
        <v>4703</v>
      </c>
      <c r="G2089" t="s">
        <v>4687</v>
      </c>
      <c r="H2089" t="s">
        <v>4688</v>
      </c>
    </row>
    <row r="2090" spans="1:8" x14ac:dyDescent="0.25">
      <c r="A2090">
        <v>549894</v>
      </c>
      <c r="B2090" t="s">
        <v>645</v>
      </c>
      <c r="C2090">
        <v>6217</v>
      </c>
      <c r="D2090" t="s">
        <v>636</v>
      </c>
      <c r="E2090" t="s">
        <v>623</v>
      </c>
      <c r="F2090" t="s">
        <v>624</v>
      </c>
      <c r="G2090" t="s">
        <v>625</v>
      </c>
      <c r="H2090" t="s">
        <v>626</v>
      </c>
    </row>
    <row r="2091" spans="1:8" x14ac:dyDescent="0.25">
      <c r="A2091">
        <v>549908</v>
      </c>
      <c r="B2091" t="s">
        <v>646</v>
      </c>
      <c r="C2091">
        <v>6217</v>
      </c>
      <c r="D2091" t="s">
        <v>636</v>
      </c>
      <c r="E2091" t="s">
        <v>623</v>
      </c>
      <c r="F2091" t="s">
        <v>624</v>
      </c>
      <c r="G2091" t="s">
        <v>625</v>
      </c>
      <c r="H2091" t="s">
        <v>626</v>
      </c>
    </row>
    <row r="2092" spans="1:8" x14ac:dyDescent="0.25">
      <c r="A2092">
        <v>549916</v>
      </c>
      <c r="B2092" t="s">
        <v>4788</v>
      </c>
      <c r="C2092">
        <v>6114</v>
      </c>
      <c r="D2092" t="s">
        <v>4701</v>
      </c>
      <c r="E2092" t="s">
        <v>4702</v>
      </c>
      <c r="F2092" t="s">
        <v>4703</v>
      </c>
      <c r="G2092" t="s">
        <v>4687</v>
      </c>
      <c r="H2092" t="s">
        <v>4688</v>
      </c>
    </row>
    <row r="2093" spans="1:8" x14ac:dyDescent="0.25">
      <c r="A2093">
        <v>549924</v>
      </c>
      <c r="B2093" t="s">
        <v>469</v>
      </c>
      <c r="C2093">
        <v>6101</v>
      </c>
      <c r="D2093" t="s">
        <v>4787</v>
      </c>
      <c r="E2093" t="s">
        <v>4702</v>
      </c>
      <c r="F2093" t="s">
        <v>4703</v>
      </c>
      <c r="G2093" t="s">
        <v>4687</v>
      </c>
      <c r="H2093" t="s">
        <v>4688</v>
      </c>
    </row>
    <row r="2094" spans="1:8" x14ac:dyDescent="0.25">
      <c r="A2094">
        <v>549932</v>
      </c>
      <c r="B2094" t="s">
        <v>341</v>
      </c>
      <c r="C2094">
        <v>3108</v>
      </c>
      <c r="D2094" t="s">
        <v>36</v>
      </c>
      <c r="E2094" t="s">
        <v>37</v>
      </c>
      <c r="F2094" t="s">
        <v>36</v>
      </c>
      <c r="G2094" t="s">
        <v>11</v>
      </c>
      <c r="H2094" t="s">
        <v>12</v>
      </c>
    </row>
    <row r="2095" spans="1:8" x14ac:dyDescent="0.25">
      <c r="A2095">
        <v>549941</v>
      </c>
      <c r="B2095" t="s">
        <v>511</v>
      </c>
      <c r="C2095">
        <v>6115</v>
      </c>
      <c r="D2095" t="s">
        <v>4703</v>
      </c>
      <c r="E2095" t="s">
        <v>4702</v>
      </c>
      <c r="F2095" t="s">
        <v>4703</v>
      </c>
      <c r="G2095" t="s">
        <v>4687</v>
      </c>
      <c r="H2095" t="s">
        <v>4688</v>
      </c>
    </row>
    <row r="2096" spans="1:8" x14ac:dyDescent="0.25">
      <c r="A2096">
        <v>549959</v>
      </c>
      <c r="B2096" t="s">
        <v>4789</v>
      </c>
      <c r="C2096">
        <v>6101</v>
      </c>
      <c r="D2096" t="s">
        <v>4787</v>
      </c>
      <c r="E2096" t="s">
        <v>4702</v>
      </c>
      <c r="F2096" t="s">
        <v>4703</v>
      </c>
      <c r="G2096" t="s">
        <v>4687</v>
      </c>
      <c r="H2096" t="s">
        <v>4688</v>
      </c>
    </row>
    <row r="2097" spans="1:8" x14ac:dyDescent="0.25">
      <c r="A2097">
        <v>549967</v>
      </c>
      <c r="B2097" t="s">
        <v>2455</v>
      </c>
      <c r="C2097">
        <v>7103</v>
      </c>
      <c r="D2097" t="s">
        <v>2456</v>
      </c>
      <c r="E2097" t="s">
        <v>2326</v>
      </c>
      <c r="F2097" t="s">
        <v>2325</v>
      </c>
      <c r="G2097" t="s">
        <v>2277</v>
      </c>
      <c r="H2097" t="s">
        <v>2278</v>
      </c>
    </row>
    <row r="2098" spans="1:8" x14ac:dyDescent="0.25">
      <c r="A2098">
        <v>549975</v>
      </c>
      <c r="B2098" t="s">
        <v>342</v>
      </c>
      <c r="C2098">
        <v>3107</v>
      </c>
      <c r="D2098" t="s">
        <v>39</v>
      </c>
      <c r="E2098" t="s">
        <v>37</v>
      </c>
      <c r="F2098" t="s">
        <v>36</v>
      </c>
      <c r="G2098" t="s">
        <v>11</v>
      </c>
      <c r="H2098" t="s">
        <v>12</v>
      </c>
    </row>
    <row r="2099" spans="1:8" x14ac:dyDescent="0.25">
      <c r="A2099">
        <v>549983</v>
      </c>
      <c r="B2099" t="s">
        <v>2457</v>
      </c>
      <c r="C2099">
        <v>7103</v>
      </c>
      <c r="D2099" t="s">
        <v>2456</v>
      </c>
      <c r="E2099" t="s">
        <v>2326</v>
      </c>
      <c r="F2099" t="s">
        <v>2325</v>
      </c>
      <c r="G2099" t="s">
        <v>2277</v>
      </c>
      <c r="H2099" t="s">
        <v>2278</v>
      </c>
    </row>
    <row r="2100" spans="1:8" x14ac:dyDescent="0.25">
      <c r="A2100">
        <v>549991</v>
      </c>
      <c r="B2100" t="s">
        <v>343</v>
      </c>
      <c r="C2100">
        <v>3108</v>
      </c>
      <c r="D2100" t="s">
        <v>36</v>
      </c>
      <c r="E2100" t="s">
        <v>37</v>
      </c>
      <c r="F2100" t="s">
        <v>36</v>
      </c>
      <c r="G2100" t="s">
        <v>11</v>
      </c>
      <c r="H2100" t="s">
        <v>12</v>
      </c>
    </row>
    <row r="2101" spans="1:8" x14ac:dyDescent="0.25">
      <c r="A2101">
        <v>550001</v>
      </c>
      <c r="B2101" t="s">
        <v>344</v>
      </c>
      <c r="C2101">
        <v>3108</v>
      </c>
      <c r="D2101" t="s">
        <v>36</v>
      </c>
      <c r="E2101" t="s">
        <v>37</v>
      </c>
      <c r="F2101" t="s">
        <v>36</v>
      </c>
      <c r="G2101" t="s">
        <v>11</v>
      </c>
      <c r="H2101" t="s">
        <v>12</v>
      </c>
    </row>
    <row r="2102" spans="1:8" x14ac:dyDescent="0.25">
      <c r="A2102">
        <v>550019</v>
      </c>
      <c r="B2102" t="s">
        <v>647</v>
      </c>
      <c r="C2102">
        <v>6220</v>
      </c>
      <c r="D2102" t="s">
        <v>638</v>
      </c>
      <c r="E2102" t="s">
        <v>639</v>
      </c>
      <c r="F2102" t="s">
        <v>638</v>
      </c>
      <c r="G2102" t="s">
        <v>625</v>
      </c>
      <c r="H2102" t="s">
        <v>626</v>
      </c>
    </row>
    <row r="2103" spans="1:8" x14ac:dyDescent="0.25">
      <c r="A2103">
        <v>550027</v>
      </c>
      <c r="B2103" t="s">
        <v>19</v>
      </c>
      <c r="C2103">
        <v>3108</v>
      </c>
      <c r="D2103" t="s">
        <v>36</v>
      </c>
      <c r="E2103" t="s">
        <v>37</v>
      </c>
      <c r="F2103" t="s">
        <v>36</v>
      </c>
      <c r="G2103" t="s">
        <v>11</v>
      </c>
      <c r="H2103" t="s">
        <v>12</v>
      </c>
    </row>
    <row r="2104" spans="1:8" x14ac:dyDescent="0.25">
      <c r="A2104">
        <v>550035</v>
      </c>
      <c r="B2104" t="s">
        <v>345</v>
      </c>
      <c r="C2104">
        <v>3107</v>
      </c>
      <c r="D2104" t="s">
        <v>39</v>
      </c>
      <c r="E2104" t="s">
        <v>37</v>
      </c>
      <c r="F2104" t="s">
        <v>36</v>
      </c>
      <c r="G2104" t="s">
        <v>11</v>
      </c>
      <c r="H2104" t="s">
        <v>12</v>
      </c>
    </row>
    <row r="2105" spans="1:8" x14ac:dyDescent="0.25">
      <c r="A2105">
        <v>550043</v>
      </c>
      <c r="B2105" t="s">
        <v>346</v>
      </c>
      <c r="C2105">
        <v>3107</v>
      </c>
      <c r="D2105" t="s">
        <v>39</v>
      </c>
      <c r="E2105" t="s">
        <v>37</v>
      </c>
      <c r="F2105" t="s">
        <v>36</v>
      </c>
      <c r="G2105" t="s">
        <v>11</v>
      </c>
      <c r="H2105" t="s">
        <v>12</v>
      </c>
    </row>
    <row r="2106" spans="1:8" x14ac:dyDescent="0.25">
      <c r="A2106">
        <v>550051</v>
      </c>
      <c r="B2106" t="s">
        <v>648</v>
      </c>
      <c r="C2106">
        <v>6220</v>
      </c>
      <c r="D2106" t="s">
        <v>638</v>
      </c>
      <c r="E2106" t="s">
        <v>639</v>
      </c>
      <c r="F2106" t="s">
        <v>638</v>
      </c>
      <c r="G2106" t="s">
        <v>625</v>
      </c>
      <c r="H2106" t="s">
        <v>626</v>
      </c>
    </row>
    <row r="2107" spans="1:8" x14ac:dyDescent="0.25">
      <c r="A2107">
        <v>550060</v>
      </c>
      <c r="B2107" t="s">
        <v>347</v>
      </c>
      <c r="C2107">
        <v>3107</v>
      </c>
      <c r="D2107" t="s">
        <v>39</v>
      </c>
      <c r="E2107" t="s">
        <v>37</v>
      </c>
      <c r="F2107" t="s">
        <v>36</v>
      </c>
      <c r="G2107" t="s">
        <v>11</v>
      </c>
      <c r="H2107" t="s">
        <v>12</v>
      </c>
    </row>
    <row r="2108" spans="1:8" x14ac:dyDescent="0.25">
      <c r="A2108">
        <v>550078</v>
      </c>
      <c r="B2108" t="s">
        <v>649</v>
      </c>
      <c r="C2108">
        <v>6220</v>
      </c>
      <c r="D2108" t="s">
        <v>638</v>
      </c>
      <c r="E2108" t="s">
        <v>639</v>
      </c>
      <c r="F2108" t="s">
        <v>638</v>
      </c>
      <c r="G2108" t="s">
        <v>625</v>
      </c>
      <c r="H2108" t="s">
        <v>626</v>
      </c>
    </row>
    <row r="2109" spans="1:8" x14ac:dyDescent="0.25">
      <c r="A2109">
        <v>550086</v>
      </c>
      <c r="B2109" t="s">
        <v>650</v>
      </c>
      <c r="C2109">
        <v>6220</v>
      </c>
      <c r="D2109" t="s">
        <v>638</v>
      </c>
      <c r="E2109" t="s">
        <v>639</v>
      </c>
      <c r="F2109" t="s">
        <v>638</v>
      </c>
      <c r="G2109" t="s">
        <v>625</v>
      </c>
      <c r="H2109" t="s">
        <v>626</v>
      </c>
    </row>
    <row r="2110" spans="1:8" x14ac:dyDescent="0.25">
      <c r="A2110">
        <v>550094</v>
      </c>
      <c r="B2110" t="s">
        <v>55</v>
      </c>
      <c r="C2110">
        <v>3109</v>
      </c>
      <c r="D2110" t="s">
        <v>55</v>
      </c>
      <c r="E2110" t="s">
        <v>54</v>
      </c>
      <c r="F2110" t="s">
        <v>55</v>
      </c>
      <c r="G2110" t="s">
        <v>11</v>
      </c>
      <c r="H2110" t="s">
        <v>12</v>
      </c>
    </row>
    <row r="2111" spans="1:8" x14ac:dyDescent="0.25">
      <c r="A2111">
        <v>550108</v>
      </c>
      <c r="B2111" t="s">
        <v>651</v>
      </c>
      <c r="C2111">
        <v>6219</v>
      </c>
      <c r="D2111" t="s">
        <v>652</v>
      </c>
      <c r="E2111" t="s">
        <v>653</v>
      </c>
      <c r="F2111" t="s">
        <v>652</v>
      </c>
      <c r="G2111" t="s">
        <v>625</v>
      </c>
      <c r="H2111" t="s">
        <v>626</v>
      </c>
    </row>
    <row r="2112" spans="1:8" x14ac:dyDescent="0.25">
      <c r="A2112">
        <v>550116</v>
      </c>
      <c r="B2112" t="s">
        <v>348</v>
      </c>
      <c r="C2112">
        <v>3116</v>
      </c>
      <c r="D2112" t="s">
        <v>53</v>
      </c>
      <c r="E2112" t="s">
        <v>54</v>
      </c>
      <c r="F2112" t="s">
        <v>55</v>
      </c>
      <c r="G2112" t="s">
        <v>11</v>
      </c>
      <c r="H2112" t="s">
        <v>12</v>
      </c>
    </row>
    <row r="2113" spans="1:8" x14ac:dyDescent="0.25">
      <c r="A2113">
        <v>550124</v>
      </c>
      <c r="B2113" t="s">
        <v>349</v>
      </c>
      <c r="C2113">
        <v>3116</v>
      </c>
      <c r="D2113" t="s">
        <v>53</v>
      </c>
      <c r="E2113" t="s">
        <v>54</v>
      </c>
      <c r="F2113" t="s">
        <v>55</v>
      </c>
      <c r="G2113" t="s">
        <v>11</v>
      </c>
      <c r="H2113" t="s">
        <v>12</v>
      </c>
    </row>
    <row r="2114" spans="1:8" x14ac:dyDescent="0.25">
      <c r="A2114">
        <v>550132</v>
      </c>
      <c r="B2114" t="s">
        <v>654</v>
      </c>
      <c r="C2114">
        <v>6219</v>
      </c>
      <c r="D2114" t="s">
        <v>652</v>
      </c>
      <c r="E2114" t="s">
        <v>653</v>
      </c>
      <c r="F2114" t="s">
        <v>652</v>
      </c>
      <c r="G2114" t="s">
        <v>625</v>
      </c>
      <c r="H2114" t="s">
        <v>626</v>
      </c>
    </row>
    <row r="2115" spans="1:8" x14ac:dyDescent="0.25">
      <c r="A2115">
        <v>550141</v>
      </c>
      <c r="B2115" t="s">
        <v>655</v>
      </c>
      <c r="C2115">
        <v>6219</v>
      </c>
      <c r="D2115" t="s">
        <v>652</v>
      </c>
      <c r="E2115" t="s">
        <v>653</v>
      </c>
      <c r="F2115" t="s">
        <v>652</v>
      </c>
      <c r="G2115" t="s">
        <v>625</v>
      </c>
      <c r="H2115" t="s">
        <v>626</v>
      </c>
    </row>
    <row r="2116" spans="1:8" x14ac:dyDescent="0.25">
      <c r="A2116">
        <v>550159</v>
      </c>
      <c r="B2116" t="s">
        <v>350</v>
      </c>
      <c r="C2116">
        <v>3109</v>
      </c>
      <c r="D2116" t="s">
        <v>55</v>
      </c>
      <c r="E2116" t="s">
        <v>54</v>
      </c>
      <c r="F2116" t="s">
        <v>55</v>
      </c>
      <c r="G2116" t="s">
        <v>11</v>
      </c>
      <c r="H2116" t="s">
        <v>12</v>
      </c>
    </row>
    <row r="2117" spans="1:8" x14ac:dyDescent="0.25">
      <c r="A2117">
        <v>550167</v>
      </c>
      <c r="B2117" t="s">
        <v>351</v>
      </c>
      <c r="C2117">
        <v>3116</v>
      </c>
      <c r="D2117" t="s">
        <v>53</v>
      </c>
      <c r="E2117" t="s">
        <v>54</v>
      </c>
      <c r="F2117" t="s">
        <v>55</v>
      </c>
      <c r="G2117" t="s">
        <v>11</v>
      </c>
      <c r="H2117" t="s">
        <v>12</v>
      </c>
    </row>
    <row r="2118" spans="1:8" x14ac:dyDescent="0.25">
      <c r="A2118">
        <v>550175</v>
      </c>
      <c r="B2118" t="s">
        <v>656</v>
      </c>
      <c r="C2118">
        <v>6219</v>
      </c>
      <c r="D2118" t="s">
        <v>652</v>
      </c>
      <c r="E2118" t="s">
        <v>653</v>
      </c>
      <c r="F2118" t="s">
        <v>652</v>
      </c>
      <c r="G2118" t="s">
        <v>625</v>
      </c>
      <c r="H2118" t="s">
        <v>626</v>
      </c>
    </row>
    <row r="2119" spans="1:8" x14ac:dyDescent="0.25">
      <c r="A2119">
        <v>550183</v>
      </c>
      <c r="B2119" t="s">
        <v>352</v>
      </c>
      <c r="C2119">
        <v>3109</v>
      </c>
      <c r="D2119" t="s">
        <v>55</v>
      </c>
      <c r="E2119" t="s">
        <v>54</v>
      </c>
      <c r="F2119" t="s">
        <v>55</v>
      </c>
      <c r="G2119" t="s">
        <v>11</v>
      </c>
      <c r="H2119" t="s">
        <v>12</v>
      </c>
    </row>
    <row r="2120" spans="1:8" x14ac:dyDescent="0.25">
      <c r="A2120">
        <v>550191</v>
      </c>
      <c r="B2120" t="s">
        <v>657</v>
      </c>
      <c r="C2120">
        <v>6205</v>
      </c>
      <c r="D2120" t="s">
        <v>658</v>
      </c>
      <c r="E2120" t="s">
        <v>653</v>
      </c>
      <c r="F2120" t="s">
        <v>652</v>
      </c>
      <c r="G2120" t="s">
        <v>625</v>
      </c>
      <c r="H2120" t="s">
        <v>626</v>
      </c>
    </row>
    <row r="2121" spans="1:8" x14ac:dyDescent="0.25">
      <c r="A2121">
        <v>550205</v>
      </c>
      <c r="B2121" t="s">
        <v>353</v>
      </c>
      <c r="C2121">
        <v>3116</v>
      </c>
      <c r="D2121" t="s">
        <v>53</v>
      </c>
      <c r="E2121" t="s">
        <v>54</v>
      </c>
      <c r="F2121" t="s">
        <v>55</v>
      </c>
      <c r="G2121" t="s">
        <v>11</v>
      </c>
      <c r="H2121" t="s">
        <v>12</v>
      </c>
    </row>
    <row r="2122" spans="1:8" x14ac:dyDescent="0.25">
      <c r="A2122">
        <v>550213</v>
      </c>
      <c r="B2122" t="s">
        <v>659</v>
      </c>
      <c r="C2122">
        <v>6215</v>
      </c>
      <c r="D2122" t="s">
        <v>660</v>
      </c>
      <c r="E2122" t="s">
        <v>653</v>
      </c>
      <c r="F2122" t="s">
        <v>652</v>
      </c>
      <c r="G2122" t="s">
        <v>625</v>
      </c>
      <c r="H2122" t="s">
        <v>626</v>
      </c>
    </row>
    <row r="2123" spans="1:8" x14ac:dyDescent="0.25">
      <c r="A2123">
        <v>550221</v>
      </c>
      <c r="B2123" t="s">
        <v>354</v>
      </c>
      <c r="C2123">
        <v>3109</v>
      </c>
      <c r="D2123" t="s">
        <v>55</v>
      </c>
      <c r="E2123" t="s">
        <v>54</v>
      </c>
      <c r="F2123" t="s">
        <v>55</v>
      </c>
      <c r="G2123" t="s">
        <v>11</v>
      </c>
      <c r="H2123" t="s">
        <v>12</v>
      </c>
    </row>
    <row r="2124" spans="1:8" x14ac:dyDescent="0.25">
      <c r="A2124">
        <v>550230</v>
      </c>
      <c r="B2124" t="s">
        <v>355</v>
      </c>
      <c r="C2124">
        <v>3109</v>
      </c>
      <c r="D2124" t="s">
        <v>55</v>
      </c>
      <c r="E2124" t="s">
        <v>54</v>
      </c>
      <c r="F2124" t="s">
        <v>55</v>
      </c>
      <c r="G2124" t="s">
        <v>11</v>
      </c>
      <c r="H2124" t="s">
        <v>12</v>
      </c>
    </row>
    <row r="2125" spans="1:8" x14ac:dyDescent="0.25">
      <c r="A2125">
        <v>550248</v>
      </c>
      <c r="B2125" t="s">
        <v>356</v>
      </c>
      <c r="C2125">
        <v>3109</v>
      </c>
      <c r="D2125" t="s">
        <v>55</v>
      </c>
      <c r="E2125" t="s">
        <v>54</v>
      </c>
      <c r="F2125" t="s">
        <v>55</v>
      </c>
      <c r="G2125" t="s">
        <v>11</v>
      </c>
      <c r="H2125" t="s">
        <v>12</v>
      </c>
    </row>
    <row r="2126" spans="1:8" x14ac:dyDescent="0.25">
      <c r="A2126">
        <v>550256</v>
      </c>
      <c r="B2126" t="s">
        <v>661</v>
      </c>
      <c r="C2126">
        <v>6207</v>
      </c>
      <c r="D2126" t="s">
        <v>662</v>
      </c>
      <c r="E2126" t="s">
        <v>663</v>
      </c>
      <c r="F2126" t="s">
        <v>664</v>
      </c>
      <c r="G2126" t="s">
        <v>625</v>
      </c>
      <c r="H2126" t="s">
        <v>626</v>
      </c>
    </row>
    <row r="2127" spans="1:8" x14ac:dyDescent="0.25">
      <c r="A2127">
        <v>550264</v>
      </c>
      <c r="B2127" t="s">
        <v>357</v>
      </c>
      <c r="C2127">
        <v>3109</v>
      </c>
      <c r="D2127" t="s">
        <v>55</v>
      </c>
      <c r="E2127" t="s">
        <v>54</v>
      </c>
      <c r="F2127" t="s">
        <v>55</v>
      </c>
      <c r="G2127" t="s">
        <v>11</v>
      </c>
      <c r="H2127" t="s">
        <v>12</v>
      </c>
    </row>
    <row r="2128" spans="1:8" x14ac:dyDescent="0.25">
      <c r="A2128">
        <v>550272</v>
      </c>
      <c r="B2128" t="s">
        <v>665</v>
      </c>
      <c r="C2128">
        <v>6213</v>
      </c>
      <c r="D2128" t="s">
        <v>666</v>
      </c>
      <c r="E2128" t="s">
        <v>623</v>
      </c>
      <c r="F2128" t="s">
        <v>624</v>
      </c>
      <c r="G2128" t="s">
        <v>625</v>
      </c>
      <c r="H2128" t="s">
        <v>626</v>
      </c>
    </row>
    <row r="2129" spans="1:8" x14ac:dyDescent="0.25">
      <c r="A2129">
        <v>550281</v>
      </c>
      <c r="B2129" t="s">
        <v>4790</v>
      </c>
      <c r="C2129">
        <v>6105</v>
      </c>
      <c r="D2129" t="s">
        <v>4685</v>
      </c>
      <c r="E2129" t="s">
        <v>4686</v>
      </c>
      <c r="F2129" t="s">
        <v>4685</v>
      </c>
      <c r="G2129" t="s">
        <v>4687</v>
      </c>
      <c r="H2129" t="s">
        <v>4688</v>
      </c>
    </row>
    <row r="2130" spans="1:8" x14ac:dyDescent="0.25">
      <c r="A2130">
        <v>550299</v>
      </c>
      <c r="B2130" t="s">
        <v>4791</v>
      </c>
      <c r="C2130">
        <v>6105</v>
      </c>
      <c r="D2130" t="s">
        <v>4685</v>
      </c>
      <c r="E2130" t="s">
        <v>4686</v>
      </c>
      <c r="F2130" t="s">
        <v>4685</v>
      </c>
      <c r="G2130" t="s">
        <v>4687</v>
      </c>
      <c r="H2130" t="s">
        <v>4688</v>
      </c>
    </row>
    <row r="2131" spans="1:8" x14ac:dyDescent="0.25">
      <c r="A2131">
        <v>550302</v>
      </c>
      <c r="B2131" t="s">
        <v>4792</v>
      </c>
      <c r="C2131">
        <v>6107</v>
      </c>
      <c r="D2131" t="s">
        <v>4697</v>
      </c>
      <c r="E2131" t="s">
        <v>4693</v>
      </c>
      <c r="F2131" t="s">
        <v>4694</v>
      </c>
      <c r="G2131" t="s">
        <v>4687</v>
      </c>
      <c r="H2131" t="s">
        <v>4688</v>
      </c>
    </row>
    <row r="2132" spans="1:8" x14ac:dyDescent="0.25">
      <c r="A2132">
        <v>550311</v>
      </c>
      <c r="B2132" t="s">
        <v>4793</v>
      </c>
      <c r="C2132">
        <v>6107</v>
      </c>
      <c r="D2132" t="s">
        <v>4697</v>
      </c>
      <c r="E2132" t="s">
        <v>4693</v>
      </c>
      <c r="F2132" t="s">
        <v>4694</v>
      </c>
      <c r="G2132" t="s">
        <v>4687</v>
      </c>
      <c r="H2132" t="s">
        <v>4688</v>
      </c>
    </row>
    <row r="2133" spans="1:8" x14ac:dyDescent="0.25">
      <c r="A2133">
        <v>550329</v>
      </c>
      <c r="B2133" t="s">
        <v>358</v>
      </c>
      <c r="C2133">
        <v>3109</v>
      </c>
      <c r="D2133" t="s">
        <v>55</v>
      </c>
      <c r="E2133" t="s">
        <v>54</v>
      </c>
      <c r="F2133" t="s">
        <v>55</v>
      </c>
      <c r="G2133" t="s">
        <v>11</v>
      </c>
      <c r="H2133" t="s">
        <v>12</v>
      </c>
    </row>
    <row r="2134" spans="1:8" x14ac:dyDescent="0.25">
      <c r="A2134">
        <v>550337</v>
      </c>
      <c r="B2134" t="s">
        <v>359</v>
      </c>
      <c r="C2134">
        <v>3116</v>
      </c>
      <c r="D2134" t="s">
        <v>53</v>
      </c>
      <c r="E2134" t="s">
        <v>54</v>
      </c>
      <c r="F2134" t="s">
        <v>55</v>
      </c>
      <c r="G2134" t="s">
        <v>11</v>
      </c>
      <c r="H2134" t="s">
        <v>12</v>
      </c>
    </row>
    <row r="2135" spans="1:8" x14ac:dyDescent="0.25">
      <c r="A2135">
        <v>550345</v>
      </c>
      <c r="B2135" t="s">
        <v>360</v>
      </c>
      <c r="C2135">
        <v>3109</v>
      </c>
      <c r="D2135" t="s">
        <v>55</v>
      </c>
      <c r="E2135" t="s">
        <v>54</v>
      </c>
      <c r="F2135" t="s">
        <v>55</v>
      </c>
      <c r="G2135" t="s">
        <v>11</v>
      </c>
      <c r="H2135" t="s">
        <v>12</v>
      </c>
    </row>
    <row r="2136" spans="1:8" x14ac:dyDescent="0.25">
      <c r="A2136">
        <v>550353</v>
      </c>
      <c r="B2136" t="s">
        <v>361</v>
      </c>
      <c r="C2136">
        <v>3109</v>
      </c>
      <c r="D2136" t="s">
        <v>55</v>
      </c>
      <c r="E2136" t="s">
        <v>54</v>
      </c>
      <c r="F2136" t="s">
        <v>55</v>
      </c>
      <c r="G2136" t="s">
        <v>11</v>
      </c>
      <c r="H2136" t="s">
        <v>12</v>
      </c>
    </row>
    <row r="2137" spans="1:8" x14ac:dyDescent="0.25">
      <c r="A2137">
        <v>550361</v>
      </c>
      <c r="B2137" t="s">
        <v>362</v>
      </c>
      <c r="C2137">
        <v>3109</v>
      </c>
      <c r="D2137" t="s">
        <v>55</v>
      </c>
      <c r="E2137" t="s">
        <v>54</v>
      </c>
      <c r="F2137" t="s">
        <v>55</v>
      </c>
      <c r="G2137" t="s">
        <v>11</v>
      </c>
      <c r="H2137" t="s">
        <v>12</v>
      </c>
    </row>
    <row r="2138" spans="1:8" x14ac:dyDescent="0.25">
      <c r="A2138">
        <v>550370</v>
      </c>
      <c r="B2138" t="s">
        <v>4794</v>
      </c>
      <c r="C2138">
        <v>6113</v>
      </c>
      <c r="D2138" t="s">
        <v>4694</v>
      </c>
      <c r="E2138" t="s">
        <v>4693</v>
      </c>
      <c r="F2138" t="s">
        <v>4694</v>
      </c>
      <c r="G2138" t="s">
        <v>4687</v>
      </c>
      <c r="H2138" t="s">
        <v>4688</v>
      </c>
    </row>
    <row r="2139" spans="1:8" x14ac:dyDescent="0.25">
      <c r="A2139">
        <v>550388</v>
      </c>
      <c r="B2139" t="s">
        <v>4795</v>
      </c>
      <c r="C2139">
        <v>6106</v>
      </c>
      <c r="D2139" t="s">
        <v>4692</v>
      </c>
      <c r="E2139" t="s">
        <v>4693</v>
      </c>
      <c r="F2139" t="s">
        <v>4694</v>
      </c>
      <c r="G2139" t="s">
        <v>4687</v>
      </c>
      <c r="H2139" t="s">
        <v>4688</v>
      </c>
    </row>
    <row r="2140" spans="1:8" x14ac:dyDescent="0.25">
      <c r="A2140">
        <v>550396</v>
      </c>
      <c r="B2140" t="s">
        <v>123</v>
      </c>
      <c r="C2140">
        <v>3109</v>
      </c>
      <c r="D2140" t="s">
        <v>55</v>
      </c>
      <c r="E2140" t="s">
        <v>54</v>
      </c>
      <c r="F2140" t="s">
        <v>55</v>
      </c>
      <c r="G2140" t="s">
        <v>11</v>
      </c>
      <c r="H2140" t="s">
        <v>12</v>
      </c>
    </row>
    <row r="2141" spans="1:8" x14ac:dyDescent="0.25">
      <c r="A2141">
        <v>550400</v>
      </c>
      <c r="B2141" t="s">
        <v>4796</v>
      </c>
      <c r="C2141">
        <v>6106</v>
      </c>
      <c r="D2141" t="s">
        <v>4692</v>
      </c>
      <c r="E2141" t="s">
        <v>4693</v>
      </c>
      <c r="F2141" t="s">
        <v>4694</v>
      </c>
      <c r="G2141" t="s">
        <v>4687</v>
      </c>
      <c r="H2141" t="s">
        <v>4688</v>
      </c>
    </row>
    <row r="2142" spans="1:8" x14ac:dyDescent="0.25">
      <c r="A2142">
        <v>550418</v>
      </c>
      <c r="B2142" t="s">
        <v>363</v>
      </c>
      <c r="C2142">
        <v>3109</v>
      </c>
      <c r="D2142" t="s">
        <v>55</v>
      </c>
      <c r="E2142" t="s">
        <v>54</v>
      </c>
      <c r="F2142" t="s">
        <v>55</v>
      </c>
      <c r="G2142" t="s">
        <v>11</v>
      </c>
      <c r="H2142" t="s">
        <v>12</v>
      </c>
    </row>
    <row r="2143" spans="1:8" x14ac:dyDescent="0.25">
      <c r="A2143">
        <v>550426</v>
      </c>
      <c r="B2143" t="s">
        <v>364</v>
      </c>
      <c r="C2143">
        <v>3109</v>
      </c>
      <c r="D2143" t="s">
        <v>55</v>
      </c>
      <c r="E2143" t="s">
        <v>54</v>
      </c>
      <c r="F2143" t="s">
        <v>55</v>
      </c>
      <c r="G2143" t="s">
        <v>11</v>
      </c>
      <c r="H2143" t="s">
        <v>12</v>
      </c>
    </row>
    <row r="2144" spans="1:8" x14ac:dyDescent="0.25">
      <c r="A2144">
        <v>550434</v>
      </c>
      <c r="B2144" t="s">
        <v>365</v>
      </c>
      <c r="C2144">
        <v>3109</v>
      </c>
      <c r="D2144" t="s">
        <v>55</v>
      </c>
      <c r="E2144" t="s">
        <v>54</v>
      </c>
      <c r="F2144" t="s">
        <v>55</v>
      </c>
      <c r="G2144" t="s">
        <v>11</v>
      </c>
      <c r="H2144" t="s">
        <v>12</v>
      </c>
    </row>
    <row r="2145" spans="1:8" x14ac:dyDescent="0.25">
      <c r="A2145">
        <v>550442</v>
      </c>
      <c r="B2145" t="s">
        <v>366</v>
      </c>
      <c r="C2145">
        <v>3109</v>
      </c>
      <c r="D2145" t="s">
        <v>55</v>
      </c>
      <c r="E2145" t="s">
        <v>54</v>
      </c>
      <c r="F2145" t="s">
        <v>55</v>
      </c>
      <c r="G2145" t="s">
        <v>11</v>
      </c>
      <c r="H2145" t="s">
        <v>12</v>
      </c>
    </row>
    <row r="2146" spans="1:8" x14ac:dyDescent="0.25">
      <c r="A2146">
        <v>550451</v>
      </c>
      <c r="B2146" t="s">
        <v>367</v>
      </c>
      <c r="C2146">
        <v>3109</v>
      </c>
      <c r="D2146" t="s">
        <v>55</v>
      </c>
      <c r="E2146" t="s">
        <v>54</v>
      </c>
      <c r="F2146" t="s">
        <v>55</v>
      </c>
      <c r="G2146" t="s">
        <v>11</v>
      </c>
      <c r="H2146" t="s">
        <v>12</v>
      </c>
    </row>
    <row r="2147" spans="1:8" x14ac:dyDescent="0.25">
      <c r="A2147">
        <v>550469</v>
      </c>
      <c r="B2147" t="s">
        <v>4797</v>
      </c>
      <c r="C2147">
        <v>6106</v>
      </c>
      <c r="D2147" t="s">
        <v>4692</v>
      </c>
      <c r="E2147" t="s">
        <v>4693</v>
      </c>
      <c r="F2147" t="s">
        <v>4694</v>
      </c>
      <c r="G2147" t="s">
        <v>4687</v>
      </c>
      <c r="H2147" t="s">
        <v>4688</v>
      </c>
    </row>
    <row r="2148" spans="1:8" x14ac:dyDescent="0.25">
      <c r="A2148">
        <v>550477</v>
      </c>
      <c r="B2148" t="s">
        <v>4798</v>
      </c>
      <c r="C2148">
        <v>6106</v>
      </c>
      <c r="D2148" t="s">
        <v>4692</v>
      </c>
      <c r="E2148" t="s">
        <v>4693</v>
      </c>
      <c r="F2148" t="s">
        <v>4694</v>
      </c>
      <c r="G2148" t="s">
        <v>4687</v>
      </c>
      <c r="H2148" t="s">
        <v>4688</v>
      </c>
    </row>
    <row r="2149" spans="1:8" x14ac:dyDescent="0.25">
      <c r="A2149">
        <v>550485</v>
      </c>
      <c r="B2149" t="s">
        <v>368</v>
      </c>
      <c r="C2149">
        <v>3109</v>
      </c>
      <c r="D2149" t="s">
        <v>55</v>
      </c>
      <c r="E2149" t="s">
        <v>54</v>
      </c>
      <c r="F2149" t="s">
        <v>55</v>
      </c>
      <c r="G2149" t="s">
        <v>11</v>
      </c>
      <c r="H2149" t="s">
        <v>12</v>
      </c>
    </row>
    <row r="2150" spans="1:8" x14ac:dyDescent="0.25">
      <c r="A2150">
        <v>550493</v>
      </c>
      <c r="B2150" t="s">
        <v>4799</v>
      </c>
      <c r="C2150">
        <v>6106</v>
      </c>
      <c r="D2150" t="s">
        <v>4692</v>
      </c>
      <c r="E2150" t="s">
        <v>4693</v>
      </c>
      <c r="F2150" t="s">
        <v>4694</v>
      </c>
      <c r="G2150" t="s">
        <v>4687</v>
      </c>
      <c r="H2150" t="s">
        <v>4688</v>
      </c>
    </row>
    <row r="2151" spans="1:8" x14ac:dyDescent="0.25">
      <c r="A2151">
        <v>550507</v>
      </c>
      <c r="B2151" t="s">
        <v>4800</v>
      </c>
      <c r="C2151">
        <v>6106</v>
      </c>
      <c r="D2151" t="s">
        <v>4692</v>
      </c>
      <c r="E2151" t="s">
        <v>4693</v>
      </c>
      <c r="F2151" t="s">
        <v>4694</v>
      </c>
      <c r="G2151" t="s">
        <v>4687</v>
      </c>
      <c r="H2151" t="s">
        <v>4688</v>
      </c>
    </row>
    <row r="2152" spans="1:8" x14ac:dyDescent="0.25">
      <c r="A2152">
        <v>550515</v>
      </c>
      <c r="B2152" t="s">
        <v>369</v>
      </c>
      <c r="C2152">
        <v>3116</v>
      </c>
      <c r="D2152" t="s">
        <v>53</v>
      </c>
      <c r="E2152" t="s">
        <v>54</v>
      </c>
      <c r="F2152" t="s">
        <v>55</v>
      </c>
      <c r="G2152" t="s">
        <v>11</v>
      </c>
      <c r="H2152" t="s">
        <v>12</v>
      </c>
    </row>
    <row r="2153" spans="1:8" x14ac:dyDescent="0.25">
      <c r="A2153">
        <v>550523</v>
      </c>
      <c r="B2153" t="s">
        <v>370</v>
      </c>
      <c r="C2153">
        <v>3109</v>
      </c>
      <c r="D2153" t="s">
        <v>55</v>
      </c>
      <c r="E2153" t="s">
        <v>54</v>
      </c>
      <c r="F2153" t="s">
        <v>55</v>
      </c>
      <c r="G2153" t="s">
        <v>11</v>
      </c>
      <c r="H2153" t="s">
        <v>12</v>
      </c>
    </row>
    <row r="2154" spans="1:8" x14ac:dyDescent="0.25">
      <c r="A2154">
        <v>550531</v>
      </c>
      <c r="B2154" t="s">
        <v>371</v>
      </c>
      <c r="C2154">
        <v>3116</v>
      </c>
      <c r="D2154" t="s">
        <v>53</v>
      </c>
      <c r="E2154" t="s">
        <v>54</v>
      </c>
      <c r="F2154" t="s">
        <v>55</v>
      </c>
      <c r="G2154" t="s">
        <v>11</v>
      </c>
      <c r="H2154" t="s">
        <v>12</v>
      </c>
    </row>
    <row r="2155" spans="1:8" x14ac:dyDescent="0.25">
      <c r="A2155">
        <v>550540</v>
      </c>
      <c r="B2155" t="s">
        <v>372</v>
      </c>
      <c r="C2155">
        <v>3109</v>
      </c>
      <c r="D2155" t="s">
        <v>55</v>
      </c>
      <c r="E2155" t="s">
        <v>54</v>
      </c>
      <c r="F2155" t="s">
        <v>55</v>
      </c>
      <c r="G2155" t="s">
        <v>11</v>
      </c>
      <c r="H2155" t="s">
        <v>12</v>
      </c>
    </row>
    <row r="2156" spans="1:8" x14ac:dyDescent="0.25">
      <c r="A2156">
        <v>550558</v>
      </c>
      <c r="B2156" t="s">
        <v>373</v>
      </c>
      <c r="C2156">
        <v>3116</v>
      </c>
      <c r="D2156" t="s">
        <v>53</v>
      </c>
      <c r="E2156" t="s">
        <v>54</v>
      </c>
      <c r="F2156" t="s">
        <v>55</v>
      </c>
      <c r="G2156" t="s">
        <v>11</v>
      </c>
      <c r="H2156" t="s">
        <v>12</v>
      </c>
    </row>
    <row r="2157" spans="1:8" x14ac:dyDescent="0.25">
      <c r="A2157">
        <v>550566</v>
      </c>
      <c r="B2157" t="s">
        <v>1162</v>
      </c>
      <c r="C2157">
        <v>6106</v>
      </c>
      <c r="D2157" t="s">
        <v>4692</v>
      </c>
      <c r="E2157" t="s">
        <v>4693</v>
      </c>
      <c r="F2157" t="s">
        <v>4694</v>
      </c>
      <c r="G2157" t="s">
        <v>4687</v>
      </c>
      <c r="H2157" t="s">
        <v>4688</v>
      </c>
    </row>
    <row r="2158" spans="1:8" x14ac:dyDescent="0.25">
      <c r="A2158">
        <v>550574</v>
      </c>
      <c r="B2158" t="s">
        <v>374</v>
      </c>
      <c r="C2158">
        <v>3116</v>
      </c>
      <c r="D2158" t="s">
        <v>53</v>
      </c>
      <c r="E2158" t="s">
        <v>54</v>
      </c>
      <c r="F2158" t="s">
        <v>55</v>
      </c>
      <c r="G2158" t="s">
        <v>11</v>
      </c>
      <c r="H2158" t="s">
        <v>12</v>
      </c>
    </row>
    <row r="2159" spans="1:8" x14ac:dyDescent="0.25">
      <c r="A2159">
        <v>550582</v>
      </c>
      <c r="B2159" t="s">
        <v>375</v>
      </c>
      <c r="C2159">
        <v>3109</v>
      </c>
      <c r="D2159" t="s">
        <v>55</v>
      </c>
      <c r="E2159" t="s">
        <v>54</v>
      </c>
      <c r="F2159" t="s">
        <v>55</v>
      </c>
      <c r="G2159" t="s">
        <v>11</v>
      </c>
      <c r="H2159" t="s">
        <v>12</v>
      </c>
    </row>
    <row r="2160" spans="1:8" x14ac:dyDescent="0.25">
      <c r="A2160">
        <v>550591</v>
      </c>
      <c r="B2160" t="s">
        <v>4801</v>
      </c>
      <c r="C2160">
        <v>6106</v>
      </c>
      <c r="D2160" t="s">
        <v>4692</v>
      </c>
      <c r="E2160" t="s">
        <v>4693</v>
      </c>
      <c r="F2160" t="s">
        <v>4694</v>
      </c>
      <c r="G2160" t="s">
        <v>4687</v>
      </c>
      <c r="H2160" t="s">
        <v>4688</v>
      </c>
    </row>
    <row r="2161" spans="1:8" x14ac:dyDescent="0.25">
      <c r="A2161">
        <v>550604</v>
      </c>
      <c r="B2161" t="s">
        <v>376</v>
      </c>
      <c r="C2161">
        <v>3109</v>
      </c>
      <c r="D2161" t="s">
        <v>55</v>
      </c>
      <c r="E2161" t="s">
        <v>54</v>
      </c>
      <c r="F2161" t="s">
        <v>55</v>
      </c>
      <c r="G2161" t="s">
        <v>11</v>
      </c>
      <c r="H2161" t="s">
        <v>12</v>
      </c>
    </row>
    <row r="2162" spans="1:8" x14ac:dyDescent="0.25">
      <c r="A2162">
        <v>550612</v>
      </c>
      <c r="B2162" t="s">
        <v>4802</v>
      </c>
      <c r="C2162">
        <v>6113</v>
      </c>
      <c r="D2162" t="s">
        <v>4694</v>
      </c>
      <c r="E2162" t="s">
        <v>4693</v>
      </c>
      <c r="F2162" t="s">
        <v>4694</v>
      </c>
      <c r="G2162" t="s">
        <v>4687</v>
      </c>
      <c r="H2162" t="s">
        <v>4688</v>
      </c>
    </row>
    <row r="2163" spans="1:8" x14ac:dyDescent="0.25">
      <c r="A2163">
        <v>550621</v>
      </c>
      <c r="B2163" t="s">
        <v>377</v>
      </c>
      <c r="C2163">
        <v>3116</v>
      </c>
      <c r="D2163" t="s">
        <v>53</v>
      </c>
      <c r="E2163" t="s">
        <v>54</v>
      </c>
      <c r="F2163" t="s">
        <v>55</v>
      </c>
      <c r="G2163" t="s">
        <v>11</v>
      </c>
      <c r="H2163" t="s">
        <v>12</v>
      </c>
    </row>
    <row r="2164" spans="1:8" x14ac:dyDescent="0.25">
      <c r="A2164">
        <v>550639</v>
      </c>
      <c r="B2164" t="s">
        <v>4803</v>
      </c>
      <c r="C2164">
        <v>6113</v>
      </c>
      <c r="D2164" t="s">
        <v>4694</v>
      </c>
      <c r="E2164" t="s">
        <v>4693</v>
      </c>
      <c r="F2164" t="s">
        <v>4694</v>
      </c>
      <c r="G2164" t="s">
        <v>4687</v>
      </c>
      <c r="H2164" t="s">
        <v>4688</v>
      </c>
    </row>
    <row r="2165" spans="1:8" x14ac:dyDescent="0.25">
      <c r="A2165">
        <v>550647</v>
      </c>
      <c r="B2165" t="s">
        <v>53</v>
      </c>
      <c r="C2165">
        <v>3116</v>
      </c>
      <c r="D2165" t="s">
        <v>53</v>
      </c>
      <c r="E2165" t="s">
        <v>54</v>
      </c>
      <c r="F2165" t="s">
        <v>55</v>
      </c>
      <c r="G2165" t="s">
        <v>11</v>
      </c>
      <c r="H2165" t="s">
        <v>12</v>
      </c>
    </row>
    <row r="2166" spans="1:8" x14ac:dyDescent="0.25">
      <c r="A2166">
        <v>550655</v>
      </c>
      <c r="B2166" t="s">
        <v>378</v>
      </c>
      <c r="C2166">
        <v>3109</v>
      </c>
      <c r="D2166" t="s">
        <v>55</v>
      </c>
      <c r="E2166" t="s">
        <v>54</v>
      </c>
      <c r="F2166" t="s">
        <v>55</v>
      </c>
      <c r="G2166" t="s">
        <v>11</v>
      </c>
      <c r="H2166" t="s">
        <v>12</v>
      </c>
    </row>
    <row r="2167" spans="1:8" x14ac:dyDescent="0.25">
      <c r="A2167">
        <v>550663</v>
      </c>
      <c r="B2167" t="s">
        <v>379</v>
      </c>
      <c r="C2167">
        <v>3109</v>
      </c>
      <c r="D2167" t="s">
        <v>55</v>
      </c>
      <c r="E2167" t="s">
        <v>54</v>
      </c>
      <c r="F2167" t="s">
        <v>55</v>
      </c>
      <c r="G2167" t="s">
        <v>11</v>
      </c>
      <c r="H2167" t="s">
        <v>12</v>
      </c>
    </row>
    <row r="2168" spans="1:8" x14ac:dyDescent="0.25">
      <c r="A2168">
        <v>550671</v>
      </c>
      <c r="B2168" t="s">
        <v>380</v>
      </c>
      <c r="C2168">
        <v>3109</v>
      </c>
      <c r="D2168" t="s">
        <v>55</v>
      </c>
      <c r="E2168" t="s">
        <v>54</v>
      </c>
      <c r="F2168" t="s">
        <v>55</v>
      </c>
      <c r="G2168" t="s">
        <v>11</v>
      </c>
      <c r="H2168" t="s">
        <v>12</v>
      </c>
    </row>
    <row r="2169" spans="1:8" x14ac:dyDescent="0.25">
      <c r="A2169">
        <v>550680</v>
      </c>
      <c r="B2169" t="s">
        <v>29</v>
      </c>
      <c r="C2169">
        <v>3109</v>
      </c>
      <c r="D2169" t="s">
        <v>55</v>
      </c>
      <c r="E2169" t="s">
        <v>54</v>
      </c>
      <c r="F2169" t="s">
        <v>55</v>
      </c>
      <c r="G2169" t="s">
        <v>11</v>
      </c>
      <c r="H2169" t="s">
        <v>12</v>
      </c>
    </row>
    <row r="2170" spans="1:8" x14ac:dyDescent="0.25">
      <c r="A2170">
        <v>550698</v>
      </c>
      <c r="B2170" t="s">
        <v>381</v>
      </c>
      <c r="C2170">
        <v>3116</v>
      </c>
      <c r="D2170" t="s">
        <v>53</v>
      </c>
      <c r="E2170" t="s">
        <v>54</v>
      </c>
      <c r="F2170" t="s">
        <v>55</v>
      </c>
      <c r="G2170" t="s">
        <v>11</v>
      </c>
      <c r="H2170" t="s">
        <v>12</v>
      </c>
    </row>
    <row r="2171" spans="1:8" x14ac:dyDescent="0.25">
      <c r="A2171">
        <v>550701</v>
      </c>
      <c r="B2171" t="s">
        <v>382</v>
      </c>
      <c r="C2171">
        <v>3109</v>
      </c>
      <c r="D2171" t="s">
        <v>55</v>
      </c>
      <c r="E2171" t="s">
        <v>54</v>
      </c>
      <c r="F2171" t="s">
        <v>55</v>
      </c>
      <c r="G2171" t="s">
        <v>11</v>
      </c>
      <c r="H2171" t="s">
        <v>12</v>
      </c>
    </row>
    <row r="2172" spans="1:8" x14ac:dyDescent="0.25">
      <c r="A2172">
        <v>550710</v>
      </c>
      <c r="B2172" t="s">
        <v>4804</v>
      </c>
      <c r="C2172">
        <v>6113</v>
      </c>
      <c r="D2172" t="s">
        <v>4694</v>
      </c>
      <c r="E2172" t="s">
        <v>4693</v>
      </c>
      <c r="F2172" t="s">
        <v>4694</v>
      </c>
      <c r="G2172" t="s">
        <v>4687</v>
      </c>
      <c r="H2172" t="s">
        <v>4688</v>
      </c>
    </row>
    <row r="2173" spans="1:8" x14ac:dyDescent="0.25">
      <c r="A2173">
        <v>550728</v>
      </c>
      <c r="B2173" t="s">
        <v>383</v>
      </c>
      <c r="C2173">
        <v>3116</v>
      </c>
      <c r="D2173" t="s">
        <v>53</v>
      </c>
      <c r="E2173" t="s">
        <v>54</v>
      </c>
      <c r="F2173" t="s">
        <v>55</v>
      </c>
      <c r="G2173" t="s">
        <v>11</v>
      </c>
      <c r="H2173" t="s">
        <v>12</v>
      </c>
    </row>
    <row r="2174" spans="1:8" x14ac:dyDescent="0.25">
      <c r="A2174">
        <v>550736</v>
      </c>
      <c r="B2174" t="s">
        <v>5295</v>
      </c>
      <c r="C2174">
        <v>7208</v>
      </c>
      <c r="D2174" t="s">
        <v>5296</v>
      </c>
      <c r="E2174" t="s">
        <v>5297</v>
      </c>
      <c r="F2174" t="s">
        <v>5298</v>
      </c>
      <c r="G2174" t="s">
        <v>5225</v>
      </c>
      <c r="H2174" t="s">
        <v>5226</v>
      </c>
    </row>
    <row r="2175" spans="1:8" x14ac:dyDescent="0.25">
      <c r="A2175">
        <v>550744</v>
      </c>
      <c r="B2175" t="s">
        <v>5260</v>
      </c>
      <c r="C2175">
        <v>7207</v>
      </c>
      <c r="D2175" t="s">
        <v>5298</v>
      </c>
      <c r="E2175" t="s">
        <v>5297</v>
      </c>
      <c r="F2175" t="s">
        <v>5298</v>
      </c>
      <c r="G2175" t="s">
        <v>5225</v>
      </c>
      <c r="H2175" t="s">
        <v>5226</v>
      </c>
    </row>
    <row r="2176" spans="1:8" x14ac:dyDescent="0.25">
      <c r="A2176">
        <v>550752</v>
      </c>
      <c r="B2176" t="s">
        <v>2077</v>
      </c>
      <c r="C2176">
        <v>7207</v>
      </c>
      <c r="D2176" t="s">
        <v>5298</v>
      </c>
      <c r="E2176" t="s">
        <v>5297</v>
      </c>
      <c r="F2176" t="s">
        <v>5298</v>
      </c>
      <c r="G2176" t="s">
        <v>5225</v>
      </c>
      <c r="H2176" t="s">
        <v>5226</v>
      </c>
    </row>
    <row r="2177" spans="1:8" x14ac:dyDescent="0.25">
      <c r="A2177">
        <v>550761</v>
      </c>
      <c r="B2177" t="s">
        <v>384</v>
      </c>
      <c r="C2177">
        <v>3109</v>
      </c>
      <c r="D2177" t="s">
        <v>55</v>
      </c>
      <c r="E2177" t="s">
        <v>54</v>
      </c>
      <c r="F2177" t="s">
        <v>55</v>
      </c>
      <c r="G2177" t="s">
        <v>11</v>
      </c>
      <c r="H2177" t="s">
        <v>12</v>
      </c>
    </row>
    <row r="2178" spans="1:8" x14ac:dyDescent="0.25">
      <c r="A2178">
        <v>550779</v>
      </c>
      <c r="B2178" t="s">
        <v>4805</v>
      </c>
      <c r="C2178">
        <v>6107</v>
      </c>
      <c r="D2178" t="s">
        <v>4697</v>
      </c>
      <c r="E2178" t="s">
        <v>4693</v>
      </c>
      <c r="F2178" t="s">
        <v>4694</v>
      </c>
      <c r="G2178" t="s">
        <v>4687</v>
      </c>
      <c r="H2178" t="s">
        <v>4688</v>
      </c>
    </row>
    <row r="2179" spans="1:8" x14ac:dyDescent="0.25">
      <c r="A2179">
        <v>550787</v>
      </c>
      <c r="B2179" t="s">
        <v>43</v>
      </c>
      <c r="C2179">
        <v>3111</v>
      </c>
      <c r="D2179" t="s">
        <v>43</v>
      </c>
      <c r="E2179" t="s">
        <v>42</v>
      </c>
      <c r="F2179" t="s">
        <v>43</v>
      </c>
      <c r="G2179" t="s">
        <v>11</v>
      </c>
      <c r="H2179" t="s">
        <v>12</v>
      </c>
    </row>
    <row r="2180" spans="1:8" x14ac:dyDescent="0.25">
      <c r="A2180">
        <v>550795</v>
      </c>
      <c r="B2180" t="s">
        <v>667</v>
      </c>
      <c r="C2180">
        <v>6219</v>
      </c>
      <c r="D2180" t="s">
        <v>652</v>
      </c>
      <c r="E2180" t="s">
        <v>653</v>
      </c>
      <c r="F2180" t="s">
        <v>652</v>
      </c>
      <c r="G2180" t="s">
        <v>625</v>
      </c>
      <c r="H2180" t="s">
        <v>626</v>
      </c>
    </row>
    <row r="2181" spans="1:8" x14ac:dyDescent="0.25">
      <c r="A2181">
        <v>550809</v>
      </c>
      <c r="B2181" t="s">
        <v>385</v>
      </c>
      <c r="C2181">
        <v>3117</v>
      </c>
      <c r="D2181" t="s">
        <v>62</v>
      </c>
      <c r="E2181" t="s">
        <v>42</v>
      </c>
      <c r="F2181" t="s">
        <v>43</v>
      </c>
      <c r="G2181" t="s">
        <v>11</v>
      </c>
      <c r="H2181" t="s">
        <v>12</v>
      </c>
    </row>
    <row r="2182" spans="1:8" x14ac:dyDescent="0.25">
      <c r="A2182">
        <v>550817</v>
      </c>
      <c r="B2182" t="s">
        <v>386</v>
      </c>
      <c r="C2182">
        <v>3101</v>
      </c>
      <c r="D2182" t="s">
        <v>41</v>
      </c>
      <c r="E2182" t="s">
        <v>42</v>
      </c>
      <c r="F2182" t="s">
        <v>43</v>
      </c>
      <c r="G2182" t="s">
        <v>11</v>
      </c>
      <c r="H2182" t="s">
        <v>12</v>
      </c>
    </row>
    <row r="2183" spans="1:8" x14ac:dyDescent="0.25">
      <c r="A2183">
        <v>550825</v>
      </c>
      <c r="B2183" t="s">
        <v>668</v>
      </c>
      <c r="C2183">
        <v>6215</v>
      </c>
      <c r="D2183" t="s">
        <v>660</v>
      </c>
      <c r="E2183" t="s">
        <v>653</v>
      </c>
      <c r="F2183" t="s">
        <v>652</v>
      </c>
      <c r="G2183" t="s">
        <v>625</v>
      </c>
      <c r="H2183" t="s">
        <v>626</v>
      </c>
    </row>
    <row r="2184" spans="1:8" x14ac:dyDescent="0.25">
      <c r="A2184">
        <v>550833</v>
      </c>
      <c r="B2184" t="s">
        <v>387</v>
      </c>
      <c r="C2184">
        <v>3117</v>
      </c>
      <c r="D2184" t="s">
        <v>62</v>
      </c>
      <c r="E2184" t="s">
        <v>42</v>
      </c>
      <c r="F2184" t="s">
        <v>43</v>
      </c>
      <c r="G2184" t="s">
        <v>11</v>
      </c>
      <c r="H2184" t="s">
        <v>12</v>
      </c>
    </row>
    <row r="2185" spans="1:8" x14ac:dyDescent="0.25">
      <c r="A2185">
        <v>550841</v>
      </c>
      <c r="B2185" t="s">
        <v>669</v>
      </c>
      <c r="C2185">
        <v>6220</v>
      </c>
      <c r="D2185" t="s">
        <v>638</v>
      </c>
      <c r="E2185" t="s">
        <v>639</v>
      </c>
      <c r="F2185" t="s">
        <v>638</v>
      </c>
      <c r="G2185" t="s">
        <v>625</v>
      </c>
      <c r="H2185" t="s">
        <v>626</v>
      </c>
    </row>
    <row r="2186" spans="1:8" x14ac:dyDescent="0.25">
      <c r="A2186">
        <v>550850</v>
      </c>
      <c r="B2186" t="s">
        <v>41</v>
      </c>
      <c r="C2186">
        <v>3101</v>
      </c>
      <c r="D2186" t="s">
        <v>41</v>
      </c>
      <c r="E2186" t="s">
        <v>42</v>
      </c>
      <c r="F2186" t="s">
        <v>43</v>
      </c>
      <c r="G2186" t="s">
        <v>11</v>
      </c>
      <c r="H2186" t="s">
        <v>12</v>
      </c>
    </row>
    <row r="2187" spans="1:8" x14ac:dyDescent="0.25">
      <c r="A2187">
        <v>550906</v>
      </c>
      <c r="B2187" t="s">
        <v>388</v>
      </c>
      <c r="C2187">
        <v>3111</v>
      </c>
      <c r="D2187" t="s">
        <v>43</v>
      </c>
      <c r="E2187" t="s">
        <v>42</v>
      </c>
      <c r="F2187" t="s">
        <v>43</v>
      </c>
      <c r="G2187" t="s">
        <v>11</v>
      </c>
      <c r="H2187" t="s">
        <v>12</v>
      </c>
    </row>
    <row r="2188" spans="1:8" x14ac:dyDescent="0.25">
      <c r="A2188">
        <v>550922</v>
      </c>
      <c r="B2188" t="s">
        <v>389</v>
      </c>
      <c r="C2188">
        <v>3111</v>
      </c>
      <c r="D2188" t="s">
        <v>43</v>
      </c>
      <c r="E2188" t="s">
        <v>42</v>
      </c>
      <c r="F2188" t="s">
        <v>43</v>
      </c>
      <c r="G2188" t="s">
        <v>11</v>
      </c>
      <c r="H2188" t="s">
        <v>12</v>
      </c>
    </row>
    <row r="2189" spans="1:8" x14ac:dyDescent="0.25">
      <c r="A2189">
        <v>550949</v>
      </c>
      <c r="B2189" t="s">
        <v>390</v>
      </c>
      <c r="C2189">
        <v>3111</v>
      </c>
      <c r="D2189" t="s">
        <v>43</v>
      </c>
      <c r="E2189" t="s">
        <v>42</v>
      </c>
      <c r="F2189" t="s">
        <v>43</v>
      </c>
      <c r="G2189" t="s">
        <v>11</v>
      </c>
      <c r="H2189" t="s">
        <v>12</v>
      </c>
    </row>
    <row r="2190" spans="1:8" x14ac:dyDescent="0.25">
      <c r="A2190">
        <v>550957</v>
      </c>
      <c r="B2190" t="s">
        <v>391</v>
      </c>
      <c r="C2190">
        <v>3111</v>
      </c>
      <c r="D2190" t="s">
        <v>43</v>
      </c>
      <c r="E2190" t="s">
        <v>42</v>
      </c>
      <c r="F2190" t="s">
        <v>43</v>
      </c>
      <c r="G2190" t="s">
        <v>11</v>
      </c>
      <c r="H2190" t="s">
        <v>12</v>
      </c>
    </row>
    <row r="2191" spans="1:8" x14ac:dyDescent="0.25">
      <c r="A2191">
        <v>550965</v>
      </c>
      <c r="B2191" t="s">
        <v>392</v>
      </c>
      <c r="C2191">
        <v>3117</v>
      </c>
      <c r="D2191" t="s">
        <v>62</v>
      </c>
      <c r="E2191" t="s">
        <v>42</v>
      </c>
      <c r="F2191" t="s">
        <v>43</v>
      </c>
      <c r="G2191" t="s">
        <v>11</v>
      </c>
      <c r="H2191" t="s">
        <v>12</v>
      </c>
    </row>
    <row r="2192" spans="1:8" x14ac:dyDescent="0.25">
      <c r="A2192">
        <v>550981</v>
      </c>
      <c r="B2192" t="s">
        <v>85</v>
      </c>
      <c r="C2192">
        <v>3111</v>
      </c>
      <c r="D2192" t="s">
        <v>43</v>
      </c>
      <c r="E2192" t="s">
        <v>42</v>
      </c>
      <c r="F2192" t="s">
        <v>43</v>
      </c>
      <c r="G2192" t="s">
        <v>11</v>
      </c>
      <c r="H2192" t="s">
        <v>12</v>
      </c>
    </row>
    <row r="2193" spans="1:8" x14ac:dyDescent="0.25">
      <c r="A2193">
        <v>551015</v>
      </c>
      <c r="B2193" t="s">
        <v>393</v>
      </c>
      <c r="C2193">
        <v>3117</v>
      </c>
      <c r="D2193" t="s">
        <v>62</v>
      </c>
      <c r="E2193" t="s">
        <v>42</v>
      </c>
      <c r="F2193" t="s">
        <v>43</v>
      </c>
      <c r="G2193" t="s">
        <v>11</v>
      </c>
      <c r="H2193" t="s">
        <v>12</v>
      </c>
    </row>
    <row r="2194" spans="1:8" x14ac:dyDescent="0.25">
      <c r="A2194">
        <v>551023</v>
      </c>
      <c r="B2194" t="s">
        <v>394</v>
      </c>
      <c r="C2194">
        <v>3111</v>
      </c>
      <c r="D2194" t="s">
        <v>43</v>
      </c>
      <c r="E2194" t="s">
        <v>42</v>
      </c>
      <c r="F2194" t="s">
        <v>43</v>
      </c>
      <c r="G2194" t="s">
        <v>11</v>
      </c>
      <c r="H2194" t="s">
        <v>12</v>
      </c>
    </row>
    <row r="2195" spans="1:8" x14ac:dyDescent="0.25">
      <c r="A2195">
        <v>551040</v>
      </c>
      <c r="B2195" t="s">
        <v>395</v>
      </c>
      <c r="C2195">
        <v>3111</v>
      </c>
      <c r="D2195" t="s">
        <v>43</v>
      </c>
      <c r="E2195" t="s">
        <v>42</v>
      </c>
      <c r="F2195" t="s">
        <v>43</v>
      </c>
      <c r="G2195" t="s">
        <v>11</v>
      </c>
      <c r="H2195" t="s">
        <v>12</v>
      </c>
    </row>
    <row r="2196" spans="1:8" x14ac:dyDescent="0.25">
      <c r="A2196">
        <v>551104</v>
      </c>
      <c r="B2196" t="s">
        <v>396</v>
      </c>
      <c r="C2196">
        <v>3111</v>
      </c>
      <c r="D2196" t="s">
        <v>43</v>
      </c>
      <c r="E2196" t="s">
        <v>42</v>
      </c>
      <c r="F2196" t="s">
        <v>43</v>
      </c>
      <c r="G2196" t="s">
        <v>11</v>
      </c>
      <c r="H2196" t="s">
        <v>12</v>
      </c>
    </row>
    <row r="2197" spans="1:8" x14ac:dyDescent="0.25">
      <c r="A2197">
        <v>551121</v>
      </c>
      <c r="B2197" t="s">
        <v>397</v>
      </c>
      <c r="C2197">
        <v>3111</v>
      </c>
      <c r="D2197" t="s">
        <v>43</v>
      </c>
      <c r="E2197" t="s">
        <v>42</v>
      </c>
      <c r="F2197" t="s">
        <v>43</v>
      </c>
      <c r="G2197" t="s">
        <v>11</v>
      </c>
      <c r="H2197" t="s">
        <v>12</v>
      </c>
    </row>
    <row r="2198" spans="1:8" x14ac:dyDescent="0.25">
      <c r="A2198">
        <v>551139</v>
      </c>
      <c r="B2198" t="s">
        <v>398</v>
      </c>
      <c r="C2198">
        <v>3117</v>
      </c>
      <c r="D2198" t="s">
        <v>62</v>
      </c>
      <c r="E2198" t="s">
        <v>42</v>
      </c>
      <c r="F2198" t="s">
        <v>43</v>
      </c>
      <c r="G2198" t="s">
        <v>11</v>
      </c>
      <c r="H2198" t="s">
        <v>12</v>
      </c>
    </row>
    <row r="2199" spans="1:8" x14ac:dyDescent="0.25">
      <c r="A2199">
        <v>551155</v>
      </c>
      <c r="B2199" t="s">
        <v>399</v>
      </c>
      <c r="C2199">
        <v>3111</v>
      </c>
      <c r="D2199" t="s">
        <v>43</v>
      </c>
      <c r="E2199" t="s">
        <v>42</v>
      </c>
      <c r="F2199" t="s">
        <v>43</v>
      </c>
      <c r="G2199" t="s">
        <v>11</v>
      </c>
      <c r="H2199" t="s">
        <v>12</v>
      </c>
    </row>
    <row r="2200" spans="1:8" x14ac:dyDescent="0.25">
      <c r="A2200">
        <v>551163</v>
      </c>
      <c r="B2200" t="s">
        <v>400</v>
      </c>
      <c r="C2200">
        <v>3111</v>
      </c>
      <c r="D2200" t="s">
        <v>43</v>
      </c>
      <c r="E2200" t="s">
        <v>42</v>
      </c>
      <c r="F2200" t="s">
        <v>43</v>
      </c>
      <c r="G2200" t="s">
        <v>11</v>
      </c>
      <c r="H2200" t="s">
        <v>12</v>
      </c>
    </row>
    <row r="2201" spans="1:8" x14ac:dyDescent="0.25">
      <c r="A2201">
        <v>551180</v>
      </c>
      <c r="B2201" t="s">
        <v>401</v>
      </c>
      <c r="C2201">
        <v>3101</v>
      </c>
      <c r="D2201" t="s">
        <v>41</v>
      </c>
      <c r="E2201" t="s">
        <v>42</v>
      </c>
      <c r="F2201" t="s">
        <v>43</v>
      </c>
      <c r="G2201" t="s">
        <v>11</v>
      </c>
      <c r="H2201" t="s">
        <v>12</v>
      </c>
    </row>
    <row r="2202" spans="1:8" x14ac:dyDescent="0.25">
      <c r="A2202">
        <v>551201</v>
      </c>
      <c r="B2202" t="s">
        <v>402</v>
      </c>
      <c r="C2202">
        <v>3111</v>
      </c>
      <c r="D2202" t="s">
        <v>43</v>
      </c>
      <c r="E2202" t="s">
        <v>42</v>
      </c>
      <c r="F2202" t="s">
        <v>43</v>
      </c>
      <c r="G2202" t="s">
        <v>11</v>
      </c>
      <c r="H2202" t="s">
        <v>12</v>
      </c>
    </row>
    <row r="2203" spans="1:8" x14ac:dyDescent="0.25">
      <c r="A2203">
        <v>551261</v>
      </c>
      <c r="B2203" t="s">
        <v>403</v>
      </c>
      <c r="C2203">
        <v>3111</v>
      </c>
      <c r="D2203" t="s">
        <v>43</v>
      </c>
      <c r="E2203" t="s">
        <v>42</v>
      </c>
      <c r="F2203" t="s">
        <v>43</v>
      </c>
      <c r="G2203" t="s">
        <v>11</v>
      </c>
      <c r="H2203" t="s">
        <v>12</v>
      </c>
    </row>
    <row r="2204" spans="1:8" x14ac:dyDescent="0.25">
      <c r="A2204">
        <v>551333</v>
      </c>
      <c r="B2204" t="s">
        <v>404</v>
      </c>
      <c r="C2204">
        <v>3117</v>
      </c>
      <c r="D2204" t="s">
        <v>62</v>
      </c>
      <c r="E2204" t="s">
        <v>42</v>
      </c>
      <c r="F2204" t="s">
        <v>43</v>
      </c>
      <c r="G2204" t="s">
        <v>11</v>
      </c>
      <c r="H2204" t="s">
        <v>12</v>
      </c>
    </row>
    <row r="2205" spans="1:8" x14ac:dyDescent="0.25">
      <c r="A2205">
        <v>551341</v>
      </c>
      <c r="B2205" t="s">
        <v>405</v>
      </c>
      <c r="C2205">
        <v>3111</v>
      </c>
      <c r="D2205" t="s">
        <v>43</v>
      </c>
      <c r="E2205" t="s">
        <v>42</v>
      </c>
      <c r="F2205" t="s">
        <v>43</v>
      </c>
      <c r="G2205" t="s">
        <v>11</v>
      </c>
      <c r="H2205" t="s">
        <v>12</v>
      </c>
    </row>
    <row r="2206" spans="1:8" x14ac:dyDescent="0.25">
      <c r="A2206">
        <v>551350</v>
      </c>
      <c r="B2206" t="s">
        <v>406</v>
      </c>
      <c r="C2206">
        <v>3101</v>
      </c>
      <c r="D2206" t="s">
        <v>41</v>
      </c>
      <c r="E2206" t="s">
        <v>42</v>
      </c>
      <c r="F2206" t="s">
        <v>43</v>
      </c>
      <c r="G2206" t="s">
        <v>11</v>
      </c>
      <c r="H2206" t="s">
        <v>12</v>
      </c>
    </row>
    <row r="2207" spans="1:8" x14ac:dyDescent="0.25">
      <c r="A2207">
        <v>551384</v>
      </c>
      <c r="B2207" t="s">
        <v>407</v>
      </c>
      <c r="C2207">
        <v>3111</v>
      </c>
      <c r="D2207" t="s">
        <v>43</v>
      </c>
      <c r="E2207" t="s">
        <v>42</v>
      </c>
      <c r="F2207" t="s">
        <v>43</v>
      </c>
      <c r="G2207" t="s">
        <v>11</v>
      </c>
      <c r="H2207" t="s">
        <v>12</v>
      </c>
    </row>
    <row r="2208" spans="1:8" x14ac:dyDescent="0.25">
      <c r="A2208">
        <v>551392</v>
      </c>
      <c r="B2208" t="s">
        <v>408</v>
      </c>
      <c r="C2208">
        <v>3111</v>
      </c>
      <c r="D2208" t="s">
        <v>43</v>
      </c>
      <c r="E2208" t="s">
        <v>42</v>
      </c>
      <c r="F2208" t="s">
        <v>43</v>
      </c>
      <c r="G2208" t="s">
        <v>11</v>
      </c>
      <c r="H2208" t="s">
        <v>12</v>
      </c>
    </row>
    <row r="2209" spans="1:8" x14ac:dyDescent="0.25">
      <c r="A2209">
        <v>551414</v>
      </c>
      <c r="B2209" t="s">
        <v>409</v>
      </c>
      <c r="C2209">
        <v>3111</v>
      </c>
      <c r="D2209" t="s">
        <v>43</v>
      </c>
      <c r="E2209" t="s">
        <v>42</v>
      </c>
      <c r="F2209" t="s">
        <v>43</v>
      </c>
      <c r="G2209" t="s">
        <v>11</v>
      </c>
      <c r="H2209" t="s">
        <v>12</v>
      </c>
    </row>
    <row r="2210" spans="1:8" x14ac:dyDescent="0.25">
      <c r="A2210">
        <v>551457</v>
      </c>
      <c r="B2210" t="s">
        <v>4233</v>
      </c>
      <c r="C2210">
        <v>2124</v>
      </c>
      <c r="D2210" t="s">
        <v>3454</v>
      </c>
      <c r="E2210" t="s">
        <v>3455</v>
      </c>
      <c r="F2210" t="s">
        <v>2698</v>
      </c>
      <c r="G2210" t="s">
        <v>3447</v>
      </c>
      <c r="H2210" t="s">
        <v>3448</v>
      </c>
    </row>
    <row r="2211" spans="1:8" x14ac:dyDescent="0.25">
      <c r="A2211">
        <v>551465</v>
      </c>
      <c r="B2211" t="s">
        <v>453</v>
      </c>
      <c r="C2211">
        <v>2112</v>
      </c>
      <c r="D2211" t="s">
        <v>3492</v>
      </c>
      <c r="E2211" t="s">
        <v>3491</v>
      </c>
      <c r="F2211" t="s">
        <v>3492</v>
      </c>
      <c r="G2211" t="s">
        <v>3447</v>
      </c>
      <c r="H2211" t="s">
        <v>3448</v>
      </c>
    </row>
    <row r="2212" spans="1:8" x14ac:dyDescent="0.25">
      <c r="A2212">
        <v>551473</v>
      </c>
      <c r="B2212" t="s">
        <v>410</v>
      </c>
      <c r="C2212">
        <v>3101</v>
      </c>
      <c r="D2212" t="s">
        <v>41</v>
      </c>
      <c r="E2212" t="s">
        <v>42</v>
      </c>
      <c r="F2212" t="s">
        <v>43</v>
      </c>
      <c r="G2212" t="s">
        <v>11</v>
      </c>
      <c r="H2212" t="s">
        <v>12</v>
      </c>
    </row>
    <row r="2213" spans="1:8" x14ac:dyDescent="0.25">
      <c r="A2213">
        <v>551481</v>
      </c>
      <c r="B2213" t="s">
        <v>4234</v>
      </c>
      <c r="C2213">
        <v>2119</v>
      </c>
      <c r="D2213" t="s">
        <v>3858</v>
      </c>
      <c r="E2213" t="s">
        <v>3446</v>
      </c>
      <c r="F2213" t="s">
        <v>3445</v>
      </c>
      <c r="G2213" t="s">
        <v>3447</v>
      </c>
      <c r="H2213" t="s">
        <v>3448</v>
      </c>
    </row>
    <row r="2214" spans="1:8" x14ac:dyDescent="0.25">
      <c r="A2214">
        <v>551490</v>
      </c>
      <c r="B2214" t="s">
        <v>411</v>
      </c>
      <c r="C2214">
        <v>3102</v>
      </c>
      <c r="D2214" t="s">
        <v>46</v>
      </c>
      <c r="E2214" t="s">
        <v>47</v>
      </c>
      <c r="F2214" t="s">
        <v>46</v>
      </c>
      <c r="G2214" t="s">
        <v>11</v>
      </c>
      <c r="H2214" t="s">
        <v>12</v>
      </c>
    </row>
    <row r="2215" spans="1:8" x14ac:dyDescent="0.25">
      <c r="A2215">
        <v>551503</v>
      </c>
      <c r="B2215" t="s">
        <v>412</v>
      </c>
      <c r="C2215">
        <v>3113</v>
      </c>
      <c r="D2215" t="s">
        <v>70</v>
      </c>
      <c r="E2215" t="s">
        <v>47</v>
      </c>
      <c r="F2215" t="s">
        <v>46</v>
      </c>
      <c r="G2215" t="s">
        <v>11</v>
      </c>
      <c r="H2215" t="s">
        <v>12</v>
      </c>
    </row>
    <row r="2216" spans="1:8" x14ac:dyDescent="0.25">
      <c r="A2216">
        <v>551520</v>
      </c>
      <c r="B2216" t="s">
        <v>413</v>
      </c>
      <c r="C2216">
        <v>3111</v>
      </c>
      <c r="D2216" t="s">
        <v>43</v>
      </c>
      <c r="E2216" t="s">
        <v>42</v>
      </c>
      <c r="F2216" t="s">
        <v>43</v>
      </c>
      <c r="G2216" t="s">
        <v>11</v>
      </c>
      <c r="H2216" t="s">
        <v>12</v>
      </c>
    </row>
    <row r="2217" spans="1:8" x14ac:dyDescent="0.25">
      <c r="A2217">
        <v>551538</v>
      </c>
      <c r="B2217" t="s">
        <v>414</v>
      </c>
      <c r="C2217">
        <v>3106</v>
      </c>
      <c r="D2217" t="s">
        <v>113</v>
      </c>
      <c r="E2217" t="s">
        <v>10</v>
      </c>
      <c r="F2217" t="s">
        <v>9</v>
      </c>
      <c r="G2217" t="s">
        <v>11</v>
      </c>
      <c r="H2217" t="s">
        <v>12</v>
      </c>
    </row>
    <row r="2218" spans="1:8" x14ac:dyDescent="0.25">
      <c r="A2218">
        <v>551546</v>
      </c>
      <c r="B2218" t="s">
        <v>4806</v>
      </c>
      <c r="C2218">
        <v>6110</v>
      </c>
      <c r="D2218" t="s">
        <v>4690</v>
      </c>
      <c r="E2218" t="s">
        <v>4691</v>
      </c>
      <c r="F2218" t="s">
        <v>4690</v>
      </c>
      <c r="G2218" t="s">
        <v>4687</v>
      </c>
      <c r="H2218" t="s">
        <v>4688</v>
      </c>
    </row>
    <row r="2219" spans="1:8" x14ac:dyDescent="0.25">
      <c r="A2219">
        <v>551554</v>
      </c>
      <c r="B2219" t="s">
        <v>415</v>
      </c>
      <c r="C2219">
        <v>3111</v>
      </c>
      <c r="D2219" t="s">
        <v>43</v>
      </c>
      <c r="E2219" t="s">
        <v>42</v>
      </c>
      <c r="F2219" t="s">
        <v>43</v>
      </c>
      <c r="G2219" t="s">
        <v>11</v>
      </c>
      <c r="H2219" t="s">
        <v>12</v>
      </c>
    </row>
    <row r="2220" spans="1:8" x14ac:dyDescent="0.25">
      <c r="A2220">
        <v>551562</v>
      </c>
      <c r="B2220" t="s">
        <v>416</v>
      </c>
      <c r="C2220">
        <v>3111</v>
      </c>
      <c r="D2220" t="s">
        <v>43</v>
      </c>
      <c r="E2220" t="s">
        <v>42</v>
      </c>
      <c r="F2220" t="s">
        <v>43</v>
      </c>
      <c r="G2220" t="s">
        <v>11</v>
      </c>
      <c r="H2220" t="s">
        <v>12</v>
      </c>
    </row>
    <row r="2221" spans="1:8" x14ac:dyDescent="0.25">
      <c r="A2221">
        <v>551571</v>
      </c>
      <c r="B2221" t="s">
        <v>417</v>
      </c>
      <c r="C2221">
        <v>3111</v>
      </c>
      <c r="D2221" t="s">
        <v>43</v>
      </c>
      <c r="E2221" t="s">
        <v>42</v>
      </c>
      <c r="F2221" t="s">
        <v>43</v>
      </c>
      <c r="G2221" t="s">
        <v>11</v>
      </c>
      <c r="H2221" t="s">
        <v>12</v>
      </c>
    </row>
    <row r="2222" spans="1:8" x14ac:dyDescent="0.25">
      <c r="A2222">
        <v>551589</v>
      </c>
      <c r="B2222" t="s">
        <v>4807</v>
      </c>
      <c r="C2222">
        <v>6103</v>
      </c>
      <c r="D2222" t="s">
        <v>4712</v>
      </c>
      <c r="E2222" t="s">
        <v>4691</v>
      </c>
      <c r="F2222" t="s">
        <v>4690</v>
      </c>
      <c r="G2222" t="s">
        <v>4687</v>
      </c>
      <c r="H2222" t="s">
        <v>4688</v>
      </c>
    </row>
    <row r="2223" spans="1:8" x14ac:dyDescent="0.25">
      <c r="A2223">
        <v>551597</v>
      </c>
      <c r="B2223" t="s">
        <v>418</v>
      </c>
      <c r="C2223">
        <v>3101</v>
      </c>
      <c r="D2223" t="s">
        <v>41</v>
      </c>
      <c r="E2223" t="s">
        <v>42</v>
      </c>
      <c r="F2223" t="s">
        <v>43</v>
      </c>
      <c r="G2223" t="s">
        <v>11</v>
      </c>
      <c r="H2223" t="s">
        <v>12</v>
      </c>
    </row>
    <row r="2224" spans="1:8" x14ac:dyDescent="0.25">
      <c r="A2224">
        <v>551601</v>
      </c>
      <c r="B2224" t="s">
        <v>419</v>
      </c>
      <c r="C2224">
        <v>3112</v>
      </c>
      <c r="D2224" t="s">
        <v>66</v>
      </c>
      <c r="E2224" t="s">
        <v>65</v>
      </c>
      <c r="F2224" t="s">
        <v>66</v>
      </c>
      <c r="G2224" t="s">
        <v>11</v>
      </c>
      <c r="H2224" t="s">
        <v>12</v>
      </c>
    </row>
    <row r="2225" spans="1:8" x14ac:dyDescent="0.25">
      <c r="A2225">
        <v>551619</v>
      </c>
      <c r="B2225" t="s">
        <v>420</v>
      </c>
      <c r="C2225">
        <v>3111</v>
      </c>
      <c r="D2225" t="s">
        <v>43</v>
      </c>
      <c r="E2225" t="s">
        <v>42</v>
      </c>
      <c r="F2225" t="s">
        <v>43</v>
      </c>
      <c r="G2225" t="s">
        <v>11</v>
      </c>
      <c r="H2225" t="s">
        <v>12</v>
      </c>
    </row>
    <row r="2226" spans="1:8" x14ac:dyDescent="0.25">
      <c r="A2226">
        <v>551627</v>
      </c>
      <c r="B2226" t="s">
        <v>421</v>
      </c>
      <c r="C2226">
        <v>3101</v>
      </c>
      <c r="D2226" t="s">
        <v>41</v>
      </c>
      <c r="E2226" t="s">
        <v>42</v>
      </c>
      <c r="F2226" t="s">
        <v>43</v>
      </c>
      <c r="G2226" t="s">
        <v>11</v>
      </c>
      <c r="H2226" t="s">
        <v>12</v>
      </c>
    </row>
    <row r="2227" spans="1:8" x14ac:dyDescent="0.25">
      <c r="A2227">
        <v>551635</v>
      </c>
      <c r="B2227" t="s">
        <v>422</v>
      </c>
      <c r="C2227">
        <v>3111</v>
      </c>
      <c r="D2227" t="s">
        <v>43</v>
      </c>
      <c r="E2227" t="s">
        <v>42</v>
      </c>
      <c r="F2227" t="s">
        <v>43</v>
      </c>
      <c r="G2227" t="s">
        <v>11</v>
      </c>
      <c r="H2227" t="s">
        <v>12</v>
      </c>
    </row>
    <row r="2228" spans="1:8" x14ac:dyDescent="0.25">
      <c r="A2228">
        <v>551643</v>
      </c>
      <c r="B2228" t="s">
        <v>423</v>
      </c>
      <c r="C2228">
        <v>3111</v>
      </c>
      <c r="D2228" t="s">
        <v>43</v>
      </c>
      <c r="E2228" t="s">
        <v>42</v>
      </c>
      <c r="F2228" t="s">
        <v>43</v>
      </c>
      <c r="G2228" t="s">
        <v>11</v>
      </c>
      <c r="H2228" t="s">
        <v>12</v>
      </c>
    </row>
    <row r="2229" spans="1:8" x14ac:dyDescent="0.25">
      <c r="A2229">
        <v>551651</v>
      </c>
      <c r="B2229" t="s">
        <v>1293</v>
      </c>
      <c r="C2229">
        <v>4103</v>
      </c>
      <c r="D2229" t="s">
        <v>1248</v>
      </c>
      <c r="E2229" t="s">
        <v>1249</v>
      </c>
      <c r="F2229" t="s">
        <v>1248</v>
      </c>
      <c r="G2229" t="s">
        <v>1250</v>
      </c>
      <c r="H2229" t="s">
        <v>1251</v>
      </c>
    </row>
    <row r="2230" spans="1:8" x14ac:dyDescent="0.25">
      <c r="A2230">
        <v>551660</v>
      </c>
      <c r="B2230" t="s">
        <v>424</v>
      </c>
      <c r="C2230">
        <v>3111</v>
      </c>
      <c r="D2230" t="s">
        <v>43</v>
      </c>
      <c r="E2230" t="s">
        <v>42</v>
      </c>
      <c r="F2230" t="s">
        <v>43</v>
      </c>
      <c r="G2230" t="s">
        <v>11</v>
      </c>
      <c r="H2230" t="s">
        <v>12</v>
      </c>
    </row>
    <row r="2231" spans="1:8" x14ac:dyDescent="0.25">
      <c r="A2231">
        <v>551678</v>
      </c>
      <c r="B2231" t="s">
        <v>203</v>
      </c>
      <c r="C2231">
        <v>3111</v>
      </c>
      <c r="D2231" t="s">
        <v>43</v>
      </c>
      <c r="E2231" t="s">
        <v>42</v>
      </c>
      <c r="F2231" t="s">
        <v>43</v>
      </c>
      <c r="G2231" t="s">
        <v>11</v>
      </c>
      <c r="H2231" t="s">
        <v>12</v>
      </c>
    </row>
    <row r="2232" spans="1:8" x14ac:dyDescent="0.25">
      <c r="A2232">
        <v>551686</v>
      </c>
      <c r="B2232" t="s">
        <v>3110</v>
      </c>
      <c r="C2232">
        <v>3214</v>
      </c>
      <c r="D2232" t="s">
        <v>2377</v>
      </c>
      <c r="E2232" t="s">
        <v>3018</v>
      </c>
      <c r="F2232" t="s">
        <v>3019</v>
      </c>
      <c r="G2232" t="s">
        <v>3012</v>
      </c>
      <c r="H2232" t="s">
        <v>3013</v>
      </c>
    </row>
    <row r="2233" spans="1:8" x14ac:dyDescent="0.25">
      <c r="A2233">
        <v>551694</v>
      </c>
      <c r="B2233" t="s">
        <v>2072</v>
      </c>
      <c r="C2233">
        <v>8120</v>
      </c>
      <c r="D2233" t="s">
        <v>2073</v>
      </c>
      <c r="E2233" t="s">
        <v>2064</v>
      </c>
      <c r="F2233" t="s">
        <v>2063</v>
      </c>
      <c r="G2233" t="s">
        <v>1998</v>
      </c>
      <c r="H2233" t="s">
        <v>1999</v>
      </c>
    </row>
    <row r="2234" spans="1:8" x14ac:dyDescent="0.25">
      <c r="A2234">
        <v>551708</v>
      </c>
      <c r="B2234" t="s">
        <v>2074</v>
      </c>
      <c r="C2234">
        <v>8103</v>
      </c>
      <c r="D2234" t="s">
        <v>2063</v>
      </c>
      <c r="E2234" t="s">
        <v>2064</v>
      </c>
      <c r="F2234" t="s">
        <v>2063</v>
      </c>
      <c r="G2234" t="s">
        <v>1998</v>
      </c>
      <c r="H2234" t="s">
        <v>1999</v>
      </c>
    </row>
    <row r="2235" spans="1:8" x14ac:dyDescent="0.25">
      <c r="A2235">
        <v>551716</v>
      </c>
      <c r="B2235" t="s">
        <v>425</v>
      </c>
      <c r="C2235">
        <v>3101</v>
      </c>
      <c r="D2235" t="s">
        <v>41</v>
      </c>
      <c r="E2235" t="s">
        <v>42</v>
      </c>
      <c r="F2235" t="s">
        <v>43</v>
      </c>
      <c r="G2235" t="s">
        <v>11</v>
      </c>
      <c r="H2235" t="s">
        <v>12</v>
      </c>
    </row>
    <row r="2236" spans="1:8" x14ac:dyDescent="0.25">
      <c r="A2236">
        <v>551724</v>
      </c>
      <c r="B2236" t="s">
        <v>2075</v>
      </c>
      <c r="C2236">
        <v>8103</v>
      </c>
      <c r="D2236" t="s">
        <v>2063</v>
      </c>
      <c r="E2236" t="s">
        <v>2064</v>
      </c>
      <c r="F2236" t="s">
        <v>2063</v>
      </c>
      <c r="G2236" t="s">
        <v>1998</v>
      </c>
      <c r="H2236" t="s">
        <v>1999</v>
      </c>
    </row>
    <row r="2237" spans="1:8" x14ac:dyDescent="0.25">
      <c r="A2237">
        <v>551732</v>
      </c>
      <c r="B2237" t="s">
        <v>2076</v>
      </c>
      <c r="C2237">
        <v>8103</v>
      </c>
      <c r="D2237" t="s">
        <v>2063</v>
      </c>
      <c r="E2237" t="s">
        <v>2064</v>
      </c>
      <c r="F2237" t="s">
        <v>2063</v>
      </c>
      <c r="G2237" t="s">
        <v>1998</v>
      </c>
      <c r="H2237" t="s">
        <v>1999</v>
      </c>
    </row>
    <row r="2238" spans="1:8" x14ac:dyDescent="0.25">
      <c r="A2238">
        <v>551741</v>
      </c>
      <c r="B2238" t="s">
        <v>426</v>
      </c>
      <c r="C2238">
        <v>3117</v>
      </c>
      <c r="D2238" t="s">
        <v>62</v>
      </c>
      <c r="E2238" t="s">
        <v>42</v>
      </c>
      <c r="F2238" t="s">
        <v>43</v>
      </c>
      <c r="G2238" t="s">
        <v>11</v>
      </c>
      <c r="H2238" t="s">
        <v>12</v>
      </c>
    </row>
    <row r="2239" spans="1:8" x14ac:dyDescent="0.25">
      <c r="A2239">
        <v>551759</v>
      </c>
      <c r="B2239" t="s">
        <v>427</v>
      </c>
      <c r="C2239">
        <v>3111</v>
      </c>
      <c r="D2239" t="s">
        <v>43</v>
      </c>
      <c r="E2239" t="s">
        <v>42</v>
      </c>
      <c r="F2239" t="s">
        <v>43</v>
      </c>
      <c r="G2239" t="s">
        <v>11</v>
      </c>
      <c r="H2239" t="s">
        <v>12</v>
      </c>
    </row>
    <row r="2240" spans="1:8" x14ac:dyDescent="0.25">
      <c r="A2240">
        <v>551767</v>
      </c>
      <c r="B2240" t="s">
        <v>2077</v>
      </c>
      <c r="C2240">
        <v>8103</v>
      </c>
      <c r="D2240" t="s">
        <v>2063</v>
      </c>
      <c r="E2240" t="s">
        <v>2064</v>
      </c>
      <c r="F2240" t="s">
        <v>2063</v>
      </c>
      <c r="G2240" t="s">
        <v>1998</v>
      </c>
      <c r="H2240" t="s">
        <v>1999</v>
      </c>
    </row>
    <row r="2241" spans="1:8" x14ac:dyDescent="0.25">
      <c r="A2241">
        <v>551775</v>
      </c>
      <c r="B2241" t="s">
        <v>428</v>
      </c>
      <c r="C2241">
        <v>3111</v>
      </c>
      <c r="D2241" t="s">
        <v>43</v>
      </c>
      <c r="E2241" t="s">
        <v>42</v>
      </c>
      <c r="F2241" t="s">
        <v>43</v>
      </c>
      <c r="G2241" t="s">
        <v>11</v>
      </c>
      <c r="H2241" t="s">
        <v>12</v>
      </c>
    </row>
    <row r="2242" spans="1:8" x14ac:dyDescent="0.25">
      <c r="A2242">
        <v>551783</v>
      </c>
      <c r="B2242" t="s">
        <v>2078</v>
      </c>
      <c r="C2242">
        <v>8103</v>
      </c>
      <c r="D2242" t="s">
        <v>2063</v>
      </c>
      <c r="E2242" t="s">
        <v>2064</v>
      </c>
      <c r="F2242" t="s">
        <v>2063</v>
      </c>
      <c r="G2242" t="s">
        <v>1998</v>
      </c>
      <c r="H2242" t="s">
        <v>1999</v>
      </c>
    </row>
    <row r="2243" spans="1:8" x14ac:dyDescent="0.25">
      <c r="A2243">
        <v>551791</v>
      </c>
      <c r="B2243" t="s">
        <v>429</v>
      </c>
      <c r="C2243">
        <v>3111</v>
      </c>
      <c r="D2243" t="s">
        <v>43</v>
      </c>
      <c r="E2243" t="s">
        <v>42</v>
      </c>
      <c r="F2243" t="s">
        <v>43</v>
      </c>
      <c r="G2243" t="s">
        <v>11</v>
      </c>
      <c r="H2243" t="s">
        <v>12</v>
      </c>
    </row>
    <row r="2244" spans="1:8" x14ac:dyDescent="0.25">
      <c r="A2244">
        <v>551805</v>
      </c>
      <c r="B2244" t="s">
        <v>2079</v>
      </c>
      <c r="C2244">
        <v>8103</v>
      </c>
      <c r="D2244" t="s">
        <v>2063</v>
      </c>
      <c r="E2244" t="s">
        <v>2064</v>
      </c>
      <c r="F2244" t="s">
        <v>2063</v>
      </c>
      <c r="G2244" t="s">
        <v>1998</v>
      </c>
      <c r="H2244" t="s">
        <v>1999</v>
      </c>
    </row>
    <row r="2245" spans="1:8" x14ac:dyDescent="0.25">
      <c r="A2245">
        <v>551813</v>
      </c>
      <c r="B2245" t="s">
        <v>2080</v>
      </c>
      <c r="C2245">
        <v>8103</v>
      </c>
      <c r="D2245" t="s">
        <v>2063</v>
      </c>
      <c r="E2245" t="s">
        <v>2064</v>
      </c>
      <c r="F2245" t="s">
        <v>2063</v>
      </c>
      <c r="G2245" t="s">
        <v>1998</v>
      </c>
      <c r="H2245" t="s">
        <v>1999</v>
      </c>
    </row>
    <row r="2246" spans="1:8" x14ac:dyDescent="0.25">
      <c r="A2246">
        <v>551821</v>
      </c>
      <c r="B2246" t="s">
        <v>2081</v>
      </c>
      <c r="C2246">
        <v>8120</v>
      </c>
      <c r="D2246" t="s">
        <v>2073</v>
      </c>
      <c r="E2246" t="s">
        <v>2064</v>
      </c>
      <c r="F2246" t="s">
        <v>2063</v>
      </c>
      <c r="G2246" t="s">
        <v>1998</v>
      </c>
      <c r="H2246" t="s">
        <v>1999</v>
      </c>
    </row>
    <row r="2247" spans="1:8" x14ac:dyDescent="0.25">
      <c r="A2247">
        <v>551830</v>
      </c>
      <c r="B2247" t="s">
        <v>430</v>
      </c>
      <c r="C2247">
        <v>3101</v>
      </c>
      <c r="D2247" t="s">
        <v>41</v>
      </c>
      <c r="E2247" t="s">
        <v>42</v>
      </c>
      <c r="F2247" t="s">
        <v>43</v>
      </c>
      <c r="G2247" t="s">
        <v>11</v>
      </c>
      <c r="H2247" t="s">
        <v>12</v>
      </c>
    </row>
    <row r="2248" spans="1:8" x14ac:dyDescent="0.25">
      <c r="A2248">
        <v>551848</v>
      </c>
      <c r="B2248" t="s">
        <v>739</v>
      </c>
      <c r="C2248">
        <v>8114</v>
      </c>
      <c r="D2248" t="s">
        <v>2082</v>
      </c>
      <c r="E2248" t="s">
        <v>2064</v>
      </c>
      <c r="F2248" t="s">
        <v>2063</v>
      </c>
      <c r="G2248" t="s">
        <v>1998</v>
      </c>
      <c r="H2248" t="s">
        <v>1999</v>
      </c>
    </row>
    <row r="2249" spans="1:8" x14ac:dyDescent="0.25">
      <c r="A2249">
        <v>551856</v>
      </c>
      <c r="B2249" t="s">
        <v>431</v>
      </c>
      <c r="C2249">
        <v>3111</v>
      </c>
      <c r="D2249" t="s">
        <v>43</v>
      </c>
      <c r="E2249" t="s">
        <v>42</v>
      </c>
      <c r="F2249" t="s">
        <v>43</v>
      </c>
      <c r="G2249" t="s">
        <v>11</v>
      </c>
      <c r="H2249" t="s">
        <v>12</v>
      </c>
    </row>
    <row r="2250" spans="1:8" x14ac:dyDescent="0.25">
      <c r="A2250">
        <v>551864</v>
      </c>
      <c r="B2250" t="s">
        <v>2083</v>
      </c>
      <c r="C2250">
        <v>8114</v>
      </c>
      <c r="D2250" t="s">
        <v>2082</v>
      </c>
      <c r="E2250" t="s">
        <v>2064</v>
      </c>
      <c r="F2250" t="s">
        <v>2063</v>
      </c>
      <c r="G2250" t="s">
        <v>1998</v>
      </c>
      <c r="H2250" t="s">
        <v>1999</v>
      </c>
    </row>
    <row r="2251" spans="1:8" x14ac:dyDescent="0.25">
      <c r="A2251">
        <v>551872</v>
      </c>
      <c r="B2251" t="s">
        <v>2084</v>
      </c>
      <c r="C2251">
        <v>8114</v>
      </c>
      <c r="D2251" t="s">
        <v>2082</v>
      </c>
      <c r="E2251" t="s">
        <v>2064</v>
      </c>
      <c r="F2251" t="s">
        <v>2063</v>
      </c>
      <c r="G2251" t="s">
        <v>1998</v>
      </c>
      <c r="H2251" t="s">
        <v>1999</v>
      </c>
    </row>
    <row r="2252" spans="1:8" x14ac:dyDescent="0.25">
      <c r="A2252">
        <v>551881</v>
      </c>
      <c r="B2252" t="s">
        <v>2085</v>
      </c>
      <c r="C2252">
        <v>8114</v>
      </c>
      <c r="D2252" t="s">
        <v>2082</v>
      </c>
      <c r="E2252" t="s">
        <v>2064</v>
      </c>
      <c r="F2252" t="s">
        <v>2063</v>
      </c>
      <c r="G2252" t="s">
        <v>1998</v>
      </c>
      <c r="H2252" t="s">
        <v>1999</v>
      </c>
    </row>
    <row r="2253" spans="1:8" x14ac:dyDescent="0.25">
      <c r="A2253">
        <v>551899</v>
      </c>
      <c r="B2253" t="s">
        <v>432</v>
      </c>
      <c r="C2253">
        <v>3111</v>
      </c>
      <c r="D2253" t="s">
        <v>43</v>
      </c>
      <c r="E2253" t="s">
        <v>42</v>
      </c>
      <c r="F2253" t="s">
        <v>43</v>
      </c>
      <c r="G2253" t="s">
        <v>11</v>
      </c>
      <c r="H2253" t="s">
        <v>12</v>
      </c>
    </row>
    <row r="2254" spans="1:8" x14ac:dyDescent="0.25">
      <c r="A2254">
        <v>551902</v>
      </c>
      <c r="B2254" t="s">
        <v>2086</v>
      </c>
      <c r="C2254">
        <v>8120</v>
      </c>
      <c r="D2254" t="s">
        <v>2073</v>
      </c>
      <c r="E2254" t="s">
        <v>2064</v>
      </c>
      <c r="F2254" t="s">
        <v>2063</v>
      </c>
      <c r="G2254" t="s">
        <v>1998</v>
      </c>
      <c r="H2254" t="s">
        <v>1999</v>
      </c>
    </row>
    <row r="2255" spans="1:8" x14ac:dyDescent="0.25">
      <c r="A2255">
        <v>551911</v>
      </c>
      <c r="B2255" t="s">
        <v>2087</v>
      </c>
      <c r="C2255">
        <v>8120</v>
      </c>
      <c r="D2255" t="s">
        <v>2073</v>
      </c>
      <c r="E2255" t="s">
        <v>2064</v>
      </c>
      <c r="F2255" t="s">
        <v>2063</v>
      </c>
      <c r="G2255" t="s">
        <v>1998</v>
      </c>
      <c r="H2255" t="s">
        <v>1999</v>
      </c>
    </row>
    <row r="2256" spans="1:8" x14ac:dyDescent="0.25">
      <c r="A2256">
        <v>551929</v>
      </c>
      <c r="B2256" t="s">
        <v>1265</v>
      </c>
      <c r="C2256">
        <v>8103</v>
      </c>
      <c r="D2256" t="s">
        <v>2063</v>
      </c>
      <c r="E2256" t="s">
        <v>2064</v>
      </c>
      <c r="F2256" t="s">
        <v>2063</v>
      </c>
      <c r="G2256" t="s">
        <v>1998</v>
      </c>
      <c r="H2256" t="s">
        <v>1999</v>
      </c>
    </row>
    <row r="2257" spans="1:8" x14ac:dyDescent="0.25">
      <c r="A2257">
        <v>551937</v>
      </c>
      <c r="B2257" t="s">
        <v>433</v>
      </c>
      <c r="C2257">
        <v>3101</v>
      </c>
      <c r="D2257" t="s">
        <v>41</v>
      </c>
      <c r="E2257" t="s">
        <v>42</v>
      </c>
      <c r="F2257" t="s">
        <v>43</v>
      </c>
      <c r="G2257" t="s">
        <v>11</v>
      </c>
      <c r="H2257" t="s">
        <v>12</v>
      </c>
    </row>
    <row r="2258" spans="1:8" x14ac:dyDescent="0.25">
      <c r="A2258">
        <v>551945</v>
      </c>
      <c r="B2258" t="s">
        <v>2088</v>
      </c>
      <c r="C2258">
        <v>8103</v>
      </c>
      <c r="D2258" t="s">
        <v>2063</v>
      </c>
      <c r="E2258" t="s">
        <v>2064</v>
      </c>
      <c r="F2258" t="s">
        <v>2063</v>
      </c>
      <c r="G2258" t="s">
        <v>1998</v>
      </c>
      <c r="H2258" t="s">
        <v>1999</v>
      </c>
    </row>
    <row r="2259" spans="1:8" x14ac:dyDescent="0.25">
      <c r="A2259">
        <v>551953</v>
      </c>
      <c r="B2259" t="s">
        <v>62</v>
      </c>
      <c r="C2259">
        <v>3117</v>
      </c>
      <c r="D2259" t="s">
        <v>62</v>
      </c>
      <c r="E2259" t="s">
        <v>42</v>
      </c>
      <c r="F2259" t="s">
        <v>43</v>
      </c>
      <c r="G2259" t="s">
        <v>11</v>
      </c>
      <c r="H2259" t="s">
        <v>12</v>
      </c>
    </row>
    <row r="2260" spans="1:8" x14ac:dyDescent="0.25">
      <c r="A2260">
        <v>551961</v>
      </c>
      <c r="B2260" t="s">
        <v>434</v>
      </c>
      <c r="C2260">
        <v>3111</v>
      </c>
      <c r="D2260" t="s">
        <v>43</v>
      </c>
      <c r="E2260" t="s">
        <v>42</v>
      </c>
      <c r="F2260" t="s">
        <v>43</v>
      </c>
      <c r="G2260" t="s">
        <v>11</v>
      </c>
      <c r="H2260" t="s">
        <v>12</v>
      </c>
    </row>
    <row r="2261" spans="1:8" x14ac:dyDescent="0.25">
      <c r="A2261">
        <v>551970</v>
      </c>
      <c r="B2261" t="s">
        <v>435</v>
      </c>
      <c r="C2261">
        <v>3111</v>
      </c>
      <c r="D2261" t="s">
        <v>43</v>
      </c>
      <c r="E2261" t="s">
        <v>42</v>
      </c>
      <c r="F2261" t="s">
        <v>43</v>
      </c>
      <c r="G2261" t="s">
        <v>11</v>
      </c>
      <c r="H2261" t="s">
        <v>12</v>
      </c>
    </row>
    <row r="2262" spans="1:8" x14ac:dyDescent="0.25">
      <c r="A2262">
        <v>551988</v>
      </c>
      <c r="B2262" t="s">
        <v>220</v>
      </c>
      <c r="C2262">
        <v>3101</v>
      </c>
      <c r="D2262" t="s">
        <v>41</v>
      </c>
      <c r="E2262" t="s">
        <v>42</v>
      </c>
      <c r="F2262" t="s">
        <v>43</v>
      </c>
      <c r="G2262" t="s">
        <v>11</v>
      </c>
      <c r="H2262" t="s">
        <v>12</v>
      </c>
    </row>
    <row r="2263" spans="1:8" x14ac:dyDescent="0.25">
      <c r="A2263">
        <v>551996</v>
      </c>
      <c r="B2263" t="s">
        <v>2089</v>
      </c>
      <c r="C2263">
        <v>8103</v>
      </c>
      <c r="D2263" t="s">
        <v>2063</v>
      </c>
      <c r="E2263" t="s">
        <v>2064</v>
      </c>
      <c r="F2263" t="s">
        <v>2063</v>
      </c>
      <c r="G2263" t="s">
        <v>1998</v>
      </c>
      <c r="H2263" t="s">
        <v>1999</v>
      </c>
    </row>
    <row r="2264" spans="1:8" x14ac:dyDescent="0.25">
      <c r="A2264">
        <v>552003</v>
      </c>
      <c r="B2264" t="s">
        <v>2090</v>
      </c>
      <c r="C2264">
        <v>8114</v>
      </c>
      <c r="D2264" t="s">
        <v>2082</v>
      </c>
      <c r="E2264" t="s">
        <v>2064</v>
      </c>
      <c r="F2264" t="s">
        <v>2063</v>
      </c>
      <c r="G2264" t="s">
        <v>1998</v>
      </c>
      <c r="H2264" t="s">
        <v>1999</v>
      </c>
    </row>
    <row r="2265" spans="1:8" x14ac:dyDescent="0.25">
      <c r="A2265">
        <v>552011</v>
      </c>
      <c r="B2265" t="s">
        <v>2458</v>
      </c>
      <c r="C2265">
        <v>7110</v>
      </c>
      <c r="D2265" t="s">
        <v>2286</v>
      </c>
      <c r="E2265" t="s">
        <v>2281</v>
      </c>
      <c r="F2265" t="s">
        <v>2280</v>
      </c>
      <c r="G2265" t="s">
        <v>2277</v>
      </c>
      <c r="H2265" t="s">
        <v>2278</v>
      </c>
    </row>
    <row r="2266" spans="1:8" x14ac:dyDescent="0.25">
      <c r="A2266">
        <v>552020</v>
      </c>
      <c r="B2266" t="s">
        <v>2459</v>
      </c>
      <c r="C2266">
        <v>7107</v>
      </c>
      <c r="D2266" t="s">
        <v>2280</v>
      </c>
      <c r="E2266" t="s">
        <v>2281</v>
      </c>
      <c r="F2266" t="s">
        <v>2280</v>
      </c>
      <c r="G2266" t="s">
        <v>2277</v>
      </c>
      <c r="H2266" t="s">
        <v>2278</v>
      </c>
    </row>
    <row r="2267" spans="1:8" x14ac:dyDescent="0.25">
      <c r="A2267">
        <v>552038</v>
      </c>
      <c r="B2267" t="s">
        <v>2460</v>
      </c>
      <c r="C2267">
        <v>7105</v>
      </c>
      <c r="D2267" t="s">
        <v>2288</v>
      </c>
      <c r="E2267" t="s">
        <v>2281</v>
      </c>
      <c r="F2267" t="s">
        <v>2280</v>
      </c>
      <c r="G2267" t="s">
        <v>2277</v>
      </c>
      <c r="H2267" t="s">
        <v>2278</v>
      </c>
    </row>
    <row r="2268" spans="1:8" x14ac:dyDescent="0.25">
      <c r="A2268">
        <v>552046</v>
      </c>
      <c r="B2268" t="s">
        <v>66</v>
      </c>
      <c r="C2268">
        <v>3112</v>
      </c>
      <c r="D2268" t="s">
        <v>66</v>
      </c>
      <c r="E2268" t="s">
        <v>65</v>
      </c>
      <c r="F2268" t="s">
        <v>66</v>
      </c>
      <c r="G2268" t="s">
        <v>11</v>
      </c>
      <c r="H2268" t="s">
        <v>12</v>
      </c>
    </row>
    <row r="2269" spans="1:8" x14ac:dyDescent="0.25">
      <c r="A2269">
        <v>552054</v>
      </c>
      <c r="B2269" t="s">
        <v>436</v>
      </c>
      <c r="C2269">
        <v>3112</v>
      </c>
      <c r="D2269" t="s">
        <v>66</v>
      </c>
      <c r="E2269" t="s">
        <v>65</v>
      </c>
      <c r="F2269" t="s">
        <v>66</v>
      </c>
      <c r="G2269" t="s">
        <v>11</v>
      </c>
      <c r="H2269" t="s">
        <v>12</v>
      </c>
    </row>
    <row r="2270" spans="1:8" x14ac:dyDescent="0.25">
      <c r="A2270">
        <v>552062</v>
      </c>
      <c r="B2270" t="s">
        <v>387</v>
      </c>
      <c r="C2270">
        <v>7105</v>
      </c>
      <c r="D2270" t="s">
        <v>2288</v>
      </c>
      <c r="E2270" t="s">
        <v>2281</v>
      </c>
      <c r="F2270" t="s">
        <v>2280</v>
      </c>
      <c r="G2270" t="s">
        <v>2277</v>
      </c>
      <c r="H2270" t="s">
        <v>2278</v>
      </c>
    </row>
    <row r="2271" spans="1:8" x14ac:dyDescent="0.25">
      <c r="A2271">
        <v>552071</v>
      </c>
      <c r="B2271" t="s">
        <v>2461</v>
      </c>
      <c r="C2271">
        <v>7105</v>
      </c>
      <c r="D2271" t="s">
        <v>2288</v>
      </c>
      <c r="E2271" t="s">
        <v>2281</v>
      </c>
      <c r="F2271" t="s">
        <v>2280</v>
      </c>
      <c r="G2271" t="s">
        <v>2277</v>
      </c>
      <c r="H2271" t="s">
        <v>2278</v>
      </c>
    </row>
    <row r="2272" spans="1:8" x14ac:dyDescent="0.25">
      <c r="A2272">
        <v>552089</v>
      </c>
      <c r="B2272" t="s">
        <v>2462</v>
      </c>
      <c r="C2272">
        <v>7107</v>
      </c>
      <c r="D2272" t="s">
        <v>2280</v>
      </c>
      <c r="E2272" t="s">
        <v>2281</v>
      </c>
      <c r="F2272" t="s">
        <v>2280</v>
      </c>
      <c r="G2272" t="s">
        <v>2277</v>
      </c>
      <c r="H2272" t="s">
        <v>2278</v>
      </c>
    </row>
    <row r="2273" spans="1:8" x14ac:dyDescent="0.25">
      <c r="A2273">
        <v>552097</v>
      </c>
      <c r="B2273" t="s">
        <v>437</v>
      </c>
      <c r="C2273">
        <v>3110</v>
      </c>
      <c r="D2273" t="s">
        <v>64</v>
      </c>
      <c r="E2273" t="s">
        <v>65</v>
      </c>
      <c r="F2273" t="s">
        <v>66</v>
      </c>
      <c r="G2273" t="s">
        <v>11</v>
      </c>
      <c r="H2273" t="s">
        <v>12</v>
      </c>
    </row>
    <row r="2274" spans="1:8" x14ac:dyDescent="0.25">
      <c r="A2274">
        <v>552101</v>
      </c>
      <c r="B2274" t="s">
        <v>438</v>
      </c>
      <c r="C2274">
        <v>3112</v>
      </c>
      <c r="D2274" t="s">
        <v>66</v>
      </c>
      <c r="E2274" t="s">
        <v>65</v>
      </c>
      <c r="F2274" t="s">
        <v>66</v>
      </c>
      <c r="G2274" t="s">
        <v>11</v>
      </c>
      <c r="H2274" t="s">
        <v>12</v>
      </c>
    </row>
    <row r="2275" spans="1:8" x14ac:dyDescent="0.25">
      <c r="A2275">
        <v>552119</v>
      </c>
      <c r="B2275" t="s">
        <v>2463</v>
      </c>
      <c r="C2275">
        <v>7107</v>
      </c>
      <c r="D2275" t="s">
        <v>2280</v>
      </c>
      <c r="E2275" t="s">
        <v>2281</v>
      </c>
      <c r="F2275" t="s">
        <v>2280</v>
      </c>
      <c r="G2275" t="s">
        <v>2277</v>
      </c>
      <c r="H2275" t="s">
        <v>2278</v>
      </c>
    </row>
    <row r="2276" spans="1:8" x14ac:dyDescent="0.25">
      <c r="A2276">
        <v>552127</v>
      </c>
      <c r="B2276" t="s">
        <v>439</v>
      </c>
      <c r="C2276">
        <v>3112</v>
      </c>
      <c r="D2276" t="s">
        <v>66</v>
      </c>
      <c r="E2276" t="s">
        <v>65</v>
      </c>
      <c r="F2276" t="s">
        <v>66</v>
      </c>
      <c r="G2276" t="s">
        <v>11</v>
      </c>
      <c r="H2276" t="s">
        <v>12</v>
      </c>
    </row>
    <row r="2277" spans="1:8" x14ac:dyDescent="0.25">
      <c r="A2277">
        <v>552135</v>
      </c>
      <c r="B2277" t="s">
        <v>440</v>
      </c>
      <c r="C2277">
        <v>3112</v>
      </c>
      <c r="D2277" t="s">
        <v>66</v>
      </c>
      <c r="E2277" t="s">
        <v>65</v>
      </c>
      <c r="F2277" t="s">
        <v>66</v>
      </c>
      <c r="G2277" t="s">
        <v>11</v>
      </c>
      <c r="H2277" t="s">
        <v>12</v>
      </c>
    </row>
    <row r="2278" spans="1:8" x14ac:dyDescent="0.25">
      <c r="A2278">
        <v>552143</v>
      </c>
      <c r="B2278" t="s">
        <v>441</v>
      </c>
      <c r="C2278">
        <v>3110</v>
      </c>
      <c r="D2278" t="s">
        <v>64</v>
      </c>
      <c r="E2278" t="s">
        <v>65</v>
      </c>
      <c r="F2278" t="s">
        <v>66</v>
      </c>
      <c r="G2278" t="s">
        <v>11</v>
      </c>
      <c r="H2278" t="s">
        <v>12</v>
      </c>
    </row>
    <row r="2279" spans="1:8" x14ac:dyDescent="0.25">
      <c r="A2279">
        <v>552151</v>
      </c>
      <c r="B2279" t="s">
        <v>2464</v>
      </c>
      <c r="C2279">
        <v>7107</v>
      </c>
      <c r="D2279" t="s">
        <v>2280</v>
      </c>
      <c r="E2279" t="s">
        <v>2281</v>
      </c>
      <c r="F2279" t="s">
        <v>2280</v>
      </c>
      <c r="G2279" t="s">
        <v>2277</v>
      </c>
      <c r="H2279" t="s">
        <v>2278</v>
      </c>
    </row>
    <row r="2280" spans="1:8" x14ac:dyDescent="0.25">
      <c r="A2280">
        <v>552160</v>
      </c>
      <c r="B2280" t="s">
        <v>2465</v>
      </c>
      <c r="C2280">
        <v>7105</v>
      </c>
      <c r="D2280" t="s">
        <v>2288</v>
      </c>
      <c r="E2280" t="s">
        <v>2281</v>
      </c>
      <c r="F2280" t="s">
        <v>2280</v>
      </c>
      <c r="G2280" t="s">
        <v>2277</v>
      </c>
      <c r="H2280" t="s">
        <v>2278</v>
      </c>
    </row>
    <row r="2281" spans="1:8" x14ac:dyDescent="0.25">
      <c r="A2281">
        <v>552178</v>
      </c>
      <c r="B2281" t="s">
        <v>2466</v>
      </c>
      <c r="C2281">
        <v>7105</v>
      </c>
      <c r="D2281" t="s">
        <v>2288</v>
      </c>
      <c r="E2281" t="s">
        <v>2281</v>
      </c>
      <c r="F2281" t="s">
        <v>2280</v>
      </c>
      <c r="G2281" t="s">
        <v>2277</v>
      </c>
      <c r="H2281" t="s">
        <v>2278</v>
      </c>
    </row>
    <row r="2282" spans="1:8" x14ac:dyDescent="0.25">
      <c r="A2282">
        <v>552186</v>
      </c>
      <c r="B2282" t="s">
        <v>2467</v>
      </c>
      <c r="C2282">
        <v>7105</v>
      </c>
      <c r="D2282" t="s">
        <v>2288</v>
      </c>
      <c r="E2282" t="s">
        <v>2281</v>
      </c>
      <c r="F2282" t="s">
        <v>2280</v>
      </c>
      <c r="G2282" t="s">
        <v>2277</v>
      </c>
      <c r="H2282" t="s">
        <v>2278</v>
      </c>
    </row>
    <row r="2283" spans="1:8" x14ac:dyDescent="0.25">
      <c r="A2283">
        <v>552194</v>
      </c>
      <c r="B2283" t="s">
        <v>2468</v>
      </c>
      <c r="C2283">
        <v>7105</v>
      </c>
      <c r="D2283" t="s">
        <v>2288</v>
      </c>
      <c r="E2283" t="s">
        <v>2281</v>
      </c>
      <c r="F2283" t="s">
        <v>2280</v>
      </c>
      <c r="G2283" t="s">
        <v>2277</v>
      </c>
      <c r="H2283" t="s">
        <v>2278</v>
      </c>
    </row>
    <row r="2284" spans="1:8" x14ac:dyDescent="0.25">
      <c r="A2284">
        <v>552208</v>
      </c>
      <c r="B2284" t="s">
        <v>442</v>
      </c>
      <c r="C2284">
        <v>3110</v>
      </c>
      <c r="D2284" t="s">
        <v>64</v>
      </c>
      <c r="E2284" t="s">
        <v>65</v>
      </c>
      <c r="F2284" t="s">
        <v>66</v>
      </c>
      <c r="G2284" t="s">
        <v>11</v>
      </c>
      <c r="H2284" t="s">
        <v>12</v>
      </c>
    </row>
    <row r="2285" spans="1:8" x14ac:dyDescent="0.25">
      <c r="A2285">
        <v>552216</v>
      </c>
      <c r="B2285" t="s">
        <v>2469</v>
      </c>
      <c r="C2285">
        <v>7107</v>
      </c>
      <c r="D2285" t="s">
        <v>2280</v>
      </c>
      <c r="E2285" t="s">
        <v>2281</v>
      </c>
      <c r="F2285" t="s">
        <v>2280</v>
      </c>
      <c r="G2285" t="s">
        <v>2277</v>
      </c>
      <c r="H2285" t="s">
        <v>2278</v>
      </c>
    </row>
    <row r="2286" spans="1:8" x14ac:dyDescent="0.25">
      <c r="A2286">
        <v>552224</v>
      </c>
      <c r="B2286" t="s">
        <v>443</v>
      </c>
      <c r="C2286">
        <v>3112</v>
      </c>
      <c r="D2286" t="s">
        <v>66</v>
      </c>
      <c r="E2286" t="s">
        <v>65</v>
      </c>
      <c r="F2286" t="s">
        <v>66</v>
      </c>
      <c r="G2286" t="s">
        <v>11</v>
      </c>
      <c r="H2286" t="s">
        <v>12</v>
      </c>
    </row>
    <row r="2287" spans="1:8" x14ac:dyDescent="0.25">
      <c r="A2287">
        <v>552232</v>
      </c>
      <c r="B2287" t="s">
        <v>2470</v>
      </c>
      <c r="C2287">
        <v>7107</v>
      </c>
      <c r="D2287" t="s">
        <v>2280</v>
      </c>
      <c r="E2287" t="s">
        <v>2281</v>
      </c>
      <c r="F2287" t="s">
        <v>2280</v>
      </c>
      <c r="G2287" t="s">
        <v>2277</v>
      </c>
      <c r="H2287" t="s">
        <v>2278</v>
      </c>
    </row>
    <row r="2288" spans="1:8" x14ac:dyDescent="0.25">
      <c r="A2288">
        <v>552241</v>
      </c>
      <c r="B2288" t="s">
        <v>444</v>
      </c>
      <c r="C2288">
        <v>3112</v>
      </c>
      <c r="D2288" t="s">
        <v>66</v>
      </c>
      <c r="E2288" t="s">
        <v>65</v>
      </c>
      <c r="F2288" t="s">
        <v>66</v>
      </c>
      <c r="G2288" t="s">
        <v>11</v>
      </c>
      <c r="H2288" t="s">
        <v>12</v>
      </c>
    </row>
    <row r="2289" spans="1:8" x14ac:dyDescent="0.25">
      <c r="A2289">
        <v>552259</v>
      </c>
      <c r="B2289" t="s">
        <v>2118</v>
      </c>
      <c r="C2289">
        <v>7105</v>
      </c>
      <c r="D2289" t="s">
        <v>2288</v>
      </c>
      <c r="E2289" t="s">
        <v>2281</v>
      </c>
      <c r="F2289" t="s">
        <v>2280</v>
      </c>
      <c r="G2289" t="s">
        <v>2277</v>
      </c>
      <c r="H2289" t="s">
        <v>2278</v>
      </c>
    </row>
    <row r="2290" spans="1:8" x14ac:dyDescent="0.25">
      <c r="A2290">
        <v>552267</v>
      </c>
      <c r="B2290" t="s">
        <v>2471</v>
      </c>
      <c r="C2290">
        <v>7105</v>
      </c>
      <c r="D2290" t="s">
        <v>2288</v>
      </c>
      <c r="E2290" t="s">
        <v>2281</v>
      </c>
      <c r="F2290" t="s">
        <v>2280</v>
      </c>
      <c r="G2290" t="s">
        <v>2277</v>
      </c>
      <c r="H2290" t="s">
        <v>2278</v>
      </c>
    </row>
    <row r="2291" spans="1:8" x14ac:dyDescent="0.25">
      <c r="A2291">
        <v>552275</v>
      </c>
      <c r="B2291" t="s">
        <v>445</v>
      </c>
      <c r="C2291">
        <v>3110</v>
      </c>
      <c r="D2291" t="s">
        <v>64</v>
      </c>
      <c r="E2291" t="s">
        <v>65</v>
      </c>
      <c r="F2291" t="s">
        <v>66</v>
      </c>
      <c r="G2291" t="s">
        <v>11</v>
      </c>
      <c r="H2291" t="s">
        <v>12</v>
      </c>
    </row>
    <row r="2292" spans="1:8" x14ac:dyDescent="0.25">
      <c r="A2292">
        <v>552283</v>
      </c>
      <c r="B2292" t="s">
        <v>446</v>
      </c>
      <c r="C2292">
        <v>3112</v>
      </c>
      <c r="D2292" t="s">
        <v>66</v>
      </c>
      <c r="E2292" t="s">
        <v>65</v>
      </c>
      <c r="F2292" t="s">
        <v>66</v>
      </c>
      <c r="G2292" t="s">
        <v>11</v>
      </c>
      <c r="H2292" t="s">
        <v>12</v>
      </c>
    </row>
    <row r="2293" spans="1:8" x14ac:dyDescent="0.25">
      <c r="A2293">
        <v>552291</v>
      </c>
      <c r="B2293" t="s">
        <v>447</v>
      </c>
      <c r="C2293">
        <v>3112</v>
      </c>
      <c r="D2293" t="s">
        <v>66</v>
      </c>
      <c r="E2293" t="s">
        <v>65</v>
      </c>
      <c r="F2293" t="s">
        <v>66</v>
      </c>
      <c r="G2293" t="s">
        <v>11</v>
      </c>
      <c r="H2293" t="s">
        <v>12</v>
      </c>
    </row>
    <row r="2294" spans="1:8" x14ac:dyDescent="0.25">
      <c r="A2294">
        <v>552305</v>
      </c>
      <c r="B2294" t="s">
        <v>2472</v>
      </c>
      <c r="C2294">
        <v>7110</v>
      </c>
      <c r="D2294" t="s">
        <v>2286</v>
      </c>
      <c r="E2294" t="s">
        <v>2281</v>
      </c>
      <c r="F2294" t="s">
        <v>2280</v>
      </c>
      <c r="G2294" t="s">
        <v>2277</v>
      </c>
      <c r="H2294" t="s">
        <v>2278</v>
      </c>
    </row>
    <row r="2295" spans="1:8" x14ac:dyDescent="0.25">
      <c r="A2295">
        <v>552313</v>
      </c>
      <c r="B2295" t="s">
        <v>2473</v>
      </c>
      <c r="C2295">
        <v>7110</v>
      </c>
      <c r="D2295" t="s">
        <v>2286</v>
      </c>
      <c r="E2295" t="s">
        <v>2281</v>
      </c>
      <c r="F2295" t="s">
        <v>2280</v>
      </c>
      <c r="G2295" t="s">
        <v>2277</v>
      </c>
      <c r="H2295" t="s">
        <v>2278</v>
      </c>
    </row>
    <row r="2296" spans="1:8" x14ac:dyDescent="0.25">
      <c r="A2296">
        <v>552321</v>
      </c>
      <c r="B2296" t="s">
        <v>96</v>
      </c>
      <c r="C2296">
        <v>3110</v>
      </c>
      <c r="D2296" t="s">
        <v>64</v>
      </c>
      <c r="E2296" t="s">
        <v>65</v>
      </c>
      <c r="F2296" t="s">
        <v>66</v>
      </c>
      <c r="G2296" t="s">
        <v>11</v>
      </c>
      <c r="H2296" t="s">
        <v>12</v>
      </c>
    </row>
    <row r="2297" spans="1:8" x14ac:dyDescent="0.25">
      <c r="A2297">
        <v>552330</v>
      </c>
      <c r="B2297" t="s">
        <v>2474</v>
      </c>
      <c r="C2297">
        <v>7110</v>
      </c>
      <c r="D2297" t="s">
        <v>2286</v>
      </c>
      <c r="E2297" t="s">
        <v>2281</v>
      </c>
      <c r="F2297" t="s">
        <v>2280</v>
      </c>
      <c r="G2297" t="s">
        <v>2277</v>
      </c>
      <c r="H2297" t="s">
        <v>2278</v>
      </c>
    </row>
    <row r="2298" spans="1:8" x14ac:dyDescent="0.25">
      <c r="A2298">
        <v>552348</v>
      </c>
      <c r="B2298" t="s">
        <v>2475</v>
      </c>
      <c r="C2298">
        <v>7110</v>
      </c>
      <c r="D2298" t="s">
        <v>2286</v>
      </c>
      <c r="E2298" t="s">
        <v>2281</v>
      </c>
      <c r="F2298" t="s">
        <v>2280</v>
      </c>
      <c r="G2298" t="s">
        <v>2277</v>
      </c>
      <c r="H2298" t="s">
        <v>2278</v>
      </c>
    </row>
    <row r="2299" spans="1:8" x14ac:dyDescent="0.25">
      <c r="A2299">
        <v>552356</v>
      </c>
      <c r="B2299" t="s">
        <v>164</v>
      </c>
      <c r="C2299">
        <v>7110</v>
      </c>
      <c r="D2299" t="s">
        <v>2286</v>
      </c>
      <c r="E2299" t="s">
        <v>2281</v>
      </c>
      <c r="F2299" t="s">
        <v>2280</v>
      </c>
      <c r="G2299" t="s">
        <v>2277</v>
      </c>
      <c r="H2299" t="s">
        <v>2278</v>
      </c>
    </row>
    <row r="2300" spans="1:8" x14ac:dyDescent="0.25">
      <c r="A2300">
        <v>552364</v>
      </c>
      <c r="B2300" t="s">
        <v>2476</v>
      </c>
      <c r="C2300">
        <v>7107</v>
      </c>
      <c r="D2300" t="s">
        <v>2280</v>
      </c>
      <c r="E2300" t="s">
        <v>2281</v>
      </c>
      <c r="F2300" t="s">
        <v>2280</v>
      </c>
      <c r="G2300" t="s">
        <v>2277</v>
      </c>
      <c r="H2300" t="s">
        <v>2278</v>
      </c>
    </row>
    <row r="2301" spans="1:8" x14ac:dyDescent="0.25">
      <c r="A2301">
        <v>552372</v>
      </c>
      <c r="B2301" t="s">
        <v>828</v>
      </c>
      <c r="C2301">
        <v>7112</v>
      </c>
      <c r="D2301" t="s">
        <v>2294</v>
      </c>
      <c r="E2301" t="s">
        <v>2281</v>
      </c>
      <c r="F2301" t="s">
        <v>2280</v>
      </c>
      <c r="G2301" t="s">
        <v>2277</v>
      </c>
      <c r="H2301" t="s">
        <v>2278</v>
      </c>
    </row>
    <row r="2302" spans="1:8" x14ac:dyDescent="0.25">
      <c r="A2302">
        <v>552381</v>
      </c>
      <c r="B2302" t="s">
        <v>2477</v>
      </c>
      <c r="C2302">
        <v>7112</v>
      </c>
      <c r="D2302" t="s">
        <v>2294</v>
      </c>
      <c r="E2302" t="s">
        <v>2281</v>
      </c>
      <c r="F2302" t="s">
        <v>2280</v>
      </c>
      <c r="G2302" t="s">
        <v>2277</v>
      </c>
      <c r="H2302" t="s">
        <v>2278</v>
      </c>
    </row>
    <row r="2303" spans="1:8" x14ac:dyDescent="0.25">
      <c r="A2303">
        <v>552399</v>
      </c>
      <c r="B2303" t="s">
        <v>2478</v>
      </c>
      <c r="C2303">
        <v>7112</v>
      </c>
      <c r="D2303" t="s">
        <v>2294</v>
      </c>
      <c r="E2303" t="s">
        <v>2281</v>
      </c>
      <c r="F2303" t="s">
        <v>2280</v>
      </c>
      <c r="G2303" t="s">
        <v>2277</v>
      </c>
      <c r="H2303" t="s">
        <v>2278</v>
      </c>
    </row>
    <row r="2304" spans="1:8" x14ac:dyDescent="0.25">
      <c r="A2304">
        <v>552402</v>
      </c>
      <c r="B2304" t="s">
        <v>974</v>
      </c>
      <c r="C2304">
        <v>7107</v>
      </c>
      <c r="D2304" t="s">
        <v>2280</v>
      </c>
      <c r="E2304" t="s">
        <v>2281</v>
      </c>
      <c r="F2304" t="s">
        <v>2280</v>
      </c>
      <c r="G2304" t="s">
        <v>2277</v>
      </c>
      <c r="H2304" t="s">
        <v>2278</v>
      </c>
    </row>
    <row r="2305" spans="1:8" x14ac:dyDescent="0.25">
      <c r="A2305">
        <v>552411</v>
      </c>
      <c r="B2305" t="s">
        <v>2479</v>
      </c>
      <c r="C2305">
        <v>7107</v>
      </c>
      <c r="D2305" t="s">
        <v>2280</v>
      </c>
      <c r="E2305" t="s">
        <v>2281</v>
      </c>
      <c r="F2305" t="s">
        <v>2280</v>
      </c>
      <c r="G2305" t="s">
        <v>2277</v>
      </c>
      <c r="H2305" t="s">
        <v>2278</v>
      </c>
    </row>
    <row r="2306" spans="1:8" x14ac:dyDescent="0.25">
      <c r="A2306">
        <v>552429</v>
      </c>
      <c r="B2306" t="s">
        <v>2480</v>
      </c>
      <c r="C2306">
        <v>7107</v>
      </c>
      <c r="D2306" t="s">
        <v>2280</v>
      </c>
      <c r="E2306" t="s">
        <v>2281</v>
      </c>
      <c r="F2306" t="s">
        <v>2280</v>
      </c>
      <c r="G2306" t="s">
        <v>2277</v>
      </c>
      <c r="H2306" t="s">
        <v>2278</v>
      </c>
    </row>
    <row r="2307" spans="1:8" x14ac:dyDescent="0.25">
      <c r="A2307">
        <v>552437</v>
      </c>
      <c r="B2307" t="s">
        <v>2481</v>
      </c>
      <c r="C2307">
        <v>7107</v>
      </c>
      <c r="D2307" t="s">
        <v>2280</v>
      </c>
      <c r="E2307" t="s">
        <v>2281</v>
      </c>
      <c r="F2307" t="s">
        <v>2280</v>
      </c>
      <c r="G2307" t="s">
        <v>2277</v>
      </c>
      <c r="H2307" t="s">
        <v>2278</v>
      </c>
    </row>
    <row r="2308" spans="1:8" x14ac:dyDescent="0.25">
      <c r="A2308">
        <v>552445</v>
      </c>
      <c r="B2308" t="s">
        <v>2482</v>
      </c>
      <c r="C2308">
        <v>7107</v>
      </c>
      <c r="D2308" t="s">
        <v>2280</v>
      </c>
      <c r="E2308" t="s">
        <v>2281</v>
      </c>
      <c r="F2308" t="s">
        <v>2280</v>
      </c>
      <c r="G2308" t="s">
        <v>2277</v>
      </c>
      <c r="H2308" t="s">
        <v>2278</v>
      </c>
    </row>
    <row r="2309" spans="1:8" x14ac:dyDescent="0.25">
      <c r="A2309">
        <v>552453</v>
      </c>
      <c r="B2309" t="s">
        <v>448</v>
      </c>
      <c r="C2309">
        <v>3110</v>
      </c>
      <c r="D2309" t="s">
        <v>64</v>
      </c>
      <c r="E2309" t="s">
        <v>65</v>
      </c>
      <c r="F2309" t="s">
        <v>66</v>
      </c>
      <c r="G2309" t="s">
        <v>11</v>
      </c>
      <c r="H2309" t="s">
        <v>12</v>
      </c>
    </row>
    <row r="2310" spans="1:8" x14ac:dyDescent="0.25">
      <c r="A2310">
        <v>552461</v>
      </c>
      <c r="B2310" t="s">
        <v>449</v>
      </c>
      <c r="C2310">
        <v>3112</v>
      </c>
      <c r="D2310" t="s">
        <v>66</v>
      </c>
      <c r="E2310" t="s">
        <v>65</v>
      </c>
      <c r="F2310" t="s">
        <v>66</v>
      </c>
      <c r="G2310" t="s">
        <v>11</v>
      </c>
      <c r="H2310" t="s">
        <v>12</v>
      </c>
    </row>
    <row r="2311" spans="1:8" x14ac:dyDescent="0.25">
      <c r="A2311">
        <v>552470</v>
      </c>
      <c r="B2311" t="s">
        <v>450</v>
      </c>
      <c r="C2311">
        <v>3112</v>
      </c>
      <c r="D2311" t="s">
        <v>66</v>
      </c>
      <c r="E2311" t="s">
        <v>65</v>
      </c>
      <c r="F2311" t="s">
        <v>66</v>
      </c>
      <c r="G2311" t="s">
        <v>11</v>
      </c>
      <c r="H2311" t="s">
        <v>12</v>
      </c>
    </row>
    <row r="2312" spans="1:8" x14ac:dyDescent="0.25">
      <c r="A2312">
        <v>552488</v>
      </c>
      <c r="B2312" t="s">
        <v>894</v>
      </c>
      <c r="C2312">
        <v>8106</v>
      </c>
      <c r="D2312" t="s">
        <v>2018</v>
      </c>
      <c r="E2312" t="s">
        <v>2017</v>
      </c>
      <c r="F2312" t="s">
        <v>2018</v>
      </c>
      <c r="G2312" t="s">
        <v>1998</v>
      </c>
      <c r="H2312" t="s">
        <v>1999</v>
      </c>
    </row>
    <row r="2313" spans="1:8" x14ac:dyDescent="0.25">
      <c r="A2313">
        <v>552496</v>
      </c>
      <c r="B2313" t="s">
        <v>451</v>
      </c>
      <c r="C2313">
        <v>3112</v>
      </c>
      <c r="D2313" t="s">
        <v>66</v>
      </c>
      <c r="E2313" t="s">
        <v>65</v>
      </c>
      <c r="F2313" t="s">
        <v>66</v>
      </c>
      <c r="G2313" t="s">
        <v>11</v>
      </c>
      <c r="H2313" t="s">
        <v>12</v>
      </c>
    </row>
    <row r="2314" spans="1:8" x14ac:dyDescent="0.25">
      <c r="A2314">
        <v>552500</v>
      </c>
      <c r="B2314" t="s">
        <v>2091</v>
      </c>
      <c r="C2314">
        <v>8106</v>
      </c>
      <c r="D2314" t="s">
        <v>2018</v>
      </c>
      <c r="E2314" t="s">
        <v>2017</v>
      </c>
      <c r="F2314" t="s">
        <v>2018</v>
      </c>
      <c r="G2314" t="s">
        <v>1998</v>
      </c>
      <c r="H2314" t="s">
        <v>1999</v>
      </c>
    </row>
    <row r="2315" spans="1:8" x14ac:dyDescent="0.25">
      <c r="A2315">
        <v>552518</v>
      </c>
      <c r="B2315" t="s">
        <v>2092</v>
      </c>
      <c r="C2315">
        <v>8106</v>
      </c>
      <c r="D2315" t="s">
        <v>2018</v>
      </c>
      <c r="E2315" t="s">
        <v>2017</v>
      </c>
      <c r="F2315" t="s">
        <v>2018</v>
      </c>
      <c r="G2315" t="s">
        <v>1998</v>
      </c>
      <c r="H2315" t="s">
        <v>1999</v>
      </c>
    </row>
    <row r="2316" spans="1:8" x14ac:dyDescent="0.25">
      <c r="A2316">
        <v>552526</v>
      </c>
      <c r="B2316" t="s">
        <v>2093</v>
      </c>
      <c r="C2316">
        <v>8106</v>
      </c>
      <c r="D2316" t="s">
        <v>2018</v>
      </c>
      <c r="E2316" t="s">
        <v>2017</v>
      </c>
      <c r="F2316" t="s">
        <v>2018</v>
      </c>
      <c r="G2316" t="s">
        <v>1998</v>
      </c>
      <c r="H2316" t="s">
        <v>1999</v>
      </c>
    </row>
    <row r="2317" spans="1:8" x14ac:dyDescent="0.25">
      <c r="A2317">
        <v>552534</v>
      </c>
      <c r="B2317" t="s">
        <v>452</v>
      </c>
      <c r="C2317">
        <v>3112</v>
      </c>
      <c r="D2317" t="s">
        <v>66</v>
      </c>
      <c r="E2317" t="s">
        <v>65</v>
      </c>
      <c r="F2317" t="s">
        <v>66</v>
      </c>
      <c r="G2317" t="s">
        <v>11</v>
      </c>
      <c r="H2317" t="s">
        <v>12</v>
      </c>
    </row>
    <row r="2318" spans="1:8" x14ac:dyDescent="0.25">
      <c r="A2318">
        <v>552542</v>
      </c>
      <c r="B2318" t="s">
        <v>2094</v>
      </c>
      <c r="C2318">
        <v>8106</v>
      </c>
      <c r="D2318" t="s">
        <v>2018</v>
      </c>
      <c r="E2318" t="s">
        <v>2017</v>
      </c>
      <c r="F2318" t="s">
        <v>2018</v>
      </c>
      <c r="G2318" t="s">
        <v>1998</v>
      </c>
      <c r="H2318" t="s">
        <v>1999</v>
      </c>
    </row>
    <row r="2319" spans="1:8" x14ac:dyDescent="0.25">
      <c r="A2319">
        <v>552551</v>
      </c>
      <c r="B2319" t="s">
        <v>2077</v>
      </c>
      <c r="C2319">
        <v>8106</v>
      </c>
      <c r="D2319" t="s">
        <v>2018</v>
      </c>
      <c r="E2319" t="s">
        <v>2017</v>
      </c>
      <c r="F2319" t="s">
        <v>2018</v>
      </c>
      <c r="G2319" t="s">
        <v>1998</v>
      </c>
      <c r="H2319" t="s">
        <v>1999</v>
      </c>
    </row>
    <row r="2320" spans="1:8" x14ac:dyDescent="0.25">
      <c r="A2320">
        <v>552569</v>
      </c>
      <c r="B2320" t="s">
        <v>2095</v>
      </c>
      <c r="C2320">
        <v>8106</v>
      </c>
      <c r="D2320" t="s">
        <v>2018</v>
      </c>
      <c r="E2320" t="s">
        <v>2017</v>
      </c>
      <c r="F2320" t="s">
        <v>2018</v>
      </c>
      <c r="G2320" t="s">
        <v>1998</v>
      </c>
      <c r="H2320" t="s">
        <v>1999</v>
      </c>
    </row>
    <row r="2321" spans="1:8" x14ac:dyDescent="0.25">
      <c r="A2321">
        <v>552577</v>
      </c>
      <c r="B2321" t="s">
        <v>2096</v>
      </c>
      <c r="C2321">
        <v>8107</v>
      </c>
      <c r="D2321" t="s">
        <v>2022</v>
      </c>
      <c r="E2321" t="s">
        <v>2017</v>
      </c>
      <c r="F2321" t="s">
        <v>2018</v>
      </c>
      <c r="G2321" t="s">
        <v>1998</v>
      </c>
      <c r="H2321" t="s">
        <v>1999</v>
      </c>
    </row>
    <row r="2322" spans="1:8" x14ac:dyDescent="0.25">
      <c r="A2322">
        <v>552585</v>
      </c>
      <c r="B2322" t="s">
        <v>453</v>
      </c>
      <c r="C2322">
        <v>3112</v>
      </c>
      <c r="D2322" t="s">
        <v>66</v>
      </c>
      <c r="E2322" t="s">
        <v>65</v>
      </c>
      <c r="F2322" t="s">
        <v>66</v>
      </c>
      <c r="G2322" t="s">
        <v>11</v>
      </c>
      <c r="H2322" t="s">
        <v>12</v>
      </c>
    </row>
    <row r="2323" spans="1:8" x14ac:dyDescent="0.25">
      <c r="A2323">
        <v>552593</v>
      </c>
      <c r="B2323" t="s">
        <v>2097</v>
      </c>
      <c r="C2323">
        <v>8107</v>
      </c>
      <c r="D2323" t="s">
        <v>2022</v>
      </c>
      <c r="E2323" t="s">
        <v>2017</v>
      </c>
      <c r="F2323" t="s">
        <v>2018</v>
      </c>
      <c r="G2323" t="s">
        <v>1998</v>
      </c>
      <c r="H2323" t="s">
        <v>1999</v>
      </c>
    </row>
    <row r="2324" spans="1:8" x14ac:dyDescent="0.25">
      <c r="A2324">
        <v>552607</v>
      </c>
      <c r="B2324" t="s">
        <v>2098</v>
      </c>
      <c r="C2324">
        <v>8106</v>
      </c>
      <c r="D2324" t="s">
        <v>2018</v>
      </c>
      <c r="E2324" t="s">
        <v>2017</v>
      </c>
      <c r="F2324" t="s">
        <v>2018</v>
      </c>
      <c r="G2324" t="s">
        <v>1998</v>
      </c>
      <c r="H2324" t="s">
        <v>1999</v>
      </c>
    </row>
    <row r="2325" spans="1:8" x14ac:dyDescent="0.25">
      <c r="A2325">
        <v>552615</v>
      </c>
      <c r="B2325" t="s">
        <v>2099</v>
      </c>
      <c r="C2325">
        <v>8121</v>
      </c>
      <c r="D2325" t="s">
        <v>2016</v>
      </c>
      <c r="E2325" t="s">
        <v>2017</v>
      </c>
      <c r="F2325" t="s">
        <v>2018</v>
      </c>
      <c r="G2325" t="s">
        <v>1998</v>
      </c>
      <c r="H2325" t="s">
        <v>1999</v>
      </c>
    </row>
    <row r="2326" spans="1:8" x14ac:dyDescent="0.25">
      <c r="A2326">
        <v>552623</v>
      </c>
      <c r="B2326" t="s">
        <v>2100</v>
      </c>
      <c r="C2326">
        <v>8106</v>
      </c>
      <c r="D2326" t="s">
        <v>2018</v>
      </c>
      <c r="E2326" t="s">
        <v>2017</v>
      </c>
      <c r="F2326" t="s">
        <v>2018</v>
      </c>
      <c r="G2326" t="s">
        <v>1998</v>
      </c>
      <c r="H2326" t="s">
        <v>1999</v>
      </c>
    </row>
    <row r="2327" spans="1:8" x14ac:dyDescent="0.25">
      <c r="A2327">
        <v>552631</v>
      </c>
      <c r="B2327" t="s">
        <v>2101</v>
      </c>
      <c r="C2327">
        <v>8106</v>
      </c>
      <c r="D2327" t="s">
        <v>2018</v>
      </c>
      <c r="E2327" t="s">
        <v>2017</v>
      </c>
      <c r="F2327" t="s">
        <v>2018</v>
      </c>
      <c r="G2327" t="s">
        <v>1998</v>
      </c>
      <c r="H2327" t="s">
        <v>1999</v>
      </c>
    </row>
    <row r="2328" spans="1:8" x14ac:dyDescent="0.25">
      <c r="A2328">
        <v>552640</v>
      </c>
      <c r="B2328" t="s">
        <v>2102</v>
      </c>
      <c r="C2328">
        <v>8121</v>
      </c>
      <c r="D2328" t="s">
        <v>2016</v>
      </c>
      <c r="E2328" t="s">
        <v>2017</v>
      </c>
      <c r="F2328" t="s">
        <v>2018</v>
      </c>
      <c r="G2328" t="s">
        <v>1998</v>
      </c>
      <c r="H2328" t="s">
        <v>1999</v>
      </c>
    </row>
    <row r="2329" spans="1:8" x14ac:dyDescent="0.25">
      <c r="A2329">
        <v>552658</v>
      </c>
      <c r="B2329" t="s">
        <v>2103</v>
      </c>
      <c r="C2329">
        <v>8121</v>
      </c>
      <c r="D2329" t="s">
        <v>2016</v>
      </c>
      <c r="E2329" t="s">
        <v>2017</v>
      </c>
      <c r="F2329" t="s">
        <v>2018</v>
      </c>
      <c r="G2329" t="s">
        <v>1998</v>
      </c>
      <c r="H2329" t="s">
        <v>1999</v>
      </c>
    </row>
    <row r="2330" spans="1:8" x14ac:dyDescent="0.25">
      <c r="A2330">
        <v>552666</v>
      </c>
      <c r="B2330" t="s">
        <v>454</v>
      </c>
      <c r="C2330">
        <v>3112</v>
      </c>
      <c r="D2330" t="s">
        <v>66</v>
      </c>
      <c r="E2330" t="s">
        <v>65</v>
      </c>
      <c r="F2330" t="s">
        <v>66</v>
      </c>
      <c r="G2330" t="s">
        <v>11</v>
      </c>
      <c r="H2330" t="s">
        <v>12</v>
      </c>
    </row>
    <row r="2331" spans="1:8" x14ac:dyDescent="0.25">
      <c r="A2331">
        <v>552674</v>
      </c>
      <c r="B2331" t="s">
        <v>414</v>
      </c>
      <c r="C2331">
        <v>8121</v>
      </c>
      <c r="D2331" t="s">
        <v>2016</v>
      </c>
      <c r="E2331" t="s">
        <v>2017</v>
      </c>
      <c r="F2331" t="s">
        <v>2018</v>
      </c>
      <c r="G2331" t="s">
        <v>1998</v>
      </c>
      <c r="H2331" t="s">
        <v>1999</v>
      </c>
    </row>
    <row r="2332" spans="1:8" x14ac:dyDescent="0.25">
      <c r="A2332">
        <v>552682</v>
      </c>
      <c r="B2332" t="s">
        <v>2104</v>
      </c>
      <c r="C2332">
        <v>8106</v>
      </c>
      <c r="D2332" t="s">
        <v>2018</v>
      </c>
      <c r="E2332" t="s">
        <v>2017</v>
      </c>
      <c r="F2332" t="s">
        <v>2018</v>
      </c>
      <c r="G2332" t="s">
        <v>1998</v>
      </c>
      <c r="H2332" t="s">
        <v>1999</v>
      </c>
    </row>
    <row r="2333" spans="1:8" x14ac:dyDescent="0.25">
      <c r="A2333">
        <v>552691</v>
      </c>
      <c r="B2333" t="s">
        <v>2105</v>
      </c>
      <c r="C2333">
        <v>8106</v>
      </c>
      <c r="D2333" t="s">
        <v>2018</v>
      </c>
      <c r="E2333" t="s">
        <v>2017</v>
      </c>
      <c r="F2333" t="s">
        <v>2018</v>
      </c>
      <c r="G2333" t="s">
        <v>1998</v>
      </c>
      <c r="H2333" t="s">
        <v>1999</v>
      </c>
    </row>
    <row r="2334" spans="1:8" x14ac:dyDescent="0.25">
      <c r="A2334">
        <v>552704</v>
      </c>
      <c r="B2334" t="s">
        <v>455</v>
      </c>
      <c r="C2334">
        <v>3112</v>
      </c>
      <c r="D2334" t="s">
        <v>66</v>
      </c>
      <c r="E2334" t="s">
        <v>65</v>
      </c>
      <c r="F2334" t="s">
        <v>66</v>
      </c>
      <c r="G2334" t="s">
        <v>11</v>
      </c>
      <c r="H2334" t="s">
        <v>12</v>
      </c>
    </row>
    <row r="2335" spans="1:8" x14ac:dyDescent="0.25">
      <c r="A2335">
        <v>552712</v>
      </c>
      <c r="B2335" t="s">
        <v>456</v>
      </c>
      <c r="C2335">
        <v>3112</v>
      </c>
      <c r="D2335" t="s">
        <v>66</v>
      </c>
      <c r="E2335" t="s">
        <v>65</v>
      </c>
      <c r="F2335" t="s">
        <v>66</v>
      </c>
      <c r="G2335" t="s">
        <v>11</v>
      </c>
      <c r="H2335" t="s">
        <v>12</v>
      </c>
    </row>
    <row r="2336" spans="1:8" x14ac:dyDescent="0.25">
      <c r="A2336">
        <v>552721</v>
      </c>
      <c r="B2336" t="s">
        <v>457</v>
      </c>
      <c r="C2336">
        <v>3110</v>
      </c>
      <c r="D2336" t="s">
        <v>64</v>
      </c>
      <c r="E2336" t="s">
        <v>65</v>
      </c>
      <c r="F2336" t="s">
        <v>66</v>
      </c>
      <c r="G2336" t="s">
        <v>11</v>
      </c>
      <c r="H2336" t="s">
        <v>12</v>
      </c>
    </row>
    <row r="2337" spans="1:8" x14ac:dyDescent="0.25">
      <c r="A2337">
        <v>552739</v>
      </c>
      <c r="B2337" t="s">
        <v>2106</v>
      </c>
      <c r="C2337">
        <v>8108</v>
      </c>
      <c r="D2337" t="s">
        <v>2107</v>
      </c>
      <c r="E2337" t="s">
        <v>2108</v>
      </c>
      <c r="F2337" t="s">
        <v>2109</v>
      </c>
      <c r="G2337" t="s">
        <v>1998</v>
      </c>
      <c r="H2337" t="s">
        <v>1999</v>
      </c>
    </row>
    <row r="2338" spans="1:8" x14ac:dyDescent="0.25">
      <c r="A2338">
        <v>552747</v>
      </c>
      <c r="B2338" t="s">
        <v>458</v>
      </c>
      <c r="C2338">
        <v>3112</v>
      </c>
      <c r="D2338" t="s">
        <v>66</v>
      </c>
      <c r="E2338" t="s">
        <v>65</v>
      </c>
      <c r="F2338" t="s">
        <v>66</v>
      </c>
      <c r="G2338" t="s">
        <v>11</v>
      </c>
      <c r="H2338" t="s">
        <v>12</v>
      </c>
    </row>
    <row r="2339" spans="1:8" x14ac:dyDescent="0.25">
      <c r="A2339">
        <v>552755</v>
      </c>
      <c r="B2339" t="s">
        <v>2483</v>
      </c>
      <c r="C2339">
        <v>7109</v>
      </c>
      <c r="D2339" t="s">
        <v>2284</v>
      </c>
      <c r="E2339" t="s">
        <v>2283</v>
      </c>
      <c r="F2339" t="s">
        <v>2284</v>
      </c>
      <c r="G2339" t="s">
        <v>2277</v>
      </c>
      <c r="H2339" t="s">
        <v>2278</v>
      </c>
    </row>
    <row r="2340" spans="1:8" x14ac:dyDescent="0.25">
      <c r="A2340">
        <v>552763</v>
      </c>
      <c r="B2340" t="s">
        <v>459</v>
      </c>
      <c r="C2340">
        <v>3112</v>
      </c>
      <c r="D2340" t="s">
        <v>66</v>
      </c>
      <c r="E2340" t="s">
        <v>65</v>
      </c>
      <c r="F2340" t="s">
        <v>66</v>
      </c>
      <c r="G2340" t="s">
        <v>11</v>
      </c>
      <c r="H2340" t="s">
        <v>12</v>
      </c>
    </row>
    <row r="2341" spans="1:8" x14ac:dyDescent="0.25">
      <c r="A2341">
        <v>552771</v>
      </c>
      <c r="B2341" t="s">
        <v>2484</v>
      </c>
      <c r="C2341">
        <v>7109</v>
      </c>
      <c r="D2341" t="s">
        <v>2284</v>
      </c>
      <c r="E2341" t="s">
        <v>2283</v>
      </c>
      <c r="F2341" t="s">
        <v>2284</v>
      </c>
      <c r="G2341" t="s">
        <v>2277</v>
      </c>
      <c r="H2341" t="s">
        <v>2278</v>
      </c>
    </row>
    <row r="2342" spans="1:8" x14ac:dyDescent="0.25">
      <c r="A2342">
        <v>552780</v>
      </c>
      <c r="B2342" t="s">
        <v>2485</v>
      </c>
      <c r="C2342">
        <v>7109</v>
      </c>
      <c r="D2342" t="s">
        <v>2284</v>
      </c>
      <c r="E2342" t="s">
        <v>2283</v>
      </c>
      <c r="F2342" t="s">
        <v>2284</v>
      </c>
      <c r="G2342" t="s">
        <v>2277</v>
      </c>
      <c r="H2342" t="s">
        <v>2278</v>
      </c>
    </row>
    <row r="2343" spans="1:8" x14ac:dyDescent="0.25">
      <c r="A2343">
        <v>552798</v>
      </c>
      <c r="B2343" t="s">
        <v>460</v>
      </c>
      <c r="C2343">
        <v>3112</v>
      </c>
      <c r="D2343" t="s">
        <v>66</v>
      </c>
      <c r="E2343" t="s">
        <v>65</v>
      </c>
      <c r="F2343" t="s">
        <v>66</v>
      </c>
      <c r="G2343" t="s">
        <v>11</v>
      </c>
      <c r="H2343" t="s">
        <v>12</v>
      </c>
    </row>
    <row r="2344" spans="1:8" x14ac:dyDescent="0.25">
      <c r="A2344">
        <v>552801</v>
      </c>
      <c r="B2344" t="s">
        <v>461</v>
      </c>
      <c r="C2344">
        <v>3112</v>
      </c>
      <c r="D2344" t="s">
        <v>66</v>
      </c>
      <c r="E2344" t="s">
        <v>65</v>
      </c>
      <c r="F2344" t="s">
        <v>66</v>
      </c>
      <c r="G2344" t="s">
        <v>11</v>
      </c>
      <c r="H2344" t="s">
        <v>12</v>
      </c>
    </row>
    <row r="2345" spans="1:8" x14ac:dyDescent="0.25">
      <c r="A2345">
        <v>552810</v>
      </c>
      <c r="B2345" t="s">
        <v>2486</v>
      </c>
      <c r="C2345">
        <v>7109</v>
      </c>
      <c r="D2345" t="s">
        <v>2284</v>
      </c>
      <c r="E2345" t="s">
        <v>2283</v>
      </c>
      <c r="F2345" t="s">
        <v>2284</v>
      </c>
      <c r="G2345" t="s">
        <v>2277</v>
      </c>
      <c r="H2345" t="s">
        <v>2278</v>
      </c>
    </row>
    <row r="2346" spans="1:8" x14ac:dyDescent="0.25">
      <c r="A2346">
        <v>552828</v>
      </c>
      <c r="B2346" t="s">
        <v>462</v>
      </c>
      <c r="C2346">
        <v>3112</v>
      </c>
      <c r="D2346" t="s">
        <v>66</v>
      </c>
      <c r="E2346" t="s">
        <v>65</v>
      </c>
      <c r="F2346" t="s">
        <v>66</v>
      </c>
      <c r="G2346" t="s">
        <v>11</v>
      </c>
      <c r="H2346" t="s">
        <v>12</v>
      </c>
    </row>
    <row r="2347" spans="1:8" x14ac:dyDescent="0.25">
      <c r="A2347">
        <v>552836</v>
      </c>
      <c r="B2347" t="s">
        <v>2487</v>
      </c>
      <c r="C2347">
        <v>7109</v>
      </c>
      <c r="D2347" t="s">
        <v>2284</v>
      </c>
      <c r="E2347" t="s">
        <v>2283</v>
      </c>
      <c r="F2347" t="s">
        <v>2284</v>
      </c>
      <c r="G2347" t="s">
        <v>2277</v>
      </c>
      <c r="H2347" t="s">
        <v>2278</v>
      </c>
    </row>
    <row r="2348" spans="1:8" x14ac:dyDescent="0.25">
      <c r="A2348">
        <v>552844</v>
      </c>
      <c r="B2348" t="s">
        <v>2488</v>
      </c>
      <c r="C2348">
        <v>7101</v>
      </c>
      <c r="D2348" t="s">
        <v>186</v>
      </c>
      <c r="E2348" t="s">
        <v>2283</v>
      </c>
      <c r="F2348" t="s">
        <v>2284</v>
      </c>
      <c r="G2348" t="s">
        <v>2277</v>
      </c>
      <c r="H2348" t="s">
        <v>2278</v>
      </c>
    </row>
    <row r="2349" spans="1:8" x14ac:dyDescent="0.25">
      <c r="A2349">
        <v>552852</v>
      </c>
      <c r="B2349" t="s">
        <v>463</v>
      </c>
      <c r="C2349">
        <v>3112</v>
      </c>
      <c r="D2349" t="s">
        <v>66</v>
      </c>
      <c r="E2349" t="s">
        <v>65</v>
      </c>
      <c r="F2349" t="s">
        <v>66</v>
      </c>
      <c r="G2349" t="s">
        <v>11</v>
      </c>
      <c r="H2349" t="s">
        <v>12</v>
      </c>
    </row>
    <row r="2350" spans="1:8" x14ac:dyDescent="0.25">
      <c r="A2350">
        <v>552861</v>
      </c>
      <c r="B2350" t="s">
        <v>464</v>
      </c>
      <c r="C2350">
        <v>3112</v>
      </c>
      <c r="D2350" t="s">
        <v>66</v>
      </c>
      <c r="E2350" t="s">
        <v>65</v>
      </c>
      <c r="F2350" t="s">
        <v>66</v>
      </c>
      <c r="G2350" t="s">
        <v>11</v>
      </c>
      <c r="H2350" t="s">
        <v>12</v>
      </c>
    </row>
    <row r="2351" spans="1:8" x14ac:dyDescent="0.25">
      <c r="A2351">
        <v>552879</v>
      </c>
      <c r="B2351" t="s">
        <v>2489</v>
      </c>
      <c r="C2351">
        <v>7109</v>
      </c>
      <c r="D2351" t="s">
        <v>2284</v>
      </c>
      <c r="E2351" t="s">
        <v>2283</v>
      </c>
      <c r="F2351" t="s">
        <v>2284</v>
      </c>
      <c r="G2351" t="s">
        <v>2277</v>
      </c>
      <c r="H2351" t="s">
        <v>2278</v>
      </c>
    </row>
    <row r="2352" spans="1:8" x14ac:dyDescent="0.25">
      <c r="A2352">
        <v>552887</v>
      </c>
      <c r="B2352" t="s">
        <v>2490</v>
      </c>
      <c r="C2352">
        <v>7109</v>
      </c>
      <c r="D2352" t="s">
        <v>2284</v>
      </c>
      <c r="E2352" t="s">
        <v>2283</v>
      </c>
      <c r="F2352" t="s">
        <v>2284</v>
      </c>
      <c r="G2352" t="s">
        <v>2277</v>
      </c>
      <c r="H2352" t="s">
        <v>2278</v>
      </c>
    </row>
    <row r="2353" spans="1:8" x14ac:dyDescent="0.25">
      <c r="A2353">
        <v>552895</v>
      </c>
      <c r="B2353" t="s">
        <v>465</v>
      </c>
      <c r="C2353">
        <v>3110</v>
      </c>
      <c r="D2353" t="s">
        <v>64</v>
      </c>
      <c r="E2353" t="s">
        <v>65</v>
      </c>
      <c r="F2353" t="s">
        <v>66</v>
      </c>
      <c r="G2353" t="s">
        <v>11</v>
      </c>
      <c r="H2353" t="s">
        <v>12</v>
      </c>
    </row>
    <row r="2354" spans="1:8" x14ac:dyDescent="0.25">
      <c r="A2354">
        <v>552909</v>
      </c>
      <c r="B2354" t="s">
        <v>2491</v>
      </c>
      <c r="C2354">
        <v>7109</v>
      </c>
      <c r="D2354" t="s">
        <v>2284</v>
      </c>
      <c r="E2354" t="s">
        <v>2283</v>
      </c>
      <c r="F2354" t="s">
        <v>2284</v>
      </c>
      <c r="G2354" t="s">
        <v>2277</v>
      </c>
      <c r="H2354" t="s">
        <v>2278</v>
      </c>
    </row>
    <row r="2355" spans="1:8" x14ac:dyDescent="0.25">
      <c r="A2355">
        <v>552917</v>
      </c>
      <c r="B2355" t="s">
        <v>466</v>
      </c>
      <c r="C2355">
        <v>3112</v>
      </c>
      <c r="D2355" t="s">
        <v>66</v>
      </c>
      <c r="E2355" t="s">
        <v>65</v>
      </c>
      <c r="F2355" t="s">
        <v>66</v>
      </c>
      <c r="G2355" t="s">
        <v>11</v>
      </c>
      <c r="H2355" t="s">
        <v>12</v>
      </c>
    </row>
    <row r="2356" spans="1:8" x14ac:dyDescent="0.25">
      <c r="A2356">
        <v>552925</v>
      </c>
      <c r="B2356" t="s">
        <v>467</v>
      </c>
      <c r="C2356">
        <v>3112</v>
      </c>
      <c r="D2356" t="s">
        <v>66</v>
      </c>
      <c r="E2356" t="s">
        <v>65</v>
      </c>
      <c r="F2356" t="s">
        <v>66</v>
      </c>
      <c r="G2356" t="s">
        <v>11</v>
      </c>
      <c r="H2356" t="s">
        <v>12</v>
      </c>
    </row>
    <row r="2357" spans="1:8" x14ac:dyDescent="0.25">
      <c r="A2357">
        <v>552933</v>
      </c>
      <c r="B2357" t="s">
        <v>468</v>
      </c>
      <c r="C2357">
        <v>3112</v>
      </c>
      <c r="D2357" t="s">
        <v>66</v>
      </c>
      <c r="E2357" t="s">
        <v>65</v>
      </c>
      <c r="F2357" t="s">
        <v>66</v>
      </c>
      <c r="G2357" t="s">
        <v>11</v>
      </c>
      <c r="H2357" t="s">
        <v>12</v>
      </c>
    </row>
    <row r="2358" spans="1:8" x14ac:dyDescent="0.25">
      <c r="A2358">
        <v>552941</v>
      </c>
      <c r="B2358" t="s">
        <v>469</v>
      </c>
      <c r="C2358">
        <v>3112</v>
      </c>
      <c r="D2358" t="s">
        <v>66</v>
      </c>
      <c r="E2358" t="s">
        <v>65</v>
      </c>
      <c r="F2358" t="s">
        <v>66</v>
      </c>
      <c r="G2358" t="s">
        <v>11</v>
      </c>
      <c r="H2358" t="s">
        <v>12</v>
      </c>
    </row>
    <row r="2359" spans="1:8" x14ac:dyDescent="0.25">
      <c r="A2359">
        <v>552950</v>
      </c>
      <c r="B2359" t="s">
        <v>2492</v>
      </c>
      <c r="C2359">
        <v>7109</v>
      </c>
      <c r="D2359" t="s">
        <v>2284</v>
      </c>
      <c r="E2359" t="s">
        <v>2283</v>
      </c>
      <c r="F2359" t="s">
        <v>2284</v>
      </c>
      <c r="G2359" t="s">
        <v>2277</v>
      </c>
      <c r="H2359" t="s">
        <v>2278</v>
      </c>
    </row>
    <row r="2360" spans="1:8" x14ac:dyDescent="0.25">
      <c r="A2360">
        <v>552968</v>
      </c>
      <c r="B2360" t="s">
        <v>2493</v>
      </c>
      <c r="C2360">
        <v>7101</v>
      </c>
      <c r="D2360" t="s">
        <v>186</v>
      </c>
      <c r="E2360" t="s">
        <v>2283</v>
      </c>
      <c r="F2360" t="s">
        <v>2284</v>
      </c>
      <c r="G2360" t="s">
        <v>2277</v>
      </c>
      <c r="H2360" t="s">
        <v>2278</v>
      </c>
    </row>
    <row r="2361" spans="1:8" x14ac:dyDescent="0.25">
      <c r="A2361">
        <v>552976</v>
      </c>
      <c r="B2361" t="s">
        <v>470</v>
      </c>
      <c r="C2361">
        <v>3112</v>
      </c>
      <c r="D2361" t="s">
        <v>66</v>
      </c>
      <c r="E2361" t="s">
        <v>65</v>
      </c>
      <c r="F2361" t="s">
        <v>66</v>
      </c>
      <c r="G2361" t="s">
        <v>11</v>
      </c>
      <c r="H2361" t="s">
        <v>12</v>
      </c>
    </row>
    <row r="2362" spans="1:8" x14ac:dyDescent="0.25">
      <c r="A2362">
        <v>552984</v>
      </c>
      <c r="B2362" t="s">
        <v>2494</v>
      </c>
      <c r="C2362">
        <v>7101</v>
      </c>
      <c r="D2362" t="s">
        <v>186</v>
      </c>
      <c r="E2362" t="s">
        <v>2283</v>
      </c>
      <c r="F2362" t="s">
        <v>2284</v>
      </c>
      <c r="G2362" t="s">
        <v>2277</v>
      </c>
      <c r="H2362" t="s">
        <v>2278</v>
      </c>
    </row>
    <row r="2363" spans="1:8" x14ac:dyDescent="0.25">
      <c r="A2363">
        <v>552992</v>
      </c>
      <c r="B2363" t="s">
        <v>471</v>
      </c>
      <c r="C2363">
        <v>3112</v>
      </c>
      <c r="D2363" t="s">
        <v>66</v>
      </c>
      <c r="E2363" t="s">
        <v>65</v>
      </c>
      <c r="F2363" t="s">
        <v>66</v>
      </c>
      <c r="G2363" t="s">
        <v>11</v>
      </c>
      <c r="H2363" t="s">
        <v>12</v>
      </c>
    </row>
    <row r="2364" spans="1:8" x14ac:dyDescent="0.25">
      <c r="A2364">
        <v>553000</v>
      </c>
      <c r="B2364" t="s">
        <v>2495</v>
      </c>
      <c r="C2364">
        <v>7109</v>
      </c>
      <c r="D2364" t="s">
        <v>2284</v>
      </c>
      <c r="E2364" t="s">
        <v>2283</v>
      </c>
      <c r="F2364" t="s">
        <v>2284</v>
      </c>
      <c r="G2364" t="s">
        <v>2277</v>
      </c>
      <c r="H2364" t="s">
        <v>2278</v>
      </c>
    </row>
    <row r="2365" spans="1:8" x14ac:dyDescent="0.25">
      <c r="A2365">
        <v>553018</v>
      </c>
      <c r="B2365" t="s">
        <v>472</v>
      </c>
      <c r="C2365">
        <v>3110</v>
      </c>
      <c r="D2365" t="s">
        <v>64</v>
      </c>
      <c r="E2365" t="s">
        <v>65</v>
      </c>
      <c r="F2365" t="s">
        <v>66</v>
      </c>
      <c r="G2365" t="s">
        <v>11</v>
      </c>
      <c r="H2365" t="s">
        <v>12</v>
      </c>
    </row>
    <row r="2366" spans="1:8" x14ac:dyDescent="0.25">
      <c r="A2366">
        <v>553026</v>
      </c>
      <c r="B2366" t="s">
        <v>5299</v>
      </c>
      <c r="C2366">
        <v>7212</v>
      </c>
      <c r="D2366" t="s">
        <v>5230</v>
      </c>
      <c r="E2366" t="s">
        <v>5229</v>
      </c>
      <c r="F2366" t="s">
        <v>5230</v>
      </c>
      <c r="G2366" t="s">
        <v>5225</v>
      </c>
      <c r="H2366" t="s">
        <v>5226</v>
      </c>
    </row>
    <row r="2367" spans="1:8" x14ac:dyDescent="0.25">
      <c r="A2367">
        <v>553034</v>
      </c>
      <c r="B2367" t="s">
        <v>473</v>
      </c>
      <c r="C2367">
        <v>3112</v>
      </c>
      <c r="D2367" t="s">
        <v>66</v>
      </c>
      <c r="E2367" t="s">
        <v>65</v>
      </c>
      <c r="F2367" t="s">
        <v>66</v>
      </c>
      <c r="G2367" t="s">
        <v>11</v>
      </c>
      <c r="H2367" t="s">
        <v>12</v>
      </c>
    </row>
    <row r="2368" spans="1:8" x14ac:dyDescent="0.25">
      <c r="A2368">
        <v>553042</v>
      </c>
      <c r="B2368" t="s">
        <v>2110</v>
      </c>
      <c r="C2368">
        <v>8117</v>
      </c>
      <c r="D2368" t="s">
        <v>2006</v>
      </c>
      <c r="E2368" t="s">
        <v>2007</v>
      </c>
      <c r="F2368" t="s">
        <v>2006</v>
      </c>
      <c r="G2368" t="s">
        <v>1998</v>
      </c>
      <c r="H2368" t="s">
        <v>1999</v>
      </c>
    </row>
    <row r="2369" spans="1:8" x14ac:dyDescent="0.25">
      <c r="A2369">
        <v>553051</v>
      </c>
      <c r="B2369" t="s">
        <v>2111</v>
      </c>
      <c r="C2369">
        <v>8117</v>
      </c>
      <c r="D2369" t="s">
        <v>2006</v>
      </c>
      <c r="E2369" t="s">
        <v>2007</v>
      </c>
      <c r="F2369" t="s">
        <v>2006</v>
      </c>
      <c r="G2369" t="s">
        <v>1998</v>
      </c>
      <c r="H2369" t="s">
        <v>1999</v>
      </c>
    </row>
    <row r="2370" spans="1:8" x14ac:dyDescent="0.25">
      <c r="A2370">
        <v>553069</v>
      </c>
      <c r="B2370" t="s">
        <v>474</v>
      </c>
      <c r="C2370">
        <v>3112</v>
      </c>
      <c r="D2370" t="s">
        <v>66</v>
      </c>
      <c r="E2370" t="s">
        <v>65</v>
      </c>
      <c r="F2370" t="s">
        <v>66</v>
      </c>
      <c r="G2370" t="s">
        <v>11</v>
      </c>
      <c r="H2370" t="s">
        <v>12</v>
      </c>
    </row>
    <row r="2371" spans="1:8" x14ac:dyDescent="0.25">
      <c r="A2371">
        <v>553077</v>
      </c>
      <c r="B2371" t="s">
        <v>475</v>
      </c>
      <c r="C2371">
        <v>3110</v>
      </c>
      <c r="D2371" t="s">
        <v>64</v>
      </c>
      <c r="E2371" t="s">
        <v>65</v>
      </c>
      <c r="F2371" t="s">
        <v>66</v>
      </c>
      <c r="G2371" t="s">
        <v>11</v>
      </c>
      <c r="H2371" t="s">
        <v>12</v>
      </c>
    </row>
    <row r="2372" spans="1:8" x14ac:dyDescent="0.25">
      <c r="A2372">
        <v>553085</v>
      </c>
      <c r="B2372" t="s">
        <v>476</v>
      </c>
      <c r="C2372">
        <v>3112</v>
      </c>
      <c r="D2372" t="s">
        <v>66</v>
      </c>
      <c r="E2372" t="s">
        <v>65</v>
      </c>
      <c r="F2372" t="s">
        <v>66</v>
      </c>
      <c r="G2372" t="s">
        <v>11</v>
      </c>
      <c r="H2372" t="s">
        <v>12</v>
      </c>
    </row>
    <row r="2373" spans="1:8" x14ac:dyDescent="0.25">
      <c r="A2373">
        <v>553093</v>
      </c>
      <c r="B2373" t="s">
        <v>2112</v>
      </c>
      <c r="C2373">
        <v>8117</v>
      </c>
      <c r="D2373" t="s">
        <v>2006</v>
      </c>
      <c r="E2373" t="s">
        <v>2007</v>
      </c>
      <c r="F2373" t="s">
        <v>2006</v>
      </c>
      <c r="G2373" t="s">
        <v>1998</v>
      </c>
      <c r="H2373" t="s">
        <v>1999</v>
      </c>
    </row>
    <row r="2374" spans="1:8" x14ac:dyDescent="0.25">
      <c r="A2374">
        <v>553107</v>
      </c>
      <c r="B2374" t="s">
        <v>2113</v>
      </c>
      <c r="C2374">
        <v>8117</v>
      </c>
      <c r="D2374" t="s">
        <v>2006</v>
      </c>
      <c r="E2374" t="s">
        <v>2007</v>
      </c>
      <c r="F2374" t="s">
        <v>2006</v>
      </c>
      <c r="G2374" t="s">
        <v>1998</v>
      </c>
      <c r="H2374" t="s">
        <v>1999</v>
      </c>
    </row>
    <row r="2375" spans="1:8" x14ac:dyDescent="0.25">
      <c r="A2375">
        <v>553115</v>
      </c>
      <c r="B2375" t="s">
        <v>2114</v>
      </c>
      <c r="C2375">
        <v>8117</v>
      </c>
      <c r="D2375" t="s">
        <v>2006</v>
      </c>
      <c r="E2375" t="s">
        <v>2007</v>
      </c>
      <c r="F2375" t="s">
        <v>2006</v>
      </c>
      <c r="G2375" t="s">
        <v>1998</v>
      </c>
      <c r="H2375" t="s">
        <v>1999</v>
      </c>
    </row>
    <row r="2376" spans="1:8" x14ac:dyDescent="0.25">
      <c r="A2376">
        <v>553123</v>
      </c>
      <c r="B2376" t="s">
        <v>477</v>
      </c>
      <c r="C2376">
        <v>3112</v>
      </c>
      <c r="D2376" t="s">
        <v>66</v>
      </c>
      <c r="E2376" t="s">
        <v>65</v>
      </c>
      <c r="F2376" t="s">
        <v>66</v>
      </c>
      <c r="G2376" t="s">
        <v>11</v>
      </c>
      <c r="H2376" t="s">
        <v>12</v>
      </c>
    </row>
    <row r="2377" spans="1:8" x14ac:dyDescent="0.25">
      <c r="A2377">
        <v>553131</v>
      </c>
      <c r="B2377" t="s">
        <v>64</v>
      </c>
      <c r="C2377">
        <v>3110</v>
      </c>
      <c r="D2377" t="s">
        <v>64</v>
      </c>
      <c r="E2377" t="s">
        <v>65</v>
      </c>
      <c r="F2377" t="s">
        <v>66</v>
      </c>
      <c r="G2377" t="s">
        <v>11</v>
      </c>
      <c r="H2377" t="s">
        <v>12</v>
      </c>
    </row>
    <row r="2378" spans="1:8" x14ac:dyDescent="0.25">
      <c r="A2378">
        <v>553140</v>
      </c>
      <c r="B2378" t="s">
        <v>478</v>
      </c>
      <c r="C2378">
        <v>3112</v>
      </c>
      <c r="D2378" t="s">
        <v>66</v>
      </c>
      <c r="E2378" t="s">
        <v>65</v>
      </c>
      <c r="F2378" t="s">
        <v>66</v>
      </c>
      <c r="G2378" t="s">
        <v>11</v>
      </c>
      <c r="H2378" t="s">
        <v>12</v>
      </c>
    </row>
    <row r="2379" spans="1:8" x14ac:dyDescent="0.25">
      <c r="A2379">
        <v>553158</v>
      </c>
      <c r="B2379" t="s">
        <v>2115</v>
      </c>
      <c r="C2379">
        <v>8117</v>
      </c>
      <c r="D2379" t="s">
        <v>2006</v>
      </c>
      <c r="E2379" t="s">
        <v>2007</v>
      </c>
      <c r="F2379" t="s">
        <v>2006</v>
      </c>
      <c r="G2379" t="s">
        <v>1998</v>
      </c>
      <c r="H2379" t="s">
        <v>1999</v>
      </c>
    </row>
    <row r="2380" spans="1:8" x14ac:dyDescent="0.25">
      <c r="A2380">
        <v>553166</v>
      </c>
      <c r="B2380" t="s">
        <v>479</v>
      </c>
      <c r="C2380">
        <v>3112</v>
      </c>
      <c r="D2380" t="s">
        <v>66</v>
      </c>
      <c r="E2380" t="s">
        <v>65</v>
      </c>
      <c r="F2380" t="s">
        <v>66</v>
      </c>
      <c r="G2380" t="s">
        <v>11</v>
      </c>
      <c r="H2380" t="s">
        <v>12</v>
      </c>
    </row>
    <row r="2381" spans="1:8" x14ac:dyDescent="0.25">
      <c r="A2381">
        <v>553174</v>
      </c>
      <c r="B2381" t="s">
        <v>480</v>
      </c>
      <c r="C2381">
        <v>3112</v>
      </c>
      <c r="D2381" t="s">
        <v>66</v>
      </c>
      <c r="E2381" t="s">
        <v>65</v>
      </c>
      <c r="F2381" t="s">
        <v>66</v>
      </c>
      <c r="G2381" t="s">
        <v>11</v>
      </c>
      <c r="H2381" t="s">
        <v>12</v>
      </c>
    </row>
    <row r="2382" spans="1:8" x14ac:dyDescent="0.25">
      <c r="A2382">
        <v>553182</v>
      </c>
      <c r="B2382" t="s">
        <v>481</v>
      </c>
      <c r="C2382">
        <v>3110</v>
      </c>
      <c r="D2382" t="s">
        <v>64</v>
      </c>
      <c r="E2382" t="s">
        <v>65</v>
      </c>
      <c r="F2382" t="s">
        <v>66</v>
      </c>
      <c r="G2382" t="s">
        <v>11</v>
      </c>
      <c r="H2382" t="s">
        <v>12</v>
      </c>
    </row>
    <row r="2383" spans="1:8" x14ac:dyDescent="0.25">
      <c r="A2383">
        <v>553191</v>
      </c>
      <c r="B2383" t="s">
        <v>2496</v>
      </c>
      <c r="C2383">
        <v>7111</v>
      </c>
      <c r="D2383" t="s">
        <v>2275</v>
      </c>
      <c r="E2383" t="s">
        <v>2276</v>
      </c>
      <c r="F2383" t="s">
        <v>2275</v>
      </c>
      <c r="G2383" t="s">
        <v>2277</v>
      </c>
      <c r="H2383" t="s">
        <v>2278</v>
      </c>
    </row>
    <row r="2384" spans="1:8" x14ac:dyDescent="0.25">
      <c r="A2384">
        <v>553204</v>
      </c>
      <c r="B2384" t="s">
        <v>482</v>
      </c>
      <c r="C2384">
        <v>3112</v>
      </c>
      <c r="D2384" t="s">
        <v>66</v>
      </c>
      <c r="E2384" t="s">
        <v>65</v>
      </c>
      <c r="F2384" t="s">
        <v>66</v>
      </c>
      <c r="G2384" t="s">
        <v>11</v>
      </c>
      <c r="H2384" t="s">
        <v>12</v>
      </c>
    </row>
    <row r="2385" spans="1:8" x14ac:dyDescent="0.25">
      <c r="A2385">
        <v>553212</v>
      </c>
      <c r="B2385" t="s">
        <v>2497</v>
      </c>
      <c r="C2385">
        <v>7111</v>
      </c>
      <c r="D2385" t="s">
        <v>2275</v>
      </c>
      <c r="E2385" t="s">
        <v>2276</v>
      </c>
      <c r="F2385" t="s">
        <v>2275</v>
      </c>
      <c r="G2385" t="s">
        <v>2277</v>
      </c>
      <c r="H2385" t="s">
        <v>2278</v>
      </c>
    </row>
    <row r="2386" spans="1:8" x14ac:dyDescent="0.25">
      <c r="A2386">
        <v>553221</v>
      </c>
      <c r="B2386" t="s">
        <v>2498</v>
      </c>
      <c r="C2386">
        <v>7113</v>
      </c>
      <c r="D2386" t="s">
        <v>2392</v>
      </c>
      <c r="E2386" t="s">
        <v>2276</v>
      </c>
      <c r="F2386" t="s">
        <v>2275</v>
      </c>
      <c r="G2386" t="s">
        <v>2277</v>
      </c>
      <c r="H2386" t="s">
        <v>2278</v>
      </c>
    </row>
    <row r="2387" spans="1:8" x14ac:dyDescent="0.25">
      <c r="A2387">
        <v>553239</v>
      </c>
      <c r="B2387" t="s">
        <v>483</v>
      </c>
      <c r="C2387">
        <v>3110</v>
      </c>
      <c r="D2387" t="s">
        <v>64</v>
      </c>
      <c r="E2387" t="s">
        <v>65</v>
      </c>
      <c r="F2387" t="s">
        <v>66</v>
      </c>
      <c r="G2387" t="s">
        <v>11</v>
      </c>
      <c r="H2387" t="s">
        <v>12</v>
      </c>
    </row>
    <row r="2388" spans="1:8" x14ac:dyDescent="0.25">
      <c r="A2388">
        <v>553247</v>
      </c>
      <c r="B2388" t="s">
        <v>2499</v>
      </c>
      <c r="C2388">
        <v>7111</v>
      </c>
      <c r="D2388" t="s">
        <v>2275</v>
      </c>
      <c r="E2388" t="s">
        <v>2276</v>
      </c>
      <c r="F2388" t="s">
        <v>2275</v>
      </c>
      <c r="G2388" t="s">
        <v>2277</v>
      </c>
      <c r="H2388" t="s">
        <v>2278</v>
      </c>
    </row>
    <row r="2389" spans="1:8" x14ac:dyDescent="0.25">
      <c r="A2389">
        <v>553255</v>
      </c>
      <c r="B2389" t="s">
        <v>484</v>
      </c>
      <c r="C2389">
        <v>3110</v>
      </c>
      <c r="D2389" t="s">
        <v>64</v>
      </c>
      <c r="E2389" t="s">
        <v>65</v>
      </c>
      <c r="F2389" t="s">
        <v>66</v>
      </c>
      <c r="G2389" t="s">
        <v>11</v>
      </c>
      <c r="H2389" t="s">
        <v>12</v>
      </c>
    </row>
    <row r="2390" spans="1:8" x14ac:dyDescent="0.25">
      <c r="A2390">
        <v>553263</v>
      </c>
      <c r="B2390" t="s">
        <v>485</v>
      </c>
      <c r="C2390">
        <v>3110</v>
      </c>
      <c r="D2390" t="s">
        <v>64</v>
      </c>
      <c r="E2390" t="s">
        <v>65</v>
      </c>
      <c r="F2390" t="s">
        <v>66</v>
      </c>
      <c r="G2390" t="s">
        <v>11</v>
      </c>
      <c r="H2390" t="s">
        <v>12</v>
      </c>
    </row>
    <row r="2391" spans="1:8" x14ac:dyDescent="0.25">
      <c r="A2391">
        <v>553271</v>
      </c>
      <c r="B2391" t="s">
        <v>486</v>
      </c>
      <c r="C2391">
        <v>3110</v>
      </c>
      <c r="D2391" t="s">
        <v>64</v>
      </c>
      <c r="E2391" t="s">
        <v>65</v>
      </c>
      <c r="F2391" t="s">
        <v>66</v>
      </c>
      <c r="G2391" t="s">
        <v>11</v>
      </c>
      <c r="H2391" t="s">
        <v>12</v>
      </c>
    </row>
    <row r="2392" spans="1:8" x14ac:dyDescent="0.25">
      <c r="A2392">
        <v>553280</v>
      </c>
      <c r="B2392" t="s">
        <v>487</v>
      </c>
      <c r="C2392">
        <v>3112</v>
      </c>
      <c r="D2392" t="s">
        <v>66</v>
      </c>
      <c r="E2392" t="s">
        <v>65</v>
      </c>
      <c r="F2392" t="s">
        <v>66</v>
      </c>
      <c r="G2392" t="s">
        <v>11</v>
      </c>
      <c r="H2392" t="s">
        <v>12</v>
      </c>
    </row>
    <row r="2393" spans="1:8" x14ac:dyDescent="0.25">
      <c r="A2393">
        <v>553298</v>
      </c>
      <c r="B2393" t="s">
        <v>488</v>
      </c>
      <c r="C2393">
        <v>3110</v>
      </c>
      <c r="D2393" t="s">
        <v>64</v>
      </c>
      <c r="E2393" t="s">
        <v>65</v>
      </c>
      <c r="F2393" t="s">
        <v>66</v>
      </c>
      <c r="G2393" t="s">
        <v>11</v>
      </c>
      <c r="H2393" t="s">
        <v>12</v>
      </c>
    </row>
    <row r="2394" spans="1:8" x14ac:dyDescent="0.25">
      <c r="A2394">
        <v>553301</v>
      </c>
      <c r="B2394" t="s">
        <v>2500</v>
      </c>
      <c r="C2394">
        <v>7102</v>
      </c>
      <c r="D2394" t="s">
        <v>2387</v>
      </c>
      <c r="E2394" t="s">
        <v>2388</v>
      </c>
      <c r="F2394" t="s">
        <v>2387</v>
      </c>
      <c r="G2394" t="s">
        <v>2277</v>
      </c>
      <c r="H2394" t="s">
        <v>2278</v>
      </c>
    </row>
    <row r="2395" spans="1:8" x14ac:dyDescent="0.25">
      <c r="A2395">
        <v>553310</v>
      </c>
      <c r="B2395" t="s">
        <v>100</v>
      </c>
      <c r="C2395">
        <v>3110</v>
      </c>
      <c r="D2395" t="s">
        <v>64</v>
      </c>
      <c r="E2395" t="s">
        <v>65</v>
      </c>
      <c r="F2395" t="s">
        <v>66</v>
      </c>
      <c r="G2395" t="s">
        <v>11</v>
      </c>
      <c r="H2395" t="s">
        <v>12</v>
      </c>
    </row>
    <row r="2396" spans="1:8" x14ac:dyDescent="0.25">
      <c r="A2396">
        <v>553328</v>
      </c>
      <c r="B2396" t="s">
        <v>489</v>
      </c>
      <c r="C2396">
        <v>3112</v>
      </c>
      <c r="D2396" t="s">
        <v>66</v>
      </c>
      <c r="E2396" t="s">
        <v>65</v>
      </c>
      <c r="F2396" t="s">
        <v>66</v>
      </c>
      <c r="G2396" t="s">
        <v>11</v>
      </c>
      <c r="H2396" t="s">
        <v>12</v>
      </c>
    </row>
    <row r="2397" spans="1:8" x14ac:dyDescent="0.25">
      <c r="A2397">
        <v>553336</v>
      </c>
      <c r="B2397" t="s">
        <v>2501</v>
      </c>
      <c r="C2397">
        <v>7106</v>
      </c>
      <c r="D2397" t="s">
        <v>2407</v>
      </c>
      <c r="E2397" t="s">
        <v>2276</v>
      </c>
      <c r="F2397" t="s">
        <v>2275</v>
      </c>
      <c r="G2397" t="s">
        <v>2277</v>
      </c>
      <c r="H2397" t="s">
        <v>2278</v>
      </c>
    </row>
    <row r="2398" spans="1:8" x14ac:dyDescent="0.25">
      <c r="A2398">
        <v>553344</v>
      </c>
      <c r="B2398" t="s">
        <v>2502</v>
      </c>
      <c r="C2398">
        <v>7111</v>
      </c>
      <c r="D2398" t="s">
        <v>2275</v>
      </c>
      <c r="E2398" t="s">
        <v>2276</v>
      </c>
      <c r="F2398" t="s">
        <v>2275</v>
      </c>
      <c r="G2398" t="s">
        <v>2277</v>
      </c>
      <c r="H2398" t="s">
        <v>2278</v>
      </c>
    </row>
    <row r="2399" spans="1:8" x14ac:dyDescent="0.25">
      <c r="A2399">
        <v>553352</v>
      </c>
      <c r="B2399" t="s">
        <v>2503</v>
      </c>
      <c r="C2399">
        <v>7113</v>
      </c>
      <c r="D2399" t="s">
        <v>2392</v>
      </c>
      <c r="E2399" t="s">
        <v>2276</v>
      </c>
      <c r="F2399" t="s">
        <v>2275</v>
      </c>
      <c r="G2399" t="s">
        <v>2277</v>
      </c>
      <c r="H2399" t="s">
        <v>2278</v>
      </c>
    </row>
    <row r="2400" spans="1:8" x14ac:dyDescent="0.25">
      <c r="A2400">
        <v>553361</v>
      </c>
      <c r="B2400" t="s">
        <v>490</v>
      </c>
      <c r="C2400">
        <v>3110</v>
      </c>
      <c r="D2400" t="s">
        <v>64</v>
      </c>
      <c r="E2400" t="s">
        <v>65</v>
      </c>
      <c r="F2400" t="s">
        <v>66</v>
      </c>
      <c r="G2400" t="s">
        <v>11</v>
      </c>
      <c r="H2400" t="s">
        <v>12</v>
      </c>
    </row>
    <row r="2401" spans="1:8" x14ac:dyDescent="0.25">
      <c r="A2401">
        <v>553379</v>
      </c>
      <c r="B2401" t="s">
        <v>2504</v>
      </c>
      <c r="C2401">
        <v>7111</v>
      </c>
      <c r="D2401" t="s">
        <v>2275</v>
      </c>
      <c r="E2401" t="s">
        <v>2276</v>
      </c>
      <c r="F2401" t="s">
        <v>2275</v>
      </c>
      <c r="G2401" t="s">
        <v>2277</v>
      </c>
      <c r="H2401" t="s">
        <v>2278</v>
      </c>
    </row>
    <row r="2402" spans="1:8" x14ac:dyDescent="0.25">
      <c r="A2402">
        <v>553387</v>
      </c>
      <c r="B2402" t="s">
        <v>2505</v>
      </c>
      <c r="C2402">
        <v>7111</v>
      </c>
      <c r="D2402" t="s">
        <v>2275</v>
      </c>
      <c r="E2402" t="s">
        <v>2276</v>
      </c>
      <c r="F2402" t="s">
        <v>2275</v>
      </c>
      <c r="G2402" t="s">
        <v>2277</v>
      </c>
      <c r="H2402" t="s">
        <v>2278</v>
      </c>
    </row>
    <row r="2403" spans="1:8" x14ac:dyDescent="0.25">
      <c r="A2403">
        <v>553395</v>
      </c>
      <c r="B2403" t="s">
        <v>2506</v>
      </c>
      <c r="C2403">
        <v>7111</v>
      </c>
      <c r="D2403" t="s">
        <v>2275</v>
      </c>
      <c r="E2403" t="s">
        <v>2276</v>
      </c>
      <c r="F2403" t="s">
        <v>2275</v>
      </c>
      <c r="G2403" t="s">
        <v>2277</v>
      </c>
      <c r="H2403" t="s">
        <v>2278</v>
      </c>
    </row>
    <row r="2404" spans="1:8" x14ac:dyDescent="0.25">
      <c r="A2404">
        <v>553409</v>
      </c>
      <c r="B2404" t="s">
        <v>491</v>
      </c>
      <c r="C2404">
        <v>3110</v>
      </c>
      <c r="D2404" t="s">
        <v>64</v>
      </c>
      <c r="E2404" t="s">
        <v>65</v>
      </c>
      <c r="F2404" t="s">
        <v>66</v>
      </c>
      <c r="G2404" t="s">
        <v>11</v>
      </c>
      <c r="H2404" t="s">
        <v>12</v>
      </c>
    </row>
    <row r="2405" spans="1:8" x14ac:dyDescent="0.25">
      <c r="A2405">
        <v>553417</v>
      </c>
      <c r="B2405" t="s">
        <v>492</v>
      </c>
      <c r="C2405">
        <v>3112</v>
      </c>
      <c r="D2405" t="s">
        <v>66</v>
      </c>
      <c r="E2405" t="s">
        <v>65</v>
      </c>
      <c r="F2405" t="s">
        <v>66</v>
      </c>
      <c r="G2405" t="s">
        <v>11</v>
      </c>
      <c r="H2405" t="s">
        <v>12</v>
      </c>
    </row>
    <row r="2406" spans="1:8" x14ac:dyDescent="0.25">
      <c r="A2406">
        <v>553425</v>
      </c>
      <c r="B2406" t="s">
        <v>3111</v>
      </c>
      <c r="C2406">
        <v>3202</v>
      </c>
      <c r="D2406" t="s">
        <v>3111</v>
      </c>
      <c r="E2406" t="s">
        <v>3112</v>
      </c>
      <c r="F2406" t="s">
        <v>3111</v>
      </c>
      <c r="G2406" t="s">
        <v>3012</v>
      </c>
      <c r="H2406" t="s">
        <v>3013</v>
      </c>
    </row>
    <row r="2407" spans="1:8" x14ac:dyDescent="0.25">
      <c r="A2407">
        <v>553433</v>
      </c>
      <c r="B2407" t="s">
        <v>3113</v>
      </c>
      <c r="C2407">
        <v>3202</v>
      </c>
      <c r="D2407" t="s">
        <v>3111</v>
      </c>
      <c r="E2407" t="s">
        <v>3112</v>
      </c>
      <c r="F2407" t="s">
        <v>3111</v>
      </c>
      <c r="G2407" t="s">
        <v>3012</v>
      </c>
      <c r="H2407" t="s">
        <v>3013</v>
      </c>
    </row>
    <row r="2408" spans="1:8" x14ac:dyDescent="0.25">
      <c r="A2408">
        <v>553441</v>
      </c>
      <c r="B2408" t="s">
        <v>3114</v>
      </c>
      <c r="C2408">
        <v>3202</v>
      </c>
      <c r="D2408" t="s">
        <v>3111</v>
      </c>
      <c r="E2408" t="s">
        <v>3112</v>
      </c>
      <c r="F2408" t="s">
        <v>3111</v>
      </c>
      <c r="G2408" t="s">
        <v>3012</v>
      </c>
      <c r="H2408" t="s">
        <v>3013</v>
      </c>
    </row>
    <row r="2409" spans="1:8" x14ac:dyDescent="0.25">
      <c r="A2409">
        <v>553450</v>
      </c>
      <c r="B2409" t="s">
        <v>3115</v>
      </c>
      <c r="C2409">
        <v>3204</v>
      </c>
      <c r="D2409" t="s">
        <v>3116</v>
      </c>
      <c r="E2409" t="s">
        <v>3112</v>
      </c>
      <c r="F2409" t="s">
        <v>3111</v>
      </c>
      <c r="G2409" t="s">
        <v>3012</v>
      </c>
      <c r="H2409" t="s">
        <v>3013</v>
      </c>
    </row>
    <row r="2410" spans="1:8" x14ac:dyDescent="0.25">
      <c r="A2410">
        <v>553468</v>
      </c>
      <c r="B2410" t="s">
        <v>2507</v>
      </c>
      <c r="C2410">
        <v>7102</v>
      </c>
      <c r="D2410" t="s">
        <v>2387</v>
      </c>
      <c r="E2410" t="s">
        <v>2388</v>
      </c>
      <c r="F2410" t="s">
        <v>2387</v>
      </c>
      <c r="G2410" t="s">
        <v>2277</v>
      </c>
      <c r="H2410" t="s">
        <v>2278</v>
      </c>
    </row>
    <row r="2411" spans="1:8" x14ac:dyDescent="0.25">
      <c r="A2411">
        <v>553476</v>
      </c>
      <c r="B2411" t="s">
        <v>2508</v>
      </c>
      <c r="C2411">
        <v>7113</v>
      </c>
      <c r="D2411" t="s">
        <v>2392</v>
      </c>
      <c r="E2411" t="s">
        <v>2276</v>
      </c>
      <c r="F2411" t="s">
        <v>2275</v>
      </c>
      <c r="G2411" t="s">
        <v>2277</v>
      </c>
      <c r="H2411" t="s">
        <v>2278</v>
      </c>
    </row>
    <row r="2412" spans="1:8" x14ac:dyDescent="0.25">
      <c r="A2412">
        <v>553484</v>
      </c>
      <c r="B2412" t="s">
        <v>2509</v>
      </c>
      <c r="C2412">
        <v>7102</v>
      </c>
      <c r="D2412" t="s">
        <v>2387</v>
      </c>
      <c r="E2412" t="s">
        <v>2388</v>
      </c>
      <c r="F2412" t="s">
        <v>2387</v>
      </c>
      <c r="G2412" t="s">
        <v>2277</v>
      </c>
      <c r="H2412" t="s">
        <v>2278</v>
      </c>
    </row>
    <row r="2413" spans="1:8" x14ac:dyDescent="0.25">
      <c r="A2413">
        <v>553492</v>
      </c>
      <c r="B2413" t="s">
        <v>2116</v>
      </c>
      <c r="C2413">
        <v>8109</v>
      </c>
      <c r="D2413" t="s">
        <v>2008</v>
      </c>
      <c r="E2413" t="s">
        <v>2007</v>
      </c>
      <c r="F2413" t="s">
        <v>2006</v>
      </c>
      <c r="G2413" t="s">
        <v>1998</v>
      </c>
      <c r="H2413" t="s">
        <v>1999</v>
      </c>
    </row>
    <row r="2414" spans="1:8" x14ac:dyDescent="0.25">
      <c r="A2414">
        <v>553506</v>
      </c>
      <c r="B2414" t="s">
        <v>2053</v>
      </c>
      <c r="C2414">
        <v>3212</v>
      </c>
      <c r="D2414" t="s">
        <v>3021</v>
      </c>
      <c r="E2414" t="s">
        <v>3112</v>
      </c>
      <c r="F2414" t="s">
        <v>3111</v>
      </c>
      <c r="G2414" t="s">
        <v>3012</v>
      </c>
      <c r="H2414" t="s">
        <v>3013</v>
      </c>
    </row>
    <row r="2415" spans="1:8" x14ac:dyDescent="0.25">
      <c r="A2415">
        <v>553514</v>
      </c>
      <c r="B2415" t="s">
        <v>1733</v>
      </c>
      <c r="C2415">
        <v>3204</v>
      </c>
      <c r="D2415" t="s">
        <v>3116</v>
      </c>
      <c r="E2415" t="s">
        <v>3112</v>
      </c>
      <c r="F2415" t="s">
        <v>3111</v>
      </c>
      <c r="G2415" t="s">
        <v>3012</v>
      </c>
      <c r="H2415" t="s">
        <v>3013</v>
      </c>
    </row>
    <row r="2416" spans="1:8" x14ac:dyDescent="0.25">
      <c r="A2416">
        <v>553522</v>
      </c>
      <c r="B2416" t="s">
        <v>3117</v>
      </c>
      <c r="C2416">
        <v>3203</v>
      </c>
      <c r="D2416" t="s">
        <v>3089</v>
      </c>
      <c r="E2416" t="s">
        <v>3018</v>
      </c>
      <c r="F2416" t="s">
        <v>3019</v>
      </c>
      <c r="G2416" t="s">
        <v>3012</v>
      </c>
      <c r="H2416" t="s">
        <v>3013</v>
      </c>
    </row>
    <row r="2417" spans="1:8" x14ac:dyDescent="0.25">
      <c r="A2417">
        <v>553531</v>
      </c>
      <c r="B2417" t="s">
        <v>3118</v>
      </c>
      <c r="C2417">
        <v>3205</v>
      </c>
      <c r="D2417" t="s">
        <v>3019</v>
      </c>
      <c r="E2417" t="s">
        <v>3018</v>
      </c>
      <c r="F2417" t="s">
        <v>3019</v>
      </c>
      <c r="G2417" t="s">
        <v>3012</v>
      </c>
      <c r="H2417" t="s">
        <v>3013</v>
      </c>
    </row>
    <row r="2418" spans="1:8" x14ac:dyDescent="0.25">
      <c r="A2418">
        <v>553549</v>
      </c>
      <c r="B2418" t="s">
        <v>3119</v>
      </c>
      <c r="C2418">
        <v>3202</v>
      </c>
      <c r="D2418" t="s">
        <v>3111</v>
      </c>
      <c r="E2418" t="s">
        <v>3112</v>
      </c>
      <c r="F2418" t="s">
        <v>3111</v>
      </c>
      <c r="G2418" t="s">
        <v>3012</v>
      </c>
      <c r="H2418" t="s">
        <v>3013</v>
      </c>
    </row>
    <row r="2419" spans="1:8" x14ac:dyDescent="0.25">
      <c r="A2419">
        <v>553557</v>
      </c>
      <c r="B2419" t="s">
        <v>3120</v>
      </c>
      <c r="C2419">
        <v>3202</v>
      </c>
      <c r="D2419" t="s">
        <v>3111</v>
      </c>
      <c r="E2419" t="s">
        <v>3112</v>
      </c>
      <c r="F2419" t="s">
        <v>3111</v>
      </c>
      <c r="G2419" t="s">
        <v>3012</v>
      </c>
      <c r="H2419" t="s">
        <v>3013</v>
      </c>
    </row>
    <row r="2420" spans="1:8" x14ac:dyDescent="0.25">
      <c r="A2420">
        <v>553565</v>
      </c>
      <c r="B2420" t="s">
        <v>3121</v>
      </c>
      <c r="C2420">
        <v>3207</v>
      </c>
      <c r="D2420" t="s">
        <v>3040</v>
      </c>
      <c r="E2420" t="s">
        <v>3022</v>
      </c>
      <c r="F2420" t="s">
        <v>3023</v>
      </c>
      <c r="G2420" t="s">
        <v>3012</v>
      </c>
      <c r="H2420" t="s">
        <v>3013</v>
      </c>
    </row>
    <row r="2421" spans="1:8" x14ac:dyDescent="0.25">
      <c r="A2421">
        <v>553573</v>
      </c>
      <c r="B2421" t="s">
        <v>3122</v>
      </c>
      <c r="C2421">
        <v>3202</v>
      </c>
      <c r="D2421" t="s">
        <v>3111</v>
      </c>
      <c r="E2421" t="s">
        <v>3112</v>
      </c>
      <c r="F2421" t="s">
        <v>3111</v>
      </c>
      <c r="G2421" t="s">
        <v>3012</v>
      </c>
      <c r="H2421" t="s">
        <v>3013</v>
      </c>
    </row>
    <row r="2422" spans="1:8" x14ac:dyDescent="0.25">
      <c r="A2422">
        <v>553581</v>
      </c>
      <c r="B2422" t="s">
        <v>3123</v>
      </c>
      <c r="C2422">
        <v>3202</v>
      </c>
      <c r="D2422" t="s">
        <v>3111</v>
      </c>
      <c r="E2422" t="s">
        <v>3112</v>
      </c>
      <c r="F2422" t="s">
        <v>3111</v>
      </c>
      <c r="G2422" t="s">
        <v>3012</v>
      </c>
      <c r="H2422" t="s">
        <v>3013</v>
      </c>
    </row>
    <row r="2423" spans="1:8" x14ac:dyDescent="0.25">
      <c r="A2423">
        <v>553590</v>
      </c>
      <c r="B2423" t="s">
        <v>3124</v>
      </c>
      <c r="C2423">
        <v>3209</v>
      </c>
      <c r="D2423" t="s">
        <v>3042</v>
      </c>
      <c r="E2423" t="s">
        <v>3043</v>
      </c>
      <c r="F2423" t="s">
        <v>3044</v>
      </c>
      <c r="G2423" t="s">
        <v>3012</v>
      </c>
      <c r="H2423" t="s">
        <v>3013</v>
      </c>
    </row>
    <row r="2424" spans="1:8" x14ac:dyDescent="0.25">
      <c r="A2424">
        <v>553603</v>
      </c>
      <c r="B2424" t="s">
        <v>297</v>
      </c>
      <c r="C2424">
        <v>3206</v>
      </c>
      <c r="D2424" t="s">
        <v>3031</v>
      </c>
      <c r="E2424" t="s">
        <v>3029</v>
      </c>
      <c r="F2424" t="s">
        <v>3030</v>
      </c>
      <c r="G2424" t="s">
        <v>3012</v>
      </c>
      <c r="H2424" t="s">
        <v>3013</v>
      </c>
    </row>
    <row r="2425" spans="1:8" x14ac:dyDescent="0.25">
      <c r="A2425">
        <v>553611</v>
      </c>
      <c r="B2425" t="s">
        <v>3125</v>
      </c>
      <c r="C2425">
        <v>3211</v>
      </c>
      <c r="D2425" t="s">
        <v>3015</v>
      </c>
      <c r="E2425" t="s">
        <v>3016</v>
      </c>
      <c r="F2425" t="s">
        <v>3015</v>
      </c>
      <c r="G2425" t="s">
        <v>3012</v>
      </c>
      <c r="H2425" t="s">
        <v>3013</v>
      </c>
    </row>
    <row r="2426" spans="1:8" x14ac:dyDescent="0.25">
      <c r="A2426">
        <v>553620</v>
      </c>
      <c r="B2426" t="s">
        <v>3126</v>
      </c>
      <c r="C2426">
        <v>3204</v>
      </c>
      <c r="D2426" t="s">
        <v>3116</v>
      </c>
      <c r="E2426" t="s">
        <v>3112</v>
      </c>
      <c r="F2426" t="s">
        <v>3111</v>
      </c>
      <c r="G2426" t="s">
        <v>3012</v>
      </c>
      <c r="H2426" t="s">
        <v>3013</v>
      </c>
    </row>
    <row r="2427" spans="1:8" x14ac:dyDescent="0.25">
      <c r="A2427">
        <v>553638</v>
      </c>
      <c r="B2427" t="s">
        <v>1835</v>
      </c>
      <c r="C2427">
        <v>5101</v>
      </c>
      <c r="D2427" t="s">
        <v>1792</v>
      </c>
      <c r="E2427" t="s">
        <v>1793</v>
      </c>
      <c r="F2427" t="s">
        <v>1792</v>
      </c>
      <c r="G2427" t="s">
        <v>1794</v>
      </c>
      <c r="H2427" t="s">
        <v>1795</v>
      </c>
    </row>
    <row r="2428" spans="1:8" x14ac:dyDescent="0.25">
      <c r="A2428">
        <v>553646</v>
      </c>
      <c r="B2428" t="s">
        <v>4458</v>
      </c>
      <c r="C2428">
        <v>4205</v>
      </c>
      <c r="D2428" t="s">
        <v>4392</v>
      </c>
      <c r="E2428" t="s">
        <v>4391</v>
      </c>
      <c r="F2428" t="s">
        <v>4392</v>
      </c>
      <c r="G2428" t="s">
        <v>4393</v>
      </c>
      <c r="H2428" t="s">
        <v>4394</v>
      </c>
    </row>
    <row r="2429" spans="1:8" x14ac:dyDescent="0.25">
      <c r="A2429">
        <v>553654</v>
      </c>
      <c r="B2429" t="s">
        <v>3127</v>
      </c>
      <c r="C2429">
        <v>3212</v>
      </c>
      <c r="D2429" t="s">
        <v>3021</v>
      </c>
      <c r="E2429" t="s">
        <v>3112</v>
      </c>
      <c r="F2429" t="s">
        <v>3111</v>
      </c>
      <c r="G2429" t="s">
        <v>3012</v>
      </c>
      <c r="H2429" t="s">
        <v>3013</v>
      </c>
    </row>
    <row r="2430" spans="1:8" x14ac:dyDescent="0.25">
      <c r="A2430">
        <v>553662</v>
      </c>
      <c r="B2430" t="s">
        <v>3128</v>
      </c>
      <c r="C2430">
        <v>3212</v>
      </c>
      <c r="D2430" t="s">
        <v>3021</v>
      </c>
      <c r="E2430" t="s">
        <v>3112</v>
      </c>
      <c r="F2430" t="s">
        <v>3111</v>
      </c>
      <c r="G2430" t="s">
        <v>3012</v>
      </c>
      <c r="H2430" t="s">
        <v>3013</v>
      </c>
    </row>
    <row r="2431" spans="1:8" x14ac:dyDescent="0.25">
      <c r="A2431">
        <v>553671</v>
      </c>
      <c r="B2431" t="s">
        <v>3116</v>
      </c>
      <c r="C2431">
        <v>3204</v>
      </c>
      <c r="D2431" t="s">
        <v>3116</v>
      </c>
      <c r="E2431" t="s">
        <v>3112</v>
      </c>
      <c r="F2431" t="s">
        <v>3111</v>
      </c>
      <c r="G2431" t="s">
        <v>3012</v>
      </c>
      <c r="H2431" t="s">
        <v>3013</v>
      </c>
    </row>
    <row r="2432" spans="1:8" x14ac:dyDescent="0.25">
      <c r="A2432">
        <v>553689</v>
      </c>
      <c r="B2432" t="s">
        <v>3129</v>
      </c>
      <c r="C2432">
        <v>3202</v>
      </c>
      <c r="D2432" t="s">
        <v>3111</v>
      </c>
      <c r="E2432" t="s">
        <v>3112</v>
      </c>
      <c r="F2432" t="s">
        <v>3111</v>
      </c>
      <c r="G2432" t="s">
        <v>3012</v>
      </c>
      <c r="H2432" t="s">
        <v>3013</v>
      </c>
    </row>
    <row r="2433" spans="1:8" x14ac:dyDescent="0.25">
      <c r="A2433">
        <v>553697</v>
      </c>
      <c r="B2433" t="s">
        <v>4459</v>
      </c>
      <c r="C2433">
        <v>4214</v>
      </c>
      <c r="D2433" t="s">
        <v>4409</v>
      </c>
      <c r="E2433" t="s">
        <v>4410</v>
      </c>
      <c r="F2433" t="s">
        <v>4409</v>
      </c>
      <c r="G2433" t="s">
        <v>4393</v>
      </c>
      <c r="H2433" t="s">
        <v>4394</v>
      </c>
    </row>
    <row r="2434" spans="1:8" x14ac:dyDescent="0.25">
      <c r="A2434">
        <v>553701</v>
      </c>
      <c r="B2434" t="s">
        <v>1449</v>
      </c>
      <c r="C2434">
        <v>5207</v>
      </c>
      <c r="D2434" t="s">
        <v>1381</v>
      </c>
      <c r="E2434" t="s">
        <v>1382</v>
      </c>
      <c r="F2434" t="s">
        <v>1381</v>
      </c>
      <c r="G2434" t="s">
        <v>1374</v>
      </c>
      <c r="H2434" t="s">
        <v>1375</v>
      </c>
    </row>
    <row r="2435" spans="1:8" x14ac:dyDescent="0.25">
      <c r="A2435">
        <v>553719</v>
      </c>
      <c r="B2435" t="s">
        <v>2670</v>
      </c>
      <c r="C2435">
        <v>5309</v>
      </c>
      <c r="D2435" t="s">
        <v>2648</v>
      </c>
      <c r="E2435" t="s">
        <v>2647</v>
      </c>
      <c r="F2435" t="s">
        <v>2648</v>
      </c>
      <c r="G2435" t="s">
        <v>2633</v>
      </c>
      <c r="H2435" t="s">
        <v>2634</v>
      </c>
    </row>
    <row r="2436" spans="1:8" x14ac:dyDescent="0.25">
      <c r="A2436">
        <v>553727</v>
      </c>
      <c r="B2436" t="s">
        <v>3130</v>
      </c>
      <c r="C2436">
        <v>3202</v>
      </c>
      <c r="D2436" t="s">
        <v>3111</v>
      </c>
      <c r="E2436" t="s">
        <v>3112</v>
      </c>
      <c r="F2436" t="s">
        <v>3111</v>
      </c>
      <c r="G2436" t="s">
        <v>3012</v>
      </c>
      <c r="H2436" t="s">
        <v>3013</v>
      </c>
    </row>
    <row r="2437" spans="1:8" x14ac:dyDescent="0.25">
      <c r="A2437">
        <v>553735</v>
      </c>
      <c r="B2437" t="s">
        <v>1350</v>
      </c>
      <c r="C2437">
        <v>3202</v>
      </c>
      <c r="D2437" t="s">
        <v>3111</v>
      </c>
      <c r="E2437" t="s">
        <v>3112</v>
      </c>
      <c r="F2437" t="s">
        <v>3111</v>
      </c>
      <c r="G2437" t="s">
        <v>3012</v>
      </c>
      <c r="H2437" t="s">
        <v>3013</v>
      </c>
    </row>
    <row r="2438" spans="1:8" x14ac:dyDescent="0.25">
      <c r="A2438">
        <v>553743</v>
      </c>
      <c r="B2438" t="s">
        <v>3131</v>
      </c>
      <c r="C2438">
        <v>3202</v>
      </c>
      <c r="D2438" t="s">
        <v>3111</v>
      </c>
      <c r="E2438" t="s">
        <v>3112</v>
      </c>
      <c r="F2438" t="s">
        <v>3111</v>
      </c>
      <c r="G2438" t="s">
        <v>3012</v>
      </c>
      <c r="H2438" t="s">
        <v>3013</v>
      </c>
    </row>
    <row r="2439" spans="1:8" x14ac:dyDescent="0.25">
      <c r="A2439">
        <v>553751</v>
      </c>
      <c r="B2439" t="s">
        <v>3132</v>
      </c>
      <c r="C2439">
        <v>3202</v>
      </c>
      <c r="D2439" t="s">
        <v>3111</v>
      </c>
      <c r="E2439" t="s">
        <v>3112</v>
      </c>
      <c r="F2439" t="s">
        <v>3111</v>
      </c>
      <c r="G2439" t="s">
        <v>3012</v>
      </c>
      <c r="H2439" t="s">
        <v>3013</v>
      </c>
    </row>
    <row r="2440" spans="1:8" x14ac:dyDescent="0.25">
      <c r="A2440">
        <v>553760</v>
      </c>
      <c r="B2440" t="s">
        <v>2671</v>
      </c>
      <c r="C2440">
        <v>5314</v>
      </c>
      <c r="D2440" t="s">
        <v>2665</v>
      </c>
      <c r="E2440" t="s">
        <v>2658</v>
      </c>
      <c r="F2440" t="s">
        <v>2659</v>
      </c>
      <c r="G2440" t="s">
        <v>2633</v>
      </c>
      <c r="H2440" t="s">
        <v>2634</v>
      </c>
    </row>
    <row r="2441" spans="1:8" x14ac:dyDescent="0.25">
      <c r="A2441">
        <v>553778</v>
      </c>
      <c r="B2441" t="s">
        <v>3133</v>
      </c>
      <c r="C2441">
        <v>3202</v>
      </c>
      <c r="D2441" t="s">
        <v>3111</v>
      </c>
      <c r="E2441" t="s">
        <v>3112</v>
      </c>
      <c r="F2441" t="s">
        <v>3111</v>
      </c>
      <c r="G2441" t="s">
        <v>3012</v>
      </c>
      <c r="H2441" t="s">
        <v>3013</v>
      </c>
    </row>
    <row r="2442" spans="1:8" x14ac:dyDescent="0.25">
      <c r="A2442">
        <v>553786</v>
      </c>
      <c r="B2442" t="s">
        <v>3134</v>
      </c>
      <c r="C2442">
        <v>3202</v>
      </c>
      <c r="D2442" t="s">
        <v>3111</v>
      </c>
      <c r="E2442" t="s">
        <v>3112</v>
      </c>
      <c r="F2442" t="s">
        <v>3111</v>
      </c>
      <c r="G2442" t="s">
        <v>3012</v>
      </c>
      <c r="H2442" t="s">
        <v>3013</v>
      </c>
    </row>
    <row r="2443" spans="1:8" x14ac:dyDescent="0.25">
      <c r="A2443">
        <v>553794</v>
      </c>
      <c r="B2443" t="s">
        <v>3135</v>
      </c>
      <c r="C2443">
        <v>3202</v>
      </c>
      <c r="D2443" t="s">
        <v>3111</v>
      </c>
      <c r="E2443" t="s">
        <v>3112</v>
      </c>
      <c r="F2443" t="s">
        <v>3111</v>
      </c>
      <c r="G2443" t="s">
        <v>3012</v>
      </c>
      <c r="H2443" t="s">
        <v>3013</v>
      </c>
    </row>
    <row r="2444" spans="1:8" x14ac:dyDescent="0.25">
      <c r="A2444">
        <v>553816</v>
      </c>
      <c r="B2444" t="s">
        <v>3136</v>
      </c>
      <c r="C2444">
        <v>3202</v>
      </c>
      <c r="D2444" t="s">
        <v>3111</v>
      </c>
      <c r="E2444" t="s">
        <v>3112</v>
      </c>
      <c r="F2444" t="s">
        <v>3111</v>
      </c>
      <c r="G2444" t="s">
        <v>3012</v>
      </c>
      <c r="H2444" t="s">
        <v>3013</v>
      </c>
    </row>
    <row r="2445" spans="1:8" x14ac:dyDescent="0.25">
      <c r="A2445">
        <v>553824</v>
      </c>
      <c r="B2445" t="s">
        <v>3137</v>
      </c>
      <c r="C2445">
        <v>3202</v>
      </c>
      <c r="D2445" t="s">
        <v>3111</v>
      </c>
      <c r="E2445" t="s">
        <v>3112</v>
      </c>
      <c r="F2445" t="s">
        <v>3111</v>
      </c>
      <c r="G2445" t="s">
        <v>3012</v>
      </c>
      <c r="H2445" t="s">
        <v>3013</v>
      </c>
    </row>
    <row r="2446" spans="1:8" x14ac:dyDescent="0.25">
      <c r="A2446">
        <v>553832</v>
      </c>
      <c r="B2446" t="s">
        <v>3138</v>
      </c>
      <c r="C2446">
        <v>3204</v>
      </c>
      <c r="D2446" t="s">
        <v>3116</v>
      </c>
      <c r="E2446" t="s">
        <v>3112</v>
      </c>
      <c r="F2446" t="s">
        <v>3111</v>
      </c>
      <c r="G2446" t="s">
        <v>3012</v>
      </c>
      <c r="H2446" t="s">
        <v>3013</v>
      </c>
    </row>
    <row r="2447" spans="1:8" x14ac:dyDescent="0.25">
      <c r="A2447">
        <v>553841</v>
      </c>
      <c r="B2447" t="s">
        <v>3139</v>
      </c>
      <c r="C2447">
        <v>3212</v>
      </c>
      <c r="D2447" t="s">
        <v>3021</v>
      </c>
      <c r="E2447" t="s">
        <v>3112</v>
      </c>
      <c r="F2447" t="s">
        <v>3111</v>
      </c>
      <c r="G2447" t="s">
        <v>3012</v>
      </c>
      <c r="H2447" t="s">
        <v>3013</v>
      </c>
    </row>
    <row r="2448" spans="1:8" x14ac:dyDescent="0.25">
      <c r="A2448">
        <v>553859</v>
      </c>
      <c r="B2448" t="s">
        <v>2704</v>
      </c>
      <c r="C2448">
        <v>3202</v>
      </c>
      <c r="D2448" t="s">
        <v>3111</v>
      </c>
      <c r="E2448" t="s">
        <v>3112</v>
      </c>
      <c r="F2448" t="s">
        <v>3111</v>
      </c>
      <c r="G2448" t="s">
        <v>3012</v>
      </c>
      <c r="H2448" t="s">
        <v>3013</v>
      </c>
    </row>
    <row r="2449" spans="1:8" x14ac:dyDescent="0.25">
      <c r="A2449">
        <v>553867</v>
      </c>
      <c r="B2449" t="s">
        <v>3140</v>
      </c>
      <c r="C2449">
        <v>3202</v>
      </c>
      <c r="D2449" t="s">
        <v>3111</v>
      </c>
      <c r="E2449" t="s">
        <v>3112</v>
      </c>
      <c r="F2449" t="s">
        <v>3111</v>
      </c>
      <c r="G2449" t="s">
        <v>3012</v>
      </c>
      <c r="H2449" t="s">
        <v>3013</v>
      </c>
    </row>
    <row r="2450" spans="1:8" x14ac:dyDescent="0.25">
      <c r="A2450">
        <v>553875</v>
      </c>
      <c r="B2450" t="s">
        <v>670</v>
      </c>
      <c r="C2450">
        <v>6202</v>
      </c>
      <c r="D2450" t="s">
        <v>628</v>
      </c>
      <c r="E2450" t="s">
        <v>629</v>
      </c>
      <c r="F2450" t="s">
        <v>630</v>
      </c>
      <c r="G2450" t="s">
        <v>625</v>
      </c>
      <c r="H2450" t="s">
        <v>626</v>
      </c>
    </row>
    <row r="2451" spans="1:8" x14ac:dyDescent="0.25">
      <c r="A2451">
        <v>553883</v>
      </c>
      <c r="B2451" t="s">
        <v>671</v>
      </c>
      <c r="C2451">
        <v>6202</v>
      </c>
      <c r="D2451" t="s">
        <v>628</v>
      </c>
      <c r="E2451" t="s">
        <v>629</v>
      </c>
      <c r="F2451" t="s">
        <v>630</v>
      </c>
      <c r="G2451" t="s">
        <v>625</v>
      </c>
      <c r="H2451" t="s">
        <v>626</v>
      </c>
    </row>
    <row r="2452" spans="1:8" x14ac:dyDescent="0.25">
      <c r="A2452">
        <v>553891</v>
      </c>
      <c r="B2452" t="s">
        <v>3141</v>
      </c>
      <c r="C2452">
        <v>3202</v>
      </c>
      <c r="D2452" t="s">
        <v>3111</v>
      </c>
      <c r="E2452" t="s">
        <v>3112</v>
      </c>
      <c r="F2452" t="s">
        <v>3111</v>
      </c>
      <c r="G2452" t="s">
        <v>3012</v>
      </c>
      <c r="H2452" t="s">
        <v>3013</v>
      </c>
    </row>
    <row r="2453" spans="1:8" x14ac:dyDescent="0.25">
      <c r="A2453">
        <v>553905</v>
      </c>
      <c r="B2453" t="s">
        <v>5300</v>
      </c>
      <c r="C2453">
        <v>7201</v>
      </c>
      <c r="D2453" t="s">
        <v>5233</v>
      </c>
      <c r="E2453" t="s">
        <v>5234</v>
      </c>
      <c r="F2453" t="s">
        <v>5235</v>
      </c>
      <c r="G2453" t="s">
        <v>5225</v>
      </c>
      <c r="H2453" t="s">
        <v>5226</v>
      </c>
    </row>
    <row r="2454" spans="1:8" x14ac:dyDescent="0.25">
      <c r="A2454">
        <v>553913</v>
      </c>
      <c r="B2454" t="s">
        <v>3142</v>
      </c>
      <c r="C2454">
        <v>3204</v>
      </c>
      <c r="D2454" t="s">
        <v>3116</v>
      </c>
      <c r="E2454" t="s">
        <v>3112</v>
      </c>
      <c r="F2454" t="s">
        <v>3111</v>
      </c>
      <c r="G2454" t="s">
        <v>3012</v>
      </c>
      <c r="H2454" t="s">
        <v>3013</v>
      </c>
    </row>
    <row r="2455" spans="1:8" x14ac:dyDescent="0.25">
      <c r="A2455">
        <v>553921</v>
      </c>
      <c r="B2455" t="s">
        <v>3143</v>
      </c>
      <c r="C2455">
        <v>3202</v>
      </c>
      <c r="D2455" t="s">
        <v>3111</v>
      </c>
      <c r="E2455" t="s">
        <v>3112</v>
      </c>
      <c r="F2455" t="s">
        <v>3111</v>
      </c>
      <c r="G2455" t="s">
        <v>3012</v>
      </c>
      <c r="H2455" t="s">
        <v>3013</v>
      </c>
    </row>
    <row r="2456" spans="1:8" x14ac:dyDescent="0.25">
      <c r="A2456">
        <v>553930</v>
      </c>
      <c r="B2456" t="s">
        <v>3143</v>
      </c>
      <c r="C2456">
        <v>3204</v>
      </c>
      <c r="D2456" t="s">
        <v>3116</v>
      </c>
      <c r="E2456" t="s">
        <v>3112</v>
      </c>
      <c r="F2456" t="s">
        <v>3111</v>
      </c>
      <c r="G2456" t="s">
        <v>3012</v>
      </c>
      <c r="H2456" t="s">
        <v>3013</v>
      </c>
    </row>
    <row r="2457" spans="1:8" x14ac:dyDescent="0.25">
      <c r="A2457">
        <v>553948</v>
      </c>
      <c r="B2457" t="s">
        <v>3144</v>
      </c>
      <c r="C2457">
        <v>3202</v>
      </c>
      <c r="D2457" t="s">
        <v>3111</v>
      </c>
      <c r="E2457" t="s">
        <v>3112</v>
      </c>
      <c r="F2457" t="s">
        <v>3111</v>
      </c>
      <c r="G2457" t="s">
        <v>3012</v>
      </c>
      <c r="H2457" t="s">
        <v>3013</v>
      </c>
    </row>
    <row r="2458" spans="1:8" x14ac:dyDescent="0.25">
      <c r="A2458">
        <v>553956</v>
      </c>
      <c r="B2458" t="s">
        <v>3145</v>
      </c>
      <c r="C2458">
        <v>3204</v>
      </c>
      <c r="D2458" t="s">
        <v>3116</v>
      </c>
      <c r="E2458" t="s">
        <v>3112</v>
      </c>
      <c r="F2458" t="s">
        <v>3111</v>
      </c>
      <c r="G2458" t="s">
        <v>3012</v>
      </c>
      <c r="H2458" t="s">
        <v>3013</v>
      </c>
    </row>
    <row r="2459" spans="1:8" x14ac:dyDescent="0.25">
      <c r="A2459">
        <v>553964</v>
      </c>
      <c r="B2459" t="s">
        <v>4808</v>
      </c>
      <c r="C2459">
        <v>6106</v>
      </c>
      <c r="D2459" t="s">
        <v>4692</v>
      </c>
      <c r="E2459" t="s">
        <v>4693</v>
      </c>
      <c r="F2459" t="s">
        <v>4694</v>
      </c>
      <c r="G2459" t="s">
        <v>4687</v>
      </c>
      <c r="H2459" t="s">
        <v>4688</v>
      </c>
    </row>
    <row r="2460" spans="1:8" x14ac:dyDescent="0.25">
      <c r="A2460">
        <v>553972</v>
      </c>
      <c r="B2460" t="s">
        <v>672</v>
      </c>
      <c r="C2460">
        <v>6219</v>
      </c>
      <c r="D2460" t="s">
        <v>652</v>
      </c>
      <c r="E2460" t="s">
        <v>653</v>
      </c>
      <c r="F2460" t="s">
        <v>652</v>
      </c>
      <c r="G2460" t="s">
        <v>625</v>
      </c>
      <c r="H2460" t="s">
        <v>626</v>
      </c>
    </row>
    <row r="2461" spans="1:8" x14ac:dyDescent="0.25">
      <c r="A2461">
        <v>553981</v>
      </c>
      <c r="B2461" t="s">
        <v>3146</v>
      </c>
      <c r="C2461">
        <v>3202</v>
      </c>
      <c r="D2461" t="s">
        <v>3111</v>
      </c>
      <c r="E2461" t="s">
        <v>3112</v>
      </c>
      <c r="F2461" t="s">
        <v>3111</v>
      </c>
      <c r="G2461" t="s">
        <v>3012</v>
      </c>
      <c r="H2461" t="s">
        <v>3013</v>
      </c>
    </row>
    <row r="2462" spans="1:8" x14ac:dyDescent="0.25">
      <c r="A2462">
        <v>553999</v>
      </c>
      <c r="B2462" t="s">
        <v>3147</v>
      </c>
      <c r="C2462">
        <v>3202</v>
      </c>
      <c r="D2462" t="s">
        <v>3111</v>
      </c>
      <c r="E2462" t="s">
        <v>3112</v>
      </c>
      <c r="F2462" t="s">
        <v>3111</v>
      </c>
      <c r="G2462" t="s">
        <v>3012</v>
      </c>
      <c r="H2462" t="s">
        <v>3013</v>
      </c>
    </row>
    <row r="2463" spans="1:8" x14ac:dyDescent="0.25">
      <c r="A2463">
        <v>554006</v>
      </c>
      <c r="B2463" t="s">
        <v>3148</v>
      </c>
      <c r="C2463">
        <v>3202</v>
      </c>
      <c r="D2463" t="s">
        <v>3111</v>
      </c>
      <c r="E2463" t="s">
        <v>3112</v>
      </c>
      <c r="F2463" t="s">
        <v>3111</v>
      </c>
      <c r="G2463" t="s">
        <v>3012</v>
      </c>
      <c r="H2463" t="s">
        <v>3013</v>
      </c>
    </row>
    <row r="2464" spans="1:8" x14ac:dyDescent="0.25">
      <c r="A2464">
        <v>554014</v>
      </c>
      <c r="B2464" t="s">
        <v>2117</v>
      </c>
      <c r="C2464">
        <v>8110</v>
      </c>
      <c r="D2464" t="s">
        <v>2031</v>
      </c>
      <c r="E2464" t="s">
        <v>2017</v>
      </c>
      <c r="F2464" t="s">
        <v>2018</v>
      </c>
      <c r="G2464" t="s">
        <v>1998</v>
      </c>
      <c r="H2464" t="s">
        <v>1999</v>
      </c>
    </row>
    <row r="2465" spans="1:8" x14ac:dyDescent="0.25">
      <c r="A2465">
        <v>554022</v>
      </c>
      <c r="B2465" t="s">
        <v>3149</v>
      </c>
      <c r="C2465">
        <v>3212</v>
      </c>
      <c r="D2465" t="s">
        <v>3021</v>
      </c>
      <c r="E2465" t="s">
        <v>3112</v>
      </c>
      <c r="F2465" t="s">
        <v>3111</v>
      </c>
      <c r="G2465" t="s">
        <v>3012</v>
      </c>
      <c r="H2465" t="s">
        <v>3013</v>
      </c>
    </row>
    <row r="2466" spans="1:8" x14ac:dyDescent="0.25">
      <c r="A2466">
        <v>554031</v>
      </c>
      <c r="B2466" t="s">
        <v>3150</v>
      </c>
      <c r="C2466">
        <v>3202</v>
      </c>
      <c r="D2466" t="s">
        <v>3111</v>
      </c>
      <c r="E2466" t="s">
        <v>3112</v>
      </c>
      <c r="F2466" t="s">
        <v>3111</v>
      </c>
      <c r="G2466" t="s">
        <v>3012</v>
      </c>
      <c r="H2466" t="s">
        <v>3013</v>
      </c>
    </row>
    <row r="2467" spans="1:8" x14ac:dyDescent="0.25">
      <c r="A2467">
        <v>554049</v>
      </c>
      <c r="B2467" t="s">
        <v>2118</v>
      </c>
      <c r="C2467">
        <v>8119</v>
      </c>
      <c r="D2467" t="s">
        <v>2003</v>
      </c>
      <c r="E2467" t="s">
        <v>2004</v>
      </c>
      <c r="F2467" t="s">
        <v>2005</v>
      </c>
      <c r="G2467" t="s">
        <v>1998</v>
      </c>
      <c r="H2467" t="s">
        <v>1999</v>
      </c>
    </row>
    <row r="2468" spans="1:8" x14ac:dyDescent="0.25">
      <c r="A2468">
        <v>554057</v>
      </c>
      <c r="B2468" t="s">
        <v>3151</v>
      </c>
      <c r="C2468">
        <v>3202</v>
      </c>
      <c r="D2468" t="s">
        <v>3111</v>
      </c>
      <c r="E2468" t="s">
        <v>3112</v>
      </c>
      <c r="F2468" t="s">
        <v>3111</v>
      </c>
      <c r="G2468" t="s">
        <v>3012</v>
      </c>
      <c r="H2468" t="s">
        <v>3013</v>
      </c>
    </row>
    <row r="2469" spans="1:8" x14ac:dyDescent="0.25">
      <c r="A2469">
        <v>554065</v>
      </c>
      <c r="B2469" t="s">
        <v>2119</v>
      </c>
      <c r="C2469">
        <v>8116</v>
      </c>
      <c r="D2469" t="s">
        <v>2120</v>
      </c>
      <c r="E2469" t="s">
        <v>1997</v>
      </c>
      <c r="F2469" t="s">
        <v>1996</v>
      </c>
      <c r="G2469" t="s">
        <v>1998</v>
      </c>
      <c r="H2469" t="s">
        <v>1999</v>
      </c>
    </row>
    <row r="2470" spans="1:8" x14ac:dyDescent="0.25">
      <c r="A2470">
        <v>554073</v>
      </c>
      <c r="B2470" t="s">
        <v>3152</v>
      </c>
      <c r="C2470">
        <v>3204</v>
      </c>
      <c r="D2470" t="s">
        <v>3116</v>
      </c>
      <c r="E2470" t="s">
        <v>3112</v>
      </c>
      <c r="F2470" t="s">
        <v>3111</v>
      </c>
      <c r="G2470" t="s">
        <v>3012</v>
      </c>
      <c r="H2470" t="s">
        <v>3013</v>
      </c>
    </row>
    <row r="2471" spans="1:8" x14ac:dyDescent="0.25">
      <c r="A2471">
        <v>554081</v>
      </c>
      <c r="B2471" t="s">
        <v>3153</v>
      </c>
      <c r="C2471">
        <v>3202</v>
      </c>
      <c r="D2471" t="s">
        <v>3111</v>
      </c>
      <c r="E2471" t="s">
        <v>3112</v>
      </c>
      <c r="F2471" t="s">
        <v>3111</v>
      </c>
      <c r="G2471" t="s">
        <v>3012</v>
      </c>
      <c r="H2471" t="s">
        <v>3013</v>
      </c>
    </row>
    <row r="2472" spans="1:8" x14ac:dyDescent="0.25">
      <c r="A2472">
        <v>554090</v>
      </c>
      <c r="B2472" t="s">
        <v>3154</v>
      </c>
      <c r="C2472">
        <v>3202</v>
      </c>
      <c r="D2472" t="s">
        <v>3111</v>
      </c>
      <c r="E2472" t="s">
        <v>3112</v>
      </c>
      <c r="F2472" t="s">
        <v>3111</v>
      </c>
      <c r="G2472" t="s">
        <v>3012</v>
      </c>
      <c r="H2472" t="s">
        <v>3013</v>
      </c>
    </row>
    <row r="2473" spans="1:8" x14ac:dyDescent="0.25">
      <c r="A2473">
        <v>554103</v>
      </c>
      <c r="B2473" t="s">
        <v>2510</v>
      </c>
      <c r="C2473">
        <v>7110</v>
      </c>
      <c r="D2473" t="s">
        <v>2286</v>
      </c>
      <c r="E2473" t="s">
        <v>2281</v>
      </c>
      <c r="F2473" t="s">
        <v>2280</v>
      </c>
      <c r="G2473" t="s">
        <v>2277</v>
      </c>
      <c r="H2473" t="s">
        <v>2278</v>
      </c>
    </row>
    <row r="2474" spans="1:8" x14ac:dyDescent="0.25">
      <c r="A2474">
        <v>554111</v>
      </c>
      <c r="B2474" t="s">
        <v>3155</v>
      </c>
      <c r="C2474">
        <v>3202</v>
      </c>
      <c r="D2474" t="s">
        <v>3111</v>
      </c>
      <c r="E2474" t="s">
        <v>3112</v>
      </c>
      <c r="F2474" t="s">
        <v>3111</v>
      </c>
      <c r="G2474" t="s">
        <v>3012</v>
      </c>
      <c r="H2474" t="s">
        <v>3013</v>
      </c>
    </row>
    <row r="2475" spans="1:8" x14ac:dyDescent="0.25">
      <c r="A2475">
        <v>554120</v>
      </c>
      <c r="B2475" t="s">
        <v>3156</v>
      </c>
      <c r="C2475">
        <v>3202</v>
      </c>
      <c r="D2475" t="s">
        <v>3111</v>
      </c>
      <c r="E2475" t="s">
        <v>3112</v>
      </c>
      <c r="F2475" t="s">
        <v>3111</v>
      </c>
      <c r="G2475" t="s">
        <v>3012</v>
      </c>
      <c r="H2475" t="s">
        <v>3013</v>
      </c>
    </row>
    <row r="2476" spans="1:8" x14ac:dyDescent="0.25">
      <c r="A2476">
        <v>554138</v>
      </c>
      <c r="B2476" t="s">
        <v>3157</v>
      </c>
      <c r="C2476">
        <v>3202</v>
      </c>
      <c r="D2476" t="s">
        <v>3111</v>
      </c>
      <c r="E2476" t="s">
        <v>3112</v>
      </c>
      <c r="F2476" t="s">
        <v>3111</v>
      </c>
      <c r="G2476" t="s">
        <v>3012</v>
      </c>
      <c r="H2476" t="s">
        <v>3013</v>
      </c>
    </row>
    <row r="2477" spans="1:8" x14ac:dyDescent="0.25">
      <c r="A2477">
        <v>554146</v>
      </c>
      <c r="B2477" t="s">
        <v>2511</v>
      </c>
      <c r="C2477">
        <v>7111</v>
      </c>
      <c r="D2477" t="s">
        <v>2275</v>
      </c>
      <c r="E2477" t="s">
        <v>2276</v>
      </c>
      <c r="F2477" t="s">
        <v>2275</v>
      </c>
      <c r="G2477" t="s">
        <v>2277</v>
      </c>
      <c r="H2477" t="s">
        <v>2278</v>
      </c>
    </row>
    <row r="2478" spans="1:8" x14ac:dyDescent="0.25">
      <c r="A2478">
        <v>554154</v>
      </c>
      <c r="B2478" t="s">
        <v>3158</v>
      </c>
      <c r="C2478">
        <v>3204</v>
      </c>
      <c r="D2478" t="s">
        <v>3116</v>
      </c>
      <c r="E2478" t="s">
        <v>3112</v>
      </c>
      <c r="F2478" t="s">
        <v>3111</v>
      </c>
      <c r="G2478" t="s">
        <v>3012</v>
      </c>
      <c r="H2478" t="s">
        <v>3013</v>
      </c>
    </row>
    <row r="2479" spans="1:8" x14ac:dyDescent="0.25">
      <c r="A2479">
        <v>554162</v>
      </c>
      <c r="B2479" t="s">
        <v>673</v>
      </c>
      <c r="C2479">
        <v>6202</v>
      </c>
      <c r="D2479" t="s">
        <v>628</v>
      </c>
      <c r="E2479" t="s">
        <v>629</v>
      </c>
      <c r="F2479" t="s">
        <v>630</v>
      </c>
      <c r="G2479" t="s">
        <v>625</v>
      </c>
      <c r="H2479" t="s">
        <v>626</v>
      </c>
    </row>
    <row r="2480" spans="1:8" x14ac:dyDescent="0.25">
      <c r="A2480">
        <v>554171</v>
      </c>
      <c r="B2480" t="s">
        <v>2121</v>
      </c>
      <c r="C2480">
        <v>8115</v>
      </c>
      <c r="D2480" t="s">
        <v>1996</v>
      </c>
      <c r="E2480" t="s">
        <v>1997</v>
      </c>
      <c r="F2480" t="s">
        <v>1996</v>
      </c>
      <c r="G2480" t="s">
        <v>1998</v>
      </c>
      <c r="H2480" t="s">
        <v>1999</v>
      </c>
    </row>
    <row r="2481" spans="1:8" x14ac:dyDescent="0.25">
      <c r="A2481">
        <v>554189</v>
      </c>
      <c r="B2481" t="s">
        <v>2656</v>
      </c>
      <c r="C2481">
        <v>3202</v>
      </c>
      <c r="D2481" t="s">
        <v>3111</v>
      </c>
      <c r="E2481" t="s">
        <v>3112</v>
      </c>
      <c r="F2481" t="s">
        <v>3111</v>
      </c>
      <c r="G2481" t="s">
        <v>3012</v>
      </c>
      <c r="H2481" t="s">
        <v>3013</v>
      </c>
    </row>
    <row r="2482" spans="1:8" x14ac:dyDescent="0.25">
      <c r="A2482">
        <v>554197</v>
      </c>
      <c r="B2482" t="s">
        <v>2122</v>
      </c>
      <c r="C2482">
        <v>8117</v>
      </c>
      <c r="D2482" t="s">
        <v>2006</v>
      </c>
      <c r="E2482" t="s">
        <v>2007</v>
      </c>
      <c r="F2482" t="s">
        <v>2006</v>
      </c>
      <c r="G2482" t="s">
        <v>1998</v>
      </c>
      <c r="H2482" t="s">
        <v>1999</v>
      </c>
    </row>
    <row r="2483" spans="1:8" x14ac:dyDescent="0.25">
      <c r="A2483">
        <v>554201</v>
      </c>
      <c r="B2483" t="s">
        <v>3159</v>
      </c>
      <c r="C2483">
        <v>3204</v>
      </c>
      <c r="D2483" t="s">
        <v>3116</v>
      </c>
      <c r="E2483" t="s">
        <v>3112</v>
      </c>
      <c r="F2483" t="s">
        <v>3111</v>
      </c>
      <c r="G2483" t="s">
        <v>3012</v>
      </c>
      <c r="H2483" t="s">
        <v>3013</v>
      </c>
    </row>
    <row r="2484" spans="1:8" x14ac:dyDescent="0.25">
      <c r="A2484">
        <v>554251</v>
      </c>
      <c r="B2484" t="s">
        <v>3160</v>
      </c>
      <c r="C2484">
        <v>3202</v>
      </c>
      <c r="D2484" t="s">
        <v>3111</v>
      </c>
      <c r="E2484" t="s">
        <v>3112</v>
      </c>
      <c r="F2484" t="s">
        <v>3111</v>
      </c>
      <c r="G2484" t="s">
        <v>3012</v>
      </c>
      <c r="H2484" t="s">
        <v>3013</v>
      </c>
    </row>
    <row r="2485" spans="1:8" x14ac:dyDescent="0.25">
      <c r="A2485">
        <v>554260</v>
      </c>
      <c r="B2485" t="s">
        <v>3161</v>
      </c>
      <c r="C2485">
        <v>3202</v>
      </c>
      <c r="D2485" t="s">
        <v>3111</v>
      </c>
      <c r="E2485" t="s">
        <v>3112</v>
      </c>
      <c r="F2485" t="s">
        <v>3111</v>
      </c>
      <c r="G2485" t="s">
        <v>3012</v>
      </c>
      <c r="H2485" t="s">
        <v>3013</v>
      </c>
    </row>
    <row r="2486" spans="1:8" x14ac:dyDescent="0.25">
      <c r="A2486">
        <v>554278</v>
      </c>
      <c r="B2486" t="s">
        <v>3067</v>
      </c>
      <c r="C2486">
        <v>3204</v>
      </c>
      <c r="D2486" t="s">
        <v>3116</v>
      </c>
      <c r="E2486" t="s">
        <v>3112</v>
      </c>
      <c r="F2486" t="s">
        <v>3111</v>
      </c>
      <c r="G2486" t="s">
        <v>3012</v>
      </c>
      <c r="H2486" t="s">
        <v>3013</v>
      </c>
    </row>
    <row r="2487" spans="1:8" x14ac:dyDescent="0.25">
      <c r="A2487">
        <v>554294</v>
      </c>
      <c r="B2487" t="s">
        <v>546</v>
      </c>
      <c r="C2487">
        <v>3204</v>
      </c>
      <c r="D2487" t="s">
        <v>3116</v>
      </c>
      <c r="E2487" t="s">
        <v>3112</v>
      </c>
      <c r="F2487" t="s">
        <v>3111</v>
      </c>
      <c r="G2487" t="s">
        <v>3012</v>
      </c>
      <c r="H2487" t="s">
        <v>3013</v>
      </c>
    </row>
    <row r="2488" spans="1:8" x14ac:dyDescent="0.25">
      <c r="A2488">
        <v>554316</v>
      </c>
      <c r="B2488" t="s">
        <v>3162</v>
      </c>
      <c r="C2488">
        <v>3202</v>
      </c>
      <c r="D2488" t="s">
        <v>3111</v>
      </c>
      <c r="E2488" t="s">
        <v>3112</v>
      </c>
      <c r="F2488" t="s">
        <v>3111</v>
      </c>
      <c r="G2488" t="s">
        <v>3012</v>
      </c>
      <c r="H2488" t="s">
        <v>3013</v>
      </c>
    </row>
    <row r="2489" spans="1:8" x14ac:dyDescent="0.25">
      <c r="A2489">
        <v>554341</v>
      </c>
      <c r="B2489" t="s">
        <v>3163</v>
      </c>
      <c r="C2489">
        <v>3202</v>
      </c>
      <c r="D2489" t="s">
        <v>3111</v>
      </c>
      <c r="E2489" t="s">
        <v>3112</v>
      </c>
      <c r="F2489" t="s">
        <v>3111</v>
      </c>
      <c r="G2489" t="s">
        <v>3012</v>
      </c>
      <c r="H2489" t="s">
        <v>3013</v>
      </c>
    </row>
    <row r="2490" spans="1:8" x14ac:dyDescent="0.25">
      <c r="A2490">
        <v>554359</v>
      </c>
      <c r="B2490" t="s">
        <v>3164</v>
      </c>
      <c r="C2490">
        <v>3202</v>
      </c>
      <c r="D2490" t="s">
        <v>3111</v>
      </c>
      <c r="E2490" t="s">
        <v>3112</v>
      </c>
      <c r="F2490" t="s">
        <v>3111</v>
      </c>
      <c r="G2490" t="s">
        <v>3012</v>
      </c>
      <c r="H2490" t="s">
        <v>3013</v>
      </c>
    </row>
    <row r="2491" spans="1:8" x14ac:dyDescent="0.25">
      <c r="A2491">
        <v>554383</v>
      </c>
      <c r="B2491" t="s">
        <v>1210</v>
      </c>
      <c r="C2491">
        <v>3202</v>
      </c>
      <c r="D2491" t="s">
        <v>3111</v>
      </c>
      <c r="E2491" t="s">
        <v>3112</v>
      </c>
      <c r="F2491" t="s">
        <v>3111</v>
      </c>
      <c r="G2491" t="s">
        <v>3012</v>
      </c>
      <c r="H2491" t="s">
        <v>3013</v>
      </c>
    </row>
    <row r="2492" spans="1:8" x14ac:dyDescent="0.25">
      <c r="A2492">
        <v>554391</v>
      </c>
      <c r="B2492" t="s">
        <v>3165</v>
      </c>
      <c r="C2492">
        <v>3202</v>
      </c>
      <c r="D2492" t="s">
        <v>3111</v>
      </c>
      <c r="E2492" t="s">
        <v>3112</v>
      </c>
      <c r="F2492" t="s">
        <v>3111</v>
      </c>
      <c r="G2492" t="s">
        <v>3012</v>
      </c>
      <c r="H2492" t="s">
        <v>3013</v>
      </c>
    </row>
    <row r="2493" spans="1:8" x14ac:dyDescent="0.25">
      <c r="A2493">
        <v>554405</v>
      </c>
      <c r="B2493" t="s">
        <v>3166</v>
      </c>
      <c r="C2493">
        <v>3202</v>
      </c>
      <c r="D2493" t="s">
        <v>3111</v>
      </c>
      <c r="E2493" t="s">
        <v>3112</v>
      </c>
      <c r="F2493" t="s">
        <v>3111</v>
      </c>
      <c r="G2493" t="s">
        <v>3012</v>
      </c>
      <c r="H2493" t="s">
        <v>3013</v>
      </c>
    </row>
    <row r="2494" spans="1:8" x14ac:dyDescent="0.25">
      <c r="A2494">
        <v>554413</v>
      </c>
      <c r="B2494" t="s">
        <v>3167</v>
      </c>
      <c r="C2494">
        <v>3204</v>
      </c>
      <c r="D2494" t="s">
        <v>3116</v>
      </c>
      <c r="E2494" t="s">
        <v>3112</v>
      </c>
      <c r="F2494" t="s">
        <v>3111</v>
      </c>
      <c r="G2494" t="s">
        <v>3012</v>
      </c>
      <c r="H2494" t="s">
        <v>3013</v>
      </c>
    </row>
    <row r="2495" spans="1:8" x14ac:dyDescent="0.25">
      <c r="A2495">
        <v>554421</v>
      </c>
      <c r="B2495" t="s">
        <v>3168</v>
      </c>
      <c r="C2495">
        <v>3204</v>
      </c>
      <c r="D2495" t="s">
        <v>3116</v>
      </c>
      <c r="E2495" t="s">
        <v>3112</v>
      </c>
      <c r="F2495" t="s">
        <v>3111</v>
      </c>
      <c r="G2495" t="s">
        <v>3012</v>
      </c>
      <c r="H2495" t="s">
        <v>3013</v>
      </c>
    </row>
    <row r="2496" spans="1:8" x14ac:dyDescent="0.25">
      <c r="A2496">
        <v>554448</v>
      </c>
      <c r="B2496" t="s">
        <v>3169</v>
      </c>
      <c r="C2496">
        <v>3202</v>
      </c>
      <c r="D2496" t="s">
        <v>3111</v>
      </c>
      <c r="E2496" t="s">
        <v>3112</v>
      </c>
      <c r="F2496" t="s">
        <v>3111</v>
      </c>
      <c r="G2496" t="s">
        <v>3012</v>
      </c>
      <c r="H2496" t="s">
        <v>3013</v>
      </c>
    </row>
    <row r="2497" spans="1:8" x14ac:dyDescent="0.25">
      <c r="A2497">
        <v>554456</v>
      </c>
      <c r="B2497" t="s">
        <v>3170</v>
      </c>
      <c r="C2497">
        <v>3202</v>
      </c>
      <c r="D2497" t="s">
        <v>3111</v>
      </c>
      <c r="E2497" t="s">
        <v>3112</v>
      </c>
      <c r="F2497" t="s">
        <v>3111</v>
      </c>
      <c r="G2497" t="s">
        <v>3012</v>
      </c>
      <c r="H2497" t="s">
        <v>3013</v>
      </c>
    </row>
    <row r="2498" spans="1:8" x14ac:dyDescent="0.25">
      <c r="A2498">
        <v>554464</v>
      </c>
      <c r="B2498" t="s">
        <v>3171</v>
      </c>
      <c r="C2498">
        <v>3202</v>
      </c>
      <c r="D2498" t="s">
        <v>3111</v>
      </c>
      <c r="E2498" t="s">
        <v>3112</v>
      </c>
      <c r="F2498" t="s">
        <v>3111</v>
      </c>
      <c r="G2498" t="s">
        <v>3012</v>
      </c>
      <c r="H2498" t="s">
        <v>3013</v>
      </c>
    </row>
    <row r="2499" spans="1:8" x14ac:dyDescent="0.25">
      <c r="A2499">
        <v>554472</v>
      </c>
      <c r="B2499" t="s">
        <v>3172</v>
      </c>
      <c r="C2499">
        <v>3202</v>
      </c>
      <c r="D2499" t="s">
        <v>3111</v>
      </c>
      <c r="E2499" t="s">
        <v>3112</v>
      </c>
      <c r="F2499" t="s">
        <v>3111</v>
      </c>
      <c r="G2499" t="s">
        <v>3012</v>
      </c>
      <c r="H2499" t="s">
        <v>3013</v>
      </c>
    </row>
    <row r="2500" spans="1:8" x14ac:dyDescent="0.25">
      <c r="A2500">
        <v>554481</v>
      </c>
      <c r="B2500" t="s">
        <v>1277</v>
      </c>
      <c r="C2500">
        <v>4102</v>
      </c>
      <c r="D2500" t="s">
        <v>1277</v>
      </c>
      <c r="E2500" t="s">
        <v>1276</v>
      </c>
      <c r="F2500" t="s">
        <v>1277</v>
      </c>
      <c r="G2500" t="s">
        <v>1250</v>
      </c>
      <c r="H2500" t="s">
        <v>1251</v>
      </c>
    </row>
    <row r="2501" spans="1:8" x14ac:dyDescent="0.25">
      <c r="A2501">
        <v>554499</v>
      </c>
      <c r="B2501" t="s">
        <v>1275</v>
      </c>
      <c r="C2501">
        <v>4101</v>
      </c>
      <c r="D2501" t="s">
        <v>1275</v>
      </c>
      <c r="E2501" t="s">
        <v>1276</v>
      </c>
      <c r="F2501" t="s">
        <v>1277</v>
      </c>
      <c r="G2501" t="s">
        <v>1250</v>
      </c>
      <c r="H2501" t="s">
        <v>1251</v>
      </c>
    </row>
    <row r="2502" spans="1:8" x14ac:dyDescent="0.25">
      <c r="A2502">
        <v>554502</v>
      </c>
      <c r="B2502" t="s">
        <v>1294</v>
      </c>
      <c r="C2502">
        <v>4102</v>
      </c>
      <c r="D2502" t="s">
        <v>1277</v>
      </c>
      <c r="E2502" t="s">
        <v>1276</v>
      </c>
      <c r="F2502" t="s">
        <v>1277</v>
      </c>
      <c r="G2502" t="s">
        <v>1250</v>
      </c>
      <c r="H2502" t="s">
        <v>1251</v>
      </c>
    </row>
    <row r="2503" spans="1:8" x14ac:dyDescent="0.25">
      <c r="A2503">
        <v>554511</v>
      </c>
      <c r="B2503" t="s">
        <v>1295</v>
      </c>
      <c r="C2503">
        <v>4105</v>
      </c>
      <c r="D2503" t="s">
        <v>1284</v>
      </c>
      <c r="E2503" t="s">
        <v>1276</v>
      </c>
      <c r="F2503" t="s">
        <v>1277</v>
      </c>
      <c r="G2503" t="s">
        <v>1250</v>
      </c>
      <c r="H2503" t="s">
        <v>1251</v>
      </c>
    </row>
    <row r="2504" spans="1:8" x14ac:dyDescent="0.25">
      <c r="A2504">
        <v>554529</v>
      </c>
      <c r="B2504" t="s">
        <v>1296</v>
      </c>
      <c r="C2504">
        <v>4102</v>
      </c>
      <c r="D2504" t="s">
        <v>1277</v>
      </c>
      <c r="E2504" t="s">
        <v>1276</v>
      </c>
      <c r="F2504" t="s">
        <v>1277</v>
      </c>
      <c r="G2504" t="s">
        <v>1250</v>
      </c>
      <c r="H2504" t="s">
        <v>1251</v>
      </c>
    </row>
    <row r="2505" spans="1:8" x14ac:dyDescent="0.25">
      <c r="A2505">
        <v>554545</v>
      </c>
      <c r="B2505" t="s">
        <v>1297</v>
      </c>
      <c r="C2505">
        <v>4101</v>
      </c>
      <c r="D2505" t="s">
        <v>1275</v>
      </c>
      <c r="E2505" t="s">
        <v>1276</v>
      </c>
      <c r="F2505" t="s">
        <v>1277</v>
      </c>
      <c r="G2505" t="s">
        <v>1250</v>
      </c>
      <c r="H2505" t="s">
        <v>1251</v>
      </c>
    </row>
    <row r="2506" spans="1:8" x14ac:dyDescent="0.25">
      <c r="A2506">
        <v>554553</v>
      </c>
      <c r="B2506" t="s">
        <v>186</v>
      </c>
      <c r="C2506">
        <v>4101</v>
      </c>
      <c r="D2506" t="s">
        <v>1275</v>
      </c>
      <c r="E2506" t="s">
        <v>1276</v>
      </c>
      <c r="F2506" t="s">
        <v>1277</v>
      </c>
      <c r="G2506" t="s">
        <v>1250</v>
      </c>
      <c r="H2506" t="s">
        <v>1251</v>
      </c>
    </row>
    <row r="2507" spans="1:8" x14ac:dyDescent="0.25">
      <c r="A2507">
        <v>554596</v>
      </c>
      <c r="B2507" t="s">
        <v>1298</v>
      </c>
      <c r="C2507">
        <v>4102</v>
      </c>
      <c r="D2507" t="s">
        <v>1277</v>
      </c>
      <c r="E2507" t="s">
        <v>1276</v>
      </c>
      <c r="F2507" t="s">
        <v>1277</v>
      </c>
      <c r="G2507" t="s">
        <v>1250</v>
      </c>
      <c r="H2507" t="s">
        <v>1251</v>
      </c>
    </row>
    <row r="2508" spans="1:8" x14ac:dyDescent="0.25">
      <c r="A2508">
        <v>554600</v>
      </c>
      <c r="B2508" t="s">
        <v>1299</v>
      </c>
      <c r="C2508">
        <v>4105</v>
      </c>
      <c r="D2508" t="s">
        <v>1284</v>
      </c>
      <c r="E2508" t="s">
        <v>1276</v>
      </c>
      <c r="F2508" t="s">
        <v>1277</v>
      </c>
      <c r="G2508" t="s">
        <v>1250</v>
      </c>
      <c r="H2508" t="s">
        <v>1251</v>
      </c>
    </row>
    <row r="2509" spans="1:8" x14ac:dyDescent="0.25">
      <c r="A2509">
        <v>554618</v>
      </c>
      <c r="B2509" t="s">
        <v>1300</v>
      </c>
      <c r="C2509">
        <v>4102</v>
      </c>
      <c r="D2509" t="s">
        <v>1277</v>
      </c>
      <c r="E2509" t="s">
        <v>1276</v>
      </c>
      <c r="F2509" t="s">
        <v>1277</v>
      </c>
      <c r="G2509" t="s">
        <v>1250</v>
      </c>
      <c r="H2509" t="s">
        <v>1251</v>
      </c>
    </row>
    <row r="2510" spans="1:8" x14ac:dyDescent="0.25">
      <c r="A2510">
        <v>554626</v>
      </c>
      <c r="B2510" t="s">
        <v>1301</v>
      </c>
      <c r="C2510">
        <v>4102</v>
      </c>
      <c r="D2510" t="s">
        <v>1277</v>
      </c>
      <c r="E2510" t="s">
        <v>1276</v>
      </c>
      <c r="F2510" t="s">
        <v>1277</v>
      </c>
      <c r="G2510" t="s">
        <v>1250</v>
      </c>
      <c r="H2510" t="s">
        <v>1251</v>
      </c>
    </row>
    <row r="2511" spans="1:8" x14ac:dyDescent="0.25">
      <c r="A2511">
        <v>554634</v>
      </c>
      <c r="B2511" t="s">
        <v>1302</v>
      </c>
      <c r="C2511">
        <v>4102</v>
      </c>
      <c r="D2511" t="s">
        <v>1277</v>
      </c>
      <c r="E2511" t="s">
        <v>1276</v>
      </c>
      <c r="F2511" t="s">
        <v>1277</v>
      </c>
      <c r="G2511" t="s">
        <v>1250</v>
      </c>
      <c r="H2511" t="s">
        <v>1251</v>
      </c>
    </row>
    <row r="2512" spans="1:8" x14ac:dyDescent="0.25">
      <c r="A2512">
        <v>554642</v>
      </c>
      <c r="B2512" t="s">
        <v>1284</v>
      </c>
      <c r="C2512">
        <v>4105</v>
      </c>
      <c r="D2512" t="s">
        <v>1284</v>
      </c>
      <c r="E2512" t="s">
        <v>1276</v>
      </c>
      <c r="F2512" t="s">
        <v>1277</v>
      </c>
      <c r="G2512" t="s">
        <v>1250</v>
      </c>
      <c r="H2512" t="s">
        <v>1251</v>
      </c>
    </row>
    <row r="2513" spans="1:8" x14ac:dyDescent="0.25">
      <c r="A2513">
        <v>554651</v>
      </c>
      <c r="B2513" t="s">
        <v>1303</v>
      </c>
      <c r="C2513">
        <v>4102</v>
      </c>
      <c r="D2513" t="s">
        <v>1277</v>
      </c>
      <c r="E2513" t="s">
        <v>1276</v>
      </c>
      <c r="F2513" t="s">
        <v>1277</v>
      </c>
      <c r="G2513" t="s">
        <v>1250</v>
      </c>
      <c r="H2513" t="s">
        <v>1251</v>
      </c>
    </row>
    <row r="2514" spans="1:8" x14ac:dyDescent="0.25">
      <c r="A2514">
        <v>554677</v>
      </c>
      <c r="B2514" t="s">
        <v>130</v>
      </c>
      <c r="C2514">
        <v>4105</v>
      </c>
      <c r="D2514" t="s">
        <v>1284</v>
      </c>
      <c r="E2514" t="s">
        <v>1276</v>
      </c>
      <c r="F2514" t="s">
        <v>1277</v>
      </c>
      <c r="G2514" t="s">
        <v>1250</v>
      </c>
      <c r="H2514" t="s">
        <v>1251</v>
      </c>
    </row>
    <row r="2515" spans="1:8" x14ac:dyDescent="0.25">
      <c r="A2515">
        <v>554693</v>
      </c>
      <c r="B2515" t="s">
        <v>1304</v>
      </c>
      <c r="C2515">
        <v>4102</v>
      </c>
      <c r="D2515" t="s">
        <v>1277</v>
      </c>
      <c r="E2515" t="s">
        <v>1276</v>
      </c>
      <c r="F2515" t="s">
        <v>1277</v>
      </c>
      <c r="G2515" t="s">
        <v>1250</v>
      </c>
      <c r="H2515" t="s">
        <v>1251</v>
      </c>
    </row>
    <row r="2516" spans="1:8" x14ac:dyDescent="0.25">
      <c r="A2516">
        <v>554707</v>
      </c>
      <c r="B2516" t="s">
        <v>1305</v>
      </c>
      <c r="C2516">
        <v>4102</v>
      </c>
      <c r="D2516" t="s">
        <v>1277</v>
      </c>
      <c r="E2516" t="s">
        <v>1276</v>
      </c>
      <c r="F2516" t="s">
        <v>1277</v>
      </c>
      <c r="G2516" t="s">
        <v>1250</v>
      </c>
      <c r="H2516" t="s">
        <v>1251</v>
      </c>
    </row>
    <row r="2517" spans="1:8" x14ac:dyDescent="0.25">
      <c r="A2517">
        <v>554740</v>
      </c>
      <c r="B2517" t="s">
        <v>1306</v>
      </c>
      <c r="C2517">
        <v>4102</v>
      </c>
      <c r="D2517" t="s">
        <v>1277</v>
      </c>
      <c r="E2517" t="s">
        <v>1276</v>
      </c>
      <c r="F2517" t="s">
        <v>1277</v>
      </c>
      <c r="G2517" t="s">
        <v>1250</v>
      </c>
      <c r="H2517" t="s">
        <v>1251</v>
      </c>
    </row>
    <row r="2518" spans="1:8" x14ac:dyDescent="0.25">
      <c r="A2518">
        <v>554782</v>
      </c>
      <c r="B2518" t="s">
        <v>3440</v>
      </c>
      <c r="C2518">
        <v>1000</v>
      </c>
      <c r="D2518" t="s">
        <v>3440</v>
      </c>
      <c r="E2518" t="s">
        <v>3441</v>
      </c>
      <c r="F2518" t="s">
        <v>3440</v>
      </c>
      <c r="G2518" t="s">
        <v>3442</v>
      </c>
      <c r="H2518" t="s">
        <v>3443</v>
      </c>
    </row>
    <row r="2519" spans="1:8" x14ac:dyDescent="0.25">
      <c r="A2519">
        <v>554791</v>
      </c>
      <c r="B2519" t="s">
        <v>3042</v>
      </c>
      <c r="C2519">
        <v>3209</v>
      </c>
      <c r="D2519" t="s">
        <v>3042</v>
      </c>
      <c r="E2519" t="s">
        <v>3043</v>
      </c>
      <c r="F2519" t="s">
        <v>3044</v>
      </c>
      <c r="G2519" t="s">
        <v>3012</v>
      </c>
      <c r="H2519" t="s">
        <v>3013</v>
      </c>
    </row>
    <row r="2520" spans="1:8" x14ac:dyDescent="0.25">
      <c r="A2520">
        <v>554804</v>
      </c>
      <c r="B2520" t="s">
        <v>4409</v>
      </c>
      <c r="C2520">
        <v>4214</v>
      </c>
      <c r="D2520" t="s">
        <v>4409</v>
      </c>
      <c r="E2520" t="s">
        <v>4410</v>
      </c>
      <c r="F2520" t="s">
        <v>4409</v>
      </c>
      <c r="G2520" t="s">
        <v>4393</v>
      </c>
      <c r="H2520" t="s">
        <v>4394</v>
      </c>
    </row>
    <row r="2521" spans="1:8" x14ac:dyDescent="0.25">
      <c r="A2521">
        <v>554812</v>
      </c>
      <c r="B2521" t="s">
        <v>1307</v>
      </c>
      <c r="C2521">
        <v>4102</v>
      </c>
      <c r="D2521" t="s">
        <v>1277</v>
      </c>
      <c r="E2521" t="s">
        <v>1276</v>
      </c>
      <c r="F2521" t="s">
        <v>1277</v>
      </c>
      <c r="G2521" t="s">
        <v>1250</v>
      </c>
      <c r="H2521" t="s">
        <v>1251</v>
      </c>
    </row>
    <row r="2522" spans="1:8" x14ac:dyDescent="0.25">
      <c r="A2522">
        <v>554821</v>
      </c>
      <c r="B2522" t="s">
        <v>2003</v>
      </c>
      <c r="C2522">
        <v>8119</v>
      </c>
      <c r="D2522" t="s">
        <v>2003</v>
      </c>
      <c r="E2522" t="s">
        <v>2004</v>
      </c>
      <c r="F2522" t="s">
        <v>2005</v>
      </c>
      <c r="G2522" t="s">
        <v>1998</v>
      </c>
      <c r="H2522" t="s">
        <v>1999</v>
      </c>
    </row>
    <row r="2523" spans="1:8" x14ac:dyDescent="0.25">
      <c r="A2523">
        <v>554847</v>
      </c>
      <c r="B2523" t="s">
        <v>2672</v>
      </c>
      <c r="C2523">
        <v>5304</v>
      </c>
      <c r="D2523" t="s">
        <v>2631</v>
      </c>
      <c r="E2523" t="s">
        <v>2632</v>
      </c>
      <c r="F2523" t="s">
        <v>2631</v>
      </c>
      <c r="G2523" t="s">
        <v>2633</v>
      </c>
      <c r="H2523" t="s">
        <v>2634</v>
      </c>
    </row>
    <row r="2524" spans="1:8" x14ac:dyDescent="0.25">
      <c r="A2524">
        <v>554855</v>
      </c>
      <c r="B2524" t="s">
        <v>1207</v>
      </c>
      <c r="C2524">
        <v>4105</v>
      </c>
      <c r="D2524" t="s">
        <v>1284</v>
      </c>
      <c r="E2524" t="s">
        <v>1276</v>
      </c>
      <c r="F2524" t="s">
        <v>1277</v>
      </c>
      <c r="G2524" t="s">
        <v>1250</v>
      </c>
      <c r="H2524" t="s">
        <v>1251</v>
      </c>
    </row>
    <row r="2525" spans="1:8" x14ac:dyDescent="0.25">
      <c r="A2525">
        <v>554863</v>
      </c>
      <c r="B2525" t="s">
        <v>1450</v>
      </c>
      <c r="C2525">
        <v>5203</v>
      </c>
      <c r="D2525" t="s">
        <v>1388</v>
      </c>
      <c r="E2525" t="s">
        <v>1386</v>
      </c>
      <c r="F2525" t="s">
        <v>1385</v>
      </c>
      <c r="G2525" t="s">
        <v>1374</v>
      </c>
      <c r="H2525" t="s">
        <v>1375</v>
      </c>
    </row>
    <row r="2526" spans="1:8" x14ac:dyDescent="0.25">
      <c r="A2526">
        <v>554871</v>
      </c>
      <c r="B2526" t="s">
        <v>414</v>
      </c>
      <c r="C2526">
        <v>6113</v>
      </c>
      <c r="D2526" t="s">
        <v>4694</v>
      </c>
      <c r="E2526" t="s">
        <v>4693</v>
      </c>
      <c r="F2526" t="s">
        <v>4694</v>
      </c>
      <c r="G2526" t="s">
        <v>4687</v>
      </c>
      <c r="H2526" t="s">
        <v>4688</v>
      </c>
    </row>
    <row r="2527" spans="1:8" x14ac:dyDescent="0.25">
      <c r="A2527">
        <v>554880</v>
      </c>
      <c r="B2527" t="s">
        <v>1308</v>
      </c>
      <c r="C2527">
        <v>4105</v>
      </c>
      <c r="D2527" t="s">
        <v>1284</v>
      </c>
      <c r="E2527" t="s">
        <v>1276</v>
      </c>
      <c r="F2527" t="s">
        <v>1277</v>
      </c>
      <c r="G2527" t="s">
        <v>1250</v>
      </c>
      <c r="H2527" t="s">
        <v>1251</v>
      </c>
    </row>
    <row r="2528" spans="1:8" x14ac:dyDescent="0.25">
      <c r="A2528">
        <v>554898</v>
      </c>
      <c r="B2528" t="s">
        <v>674</v>
      </c>
      <c r="C2528">
        <v>6219</v>
      </c>
      <c r="D2528" t="s">
        <v>652</v>
      </c>
      <c r="E2528" t="s">
        <v>653</v>
      </c>
      <c r="F2528" t="s">
        <v>652</v>
      </c>
      <c r="G2528" t="s">
        <v>625</v>
      </c>
      <c r="H2528" t="s">
        <v>626</v>
      </c>
    </row>
    <row r="2529" spans="1:8" x14ac:dyDescent="0.25">
      <c r="A2529">
        <v>554901</v>
      </c>
      <c r="B2529" t="s">
        <v>2512</v>
      </c>
      <c r="C2529">
        <v>7107</v>
      </c>
      <c r="D2529" t="s">
        <v>2280</v>
      </c>
      <c r="E2529" t="s">
        <v>2281</v>
      </c>
      <c r="F2529" t="s">
        <v>2280</v>
      </c>
      <c r="G2529" t="s">
        <v>2277</v>
      </c>
      <c r="H2529" t="s">
        <v>2278</v>
      </c>
    </row>
    <row r="2530" spans="1:8" x14ac:dyDescent="0.25">
      <c r="A2530">
        <v>554910</v>
      </c>
      <c r="B2530" t="s">
        <v>2123</v>
      </c>
      <c r="C2530">
        <v>8116</v>
      </c>
      <c r="D2530" t="s">
        <v>2120</v>
      </c>
      <c r="E2530" t="s">
        <v>1997</v>
      </c>
      <c r="F2530" t="s">
        <v>1996</v>
      </c>
      <c r="G2530" t="s">
        <v>1998</v>
      </c>
      <c r="H2530" t="s">
        <v>1999</v>
      </c>
    </row>
    <row r="2531" spans="1:8" x14ac:dyDescent="0.25">
      <c r="A2531">
        <v>554928</v>
      </c>
      <c r="B2531" t="s">
        <v>2124</v>
      </c>
      <c r="C2531">
        <v>8121</v>
      </c>
      <c r="D2531" t="s">
        <v>2016</v>
      </c>
      <c r="E2531" t="s">
        <v>2017</v>
      </c>
      <c r="F2531" t="s">
        <v>2018</v>
      </c>
      <c r="G2531" t="s">
        <v>1998</v>
      </c>
      <c r="H2531" t="s">
        <v>1999</v>
      </c>
    </row>
    <row r="2532" spans="1:8" x14ac:dyDescent="0.25">
      <c r="A2532">
        <v>554936</v>
      </c>
      <c r="B2532" t="s">
        <v>1105</v>
      </c>
      <c r="C2532">
        <v>8101</v>
      </c>
      <c r="D2532" t="s">
        <v>2066</v>
      </c>
      <c r="E2532" t="s">
        <v>1997</v>
      </c>
      <c r="F2532" t="s">
        <v>1996</v>
      </c>
      <c r="G2532" t="s">
        <v>1998</v>
      </c>
      <c r="H2532" t="s">
        <v>1999</v>
      </c>
    </row>
    <row r="2533" spans="1:8" x14ac:dyDescent="0.25">
      <c r="A2533">
        <v>554944</v>
      </c>
      <c r="B2533" t="s">
        <v>2513</v>
      </c>
      <c r="C2533">
        <v>7107</v>
      </c>
      <c r="D2533" t="s">
        <v>2280</v>
      </c>
      <c r="E2533" t="s">
        <v>2281</v>
      </c>
      <c r="F2533" t="s">
        <v>2280</v>
      </c>
      <c r="G2533" t="s">
        <v>2277</v>
      </c>
      <c r="H2533" t="s">
        <v>2278</v>
      </c>
    </row>
    <row r="2534" spans="1:8" x14ac:dyDescent="0.25">
      <c r="A2534">
        <v>554952</v>
      </c>
      <c r="B2534" t="s">
        <v>2673</v>
      </c>
      <c r="C2534">
        <v>5302</v>
      </c>
      <c r="D2534" t="s">
        <v>2528</v>
      </c>
      <c r="E2534" t="s">
        <v>2632</v>
      </c>
      <c r="F2534" t="s">
        <v>2631</v>
      </c>
      <c r="G2534" t="s">
        <v>2633</v>
      </c>
      <c r="H2534" t="s">
        <v>2634</v>
      </c>
    </row>
    <row r="2535" spans="1:8" x14ac:dyDescent="0.25">
      <c r="A2535">
        <v>554961</v>
      </c>
      <c r="B2535" t="s">
        <v>1248</v>
      </c>
      <c r="C2535">
        <v>4103</v>
      </c>
      <c r="D2535" t="s">
        <v>1248</v>
      </c>
      <c r="E2535" t="s">
        <v>1249</v>
      </c>
      <c r="F2535" t="s">
        <v>1248</v>
      </c>
      <c r="G2535" t="s">
        <v>1250</v>
      </c>
      <c r="H2535" t="s">
        <v>1251</v>
      </c>
    </row>
    <row r="2536" spans="1:8" x14ac:dyDescent="0.25">
      <c r="A2536">
        <v>554979</v>
      </c>
      <c r="B2536" t="s">
        <v>1309</v>
      </c>
      <c r="C2536">
        <v>4106</v>
      </c>
      <c r="D2536" t="s">
        <v>1253</v>
      </c>
      <c r="E2536" t="s">
        <v>1249</v>
      </c>
      <c r="F2536" t="s">
        <v>1248</v>
      </c>
      <c r="G2536" t="s">
        <v>1250</v>
      </c>
      <c r="H2536" t="s">
        <v>1251</v>
      </c>
    </row>
    <row r="2537" spans="1:8" x14ac:dyDescent="0.25">
      <c r="A2537">
        <v>554995</v>
      </c>
      <c r="B2537" t="s">
        <v>1310</v>
      </c>
      <c r="C2537">
        <v>4103</v>
      </c>
      <c r="D2537" t="s">
        <v>1248</v>
      </c>
      <c r="E2537" t="s">
        <v>1249</v>
      </c>
      <c r="F2537" t="s">
        <v>1248</v>
      </c>
      <c r="G2537" t="s">
        <v>1250</v>
      </c>
      <c r="H2537" t="s">
        <v>1251</v>
      </c>
    </row>
    <row r="2538" spans="1:8" x14ac:dyDescent="0.25">
      <c r="A2538">
        <v>555029</v>
      </c>
      <c r="B2538" t="s">
        <v>1311</v>
      </c>
      <c r="C2538">
        <v>4103</v>
      </c>
      <c r="D2538" t="s">
        <v>1248</v>
      </c>
      <c r="E2538" t="s">
        <v>1249</v>
      </c>
      <c r="F2538" t="s">
        <v>1248</v>
      </c>
      <c r="G2538" t="s">
        <v>1250</v>
      </c>
      <c r="H2538" t="s">
        <v>1251</v>
      </c>
    </row>
    <row r="2539" spans="1:8" x14ac:dyDescent="0.25">
      <c r="A2539">
        <v>555045</v>
      </c>
      <c r="B2539" t="s">
        <v>1312</v>
      </c>
      <c r="C2539">
        <v>4103</v>
      </c>
      <c r="D2539" t="s">
        <v>1248</v>
      </c>
      <c r="E2539" t="s">
        <v>1249</v>
      </c>
      <c r="F2539" t="s">
        <v>1248</v>
      </c>
      <c r="G2539" t="s">
        <v>1250</v>
      </c>
      <c r="H2539" t="s">
        <v>1251</v>
      </c>
    </row>
    <row r="2540" spans="1:8" x14ac:dyDescent="0.25">
      <c r="A2540">
        <v>555088</v>
      </c>
      <c r="B2540" t="s">
        <v>2107</v>
      </c>
      <c r="C2540">
        <v>8108</v>
      </c>
      <c r="D2540" t="s">
        <v>2107</v>
      </c>
      <c r="E2540" t="s">
        <v>2108</v>
      </c>
      <c r="F2540" t="s">
        <v>2109</v>
      </c>
      <c r="G2540" t="s">
        <v>1998</v>
      </c>
      <c r="H2540" t="s">
        <v>1999</v>
      </c>
    </row>
    <row r="2541" spans="1:8" x14ac:dyDescent="0.25">
      <c r="A2541">
        <v>555134</v>
      </c>
      <c r="B2541" t="s">
        <v>2648</v>
      </c>
      <c r="C2541">
        <v>5309</v>
      </c>
      <c r="D2541" t="s">
        <v>2648</v>
      </c>
      <c r="E2541" t="s">
        <v>2647</v>
      </c>
      <c r="F2541" t="s">
        <v>2648</v>
      </c>
      <c r="G2541" t="s">
        <v>2633</v>
      </c>
      <c r="H2541" t="s">
        <v>2634</v>
      </c>
    </row>
    <row r="2542" spans="1:8" x14ac:dyDescent="0.25">
      <c r="A2542">
        <v>555169</v>
      </c>
      <c r="B2542" t="s">
        <v>1313</v>
      </c>
      <c r="C2542">
        <v>4106</v>
      </c>
      <c r="D2542" t="s">
        <v>1253</v>
      </c>
      <c r="E2542" t="s">
        <v>1249</v>
      </c>
      <c r="F2542" t="s">
        <v>1248</v>
      </c>
      <c r="G2542" t="s">
        <v>1250</v>
      </c>
      <c r="H2542" t="s">
        <v>1251</v>
      </c>
    </row>
    <row r="2543" spans="1:8" x14ac:dyDescent="0.25">
      <c r="A2543">
        <v>555177</v>
      </c>
      <c r="B2543" t="s">
        <v>1314</v>
      </c>
      <c r="C2543">
        <v>4103</v>
      </c>
      <c r="D2543" t="s">
        <v>1248</v>
      </c>
      <c r="E2543" t="s">
        <v>1249</v>
      </c>
      <c r="F2543" t="s">
        <v>1248</v>
      </c>
      <c r="G2543" t="s">
        <v>1250</v>
      </c>
      <c r="H2543" t="s">
        <v>1251</v>
      </c>
    </row>
    <row r="2544" spans="1:8" x14ac:dyDescent="0.25">
      <c r="A2544">
        <v>555185</v>
      </c>
      <c r="B2544" t="s">
        <v>1315</v>
      </c>
      <c r="C2544">
        <v>4106</v>
      </c>
      <c r="D2544" t="s">
        <v>1253</v>
      </c>
      <c r="E2544" t="s">
        <v>1249</v>
      </c>
      <c r="F2544" t="s">
        <v>1248</v>
      </c>
      <c r="G2544" t="s">
        <v>1250</v>
      </c>
      <c r="H2544" t="s">
        <v>1251</v>
      </c>
    </row>
    <row r="2545" spans="1:8" x14ac:dyDescent="0.25">
      <c r="A2545">
        <v>555193</v>
      </c>
      <c r="B2545" t="s">
        <v>1522</v>
      </c>
      <c r="C2545">
        <v>4202</v>
      </c>
      <c r="D2545" t="s">
        <v>4396</v>
      </c>
      <c r="E2545" t="s">
        <v>4397</v>
      </c>
      <c r="F2545" t="s">
        <v>4396</v>
      </c>
      <c r="G2545" t="s">
        <v>4393</v>
      </c>
      <c r="H2545" t="s">
        <v>4394</v>
      </c>
    </row>
    <row r="2546" spans="1:8" x14ac:dyDescent="0.25">
      <c r="A2546">
        <v>555207</v>
      </c>
      <c r="B2546" t="s">
        <v>1316</v>
      </c>
      <c r="C2546">
        <v>4103</v>
      </c>
      <c r="D2546" t="s">
        <v>1248</v>
      </c>
      <c r="E2546" t="s">
        <v>1249</v>
      </c>
      <c r="F2546" t="s">
        <v>1248</v>
      </c>
      <c r="G2546" t="s">
        <v>1250</v>
      </c>
      <c r="H2546" t="s">
        <v>1251</v>
      </c>
    </row>
    <row r="2547" spans="1:8" x14ac:dyDescent="0.25">
      <c r="A2547">
        <v>555215</v>
      </c>
      <c r="B2547" t="s">
        <v>1317</v>
      </c>
      <c r="C2547">
        <v>4106</v>
      </c>
      <c r="D2547" t="s">
        <v>1253</v>
      </c>
      <c r="E2547" t="s">
        <v>1249</v>
      </c>
      <c r="F2547" t="s">
        <v>1248</v>
      </c>
      <c r="G2547" t="s">
        <v>1250</v>
      </c>
      <c r="H2547" t="s">
        <v>1251</v>
      </c>
    </row>
    <row r="2548" spans="1:8" x14ac:dyDescent="0.25">
      <c r="A2548">
        <v>555223</v>
      </c>
      <c r="B2548" t="s">
        <v>4460</v>
      </c>
      <c r="C2548">
        <v>4214</v>
      </c>
      <c r="D2548" t="s">
        <v>4409</v>
      </c>
      <c r="E2548" t="s">
        <v>4410</v>
      </c>
      <c r="F2548" t="s">
        <v>4409</v>
      </c>
      <c r="G2548" t="s">
        <v>4393</v>
      </c>
      <c r="H2548" t="s">
        <v>4394</v>
      </c>
    </row>
    <row r="2549" spans="1:8" x14ac:dyDescent="0.25">
      <c r="A2549">
        <v>555231</v>
      </c>
      <c r="B2549" t="s">
        <v>675</v>
      </c>
      <c r="C2549">
        <v>6220</v>
      </c>
      <c r="D2549" t="s">
        <v>638</v>
      </c>
      <c r="E2549" t="s">
        <v>639</v>
      </c>
      <c r="F2549" t="s">
        <v>638</v>
      </c>
      <c r="G2549" t="s">
        <v>625</v>
      </c>
      <c r="H2549" t="s">
        <v>626</v>
      </c>
    </row>
    <row r="2550" spans="1:8" x14ac:dyDescent="0.25">
      <c r="A2550">
        <v>555240</v>
      </c>
      <c r="B2550" t="s">
        <v>2674</v>
      </c>
      <c r="C2550">
        <v>5301</v>
      </c>
      <c r="D2550" t="s">
        <v>2657</v>
      </c>
      <c r="E2550" t="s">
        <v>2658</v>
      </c>
      <c r="F2550" t="s">
        <v>2659</v>
      </c>
      <c r="G2550" t="s">
        <v>2633</v>
      </c>
      <c r="H2550" t="s">
        <v>2634</v>
      </c>
    </row>
    <row r="2551" spans="1:8" x14ac:dyDescent="0.25">
      <c r="A2551">
        <v>555258</v>
      </c>
      <c r="B2551" t="s">
        <v>1318</v>
      </c>
      <c r="C2551">
        <v>4103</v>
      </c>
      <c r="D2551" t="s">
        <v>1248</v>
      </c>
      <c r="E2551" t="s">
        <v>1249</v>
      </c>
      <c r="F2551" t="s">
        <v>1248</v>
      </c>
      <c r="G2551" t="s">
        <v>1250</v>
      </c>
      <c r="H2551" t="s">
        <v>1251</v>
      </c>
    </row>
    <row r="2552" spans="1:8" x14ac:dyDescent="0.25">
      <c r="A2552">
        <v>555266</v>
      </c>
      <c r="B2552" t="s">
        <v>4809</v>
      </c>
      <c r="C2552">
        <v>6111</v>
      </c>
      <c r="D2552" t="s">
        <v>4744</v>
      </c>
      <c r="E2552" t="s">
        <v>4709</v>
      </c>
      <c r="F2552" t="s">
        <v>4708</v>
      </c>
      <c r="G2552" t="s">
        <v>4687</v>
      </c>
      <c r="H2552" t="s">
        <v>4688</v>
      </c>
    </row>
    <row r="2553" spans="1:8" x14ac:dyDescent="0.25">
      <c r="A2553">
        <v>555274</v>
      </c>
      <c r="B2553" t="s">
        <v>2125</v>
      </c>
      <c r="C2553">
        <v>8117</v>
      </c>
      <c r="D2553" t="s">
        <v>2006</v>
      </c>
      <c r="E2553" t="s">
        <v>2007</v>
      </c>
      <c r="F2553" t="s">
        <v>2006</v>
      </c>
      <c r="G2553" t="s">
        <v>1998</v>
      </c>
      <c r="H2553" t="s">
        <v>1999</v>
      </c>
    </row>
    <row r="2554" spans="1:8" x14ac:dyDescent="0.25">
      <c r="A2554">
        <v>555282</v>
      </c>
      <c r="B2554" t="s">
        <v>676</v>
      </c>
      <c r="C2554">
        <v>6207</v>
      </c>
      <c r="D2554" t="s">
        <v>662</v>
      </c>
      <c r="E2554" t="s">
        <v>663</v>
      </c>
      <c r="F2554" t="s">
        <v>664</v>
      </c>
      <c r="G2554" t="s">
        <v>625</v>
      </c>
      <c r="H2554" t="s">
        <v>626</v>
      </c>
    </row>
    <row r="2555" spans="1:8" x14ac:dyDescent="0.25">
      <c r="A2555">
        <v>555291</v>
      </c>
      <c r="B2555" t="s">
        <v>2126</v>
      </c>
      <c r="C2555">
        <v>8104</v>
      </c>
      <c r="D2555" t="s">
        <v>2127</v>
      </c>
      <c r="E2555" t="s">
        <v>2108</v>
      </c>
      <c r="F2555" t="s">
        <v>2109</v>
      </c>
      <c r="G2555" t="s">
        <v>1998</v>
      </c>
      <c r="H2555" t="s">
        <v>1999</v>
      </c>
    </row>
    <row r="2556" spans="1:8" x14ac:dyDescent="0.25">
      <c r="A2556">
        <v>555304</v>
      </c>
      <c r="B2556" t="s">
        <v>1319</v>
      </c>
      <c r="C2556">
        <v>4103</v>
      </c>
      <c r="D2556" t="s">
        <v>1248</v>
      </c>
      <c r="E2556" t="s">
        <v>1249</v>
      </c>
      <c r="F2556" t="s">
        <v>1248</v>
      </c>
      <c r="G2556" t="s">
        <v>1250</v>
      </c>
      <c r="H2556" t="s">
        <v>1251</v>
      </c>
    </row>
    <row r="2557" spans="1:8" x14ac:dyDescent="0.25">
      <c r="A2557">
        <v>555312</v>
      </c>
      <c r="B2557" t="s">
        <v>2128</v>
      </c>
      <c r="C2557">
        <v>8101</v>
      </c>
      <c r="D2557" t="s">
        <v>2066</v>
      </c>
      <c r="E2557" t="s">
        <v>1997</v>
      </c>
      <c r="F2557" t="s">
        <v>1996</v>
      </c>
      <c r="G2557" t="s">
        <v>1998</v>
      </c>
      <c r="H2557" t="s">
        <v>1999</v>
      </c>
    </row>
    <row r="2558" spans="1:8" x14ac:dyDescent="0.25">
      <c r="A2558">
        <v>555347</v>
      </c>
      <c r="B2558" t="s">
        <v>1320</v>
      </c>
      <c r="C2558">
        <v>4103</v>
      </c>
      <c r="D2558" t="s">
        <v>1248</v>
      </c>
      <c r="E2558" t="s">
        <v>1249</v>
      </c>
      <c r="F2558" t="s">
        <v>1248</v>
      </c>
      <c r="G2558" t="s">
        <v>1250</v>
      </c>
      <c r="H2558" t="s">
        <v>1251</v>
      </c>
    </row>
    <row r="2559" spans="1:8" x14ac:dyDescent="0.25">
      <c r="A2559">
        <v>555363</v>
      </c>
      <c r="B2559" t="s">
        <v>1321</v>
      </c>
      <c r="C2559">
        <v>4106</v>
      </c>
      <c r="D2559" t="s">
        <v>1253</v>
      </c>
      <c r="E2559" t="s">
        <v>1249</v>
      </c>
      <c r="F2559" t="s">
        <v>1248</v>
      </c>
      <c r="G2559" t="s">
        <v>1250</v>
      </c>
      <c r="H2559" t="s">
        <v>1251</v>
      </c>
    </row>
    <row r="2560" spans="1:8" x14ac:dyDescent="0.25">
      <c r="A2560">
        <v>555380</v>
      </c>
      <c r="B2560" t="s">
        <v>1322</v>
      </c>
      <c r="C2560">
        <v>4103</v>
      </c>
      <c r="D2560" t="s">
        <v>1248</v>
      </c>
      <c r="E2560" t="s">
        <v>1249</v>
      </c>
      <c r="F2560" t="s">
        <v>1248</v>
      </c>
      <c r="G2560" t="s">
        <v>1250</v>
      </c>
      <c r="H2560" t="s">
        <v>1251</v>
      </c>
    </row>
    <row r="2561" spans="1:8" x14ac:dyDescent="0.25">
      <c r="A2561">
        <v>555398</v>
      </c>
      <c r="B2561" t="s">
        <v>1323</v>
      </c>
      <c r="C2561">
        <v>4103</v>
      </c>
      <c r="D2561" t="s">
        <v>1248</v>
      </c>
      <c r="E2561" t="s">
        <v>1249</v>
      </c>
      <c r="F2561" t="s">
        <v>1248</v>
      </c>
      <c r="G2561" t="s">
        <v>1250</v>
      </c>
      <c r="H2561" t="s">
        <v>1251</v>
      </c>
    </row>
    <row r="2562" spans="1:8" x14ac:dyDescent="0.25">
      <c r="A2562">
        <v>555428</v>
      </c>
      <c r="B2562" t="s">
        <v>1253</v>
      </c>
      <c r="C2562">
        <v>4106</v>
      </c>
      <c r="D2562" t="s">
        <v>1253</v>
      </c>
      <c r="E2562" t="s">
        <v>1249</v>
      </c>
      <c r="F2562" t="s">
        <v>1248</v>
      </c>
      <c r="G2562" t="s">
        <v>1250</v>
      </c>
      <c r="H2562" t="s">
        <v>1251</v>
      </c>
    </row>
    <row r="2563" spans="1:8" x14ac:dyDescent="0.25">
      <c r="A2563">
        <v>555444</v>
      </c>
      <c r="B2563" t="s">
        <v>1324</v>
      </c>
      <c r="C2563">
        <v>4103</v>
      </c>
      <c r="D2563" t="s">
        <v>1248</v>
      </c>
      <c r="E2563" t="s">
        <v>1249</v>
      </c>
      <c r="F2563" t="s">
        <v>1248</v>
      </c>
      <c r="G2563" t="s">
        <v>1250</v>
      </c>
      <c r="H2563" t="s">
        <v>1251</v>
      </c>
    </row>
    <row r="2564" spans="1:8" x14ac:dyDescent="0.25">
      <c r="A2564">
        <v>555452</v>
      </c>
      <c r="B2564" t="s">
        <v>1325</v>
      </c>
      <c r="C2564">
        <v>4106</v>
      </c>
      <c r="D2564" t="s">
        <v>1253</v>
      </c>
      <c r="E2564" t="s">
        <v>1249</v>
      </c>
      <c r="F2564" t="s">
        <v>1248</v>
      </c>
      <c r="G2564" t="s">
        <v>1250</v>
      </c>
      <c r="H2564" t="s">
        <v>1251</v>
      </c>
    </row>
    <row r="2565" spans="1:8" x14ac:dyDescent="0.25">
      <c r="A2565">
        <v>555479</v>
      </c>
      <c r="B2565" t="s">
        <v>1326</v>
      </c>
      <c r="C2565">
        <v>4106</v>
      </c>
      <c r="D2565" t="s">
        <v>1253</v>
      </c>
      <c r="E2565" t="s">
        <v>1249</v>
      </c>
      <c r="F2565" t="s">
        <v>1248</v>
      </c>
      <c r="G2565" t="s">
        <v>1250</v>
      </c>
      <c r="H2565" t="s">
        <v>1251</v>
      </c>
    </row>
    <row r="2566" spans="1:8" x14ac:dyDescent="0.25">
      <c r="A2566">
        <v>555525</v>
      </c>
      <c r="B2566" t="s">
        <v>1327</v>
      </c>
      <c r="C2566">
        <v>4103</v>
      </c>
      <c r="D2566" t="s">
        <v>1248</v>
      </c>
      <c r="E2566" t="s">
        <v>1249</v>
      </c>
      <c r="F2566" t="s">
        <v>1248</v>
      </c>
      <c r="G2566" t="s">
        <v>1250</v>
      </c>
      <c r="H2566" t="s">
        <v>1251</v>
      </c>
    </row>
    <row r="2567" spans="1:8" x14ac:dyDescent="0.25">
      <c r="A2567">
        <v>555533</v>
      </c>
      <c r="B2567" t="s">
        <v>1328</v>
      </c>
      <c r="C2567">
        <v>4103</v>
      </c>
      <c r="D2567" t="s">
        <v>1248</v>
      </c>
      <c r="E2567" t="s">
        <v>1249</v>
      </c>
      <c r="F2567" t="s">
        <v>1248</v>
      </c>
      <c r="G2567" t="s">
        <v>1250</v>
      </c>
      <c r="H2567" t="s">
        <v>1251</v>
      </c>
    </row>
    <row r="2568" spans="1:8" x14ac:dyDescent="0.25">
      <c r="A2568">
        <v>555550</v>
      </c>
      <c r="B2568" t="s">
        <v>1329</v>
      </c>
      <c r="C2568">
        <v>4103</v>
      </c>
      <c r="D2568" t="s">
        <v>1248</v>
      </c>
      <c r="E2568" t="s">
        <v>1249</v>
      </c>
      <c r="F2568" t="s">
        <v>1248</v>
      </c>
      <c r="G2568" t="s">
        <v>1250</v>
      </c>
      <c r="H2568" t="s">
        <v>1251</v>
      </c>
    </row>
    <row r="2569" spans="1:8" x14ac:dyDescent="0.25">
      <c r="A2569">
        <v>555584</v>
      </c>
      <c r="B2569" t="s">
        <v>1330</v>
      </c>
      <c r="C2569">
        <v>4106</v>
      </c>
      <c r="D2569" t="s">
        <v>1253</v>
      </c>
      <c r="E2569" t="s">
        <v>1249</v>
      </c>
      <c r="F2569" t="s">
        <v>1248</v>
      </c>
      <c r="G2569" t="s">
        <v>1250</v>
      </c>
      <c r="H2569" t="s">
        <v>1251</v>
      </c>
    </row>
    <row r="2570" spans="1:8" x14ac:dyDescent="0.25">
      <c r="A2570">
        <v>555592</v>
      </c>
      <c r="B2570" t="s">
        <v>1331</v>
      </c>
      <c r="C2570">
        <v>4103</v>
      </c>
      <c r="D2570" t="s">
        <v>1248</v>
      </c>
      <c r="E2570" t="s">
        <v>1249</v>
      </c>
      <c r="F2570" t="s">
        <v>1248</v>
      </c>
      <c r="G2570" t="s">
        <v>1250</v>
      </c>
      <c r="H2570" t="s">
        <v>1251</v>
      </c>
    </row>
    <row r="2571" spans="1:8" x14ac:dyDescent="0.25">
      <c r="A2571">
        <v>555614</v>
      </c>
      <c r="B2571" t="s">
        <v>1332</v>
      </c>
      <c r="C2571">
        <v>4103</v>
      </c>
      <c r="D2571" t="s">
        <v>1248</v>
      </c>
      <c r="E2571" t="s">
        <v>1249</v>
      </c>
      <c r="F2571" t="s">
        <v>1248</v>
      </c>
      <c r="G2571" t="s">
        <v>1250</v>
      </c>
      <c r="H2571" t="s">
        <v>1251</v>
      </c>
    </row>
    <row r="2572" spans="1:8" x14ac:dyDescent="0.25">
      <c r="A2572">
        <v>555622</v>
      </c>
      <c r="B2572" t="s">
        <v>1333</v>
      </c>
      <c r="C2572">
        <v>4103</v>
      </c>
      <c r="D2572" t="s">
        <v>1248</v>
      </c>
      <c r="E2572" t="s">
        <v>1249</v>
      </c>
      <c r="F2572" t="s">
        <v>1248</v>
      </c>
      <c r="G2572" t="s">
        <v>1250</v>
      </c>
      <c r="H2572" t="s">
        <v>1251</v>
      </c>
    </row>
    <row r="2573" spans="1:8" x14ac:dyDescent="0.25">
      <c r="A2573">
        <v>555631</v>
      </c>
      <c r="B2573" t="s">
        <v>1334</v>
      </c>
      <c r="C2573">
        <v>4105</v>
      </c>
      <c r="D2573" t="s">
        <v>1284</v>
      </c>
      <c r="E2573" t="s">
        <v>1276</v>
      </c>
      <c r="F2573" t="s">
        <v>1277</v>
      </c>
      <c r="G2573" t="s">
        <v>1250</v>
      </c>
      <c r="H2573" t="s">
        <v>1251</v>
      </c>
    </row>
    <row r="2574" spans="1:8" x14ac:dyDescent="0.25">
      <c r="A2574">
        <v>555657</v>
      </c>
      <c r="B2574" t="s">
        <v>1335</v>
      </c>
      <c r="C2574">
        <v>4103</v>
      </c>
      <c r="D2574" t="s">
        <v>1248</v>
      </c>
      <c r="E2574" t="s">
        <v>1249</v>
      </c>
      <c r="F2574" t="s">
        <v>1248</v>
      </c>
      <c r="G2574" t="s">
        <v>1250</v>
      </c>
      <c r="H2574" t="s">
        <v>1251</v>
      </c>
    </row>
    <row r="2575" spans="1:8" x14ac:dyDescent="0.25">
      <c r="A2575">
        <v>555681</v>
      </c>
      <c r="B2575" t="s">
        <v>1336</v>
      </c>
      <c r="C2575">
        <v>4103</v>
      </c>
      <c r="D2575" t="s">
        <v>1248</v>
      </c>
      <c r="E2575" t="s">
        <v>1249</v>
      </c>
      <c r="F2575" t="s">
        <v>1248</v>
      </c>
      <c r="G2575" t="s">
        <v>1250</v>
      </c>
      <c r="H2575" t="s">
        <v>1251</v>
      </c>
    </row>
    <row r="2576" spans="1:8" x14ac:dyDescent="0.25">
      <c r="A2576">
        <v>555690</v>
      </c>
      <c r="B2576" t="s">
        <v>1337</v>
      </c>
      <c r="C2576">
        <v>4103</v>
      </c>
      <c r="D2576" t="s">
        <v>1248</v>
      </c>
      <c r="E2576" t="s">
        <v>1249</v>
      </c>
      <c r="F2576" t="s">
        <v>1248</v>
      </c>
      <c r="G2576" t="s">
        <v>1250</v>
      </c>
      <c r="H2576" t="s">
        <v>1251</v>
      </c>
    </row>
    <row r="2577" spans="1:8" x14ac:dyDescent="0.25">
      <c r="A2577">
        <v>555703</v>
      </c>
      <c r="B2577" t="s">
        <v>1338</v>
      </c>
      <c r="C2577">
        <v>4106</v>
      </c>
      <c r="D2577" t="s">
        <v>1253</v>
      </c>
      <c r="E2577" t="s">
        <v>1249</v>
      </c>
      <c r="F2577" t="s">
        <v>1248</v>
      </c>
      <c r="G2577" t="s">
        <v>1250</v>
      </c>
      <c r="H2577" t="s">
        <v>1251</v>
      </c>
    </row>
    <row r="2578" spans="1:8" x14ac:dyDescent="0.25">
      <c r="A2578">
        <v>555711</v>
      </c>
      <c r="B2578" t="s">
        <v>1339</v>
      </c>
      <c r="C2578">
        <v>4103</v>
      </c>
      <c r="D2578" t="s">
        <v>1248</v>
      </c>
      <c r="E2578" t="s">
        <v>1249</v>
      </c>
      <c r="F2578" t="s">
        <v>1248</v>
      </c>
      <c r="G2578" t="s">
        <v>1250</v>
      </c>
      <c r="H2578" t="s">
        <v>1251</v>
      </c>
    </row>
    <row r="2579" spans="1:8" x14ac:dyDescent="0.25">
      <c r="A2579">
        <v>555738</v>
      </c>
      <c r="B2579" t="s">
        <v>894</v>
      </c>
      <c r="C2579">
        <v>4106</v>
      </c>
      <c r="D2579" t="s">
        <v>1253</v>
      </c>
      <c r="E2579" t="s">
        <v>1249</v>
      </c>
      <c r="F2579" t="s">
        <v>1248</v>
      </c>
      <c r="G2579" t="s">
        <v>1250</v>
      </c>
      <c r="H2579" t="s">
        <v>1251</v>
      </c>
    </row>
    <row r="2580" spans="1:8" x14ac:dyDescent="0.25">
      <c r="A2580">
        <v>555762</v>
      </c>
      <c r="B2580" t="s">
        <v>1340</v>
      </c>
      <c r="C2580">
        <v>4103</v>
      </c>
      <c r="D2580" t="s">
        <v>1248</v>
      </c>
      <c r="E2580" t="s">
        <v>1249</v>
      </c>
      <c r="F2580" t="s">
        <v>1248</v>
      </c>
      <c r="G2580" t="s">
        <v>1250</v>
      </c>
      <c r="H2580" t="s">
        <v>1251</v>
      </c>
    </row>
    <row r="2581" spans="1:8" x14ac:dyDescent="0.25">
      <c r="A2581">
        <v>555771</v>
      </c>
      <c r="B2581" t="s">
        <v>3019</v>
      </c>
      <c r="C2581">
        <v>3205</v>
      </c>
      <c r="D2581" t="s">
        <v>3019</v>
      </c>
      <c r="E2581" t="s">
        <v>3018</v>
      </c>
      <c r="F2581" t="s">
        <v>3019</v>
      </c>
      <c r="G2581" t="s">
        <v>3012</v>
      </c>
      <c r="H2581" t="s">
        <v>3013</v>
      </c>
    </row>
    <row r="2582" spans="1:8" x14ac:dyDescent="0.25">
      <c r="A2582">
        <v>555797</v>
      </c>
      <c r="B2582" t="s">
        <v>3173</v>
      </c>
      <c r="C2582">
        <v>3205</v>
      </c>
      <c r="D2582" t="s">
        <v>3019</v>
      </c>
      <c r="E2582" t="s">
        <v>3018</v>
      </c>
      <c r="F2582" t="s">
        <v>3019</v>
      </c>
      <c r="G2582" t="s">
        <v>3012</v>
      </c>
      <c r="H2582" t="s">
        <v>3013</v>
      </c>
    </row>
    <row r="2583" spans="1:8" x14ac:dyDescent="0.25">
      <c r="A2583">
        <v>555801</v>
      </c>
      <c r="B2583" t="s">
        <v>2797</v>
      </c>
      <c r="C2583">
        <v>3205</v>
      </c>
      <c r="D2583" t="s">
        <v>3019</v>
      </c>
      <c r="E2583" t="s">
        <v>3018</v>
      </c>
      <c r="F2583" t="s">
        <v>3019</v>
      </c>
      <c r="G2583" t="s">
        <v>3012</v>
      </c>
      <c r="H2583" t="s">
        <v>3013</v>
      </c>
    </row>
    <row r="2584" spans="1:8" x14ac:dyDescent="0.25">
      <c r="A2584">
        <v>555835</v>
      </c>
      <c r="B2584" t="s">
        <v>3174</v>
      </c>
      <c r="C2584">
        <v>3205</v>
      </c>
      <c r="D2584" t="s">
        <v>3019</v>
      </c>
      <c r="E2584" t="s">
        <v>3018</v>
      </c>
      <c r="F2584" t="s">
        <v>3019</v>
      </c>
      <c r="G2584" t="s">
        <v>3012</v>
      </c>
      <c r="H2584" t="s">
        <v>3013</v>
      </c>
    </row>
    <row r="2585" spans="1:8" x14ac:dyDescent="0.25">
      <c r="A2585">
        <v>555894</v>
      </c>
      <c r="B2585" t="s">
        <v>3175</v>
      </c>
      <c r="C2585">
        <v>3214</v>
      </c>
      <c r="D2585" t="s">
        <v>2377</v>
      </c>
      <c r="E2585" t="s">
        <v>3018</v>
      </c>
      <c r="F2585" t="s">
        <v>3019</v>
      </c>
      <c r="G2585" t="s">
        <v>3012</v>
      </c>
      <c r="H2585" t="s">
        <v>3013</v>
      </c>
    </row>
    <row r="2586" spans="1:8" x14ac:dyDescent="0.25">
      <c r="A2586">
        <v>555941</v>
      </c>
      <c r="B2586" t="s">
        <v>3176</v>
      </c>
      <c r="C2586">
        <v>3205</v>
      </c>
      <c r="D2586" t="s">
        <v>3019</v>
      </c>
      <c r="E2586" t="s">
        <v>3018</v>
      </c>
      <c r="F2586" t="s">
        <v>3019</v>
      </c>
      <c r="G2586" t="s">
        <v>3012</v>
      </c>
      <c r="H2586" t="s">
        <v>3013</v>
      </c>
    </row>
    <row r="2587" spans="1:8" x14ac:dyDescent="0.25">
      <c r="A2587">
        <v>556041</v>
      </c>
      <c r="B2587" t="s">
        <v>3177</v>
      </c>
      <c r="C2587">
        <v>3205</v>
      </c>
      <c r="D2587" t="s">
        <v>3019</v>
      </c>
      <c r="E2587" t="s">
        <v>3018</v>
      </c>
      <c r="F2587" t="s">
        <v>3019</v>
      </c>
      <c r="G2587" t="s">
        <v>3012</v>
      </c>
      <c r="H2587" t="s">
        <v>3013</v>
      </c>
    </row>
    <row r="2588" spans="1:8" x14ac:dyDescent="0.25">
      <c r="A2588">
        <v>556068</v>
      </c>
      <c r="B2588" t="s">
        <v>3178</v>
      </c>
      <c r="C2588">
        <v>3205</v>
      </c>
      <c r="D2588" t="s">
        <v>3019</v>
      </c>
      <c r="E2588" t="s">
        <v>3018</v>
      </c>
      <c r="F2588" t="s">
        <v>3019</v>
      </c>
      <c r="G2588" t="s">
        <v>3012</v>
      </c>
      <c r="H2588" t="s">
        <v>3013</v>
      </c>
    </row>
    <row r="2589" spans="1:8" x14ac:dyDescent="0.25">
      <c r="A2589">
        <v>556076</v>
      </c>
      <c r="B2589" t="s">
        <v>3179</v>
      </c>
      <c r="C2589">
        <v>3214</v>
      </c>
      <c r="D2589" t="s">
        <v>2377</v>
      </c>
      <c r="E2589" t="s">
        <v>3018</v>
      </c>
      <c r="F2589" t="s">
        <v>3019</v>
      </c>
      <c r="G2589" t="s">
        <v>3012</v>
      </c>
      <c r="H2589" t="s">
        <v>3013</v>
      </c>
    </row>
    <row r="2590" spans="1:8" x14ac:dyDescent="0.25">
      <c r="A2590">
        <v>556084</v>
      </c>
      <c r="B2590" t="s">
        <v>3180</v>
      </c>
      <c r="C2590">
        <v>3214</v>
      </c>
      <c r="D2590" t="s">
        <v>2377</v>
      </c>
      <c r="E2590" t="s">
        <v>3018</v>
      </c>
      <c r="F2590" t="s">
        <v>3019</v>
      </c>
      <c r="G2590" t="s">
        <v>3012</v>
      </c>
      <c r="H2590" t="s">
        <v>3013</v>
      </c>
    </row>
    <row r="2591" spans="1:8" x14ac:dyDescent="0.25">
      <c r="A2591">
        <v>556106</v>
      </c>
      <c r="B2591" t="s">
        <v>1621</v>
      </c>
      <c r="C2591">
        <v>3205</v>
      </c>
      <c r="D2591" t="s">
        <v>3019</v>
      </c>
      <c r="E2591" t="s">
        <v>3018</v>
      </c>
      <c r="F2591" t="s">
        <v>3019</v>
      </c>
      <c r="G2591" t="s">
        <v>3012</v>
      </c>
      <c r="H2591" t="s">
        <v>3013</v>
      </c>
    </row>
    <row r="2592" spans="1:8" x14ac:dyDescent="0.25">
      <c r="A2592">
        <v>556181</v>
      </c>
      <c r="B2592" t="s">
        <v>108</v>
      </c>
      <c r="C2592">
        <v>3214</v>
      </c>
      <c r="D2592" t="s">
        <v>2377</v>
      </c>
      <c r="E2592" t="s">
        <v>3018</v>
      </c>
      <c r="F2592" t="s">
        <v>3019</v>
      </c>
      <c r="G2592" t="s">
        <v>3012</v>
      </c>
      <c r="H2592" t="s">
        <v>3013</v>
      </c>
    </row>
    <row r="2593" spans="1:8" x14ac:dyDescent="0.25">
      <c r="A2593">
        <v>556203</v>
      </c>
      <c r="B2593" t="s">
        <v>3181</v>
      </c>
      <c r="C2593">
        <v>3214</v>
      </c>
      <c r="D2593" t="s">
        <v>2377</v>
      </c>
      <c r="E2593" t="s">
        <v>3018</v>
      </c>
      <c r="F2593" t="s">
        <v>3019</v>
      </c>
      <c r="G2593" t="s">
        <v>3012</v>
      </c>
      <c r="H2593" t="s">
        <v>3013</v>
      </c>
    </row>
    <row r="2594" spans="1:8" x14ac:dyDescent="0.25">
      <c r="A2594">
        <v>556254</v>
      </c>
      <c r="B2594" t="s">
        <v>3089</v>
      </c>
      <c r="C2594">
        <v>3203</v>
      </c>
      <c r="D2594" t="s">
        <v>3089</v>
      </c>
      <c r="E2594" t="s">
        <v>3018</v>
      </c>
      <c r="F2594" t="s">
        <v>3019</v>
      </c>
      <c r="G2594" t="s">
        <v>3012</v>
      </c>
      <c r="H2594" t="s">
        <v>3013</v>
      </c>
    </row>
    <row r="2595" spans="1:8" x14ac:dyDescent="0.25">
      <c r="A2595">
        <v>556301</v>
      </c>
      <c r="B2595" t="s">
        <v>1141</v>
      </c>
      <c r="C2595">
        <v>3214</v>
      </c>
      <c r="D2595" t="s">
        <v>2377</v>
      </c>
      <c r="E2595" t="s">
        <v>3018</v>
      </c>
      <c r="F2595" t="s">
        <v>3019</v>
      </c>
      <c r="G2595" t="s">
        <v>3012</v>
      </c>
      <c r="H2595" t="s">
        <v>3013</v>
      </c>
    </row>
    <row r="2596" spans="1:8" x14ac:dyDescent="0.25">
      <c r="A2596">
        <v>556319</v>
      </c>
      <c r="B2596" t="s">
        <v>3182</v>
      </c>
      <c r="C2596">
        <v>3203</v>
      </c>
      <c r="D2596" t="s">
        <v>3089</v>
      </c>
      <c r="E2596" t="s">
        <v>3018</v>
      </c>
      <c r="F2596" t="s">
        <v>3019</v>
      </c>
      <c r="G2596" t="s">
        <v>3012</v>
      </c>
      <c r="H2596" t="s">
        <v>3013</v>
      </c>
    </row>
    <row r="2597" spans="1:8" x14ac:dyDescent="0.25">
      <c r="A2597">
        <v>556335</v>
      </c>
      <c r="B2597" t="s">
        <v>3183</v>
      </c>
      <c r="C2597">
        <v>3203</v>
      </c>
      <c r="D2597" t="s">
        <v>3089</v>
      </c>
      <c r="E2597" t="s">
        <v>3018</v>
      </c>
      <c r="F2597" t="s">
        <v>3019</v>
      </c>
      <c r="G2597" t="s">
        <v>3012</v>
      </c>
      <c r="H2597" t="s">
        <v>3013</v>
      </c>
    </row>
    <row r="2598" spans="1:8" x14ac:dyDescent="0.25">
      <c r="A2598">
        <v>556343</v>
      </c>
      <c r="B2598" t="s">
        <v>3184</v>
      </c>
      <c r="C2598">
        <v>3205</v>
      </c>
      <c r="D2598" t="s">
        <v>3019</v>
      </c>
      <c r="E2598" t="s">
        <v>3018</v>
      </c>
      <c r="F2598" t="s">
        <v>3019</v>
      </c>
      <c r="G2598" t="s">
        <v>3012</v>
      </c>
      <c r="H2598" t="s">
        <v>3013</v>
      </c>
    </row>
    <row r="2599" spans="1:8" x14ac:dyDescent="0.25">
      <c r="A2599">
        <v>556378</v>
      </c>
      <c r="B2599" t="s">
        <v>3185</v>
      </c>
      <c r="C2599">
        <v>3205</v>
      </c>
      <c r="D2599" t="s">
        <v>3019</v>
      </c>
      <c r="E2599" t="s">
        <v>3018</v>
      </c>
      <c r="F2599" t="s">
        <v>3019</v>
      </c>
      <c r="G2599" t="s">
        <v>3012</v>
      </c>
      <c r="H2599" t="s">
        <v>3013</v>
      </c>
    </row>
    <row r="2600" spans="1:8" x14ac:dyDescent="0.25">
      <c r="A2600">
        <v>556386</v>
      </c>
      <c r="B2600" t="s">
        <v>3186</v>
      </c>
      <c r="C2600">
        <v>3205</v>
      </c>
      <c r="D2600" t="s">
        <v>3019</v>
      </c>
      <c r="E2600" t="s">
        <v>3018</v>
      </c>
      <c r="F2600" t="s">
        <v>3019</v>
      </c>
      <c r="G2600" t="s">
        <v>3012</v>
      </c>
      <c r="H2600" t="s">
        <v>3013</v>
      </c>
    </row>
    <row r="2601" spans="1:8" x14ac:dyDescent="0.25">
      <c r="A2601">
        <v>556394</v>
      </c>
      <c r="B2601" t="s">
        <v>3187</v>
      </c>
      <c r="C2601">
        <v>3205</v>
      </c>
      <c r="D2601" t="s">
        <v>3019</v>
      </c>
      <c r="E2601" t="s">
        <v>3018</v>
      </c>
      <c r="F2601" t="s">
        <v>3019</v>
      </c>
      <c r="G2601" t="s">
        <v>3012</v>
      </c>
      <c r="H2601" t="s">
        <v>3013</v>
      </c>
    </row>
    <row r="2602" spans="1:8" x14ac:dyDescent="0.25">
      <c r="A2602">
        <v>556432</v>
      </c>
      <c r="B2602" t="s">
        <v>3188</v>
      </c>
      <c r="C2602">
        <v>3214</v>
      </c>
      <c r="D2602" t="s">
        <v>2377</v>
      </c>
      <c r="E2602" t="s">
        <v>3018</v>
      </c>
      <c r="F2602" t="s">
        <v>3019</v>
      </c>
      <c r="G2602" t="s">
        <v>3012</v>
      </c>
      <c r="H2602" t="s">
        <v>3013</v>
      </c>
    </row>
    <row r="2603" spans="1:8" x14ac:dyDescent="0.25">
      <c r="A2603">
        <v>556467</v>
      </c>
      <c r="B2603" t="s">
        <v>3189</v>
      </c>
      <c r="C2603">
        <v>3214</v>
      </c>
      <c r="D2603" t="s">
        <v>2377</v>
      </c>
      <c r="E2603" t="s">
        <v>3018</v>
      </c>
      <c r="F2603" t="s">
        <v>3019</v>
      </c>
      <c r="G2603" t="s">
        <v>3012</v>
      </c>
      <c r="H2603" t="s">
        <v>3013</v>
      </c>
    </row>
    <row r="2604" spans="1:8" x14ac:dyDescent="0.25">
      <c r="A2604">
        <v>556505</v>
      </c>
      <c r="B2604" t="s">
        <v>3190</v>
      </c>
      <c r="C2604">
        <v>3205</v>
      </c>
      <c r="D2604" t="s">
        <v>3019</v>
      </c>
      <c r="E2604" t="s">
        <v>3018</v>
      </c>
      <c r="F2604" t="s">
        <v>3019</v>
      </c>
      <c r="G2604" t="s">
        <v>3012</v>
      </c>
      <c r="H2604" t="s">
        <v>3013</v>
      </c>
    </row>
    <row r="2605" spans="1:8" x14ac:dyDescent="0.25">
      <c r="A2605">
        <v>556629</v>
      </c>
      <c r="B2605" t="s">
        <v>3191</v>
      </c>
      <c r="C2605">
        <v>3203</v>
      </c>
      <c r="D2605" t="s">
        <v>3089</v>
      </c>
      <c r="E2605" t="s">
        <v>3018</v>
      </c>
      <c r="F2605" t="s">
        <v>3019</v>
      </c>
      <c r="G2605" t="s">
        <v>3012</v>
      </c>
      <c r="H2605" t="s">
        <v>3013</v>
      </c>
    </row>
    <row r="2606" spans="1:8" x14ac:dyDescent="0.25">
      <c r="A2606">
        <v>556637</v>
      </c>
      <c r="B2606" t="s">
        <v>3192</v>
      </c>
      <c r="C2606">
        <v>3205</v>
      </c>
      <c r="D2606" t="s">
        <v>3019</v>
      </c>
      <c r="E2606" t="s">
        <v>3018</v>
      </c>
      <c r="F2606" t="s">
        <v>3019</v>
      </c>
      <c r="G2606" t="s">
        <v>3012</v>
      </c>
      <c r="H2606" t="s">
        <v>3013</v>
      </c>
    </row>
    <row r="2607" spans="1:8" x14ac:dyDescent="0.25">
      <c r="A2607">
        <v>556718</v>
      </c>
      <c r="B2607" t="s">
        <v>3193</v>
      </c>
      <c r="C2607">
        <v>3205</v>
      </c>
      <c r="D2607" t="s">
        <v>3019</v>
      </c>
      <c r="E2607" t="s">
        <v>3018</v>
      </c>
      <c r="F2607" t="s">
        <v>3019</v>
      </c>
      <c r="G2607" t="s">
        <v>3012</v>
      </c>
      <c r="H2607" t="s">
        <v>3013</v>
      </c>
    </row>
    <row r="2608" spans="1:8" x14ac:dyDescent="0.25">
      <c r="A2608">
        <v>556726</v>
      </c>
      <c r="B2608" t="s">
        <v>3194</v>
      </c>
      <c r="C2608">
        <v>3214</v>
      </c>
      <c r="D2608" t="s">
        <v>2377</v>
      </c>
      <c r="E2608" t="s">
        <v>3018</v>
      </c>
      <c r="F2608" t="s">
        <v>3019</v>
      </c>
      <c r="G2608" t="s">
        <v>3012</v>
      </c>
      <c r="H2608" t="s">
        <v>3013</v>
      </c>
    </row>
    <row r="2609" spans="1:8" x14ac:dyDescent="0.25">
      <c r="A2609">
        <v>556734</v>
      </c>
      <c r="B2609" t="s">
        <v>3195</v>
      </c>
      <c r="C2609">
        <v>3203</v>
      </c>
      <c r="D2609" t="s">
        <v>3089</v>
      </c>
      <c r="E2609" t="s">
        <v>3018</v>
      </c>
      <c r="F2609" t="s">
        <v>3019</v>
      </c>
      <c r="G2609" t="s">
        <v>3012</v>
      </c>
      <c r="H2609" t="s">
        <v>3013</v>
      </c>
    </row>
    <row r="2610" spans="1:8" x14ac:dyDescent="0.25">
      <c r="A2610">
        <v>556751</v>
      </c>
      <c r="B2610" t="s">
        <v>3196</v>
      </c>
      <c r="C2610">
        <v>3203</v>
      </c>
      <c r="D2610" t="s">
        <v>3089</v>
      </c>
      <c r="E2610" t="s">
        <v>3018</v>
      </c>
      <c r="F2610" t="s">
        <v>3019</v>
      </c>
      <c r="G2610" t="s">
        <v>3012</v>
      </c>
      <c r="H2610" t="s">
        <v>3013</v>
      </c>
    </row>
    <row r="2611" spans="1:8" x14ac:dyDescent="0.25">
      <c r="A2611">
        <v>556815</v>
      </c>
      <c r="B2611" t="s">
        <v>3197</v>
      </c>
      <c r="C2611">
        <v>3214</v>
      </c>
      <c r="D2611" t="s">
        <v>2377</v>
      </c>
      <c r="E2611" t="s">
        <v>3018</v>
      </c>
      <c r="F2611" t="s">
        <v>3019</v>
      </c>
      <c r="G2611" t="s">
        <v>3012</v>
      </c>
      <c r="H2611" t="s">
        <v>3013</v>
      </c>
    </row>
    <row r="2612" spans="1:8" x14ac:dyDescent="0.25">
      <c r="A2612">
        <v>556831</v>
      </c>
      <c r="B2612" t="s">
        <v>3198</v>
      </c>
      <c r="C2612">
        <v>3205</v>
      </c>
      <c r="D2612" t="s">
        <v>3019</v>
      </c>
      <c r="E2612" t="s">
        <v>3018</v>
      </c>
      <c r="F2612" t="s">
        <v>3019</v>
      </c>
      <c r="G2612" t="s">
        <v>3012</v>
      </c>
      <c r="H2612" t="s">
        <v>3013</v>
      </c>
    </row>
    <row r="2613" spans="1:8" x14ac:dyDescent="0.25">
      <c r="A2613">
        <v>556858</v>
      </c>
      <c r="B2613" t="s">
        <v>2129</v>
      </c>
      <c r="C2613">
        <v>8101</v>
      </c>
      <c r="D2613" t="s">
        <v>2066</v>
      </c>
      <c r="E2613" t="s">
        <v>1997</v>
      </c>
      <c r="F2613" t="s">
        <v>1996</v>
      </c>
      <c r="G2613" t="s">
        <v>1998</v>
      </c>
      <c r="H2613" t="s">
        <v>1999</v>
      </c>
    </row>
    <row r="2614" spans="1:8" x14ac:dyDescent="0.25">
      <c r="A2614">
        <v>556866</v>
      </c>
      <c r="B2614" t="s">
        <v>5301</v>
      </c>
      <c r="C2614">
        <v>7212</v>
      </c>
      <c r="D2614" t="s">
        <v>5230</v>
      </c>
      <c r="E2614" t="s">
        <v>5229</v>
      </c>
      <c r="F2614" t="s">
        <v>5230</v>
      </c>
      <c r="G2614" t="s">
        <v>5225</v>
      </c>
      <c r="H2614" t="s">
        <v>5226</v>
      </c>
    </row>
    <row r="2615" spans="1:8" x14ac:dyDescent="0.25">
      <c r="A2615">
        <v>556874</v>
      </c>
      <c r="B2615" t="s">
        <v>5302</v>
      </c>
      <c r="C2615">
        <v>7204</v>
      </c>
      <c r="D2615" t="s">
        <v>5236</v>
      </c>
      <c r="E2615" t="s">
        <v>5224</v>
      </c>
      <c r="F2615" t="s">
        <v>5223</v>
      </c>
      <c r="G2615" t="s">
        <v>5225</v>
      </c>
      <c r="H2615" t="s">
        <v>5226</v>
      </c>
    </row>
    <row r="2616" spans="1:8" x14ac:dyDescent="0.25">
      <c r="A2616">
        <v>556882</v>
      </c>
      <c r="B2616" t="s">
        <v>2675</v>
      </c>
      <c r="C2616">
        <v>5304</v>
      </c>
      <c r="D2616" t="s">
        <v>2631</v>
      </c>
      <c r="E2616" t="s">
        <v>2632</v>
      </c>
      <c r="F2616" t="s">
        <v>2631</v>
      </c>
      <c r="G2616" t="s">
        <v>2633</v>
      </c>
      <c r="H2616" t="s">
        <v>2634</v>
      </c>
    </row>
    <row r="2617" spans="1:8" x14ac:dyDescent="0.25">
      <c r="A2617">
        <v>556912</v>
      </c>
      <c r="B2617" t="s">
        <v>3199</v>
      </c>
      <c r="C2617">
        <v>3203</v>
      </c>
      <c r="D2617" t="s">
        <v>3089</v>
      </c>
      <c r="E2617" t="s">
        <v>3018</v>
      </c>
      <c r="F2617" t="s">
        <v>3019</v>
      </c>
      <c r="G2617" t="s">
        <v>3012</v>
      </c>
      <c r="H2617" t="s">
        <v>3013</v>
      </c>
    </row>
    <row r="2618" spans="1:8" x14ac:dyDescent="0.25">
      <c r="A2618">
        <v>556921</v>
      </c>
      <c r="B2618" t="s">
        <v>3200</v>
      </c>
      <c r="C2618">
        <v>3214</v>
      </c>
      <c r="D2618" t="s">
        <v>2377</v>
      </c>
      <c r="E2618" t="s">
        <v>3018</v>
      </c>
      <c r="F2618" t="s">
        <v>3019</v>
      </c>
      <c r="G2618" t="s">
        <v>3012</v>
      </c>
      <c r="H2618" t="s">
        <v>3013</v>
      </c>
    </row>
    <row r="2619" spans="1:8" x14ac:dyDescent="0.25">
      <c r="A2619">
        <v>556947</v>
      </c>
      <c r="B2619" t="s">
        <v>1341</v>
      </c>
      <c r="C2619">
        <v>4103</v>
      </c>
      <c r="D2619" t="s">
        <v>1248</v>
      </c>
      <c r="E2619" t="s">
        <v>1249</v>
      </c>
      <c r="F2619" t="s">
        <v>1248</v>
      </c>
      <c r="G2619" t="s">
        <v>1250</v>
      </c>
      <c r="H2619" t="s">
        <v>1251</v>
      </c>
    </row>
    <row r="2620" spans="1:8" x14ac:dyDescent="0.25">
      <c r="A2620">
        <v>556955</v>
      </c>
      <c r="B2620" t="s">
        <v>3201</v>
      </c>
      <c r="C2620">
        <v>3205</v>
      </c>
      <c r="D2620" t="s">
        <v>3019</v>
      </c>
      <c r="E2620" t="s">
        <v>3018</v>
      </c>
      <c r="F2620" t="s">
        <v>3019</v>
      </c>
      <c r="G2620" t="s">
        <v>3012</v>
      </c>
      <c r="H2620" t="s">
        <v>3013</v>
      </c>
    </row>
    <row r="2621" spans="1:8" x14ac:dyDescent="0.25">
      <c r="A2621">
        <v>556963</v>
      </c>
      <c r="B2621" t="s">
        <v>677</v>
      </c>
      <c r="C2621">
        <v>6201</v>
      </c>
      <c r="D2621" t="s">
        <v>630</v>
      </c>
      <c r="E2621" t="s">
        <v>629</v>
      </c>
      <c r="F2621" t="s">
        <v>630</v>
      </c>
      <c r="G2621" t="s">
        <v>625</v>
      </c>
      <c r="H2621" t="s">
        <v>626</v>
      </c>
    </row>
    <row r="2622" spans="1:8" x14ac:dyDescent="0.25">
      <c r="A2622">
        <v>556971</v>
      </c>
      <c r="B2622" t="s">
        <v>2130</v>
      </c>
      <c r="C2622">
        <v>8121</v>
      </c>
      <c r="D2622" t="s">
        <v>2016</v>
      </c>
      <c r="E2622" t="s">
        <v>2017</v>
      </c>
      <c r="F2622" t="s">
        <v>2018</v>
      </c>
      <c r="G2622" t="s">
        <v>1998</v>
      </c>
      <c r="H2622" t="s">
        <v>1999</v>
      </c>
    </row>
    <row r="2623" spans="1:8" x14ac:dyDescent="0.25">
      <c r="A2623">
        <v>556980</v>
      </c>
      <c r="B2623" t="s">
        <v>2371</v>
      </c>
      <c r="C2623">
        <v>7209</v>
      </c>
      <c r="D2623" t="s">
        <v>5238</v>
      </c>
      <c r="E2623" t="s">
        <v>5224</v>
      </c>
      <c r="F2623" t="s">
        <v>5223</v>
      </c>
      <c r="G2623" t="s">
        <v>5225</v>
      </c>
      <c r="H2623" t="s">
        <v>5226</v>
      </c>
    </row>
    <row r="2624" spans="1:8" x14ac:dyDescent="0.25">
      <c r="A2624">
        <v>556998</v>
      </c>
      <c r="B2624" t="s">
        <v>2514</v>
      </c>
      <c r="C2624">
        <v>7104</v>
      </c>
      <c r="D2624" t="s">
        <v>2339</v>
      </c>
      <c r="E2624" t="s">
        <v>2283</v>
      </c>
      <c r="F2624" t="s">
        <v>2284</v>
      </c>
      <c r="G2624" t="s">
        <v>2277</v>
      </c>
      <c r="H2624" t="s">
        <v>2278</v>
      </c>
    </row>
    <row r="2625" spans="1:8" x14ac:dyDescent="0.25">
      <c r="A2625">
        <v>557005</v>
      </c>
      <c r="B2625" t="s">
        <v>3202</v>
      </c>
      <c r="C2625">
        <v>3205</v>
      </c>
      <c r="D2625" t="s">
        <v>3019</v>
      </c>
      <c r="E2625" t="s">
        <v>3018</v>
      </c>
      <c r="F2625" t="s">
        <v>3019</v>
      </c>
      <c r="G2625" t="s">
        <v>3012</v>
      </c>
      <c r="H2625" t="s">
        <v>3013</v>
      </c>
    </row>
    <row r="2626" spans="1:8" x14ac:dyDescent="0.25">
      <c r="A2626">
        <v>557013</v>
      </c>
      <c r="B2626" t="s">
        <v>3203</v>
      </c>
      <c r="C2626">
        <v>3214</v>
      </c>
      <c r="D2626" t="s">
        <v>2377</v>
      </c>
      <c r="E2626" t="s">
        <v>3018</v>
      </c>
      <c r="F2626" t="s">
        <v>3019</v>
      </c>
      <c r="G2626" t="s">
        <v>3012</v>
      </c>
      <c r="H2626" t="s">
        <v>3013</v>
      </c>
    </row>
    <row r="2627" spans="1:8" x14ac:dyDescent="0.25">
      <c r="A2627">
        <v>557021</v>
      </c>
      <c r="B2627" t="s">
        <v>3204</v>
      </c>
      <c r="C2627">
        <v>3214</v>
      </c>
      <c r="D2627" t="s">
        <v>2377</v>
      </c>
      <c r="E2627" t="s">
        <v>3018</v>
      </c>
      <c r="F2627" t="s">
        <v>3019</v>
      </c>
      <c r="G2627" t="s">
        <v>3012</v>
      </c>
      <c r="H2627" t="s">
        <v>3013</v>
      </c>
    </row>
    <row r="2628" spans="1:8" x14ac:dyDescent="0.25">
      <c r="A2628">
        <v>557030</v>
      </c>
      <c r="B2628" t="s">
        <v>4235</v>
      </c>
      <c r="C2628">
        <v>2115</v>
      </c>
      <c r="D2628" t="s">
        <v>3506</v>
      </c>
      <c r="E2628" t="s">
        <v>3507</v>
      </c>
      <c r="F2628" t="s">
        <v>3506</v>
      </c>
      <c r="G2628" t="s">
        <v>3447</v>
      </c>
      <c r="H2628" t="s">
        <v>3448</v>
      </c>
    </row>
    <row r="2629" spans="1:8" x14ac:dyDescent="0.25">
      <c r="A2629">
        <v>557048</v>
      </c>
      <c r="B2629" t="s">
        <v>678</v>
      </c>
      <c r="C2629">
        <v>6205</v>
      </c>
      <c r="D2629" t="s">
        <v>658</v>
      </c>
      <c r="E2629" t="s">
        <v>653</v>
      </c>
      <c r="F2629" t="s">
        <v>652</v>
      </c>
      <c r="G2629" t="s">
        <v>625</v>
      </c>
      <c r="H2629" t="s">
        <v>626</v>
      </c>
    </row>
    <row r="2630" spans="1:8" x14ac:dyDescent="0.25">
      <c r="A2630">
        <v>557081</v>
      </c>
      <c r="B2630" t="s">
        <v>3205</v>
      </c>
      <c r="C2630">
        <v>3213</v>
      </c>
      <c r="D2630" t="s">
        <v>3010</v>
      </c>
      <c r="E2630" t="s">
        <v>3011</v>
      </c>
      <c r="F2630" t="s">
        <v>1835</v>
      </c>
      <c r="G2630" t="s">
        <v>3012</v>
      </c>
      <c r="H2630" t="s">
        <v>3013</v>
      </c>
    </row>
    <row r="2631" spans="1:8" x14ac:dyDescent="0.25">
      <c r="A2631">
        <v>557099</v>
      </c>
      <c r="B2631" t="s">
        <v>3206</v>
      </c>
      <c r="C2631">
        <v>3214</v>
      </c>
      <c r="D2631" t="s">
        <v>2377</v>
      </c>
      <c r="E2631" t="s">
        <v>3018</v>
      </c>
      <c r="F2631" t="s">
        <v>3019</v>
      </c>
      <c r="G2631" t="s">
        <v>3012</v>
      </c>
      <c r="H2631" t="s">
        <v>3013</v>
      </c>
    </row>
    <row r="2632" spans="1:8" x14ac:dyDescent="0.25">
      <c r="A2632">
        <v>557102</v>
      </c>
      <c r="B2632" t="s">
        <v>5303</v>
      </c>
      <c r="C2632">
        <v>7204</v>
      </c>
      <c r="D2632" t="s">
        <v>5236</v>
      </c>
      <c r="E2632" t="s">
        <v>5224</v>
      </c>
      <c r="F2632" t="s">
        <v>5223</v>
      </c>
      <c r="G2632" t="s">
        <v>5225</v>
      </c>
      <c r="H2632" t="s">
        <v>5226</v>
      </c>
    </row>
    <row r="2633" spans="1:8" x14ac:dyDescent="0.25">
      <c r="A2633">
        <v>557111</v>
      </c>
      <c r="B2633" t="s">
        <v>3207</v>
      </c>
      <c r="C2633">
        <v>3214</v>
      </c>
      <c r="D2633" t="s">
        <v>2377</v>
      </c>
      <c r="E2633" t="s">
        <v>3018</v>
      </c>
      <c r="F2633" t="s">
        <v>3019</v>
      </c>
      <c r="G2633" t="s">
        <v>3012</v>
      </c>
      <c r="H2633" t="s">
        <v>3013</v>
      </c>
    </row>
    <row r="2634" spans="1:8" x14ac:dyDescent="0.25">
      <c r="A2634">
        <v>557129</v>
      </c>
      <c r="B2634" t="s">
        <v>3208</v>
      </c>
      <c r="C2634">
        <v>3214</v>
      </c>
      <c r="D2634" t="s">
        <v>2377</v>
      </c>
      <c r="E2634" t="s">
        <v>3018</v>
      </c>
      <c r="F2634" t="s">
        <v>3019</v>
      </c>
      <c r="G2634" t="s">
        <v>3012</v>
      </c>
      <c r="H2634" t="s">
        <v>3013</v>
      </c>
    </row>
    <row r="2635" spans="1:8" x14ac:dyDescent="0.25">
      <c r="A2635">
        <v>557137</v>
      </c>
      <c r="B2635" t="s">
        <v>3209</v>
      </c>
      <c r="C2635">
        <v>3205</v>
      </c>
      <c r="D2635" t="s">
        <v>3019</v>
      </c>
      <c r="E2635" t="s">
        <v>3018</v>
      </c>
      <c r="F2635" t="s">
        <v>3019</v>
      </c>
      <c r="G2635" t="s">
        <v>3012</v>
      </c>
      <c r="H2635" t="s">
        <v>3013</v>
      </c>
    </row>
    <row r="2636" spans="1:8" x14ac:dyDescent="0.25">
      <c r="A2636">
        <v>557145</v>
      </c>
      <c r="B2636" t="s">
        <v>5304</v>
      </c>
      <c r="C2636">
        <v>7213</v>
      </c>
      <c r="D2636" t="s">
        <v>5223</v>
      </c>
      <c r="E2636" t="s">
        <v>5224</v>
      </c>
      <c r="F2636" t="s">
        <v>5223</v>
      </c>
      <c r="G2636" t="s">
        <v>5225</v>
      </c>
      <c r="H2636" t="s">
        <v>5226</v>
      </c>
    </row>
    <row r="2637" spans="1:8" x14ac:dyDescent="0.25">
      <c r="A2637">
        <v>557153</v>
      </c>
      <c r="B2637" t="s">
        <v>2377</v>
      </c>
      <c r="C2637">
        <v>3214</v>
      </c>
      <c r="D2637" t="s">
        <v>2377</v>
      </c>
      <c r="E2637" t="s">
        <v>3018</v>
      </c>
      <c r="F2637" t="s">
        <v>3019</v>
      </c>
      <c r="G2637" t="s">
        <v>3012</v>
      </c>
      <c r="H2637" t="s">
        <v>3013</v>
      </c>
    </row>
    <row r="2638" spans="1:8" x14ac:dyDescent="0.25">
      <c r="A2638">
        <v>557161</v>
      </c>
      <c r="B2638" t="s">
        <v>3210</v>
      </c>
      <c r="C2638">
        <v>3203</v>
      </c>
      <c r="D2638" t="s">
        <v>3089</v>
      </c>
      <c r="E2638" t="s">
        <v>3018</v>
      </c>
      <c r="F2638" t="s">
        <v>3019</v>
      </c>
      <c r="G2638" t="s">
        <v>3012</v>
      </c>
      <c r="H2638" t="s">
        <v>3013</v>
      </c>
    </row>
    <row r="2639" spans="1:8" x14ac:dyDescent="0.25">
      <c r="A2639">
        <v>557170</v>
      </c>
      <c r="B2639" t="s">
        <v>5305</v>
      </c>
      <c r="C2639">
        <v>7213</v>
      </c>
      <c r="D2639" t="s">
        <v>5223</v>
      </c>
      <c r="E2639" t="s">
        <v>5224</v>
      </c>
      <c r="F2639" t="s">
        <v>5223</v>
      </c>
      <c r="G2639" t="s">
        <v>5225</v>
      </c>
      <c r="H2639" t="s">
        <v>5226</v>
      </c>
    </row>
    <row r="2640" spans="1:8" x14ac:dyDescent="0.25">
      <c r="A2640">
        <v>557188</v>
      </c>
      <c r="B2640" t="s">
        <v>5306</v>
      </c>
      <c r="C2640">
        <v>7203</v>
      </c>
      <c r="D2640" t="s">
        <v>5235</v>
      </c>
      <c r="E2640" t="s">
        <v>5234</v>
      </c>
      <c r="F2640" t="s">
        <v>5235</v>
      </c>
      <c r="G2640" t="s">
        <v>5225</v>
      </c>
      <c r="H2640" t="s">
        <v>5226</v>
      </c>
    </row>
    <row r="2641" spans="1:8" x14ac:dyDescent="0.25">
      <c r="A2641">
        <v>557196</v>
      </c>
      <c r="B2641" t="s">
        <v>2515</v>
      </c>
      <c r="C2641">
        <v>7108</v>
      </c>
      <c r="D2641" t="s">
        <v>2325</v>
      </c>
      <c r="E2641" t="s">
        <v>2326</v>
      </c>
      <c r="F2641" t="s">
        <v>2325</v>
      </c>
      <c r="G2641" t="s">
        <v>2277</v>
      </c>
      <c r="H2641" t="s">
        <v>2278</v>
      </c>
    </row>
    <row r="2642" spans="1:8" x14ac:dyDescent="0.25">
      <c r="A2642">
        <v>557200</v>
      </c>
      <c r="B2642" t="s">
        <v>3211</v>
      </c>
      <c r="C2642">
        <v>3205</v>
      </c>
      <c r="D2642" t="s">
        <v>3019</v>
      </c>
      <c r="E2642" t="s">
        <v>3018</v>
      </c>
      <c r="F2642" t="s">
        <v>3019</v>
      </c>
      <c r="G2642" t="s">
        <v>3012</v>
      </c>
      <c r="H2642" t="s">
        <v>3013</v>
      </c>
    </row>
    <row r="2643" spans="1:8" x14ac:dyDescent="0.25">
      <c r="A2643">
        <v>557218</v>
      </c>
      <c r="B2643" t="s">
        <v>2516</v>
      </c>
      <c r="C2643">
        <v>7102</v>
      </c>
      <c r="D2643" t="s">
        <v>2387</v>
      </c>
      <c r="E2643" t="s">
        <v>2388</v>
      </c>
      <c r="F2643" t="s">
        <v>2387</v>
      </c>
      <c r="G2643" t="s">
        <v>2277</v>
      </c>
      <c r="H2643" t="s">
        <v>2278</v>
      </c>
    </row>
    <row r="2644" spans="1:8" x14ac:dyDescent="0.25">
      <c r="A2644">
        <v>557226</v>
      </c>
      <c r="B2644" t="s">
        <v>2131</v>
      </c>
      <c r="C2644">
        <v>8110</v>
      </c>
      <c r="D2644" t="s">
        <v>2031</v>
      </c>
      <c r="E2644" t="s">
        <v>2017</v>
      </c>
      <c r="F2644" t="s">
        <v>2018</v>
      </c>
      <c r="G2644" t="s">
        <v>1998</v>
      </c>
      <c r="H2644" t="s">
        <v>1999</v>
      </c>
    </row>
    <row r="2645" spans="1:8" x14ac:dyDescent="0.25">
      <c r="A2645">
        <v>557366</v>
      </c>
      <c r="B2645" t="s">
        <v>3212</v>
      </c>
      <c r="C2645">
        <v>3214</v>
      </c>
      <c r="D2645" t="s">
        <v>2377</v>
      </c>
      <c r="E2645" t="s">
        <v>3018</v>
      </c>
      <c r="F2645" t="s">
        <v>3019</v>
      </c>
      <c r="G2645" t="s">
        <v>3012</v>
      </c>
      <c r="H2645" t="s">
        <v>3013</v>
      </c>
    </row>
    <row r="2646" spans="1:8" x14ac:dyDescent="0.25">
      <c r="A2646">
        <v>557374</v>
      </c>
      <c r="B2646" t="s">
        <v>3213</v>
      </c>
      <c r="C2646">
        <v>3203</v>
      </c>
      <c r="D2646" t="s">
        <v>3089</v>
      </c>
      <c r="E2646" t="s">
        <v>3018</v>
      </c>
      <c r="F2646" t="s">
        <v>3019</v>
      </c>
      <c r="G2646" t="s">
        <v>3012</v>
      </c>
      <c r="H2646" t="s">
        <v>3013</v>
      </c>
    </row>
    <row r="2647" spans="1:8" x14ac:dyDescent="0.25">
      <c r="A2647">
        <v>557382</v>
      </c>
      <c r="B2647" t="s">
        <v>3214</v>
      </c>
      <c r="C2647">
        <v>3203</v>
      </c>
      <c r="D2647" t="s">
        <v>3089</v>
      </c>
      <c r="E2647" t="s">
        <v>3018</v>
      </c>
      <c r="F2647" t="s">
        <v>3019</v>
      </c>
      <c r="G2647" t="s">
        <v>3012</v>
      </c>
      <c r="H2647" t="s">
        <v>3013</v>
      </c>
    </row>
    <row r="2648" spans="1:8" x14ac:dyDescent="0.25">
      <c r="A2648">
        <v>557455</v>
      </c>
      <c r="B2648" t="s">
        <v>3215</v>
      </c>
      <c r="C2648">
        <v>3205</v>
      </c>
      <c r="D2648" t="s">
        <v>3019</v>
      </c>
      <c r="E2648" t="s">
        <v>3018</v>
      </c>
      <c r="F2648" t="s">
        <v>3019</v>
      </c>
      <c r="G2648" t="s">
        <v>3012</v>
      </c>
      <c r="H2648" t="s">
        <v>3013</v>
      </c>
    </row>
    <row r="2649" spans="1:8" x14ac:dyDescent="0.25">
      <c r="A2649">
        <v>557463</v>
      </c>
      <c r="B2649" t="s">
        <v>3216</v>
      </c>
      <c r="C2649">
        <v>3205</v>
      </c>
      <c r="D2649" t="s">
        <v>3019</v>
      </c>
      <c r="E2649" t="s">
        <v>3018</v>
      </c>
      <c r="F2649" t="s">
        <v>3019</v>
      </c>
      <c r="G2649" t="s">
        <v>3012</v>
      </c>
      <c r="H2649" t="s">
        <v>3013</v>
      </c>
    </row>
    <row r="2650" spans="1:8" x14ac:dyDescent="0.25">
      <c r="A2650">
        <v>557528</v>
      </c>
      <c r="B2650" t="s">
        <v>3217</v>
      </c>
      <c r="C2650">
        <v>3205</v>
      </c>
      <c r="D2650" t="s">
        <v>3019</v>
      </c>
      <c r="E2650" t="s">
        <v>3018</v>
      </c>
      <c r="F2650" t="s">
        <v>3019</v>
      </c>
      <c r="G2650" t="s">
        <v>3012</v>
      </c>
      <c r="H2650" t="s">
        <v>3013</v>
      </c>
    </row>
    <row r="2651" spans="1:8" x14ac:dyDescent="0.25">
      <c r="A2651">
        <v>557536</v>
      </c>
      <c r="B2651" t="s">
        <v>3218</v>
      </c>
      <c r="C2651">
        <v>3214</v>
      </c>
      <c r="D2651" t="s">
        <v>2377</v>
      </c>
      <c r="E2651" t="s">
        <v>3018</v>
      </c>
      <c r="F2651" t="s">
        <v>3019</v>
      </c>
      <c r="G2651" t="s">
        <v>3012</v>
      </c>
      <c r="H2651" t="s">
        <v>3013</v>
      </c>
    </row>
    <row r="2652" spans="1:8" x14ac:dyDescent="0.25">
      <c r="A2652">
        <v>557544</v>
      </c>
      <c r="B2652" t="s">
        <v>3219</v>
      </c>
      <c r="C2652">
        <v>3214</v>
      </c>
      <c r="D2652" t="s">
        <v>2377</v>
      </c>
      <c r="E2652" t="s">
        <v>3018</v>
      </c>
      <c r="F2652" t="s">
        <v>3019</v>
      </c>
      <c r="G2652" t="s">
        <v>3012</v>
      </c>
      <c r="H2652" t="s">
        <v>3013</v>
      </c>
    </row>
    <row r="2653" spans="1:8" x14ac:dyDescent="0.25">
      <c r="A2653">
        <v>557587</v>
      </c>
      <c r="B2653" t="s">
        <v>3025</v>
      </c>
      <c r="C2653">
        <v>3201</v>
      </c>
      <c r="D2653" t="s">
        <v>3025</v>
      </c>
      <c r="E2653" t="s">
        <v>3022</v>
      </c>
      <c r="F2653" t="s">
        <v>3023</v>
      </c>
      <c r="G2653" t="s">
        <v>3012</v>
      </c>
      <c r="H2653" t="s">
        <v>3013</v>
      </c>
    </row>
    <row r="2654" spans="1:8" x14ac:dyDescent="0.25">
      <c r="A2654">
        <v>557641</v>
      </c>
      <c r="B2654" t="s">
        <v>3220</v>
      </c>
      <c r="C2654">
        <v>3210</v>
      </c>
      <c r="D2654" t="s">
        <v>3046</v>
      </c>
      <c r="E2654" t="s">
        <v>3022</v>
      </c>
      <c r="F2654" t="s">
        <v>3023</v>
      </c>
      <c r="G2654" t="s">
        <v>3012</v>
      </c>
      <c r="H2654" t="s">
        <v>3013</v>
      </c>
    </row>
    <row r="2655" spans="1:8" x14ac:dyDescent="0.25">
      <c r="A2655">
        <v>557650</v>
      </c>
      <c r="B2655" t="s">
        <v>3221</v>
      </c>
      <c r="C2655">
        <v>3207</v>
      </c>
      <c r="D2655" t="s">
        <v>3040</v>
      </c>
      <c r="E2655" t="s">
        <v>3022</v>
      </c>
      <c r="F2655" t="s">
        <v>3023</v>
      </c>
      <c r="G2655" t="s">
        <v>3012</v>
      </c>
      <c r="H2655" t="s">
        <v>3013</v>
      </c>
    </row>
    <row r="2656" spans="1:8" x14ac:dyDescent="0.25">
      <c r="A2656">
        <v>557668</v>
      </c>
      <c r="B2656" t="s">
        <v>3222</v>
      </c>
      <c r="C2656">
        <v>3212</v>
      </c>
      <c r="D2656" t="s">
        <v>3021</v>
      </c>
      <c r="E2656" t="s">
        <v>3022</v>
      </c>
      <c r="F2656" t="s">
        <v>3023</v>
      </c>
      <c r="G2656" t="s">
        <v>3012</v>
      </c>
      <c r="H2656" t="s">
        <v>3013</v>
      </c>
    </row>
    <row r="2657" spans="1:8" x14ac:dyDescent="0.25">
      <c r="A2657">
        <v>557676</v>
      </c>
      <c r="B2657" t="s">
        <v>1685</v>
      </c>
      <c r="C2657">
        <v>3212</v>
      </c>
      <c r="D2657" t="s">
        <v>3021</v>
      </c>
      <c r="E2657" t="s">
        <v>3022</v>
      </c>
      <c r="F2657" t="s">
        <v>3023</v>
      </c>
      <c r="G2657" t="s">
        <v>3012</v>
      </c>
      <c r="H2657" t="s">
        <v>3013</v>
      </c>
    </row>
    <row r="2658" spans="1:8" x14ac:dyDescent="0.25">
      <c r="A2658">
        <v>557684</v>
      </c>
      <c r="B2658" t="s">
        <v>3223</v>
      </c>
      <c r="C2658">
        <v>3210</v>
      </c>
      <c r="D2658" t="s">
        <v>3046</v>
      </c>
      <c r="E2658" t="s">
        <v>3022</v>
      </c>
      <c r="F2658" t="s">
        <v>3023</v>
      </c>
      <c r="G2658" t="s">
        <v>3012</v>
      </c>
      <c r="H2658" t="s">
        <v>3013</v>
      </c>
    </row>
    <row r="2659" spans="1:8" x14ac:dyDescent="0.25">
      <c r="A2659">
        <v>557722</v>
      </c>
      <c r="B2659" t="s">
        <v>3224</v>
      </c>
      <c r="C2659">
        <v>3210</v>
      </c>
      <c r="D2659" t="s">
        <v>3046</v>
      </c>
      <c r="E2659" t="s">
        <v>3022</v>
      </c>
      <c r="F2659" t="s">
        <v>3023</v>
      </c>
      <c r="G2659" t="s">
        <v>3012</v>
      </c>
      <c r="H2659" t="s">
        <v>3013</v>
      </c>
    </row>
    <row r="2660" spans="1:8" x14ac:dyDescent="0.25">
      <c r="A2660">
        <v>557731</v>
      </c>
      <c r="B2660" t="s">
        <v>3225</v>
      </c>
      <c r="C2660">
        <v>3212</v>
      </c>
      <c r="D2660" t="s">
        <v>3021</v>
      </c>
      <c r="E2660" t="s">
        <v>3022</v>
      </c>
      <c r="F2660" t="s">
        <v>3023</v>
      </c>
      <c r="G2660" t="s">
        <v>3012</v>
      </c>
      <c r="H2660" t="s">
        <v>3013</v>
      </c>
    </row>
    <row r="2661" spans="1:8" x14ac:dyDescent="0.25">
      <c r="A2661">
        <v>557749</v>
      </c>
      <c r="B2661" t="s">
        <v>1314</v>
      </c>
      <c r="C2661">
        <v>3207</v>
      </c>
      <c r="D2661" t="s">
        <v>3040</v>
      </c>
      <c r="E2661" t="s">
        <v>3022</v>
      </c>
      <c r="F2661" t="s">
        <v>3023</v>
      </c>
      <c r="G2661" t="s">
        <v>3012</v>
      </c>
      <c r="H2661" t="s">
        <v>3013</v>
      </c>
    </row>
    <row r="2662" spans="1:8" x14ac:dyDescent="0.25">
      <c r="A2662">
        <v>557773</v>
      </c>
      <c r="B2662" t="s">
        <v>59</v>
      </c>
      <c r="C2662">
        <v>3201</v>
      </c>
      <c r="D2662" t="s">
        <v>3025</v>
      </c>
      <c r="E2662" t="s">
        <v>3022</v>
      </c>
      <c r="F2662" t="s">
        <v>3023</v>
      </c>
      <c r="G2662" t="s">
        <v>3012</v>
      </c>
      <c r="H2662" t="s">
        <v>3013</v>
      </c>
    </row>
    <row r="2663" spans="1:8" x14ac:dyDescent="0.25">
      <c r="A2663">
        <v>557781</v>
      </c>
      <c r="B2663" t="s">
        <v>3226</v>
      </c>
      <c r="C2663">
        <v>3210</v>
      </c>
      <c r="D2663" t="s">
        <v>3046</v>
      </c>
      <c r="E2663" t="s">
        <v>3022</v>
      </c>
      <c r="F2663" t="s">
        <v>3023</v>
      </c>
      <c r="G2663" t="s">
        <v>3012</v>
      </c>
      <c r="H2663" t="s">
        <v>3013</v>
      </c>
    </row>
    <row r="2664" spans="1:8" x14ac:dyDescent="0.25">
      <c r="A2664">
        <v>557803</v>
      </c>
      <c r="B2664" t="s">
        <v>3227</v>
      </c>
      <c r="C2664">
        <v>3201</v>
      </c>
      <c r="D2664" t="s">
        <v>3025</v>
      </c>
      <c r="E2664" t="s">
        <v>3022</v>
      </c>
      <c r="F2664" t="s">
        <v>3023</v>
      </c>
      <c r="G2664" t="s">
        <v>3012</v>
      </c>
      <c r="H2664" t="s">
        <v>3013</v>
      </c>
    </row>
    <row r="2665" spans="1:8" x14ac:dyDescent="0.25">
      <c r="A2665">
        <v>557838</v>
      </c>
      <c r="B2665" t="s">
        <v>3228</v>
      </c>
      <c r="C2665">
        <v>3212</v>
      </c>
      <c r="D2665" t="s">
        <v>3021</v>
      </c>
      <c r="E2665" t="s">
        <v>3022</v>
      </c>
      <c r="F2665" t="s">
        <v>3023</v>
      </c>
      <c r="G2665" t="s">
        <v>3012</v>
      </c>
      <c r="H2665" t="s">
        <v>3013</v>
      </c>
    </row>
    <row r="2666" spans="1:8" x14ac:dyDescent="0.25">
      <c r="A2666">
        <v>557846</v>
      </c>
      <c r="B2666" t="s">
        <v>3229</v>
      </c>
      <c r="C2666">
        <v>3209</v>
      </c>
      <c r="D2666" t="s">
        <v>3042</v>
      </c>
      <c r="E2666" t="s">
        <v>3043</v>
      </c>
      <c r="F2666" t="s">
        <v>3044</v>
      </c>
      <c r="G2666" t="s">
        <v>3012</v>
      </c>
      <c r="H2666" t="s">
        <v>3013</v>
      </c>
    </row>
    <row r="2667" spans="1:8" x14ac:dyDescent="0.25">
      <c r="A2667">
        <v>557862</v>
      </c>
      <c r="B2667" t="s">
        <v>3230</v>
      </c>
      <c r="C2667">
        <v>3207</v>
      </c>
      <c r="D2667" t="s">
        <v>3040</v>
      </c>
      <c r="E2667" t="s">
        <v>3022</v>
      </c>
      <c r="F2667" t="s">
        <v>3023</v>
      </c>
      <c r="G2667" t="s">
        <v>3012</v>
      </c>
      <c r="H2667" t="s">
        <v>3013</v>
      </c>
    </row>
    <row r="2668" spans="1:8" x14ac:dyDescent="0.25">
      <c r="A2668">
        <v>557871</v>
      </c>
      <c r="B2668" t="s">
        <v>3231</v>
      </c>
      <c r="C2668">
        <v>3210</v>
      </c>
      <c r="D2668" t="s">
        <v>3046</v>
      </c>
      <c r="E2668" t="s">
        <v>3022</v>
      </c>
      <c r="F2668" t="s">
        <v>3023</v>
      </c>
      <c r="G2668" t="s">
        <v>3012</v>
      </c>
      <c r="H2668" t="s">
        <v>3013</v>
      </c>
    </row>
    <row r="2669" spans="1:8" x14ac:dyDescent="0.25">
      <c r="A2669">
        <v>557897</v>
      </c>
      <c r="B2669" t="s">
        <v>3232</v>
      </c>
      <c r="C2669">
        <v>3207</v>
      </c>
      <c r="D2669" t="s">
        <v>3040</v>
      </c>
      <c r="E2669" t="s">
        <v>3022</v>
      </c>
      <c r="F2669" t="s">
        <v>3023</v>
      </c>
      <c r="G2669" t="s">
        <v>3012</v>
      </c>
      <c r="H2669" t="s">
        <v>3013</v>
      </c>
    </row>
    <row r="2670" spans="1:8" x14ac:dyDescent="0.25">
      <c r="A2670">
        <v>557943</v>
      </c>
      <c r="B2670" t="s">
        <v>3233</v>
      </c>
      <c r="C2670">
        <v>3207</v>
      </c>
      <c r="D2670" t="s">
        <v>3040</v>
      </c>
      <c r="E2670" t="s">
        <v>3022</v>
      </c>
      <c r="F2670" t="s">
        <v>3023</v>
      </c>
      <c r="G2670" t="s">
        <v>3012</v>
      </c>
      <c r="H2670" t="s">
        <v>3013</v>
      </c>
    </row>
    <row r="2671" spans="1:8" x14ac:dyDescent="0.25">
      <c r="A2671">
        <v>557951</v>
      </c>
      <c r="B2671" t="s">
        <v>3234</v>
      </c>
      <c r="C2671">
        <v>3201</v>
      </c>
      <c r="D2671" t="s">
        <v>3025</v>
      </c>
      <c r="E2671" t="s">
        <v>3022</v>
      </c>
      <c r="F2671" t="s">
        <v>3023</v>
      </c>
      <c r="G2671" t="s">
        <v>3012</v>
      </c>
      <c r="H2671" t="s">
        <v>3013</v>
      </c>
    </row>
    <row r="2672" spans="1:8" x14ac:dyDescent="0.25">
      <c r="A2672">
        <v>558001</v>
      </c>
      <c r="B2672" t="s">
        <v>3235</v>
      </c>
      <c r="C2672">
        <v>3209</v>
      </c>
      <c r="D2672" t="s">
        <v>3042</v>
      </c>
      <c r="E2672" t="s">
        <v>3043</v>
      </c>
      <c r="F2672" t="s">
        <v>3044</v>
      </c>
      <c r="G2672" t="s">
        <v>3012</v>
      </c>
      <c r="H2672" t="s">
        <v>3013</v>
      </c>
    </row>
    <row r="2673" spans="1:8" x14ac:dyDescent="0.25">
      <c r="A2673">
        <v>558010</v>
      </c>
      <c r="B2673" t="s">
        <v>3236</v>
      </c>
      <c r="C2673">
        <v>3201</v>
      </c>
      <c r="D2673" t="s">
        <v>3025</v>
      </c>
      <c r="E2673" t="s">
        <v>3022</v>
      </c>
      <c r="F2673" t="s">
        <v>3023</v>
      </c>
      <c r="G2673" t="s">
        <v>3012</v>
      </c>
      <c r="H2673" t="s">
        <v>3013</v>
      </c>
    </row>
    <row r="2674" spans="1:8" x14ac:dyDescent="0.25">
      <c r="A2674">
        <v>558028</v>
      </c>
      <c r="B2674" t="s">
        <v>1489</v>
      </c>
      <c r="C2674">
        <v>3210</v>
      </c>
      <c r="D2674" t="s">
        <v>3046</v>
      </c>
      <c r="E2674" t="s">
        <v>3022</v>
      </c>
      <c r="F2674" t="s">
        <v>3023</v>
      </c>
      <c r="G2674" t="s">
        <v>3012</v>
      </c>
      <c r="H2674" t="s">
        <v>3013</v>
      </c>
    </row>
    <row r="2675" spans="1:8" x14ac:dyDescent="0.25">
      <c r="A2675">
        <v>558044</v>
      </c>
      <c r="B2675" t="s">
        <v>1321</v>
      </c>
      <c r="C2675">
        <v>3210</v>
      </c>
      <c r="D2675" t="s">
        <v>3046</v>
      </c>
      <c r="E2675" t="s">
        <v>3022</v>
      </c>
      <c r="F2675" t="s">
        <v>3023</v>
      </c>
      <c r="G2675" t="s">
        <v>3012</v>
      </c>
      <c r="H2675" t="s">
        <v>3013</v>
      </c>
    </row>
    <row r="2676" spans="1:8" x14ac:dyDescent="0.25">
      <c r="A2676">
        <v>558052</v>
      </c>
      <c r="B2676" t="s">
        <v>3237</v>
      </c>
      <c r="C2676">
        <v>3207</v>
      </c>
      <c r="D2676" t="s">
        <v>3040</v>
      </c>
      <c r="E2676" t="s">
        <v>3022</v>
      </c>
      <c r="F2676" t="s">
        <v>3023</v>
      </c>
      <c r="G2676" t="s">
        <v>3012</v>
      </c>
      <c r="H2676" t="s">
        <v>3013</v>
      </c>
    </row>
    <row r="2677" spans="1:8" x14ac:dyDescent="0.25">
      <c r="A2677">
        <v>558061</v>
      </c>
      <c r="B2677" t="s">
        <v>3238</v>
      </c>
      <c r="C2677">
        <v>3207</v>
      </c>
      <c r="D2677" t="s">
        <v>3040</v>
      </c>
      <c r="E2677" t="s">
        <v>3022</v>
      </c>
      <c r="F2677" t="s">
        <v>3023</v>
      </c>
      <c r="G2677" t="s">
        <v>3012</v>
      </c>
      <c r="H2677" t="s">
        <v>3013</v>
      </c>
    </row>
    <row r="2678" spans="1:8" x14ac:dyDescent="0.25">
      <c r="A2678">
        <v>558079</v>
      </c>
      <c r="B2678" t="s">
        <v>2407</v>
      </c>
      <c r="C2678">
        <v>3207</v>
      </c>
      <c r="D2678" t="s">
        <v>3040</v>
      </c>
      <c r="E2678" t="s">
        <v>3022</v>
      </c>
      <c r="F2678" t="s">
        <v>3023</v>
      </c>
      <c r="G2678" t="s">
        <v>3012</v>
      </c>
      <c r="H2678" t="s">
        <v>3013</v>
      </c>
    </row>
    <row r="2679" spans="1:8" x14ac:dyDescent="0.25">
      <c r="A2679">
        <v>558095</v>
      </c>
      <c r="B2679" t="s">
        <v>3239</v>
      </c>
      <c r="C2679">
        <v>3207</v>
      </c>
      <c r="D2679" t="s">
        <v>3040</v>
      </c>
      <c r="E2679" t="s">
        <v>3022</v>
      </c>
      <c r="F2679" t="s">
        <v>3023</v>
      </c>
      <c r="G2679" t="s">
        <v>3012</v>
      </c>
      <c r="H2679" t="s">
        <v>3013</v>
      </c>
    </row>
    <row r="2680" spans="1:8" x14ac:dyDescent="0.25">
      <c r="A2680">
        <v>558109</v>
      </c>
      <c r="B2680" t="s">
        <v>3040</v>
      </c>
      <c r="C2680">
        <v>3207</v>
      </c>
      <c r="D2680" t="s">
        <v>3040</v>
      </c>
      <c r="E2680" t="s">
        <v>3022</v>
      </c>
      <c r="F2680" t="s">
        <v>3023</v>
      </c>
      <c r="G2680" t="s">
        <v>3012</v>
      </c>
      <c r="H2680" t="s">
        <v>3013</v>
      </c>
    </row>
    <row r="2681" spans="1:8" x14ac:dyDescent="0.25">
      <c r="A2681">
        <v>558117</v>
      </c>
      <c r="B2681" t="s">
        <v>3240</v>
      </c>
      <c r="C2681">
        <v>3210</v>
      </c>
      <c r="D2681" t="s">
        <v>3046</v>
      </c>
      <c r="E2681" t="s">
        <v>3022</v>
      </c>
      <c r="F2681" t="s">
        <v>3023</v>
      </c>
      <c r="G2681" t="s">
        <v>3012</v>
      </c>
      <c r="H2681" t="s">
        <v>3013</v>
      </c>
    </row>
    <row r="2682" spans="1:8" x14ac:dyDescent="0.25">
      <c r="A2682">
        <v>558125</v>
      </c>
      <c r="B2682" t="s">
        <v>3241</v>
      </c>
      <c r="C2682">
        <v>3207</v>
      </c>
      <c r="D2682" t="s">
        <v>3040</v>
      </c>
      <c r="E2682" t="s">
        <v>3022</v>
      </c>
      <c r="F2682" t="s">
        <v>3023</v>
      </c>
      <c r="G2682" t="s">
        <v>3012</v>
      </c>
      <c r="H2682" t="s">
        <v>3013</v>
      </c>
    </row>
    <row r="2683" spans="1:8" x14ac:dyDescent="0.25">
      <c r="A2683">
        <v>558141</v>
      </c>
      <c r="B2683" t="s">
        <v>3242</v>
      </c>
      <c r="C2683">
        <v>3209</v>
      </c>
      <c r="D2683" t="s">
        <v>3042</v>
      </c>
      <c r="E2683" t="s">
        <v>3043</v>
      </c>
      <c r="F2683" t="s">
        <v>3044</v>
      </c>
      <c r="G2683" t="s">
        <v>3012</v>
      </c>
      <c r="H2683" t="s">
        <v>3013</v>
      </c>
    </row>
    <row r="2684" spans="1:8" x14ac:dyDescent="0.25">
      <c r="A2684">
        <v>558176</v>
      </c>
      <c r="B2684" t="s">
        <v>3243</v>
      </c>
      <c r="C2684">
        <v>3201</v>
      </c>
      <c r="D2684" t="s">
        <v>3025</v>
      </c>
      <c r="E2684" t="s">
        <v>3022</v>
      </c>
      <c r="F2684" t="s">
        <v>3023</v>
      </c>
      <c r="G2684" t="s">
        <v>3012</v>
      </c>
      <c r="H2684" t="s">
        <v>3013</v>
      </c>
    </row>
    <row r="2685" spans="1:8" x14ac:dyDescent="0.25">
      <c r="A2685">
        <v>558184</v>
      </c>
      <c r="B2685" t="s">
        <v>3244</v>
      </c>
      <c r="C2685">
        <v>3207</v>
      </c>
      <c r="D2685" t="s">
        <v>3040</v>
      </c>
      <c r="E2685" t="s">
        <v>3022</v>
      </c>
      <c r="F2685" t="s">
        <v>3023</v>
      </c>
      <c r="G2685" t="s">
        <v>3012</v>
      </c>
      <c r="H2685" t="s">
        <v>3013</v>
      </c>
    </row>
    <row r="2686" spans="1:8" x14ac:dyDescent="0.25">
      <c r="A2686">
        <v>558231</v>
      </c>
      <c r="B2686" t="s">
        <v>3245</v>
      </c>
      <c r="C2686">
        <v>3207</v>
      </c>
      <c r="D2686" t="s">
        <v>3040</v>
      </c>
      <c r="E2686" t="s">
        <v>3022</v>
      </c>
      <c r="F2686" t="s">
        <v>3023</v>
      </c>
      <c r="G2686" t="s">
        <v>3012</v>
      </c>
      <c r="H2686" t="s">
        <v>3013</v>
      </c>
    </row>
    <row r="2687" spans="1:8" x14ac:dyDescent="0.25">
      <c r="A2687">
        <v>558249</v>
      </c>
      <c r="B2687" t="s">
        <v>3046</v>
      </c>
      <c r="C2687">
        <v>3210</v>
      </c>
      <c r="D2687" t="s">
        <v>3046</v>
      </c>
      <c r="E2687" t="s">
        <v>3022</v>
      </c>
      <c r="F2687" t="s">
        <v>3023</v>
      </c>
      <c r="G2687" t="s">
        <v>3012</v>
      </c>
      <c r="H2687" t="s">
        <v>3013</v>
      </c>
    </row>
    <row r="2688" spans="1:8" x14ac:dyDescent="0.25">
      <c r="A2688">
        <v>558257</v>
      </c>
      <c r="B2688" t="s">
        <v>3246</v>
      </c>
      <c r="C2688">
        <v>3210</v>
      </c>
      <c r="D2688" t="s">
        <v>3046</v>
      </c>
      <c r="E2688" t="s">
        <v>3022</v>
      </c>
      <c r="F2688" t="s">
        <v>3023</v>
      </c>
      <c r="G2688" t="s">
        <v>3012</v>
      </c>
      <c r="H2688" t="s">
        <v>3013</v>
      </c>
    </row>
    <row r="2689" spans="1:8" x14ac:dyDescent="0.25">
      <c r="A2689">
        <v>558265</v>
      </c>
      <c r="B2689" t="s">
        <v>3247</v>
      </c>
      <c r="C2689">
        <v>3210</v>
      </c>
      <c r="D2689" t="s">
        <v>3046</v>
      </c>
      <c r="E2689" t="s">
        <v>3022</v>
      </c>
      <c r="F2689" t="s">
        <v>3023</v>
      </c>
      <c r="G2689" t="s">
        <v>3012</v>
      </c>
      <c r="H2689" t="s">
        <v>3013</v>
      </c>
    </row>
    <row r="2690" spans="1:8" x14ac:dyDescent="0.25">
      <c r="A2690">
        <v>558290</v>
      </c>
      <c r="B2690" t="s">
        <v>3248</v>
      </c>
      <c r="C2690">
        <v>3210</v>
      </c>
      <c r="D2690" t="s">
        <v>3046</v>
      </c>
      <c r="E2690" t="s">
        <v>3022</v>
      </c>
      <c r="F2690" t="s">
        <v>3023</v>
      </c>
      <c r="G2690" t="s">
        <v>3012</v>
      </c>
      <c r="H2690" t="s">
        <v>3013</v>
      </c>
    </row>
    <row r="2691" spans="1:8" x14ac:dyDescent="0.25">
      <c r="A2691">
        <v>558303</v>
      </c>
      <c r="B2691" t="s">
        <v>3249</v>
      </c>
      <c r="C2691">
        <v>3210</v>
      </c>
      <c r="D2691" t="s">
        <v>3046</v>
      </c>
      <c r="E2691" t="s">
        <v>3022</v>
      </c>
      <c r="F2691" t="s">
        <v>3023</v>
      </c>
      <c r="G2691" t="s">
        <v>3012</v>
      </c>
      <c r="H2691" t="s">
        <v>3013</v>
      </c>
    </row>
    <row r="2692" spans="1:8" x14ac:dyDescent="0.25">
      <c r="A2692">
        <v>558311</v>
      </c>
      <c r="B2692" t="s">
        <v>2726</v>
      </c>
      <c r="C2692">
        <v>3201</v>
      </c>
      <c r="D2692" t="s">
        <v>3025</v>
      </c>
      <c r="E2692" t="s">
        <v>3022</v>
      </c>
      <c r="F2692" t="s">
        <v>3023</v>
      </c>
      <c r="G2692" t="s">
        <v>3012</v>
      </c>
      <c r="H2692" t="s">
        <v>3013</v>
      </c>
    </row>
    <row r="2693" spans="1:8" x14ac:dyDescent="0.25">
      <c r="A2693">
        <v>558346</v>
      </c>
      <c r="B2693" t="s">
        <v>3250</v>
      </c>
      <c r="C2693">
        <v>3210</v>
      </c>
      <c r="D2693" t="s">
        <v>3046</v>
      </c>
      <c r="E2693" t="s">
        <v>3022</v>
      </c>
      <c r="F2693" t="s">
        <v>3023</v>
      </c>
      <c r="G2693" t="s">
        <v>3012</v>
      </c>
      <c r="H2693" t="s">
        <v>3013</v>
      </c>
    </row>
    <row r="2694" spans="1:8" x14ac:dyDescent="0.25">
      <c r="A2694">
        <v>558362</v>
      </c>
      <c r="B2694" t="s">
        <v>3251</v>
      </c>
      <c r="C2694">
        <v>3201</v>
      </c>
      <c r="D2694" t="s">
        <v>3025</v>
      </c>
      <c r="E2694" t="s">
        <v>3022</v>
      </c>
      <c r="F2694" t="s">
        <v>3023</v>
      </c>
      <c r="G2694" t="s">
        <v>3012</v>
      </c>
      <c r="H2694" t="s">
        <v>3013</v>
      </c>
    </row>
    <row r="2695" spans="1:8" x14ac:dyDescent="0.25">
      <c r="A2695">
        <v>558371</v>
      </c>
      <c r="B2695" t="s">
        <v>3252</v>
      </c>
      <c r="C2695">
        <v>3209</v>
      </c>
      <c r="D2695" t="s">
        <v>3042</v>
      </c>
      <c r="E2695" t="s">
        <v>3043</v>
      </c>
      <c r="F2695" t="s">
        <v>3044</v>
      </c>
      <c r="G2695" t="s">
        <v>3012</v>
      </c>
      <c r="H2695" t="s">
        <v>3013</v>
      </c>
    </row>
    <row r="2696" spans="1:8" x14ac:dyDescent="0.25">
      <c r="A2696">
        <v>558389</v>
      </c>
      <c r="B2696" t="s">
        <v>3021</v>
      </c>
      <c r="C2696">
        <v>3212</v>
      </c>
      <c r="D2696" t="s">
        <v>3021</v>
      </c>
      <c r="E2696" t="s">
        <v>3022</v>
      </c>
      <c r="F2696" t="s">
        <v>3023</v>
      </c>
      <c r="G2696" t="s">
        <v>3012</v>
      </c>
      <c r="H2696" t="s">
        <v>3013</v>
      </c>
    </row>
    <row r="2697" spans="1:8" x14ac:dyDescent="0.25">
      <c r="A2697">
        <v>558401</v>
      </c>
      <c r="B2697" t="s">
        <v>25</v>
      </c>
      <c r="C2697">
        <v>3201</v>
      </c>
      <c r="D2697" t="s">
        <v>3025</v>
      </c>
      <c r="E2697" t="s">
        <v>3022</v>
      </c>
      <c r="F2697" t="s">
        <v>3023</v>
      </c>
      <c r="G2697" t="s">
        <v>3012</v>
      </c>
      <c r="H2697" t="s">
        <v>3013</v>
      </c>
    </row>
    <row r="2698" spans="1:8" x14ac:dyDescent="0.25">
      <c r="A2698">
        <v>558419</v>
      </c>
      <c r="B2698" t="s">
        <v>2517</v>
      </c>
      <c r="C2698">
        <v>7108</v>
      </c>
      <c r="D2698" t="s">
        <v>2325</v>
      </c>
      <c r="E2698" t="s">
        <v>2326</v>
      </c>
      <c r="F2698" t="s">
        <v>2325</v>
      </c>
      <c r="G2698" t="s">
        <v>2277</v>
      </c>
      <c r="H2698" t="s">
        <v>2278</v>
      </c>
    </row>
    <row r="2699" spans="1:8" x14ac:dyDescent="0.25">
      <c r="A2699">
        <v>558427</v>
      </c>
      <c r="B2699" t="s">
        <v>3253</v>
      </c>
      <c r="C2699">
        <v>3209</v>
      </c>
      <c r="D2699" t="s">
        <v>3042</v>
      </c>
      <c r="E2699" t="s">
        <v>3043</v>
      </c>
      <c r="F2699" t="s">
        <v>3044</v>
      </c>
      <c r="G2699" t="s">
        <v>3012</v>
      </c>
      <c r="H2699" t="s">
        <v>3013</v>
      </c>
    </row>
    <row r="2700" spans="1:8" x14ac:dyDescent="0.25">
      <c r="A2700">
        <v>558435</v>
      </c>
      <c r="B2700" t="s">
        <v>3254</v>
      </c>
      <c r="C2700">
        <v>3210</v>
      </c>
      <c r="D2700" t="s">
        <v>3046</v>
      </c>
      <c r="E2700" t="s">
        <v>3022</v>
      </c>
      <c r="F2700" t="s">
        <v>3023</v>
      </c>
      <c r="G2700" t="s">
        <v>3012</v>
      </c>
      <c r="H2700" t="s">
        <v>3013</v>
      </c>
    </row>
    <row r="2701" spans="1:8" x14ac:dyDescent="0.25">
      <c r="A2701">
        <v>558443</v>
      </c>
      <c r="B2701" t="s">
        <v>679</v>
      </c>
      <c r="C2701">
        <v>6204</v>
      </c>
      <c r="D2701" t="s">
        <v>664</v>
      </c>
      <c r="E2701" t="s">
        <v>663</v>
      </c>
      <c r="F2701" t="s">
        <v>664</v>
      </c>
      <c r="G2701" t="s">
        <v>625</v>
      </c>
      <c r="H2701" t="s">
        <v>626</v>
      </c>
    </row>
    <row r="2702" spans="1:8" x14ac:dyDescent="0.25">
      <c r="A2702">
        <v>558460</v>
      </c>
      <c r="B2702" t="s">
        <v>3255</v>
      </c>
      <c r="C2702">
        <v>3209</v>
      </c>
      <c r="D2702" t="s">
        <v>3042</v>
      </c>
      <c r="E2702" t="s">
        <v>3043</v>
      </c>
      <c r="F2702" t="s">
        <v>3044</v>
      </c>
      <c r="G2702" t="s">
        <v>3012</v>
      </c>
      <c r="H2702" t="s">
        <v>3013</v>
      </c>
    </row>
    <row r="2703" spans="1:8" x14ac:dyDescent="0.25">
      <c r="A2703">
        <v>558486</v>
      </c>
      <c r="B2703" t="s">
        <v>3256</v>
      </c>
      <c r="C2703">
        <v>3210</v>
      </c>
      <c r="D2703" t="s">
        <v>3046</v>
      </c>
      <c r="E2703" t="s">
        <v>3022</v>
      </c>
      <c r="F2703" t="s">
        <v>3023</v>
      </c>
      <c r="G2703" t="s">
        <v>3012</v>
      </c>
      <c r="H2703" t="s">
        <v>3013</v>
      </c>
    </row>
    <row r="2704" spans="1:8" x14ac:dyDescent="0.25">
      <c r="A2704">
        <v>558494</v>
      </c>
      <c r="B2704" t="s">
        <v>3257</v>
      </c>
      <c r="C2704">
        <v>3212</v>
      </c>
      <c r="D2704" t="s">
        <v>3021</v>
      </c>
      <c r="E2704" t="s">
        <v>3022</v>
      </c>
      <c r="F2704" t="s">
        <v>3023</v>
      </c>
      <c r="G2704" t="s">
        <v>3012</v>
      </c>
      <c r="H2704" t="s">
        <v>3013</v>
      </c>
    </row>
    <row r="2705" spans="1:8" x14ac:dyDescent="0.25">
      <c r="A2705">
        <v>558559</v>
      </c>
      <c r="B2705" t="s">
        <v>3258</v>
      </c>
      <c r="C2705">
        <v>3207</v>
      </c>
      <c r="D2705" t="s">
        <v>3040</v>
      </c>
      <c r="E2705" t="s">
        <v>3022</v>
      </c>
      <c r="F2705" t="s">
        <v>3023</v>
      </c>
      <c r="G2705" t="s">
        <v>3012</v>
      </c>
      <c r="H2705" t="s">
        <v>3013</v>
      </c>
    </row>
    <row r="2706" spans="1:8" x14ac:dyDescent="0.25">
      <c r="A2706">
        <v>558567</v>
      </c>
      <c r="B2706" t="s">
        <v>3259</v>
      </c>
      <c r="C2706">
        <v>3212</v>
      </c>
      <c r="D2706" t="s">
        <v>3021</v>
      </c>
      <c r="E2706" t="s">
        <v>3022</v>
      </c>
      <c r="F2706" t="s">
        <v>3023</v>
      </c>
      <c r="G2706" t="s">
        <v>3012</v>
      </c>
      <c r="H2706" t="s">
        <v>3013</v>
      </c>
    </row>
    <row r="2707" spans="1:8" x14ac:dyDescent="0.25">
      <c r="A2707">
        <v>558583</v>
      </c>
      <c r="B2707" t="s">
        <v>3260</v>
      </c>
      <c r="C2707">
        <v>3201</v>
      </c>
      <c r="D2707" t="s">
        <v>3025</v>
      </c>
      <c r="E2707" t="s">
        <v>3022</v>
      </c>
      <c r="F2707" t="s">
        <v>3023</v>
      </c>
      <c r="G2707" t="s">
        <v>3012</v>
      </c>
      <c r="H2707" t="s">
        <v>3013</v>
      </c>
    </row>
    <row r="2708" spans="1:8" x14ac:dyDescent="0.25">
      <c r="A2708">
        <v>558591</v>
      </c>
      <c r="B2708" t="s">
        <v>3261</v>
      </c>
      <c r="C2708">
        <v>3212</v>
      </c>
      <c r="D2708" t="s">
        <v>3021</v>
      </c>
      <c r="E2708" t="s">
        <v>3022</v>
      </c>
      <c r="F2708" t="s">
        <v>3023</v>
      </c>
      <c r="G2708" t="s">
        <v>3012</v>
      </c>
      <c r="H2708" t="s">
        <v>3013</v>
      </c>
    </row>
    <row r="2709" spans="1:8" x14ac:dyDescent="0.25">
      <c r="A2709">
        <v>558605</v>
      </c>
      <c r="B2709" t="s">
        <v>1797</v>
      </c>
      <c r="C2709">
        <v>3201</v>
      </c>
      <c r="D2709" t="s">
        <v>3025</v>
      </c>
      <c r="E2709" t="s">
        <v>3022</v>
      </c>
      <c r="F2709" t="s">
        <v>3023</v>
      </c>
      <c r="G2709" t="s">
        <v>3012</v>
      </c>
      <c r="H2709" t="s">
        <v>3013</v>
      </c>
    </row>
    <row r="2710" spans="1:8" x14ac:dyDescent="0.25">
      <c r="A2710">
        <v>558630</v>
      </c>
      <c r="B2710" t="s">
        <v>3262</v>
      </c>
      <c r="C2710">
        <v>3207</v>
      </c>
      <c r="D2710" t="s">
        <v>3040</v>
      </c>
      <c r="E2710" t="s">
        <v>3022</v>
      </c>
      <c r="F2710" t="s">
        <v>3023</v>
      </c>
      <c r="G2710" t="s">
        <v>3012</v>
      </c>
      <c r="H2710" t="s">
        <v>3013</v>
      </c>
    </row>
    <row r="2711" spans="1:8" x14ac:dyDescent="0.25">
      <c r="A2711">
        <v>558656</v>
      </c>
      <c r="B2711" t="s">
        <v>3263</v>
      </c>
      <c r="C2711">
        <v>3206</v>
      </c>
      <c r="D2711" t="s">
        <v>3031</v>
      </c>
      <c r="E2711" t="s">
        <v>3029</v>
      </c>
      <c r="F2711" t="s">
        <v>3030</v>
      </c>
      <c r="G2711" t="s">
        <v>3012</v>
      </c>
      <c r="H2711" t="s">
        <v>3013</v>
      </c>
    </row>
    <row r="2712" spans="1:8" x14ac:dyDescent="0.25">
      <c r="A2712">
        <v>558672</v>
      </c>
      <c r="B2712" t="s">
        <v>3264</v>
      </c>
      <c r="C2712">
        <v>3208</v>
      </c>
      <c r="D2712" t="s">
        <v>3028</v>
      </c>
      <c r="E2712" t="s">
        <v>3029</v>
      </c>
      <c r="F2712" t="s">
        <v>3030</v>
      </c>
      <c r="G2712" t="s">
        <v>3012</v>
      </c>
      <c r="H2712" t="s">
        <v>3013</v>
      </c>
    </row>
    <row r="2713" spans="1:8" x14ac:dyDescent="0.25">
      <c r="A2713">
        <v>558699</v>
      </c>
      <c r="B2713" t="s">
        <v>3265</v>
      </c>
      <c r="C2713">
        <v>3208</v>
      </c>
      <c r="D2713" t="s">
        <v>3028</v>
      </c>
      <c r="E2713" t="s">
        <v>3029</v>
      </c>
      <c r="F2713" t="s">
        <v>3030</v>
      </c>
      <c r="G2713" t="s">
        <v>3012</v>
      </c>
      <c r="H2713" t="s">
        <v>3013</v>
      </c>
    </row>
    <row r="2714" spans="1:8" x14ac:dyDescent="0.25">
      <c r="A2714">
        <v>558711</v>
      </c>
      <c r="B2714" t="s">
        <v>3266</v>
      </c>
      <c r="C2714">
        <v>3208</v>
      </c>
      <c r="D2714" t="s">
        <v>3028</v>
      </c>
      <c r="E2714" t="s">
        <v>3029</v>
      </c>
      <c r="F2714" t="s">
        <v>3030</v>
      </c>
      <c r="G2714" t="s">
        <v>3012</v>
      </c>
      <c r="H2714" t="s">
        <v>3013</v>
      </c>
    </row>
    <row r="2715" spans="1:8" x14ac:dyDescent="0.25">
      <c r="A2715">
        <v>558745</v>
      </c>
      <c r="B2715" t="s">
        <v>3267</v>
      </c>
      <c r="C2715">
        <v>3208</v>
      </c>
      <c r="D2715" t="s">
        <v>3028</v>
      </c>
      <c r="E2715" t="s">
        <v>3029</v>
      </c>
      <c r="F2715" t="s">
        <v>3030</v>
      </c>
      <c r="G2715" t="s">
        <v>3012</v>
      </c>
      <c r="H2715" t="s">
        <v>3013</v>
      </c>
    </row>
    <row r="2716" spans="1:8" x14ac:dyDescent="0.25">
      <c r="A2716">
        <v>558770</v>
      </c>
      <c r="B2716" t="s">
        <v>3268</v>
      </c>
      <c r="C2716">
        <v>3206</v>
      </c>
      <c r="D2716" t="s">
        <v>3031</v>
      </c>
      <c r="E2716" t="s">
        <v>3029</v>
      </c>
      <c r="F2716" t="s">
        <v>3030</v>
      </c>
      <c r="G2716" t="s">
        <v>3012</v>
      </c>
      <c r="H2716" t="s">
        <v>3013</v>
      </c>
    </row>
    <row r="2717" spans="1:8" x14ac:dyDescent="0.25">
      <c r="A2717">
        <v>558788</v>
      </c>
      <c r="B2717" t="s">
        <v>1621</v>
      </c>
      <c r="C2717">
        <v>3208</v>
      </c>
      <c r="D2717" t="s">
        <v>3028</v>
      </c>
      <c r="E2717" t="s">
        <v>3029</v>
      </c>
      <c r="F2717" t="s">
        <v>3030</v>
      </c>
      <c r="G2717" t="s">
        <v>3012</v>
      </c>
      <c r="H2717" t="s">
        <v>3013</v>
      </c>
    </row>
    <row r="2718" spans="1:8" x14ac:dyDescent="0.25">
      <c r="A2718">
        <v>558796</v>
      </c>
      <c r="B2718" t="s">
        <v>3269</v>
      </c>
      <c r="C2718">
        <v>3206</v>
      </c>
      <c r="D2718" t="s">
        <v>3031</v>
      </c>
      <c r="E2718" t="s">
        <v>3029</v>
      </c>
      <c r="F2718" t="s">
        <v>3030</v>
      </c>
      <c r="G2718" t="s">
        <v>3012</v>
      </c>
      <c r="H2718" t="s">
        <v>3013</v>
      </c>
    </row>
    <row r="2719" spans="1:8" x14ac:dyDescent="0.25">
      <c r="A2719">
        <v>558800</v>
      </c>
      <c r="B2719" t="s">
        <v>3270</v>
      </c>
      <c r="C2719">
        <v>3206</v>
      </c>
      <c r="D2719" t="s">
        <v>3031</v>
      </c>
      <c r="E2719" t="s">
        <v>3029</v>
      </c>
      <c r="F2719" t="s">
        <v>3030</v>
      </c>
      <c r="G2719" t="s">
        <v>3012</v>
      </c>
      <c r="H2719" t="s">
        <v>3013</v>
      </c>
    </row>
    <row r="2720" spans="1:8" x14ac:dyDescent="0.25">
      <c r="A2720">
        <v>558834</v>
      </c>
      <c r="B2720" t="s">
        <v>3271</v>
      </c>
      <c r="C2720">
        <v>3208</v>
      </c>
      <c r="D2720" t="s">
        <v>3028</v>
      </c>
      <c r="E2720" t="s">
        <v>3029</v>
      </c>
      <c r="F2720" t="s">
        <v>3030</v>
      </c>
      <c r="G2720" t="s">
        <v>3012</v>
      </c>
      <c r="H2720" t="s">
        <v>3013</v>
      </c>
    </row>
    <row r="2721" spans="1:8" x14ac:dyDescent="0.25">
      <c r="A2721">
        <v>558851</v>
      </c>
      <c r="B2721" t="s">
        <v>3272</v>
      </c>
      <c r="C2721">
        <v>3209</v>
      </c>
      <c r="D2721" t="s">
        <v>3042</v>
      </c>
      <c r="E2721" t="s">
        <v>3043</v>
      </c>
      <c r="F2721" t="s">
        <v>3044</v>
      </c>
      <c r="G2721" t="s">
        <v>3012</v>
      </c>
      <c r="H2721" t="s">
        <v>3013</v>
      </c>
    </row>
    <row r="2722" spans="1:8" x14ac:dyDescent="0.25">
      <c r="A2722">
        <v>558869</v>
      </c>
      <c r="B2722" t="s">
        <v>3273</v>
      </c>
      <c r="C2722">
        <v>3208</v>
      </c>
      <c r="D2722" t="s">
        <v>3028</v>
      </c>
      <c r="E2722" t="s">
        <v>3029</v>
      </c>
      <c r="F2722" t="s">
        <v>3030</v>
      </c>
      <c r="G2722" t="s">
        <v>3012</v>
      </c>
      <c r="H2722" t="s">
        <v>3013</v>
      </c>
    </row>
    <row r="2723" spans="1:8" x14ac:dyDescent="0.25">
      <c r="A2723">
        <v>558877</v>
      </c>
      <c r="B2723" t="s">
        <v>3274</v>
      </c>
      <c r="C2723">
        <v>3206</v>
      </c>
      <c r="D2723" t="s">
        <v>3031</v>
      </c>
      <c r="E2723" t="s">
        <v>3029</v>
      </c>
      <c r="F2723" t="s">
        <v>3030</v>
      </c>
      <c r="G2723" t="s">
        <v>3012</v>
      </c>
      <c r="H2723" t="s">
        <v>3013</v>
      </c>
    </row>
    <row r="2724" spans="1:8" x14ac:dyDescent="0.25">
      <c r="A2724">
        <v>558885</v>
      </c>
      <c r="B2724" t="s">
        <v>3275</v>
      </c>
      <c r="C2724">
        <v>3208</v>
      </c>
      <c r="D2724" t="s">
        <v>3028</v>
      </c>
      <c r="E2724" t="s">
        <v>3029</v>
      </c>
      <c r="F2724" t="s">
        <v>3030</v>
      </c>
      <c r="G2724" t="s">
        <v>3012</v>
      </c>
      <c r="H2724" t="s">
        <v>3013</v>
      </c>
    </row>
    <row r="2725" spans="1:8" x14ac:dyDescent="0.25">
      <c r="A2725">
        <v>558915</v>
      </c>
      <c r="B2725" t="s">
        <v>3276</v>
      </c>
      <c r="C2725">
        <v>3208</v>
      </c>
      <c r="D2725" t="s">
        <v>3028</v>
      </c>
      <c r="E2725" t="s">
        <v>3029</v>
      </c>
      <c r="F2725" t="s">
        <v>3030</v>
      </c>
      <c r="G2725" t="s">
        <v>3012</v>
      </c>
      <c r="H2725" t="s">
        <v>3013</v>
      </c>
    </row>
    <row r="2726" spans="1:8" x14ac:dyDescent="0.25">
      <c r="A2726">
        <v>558931</v>
      </c>
      <c r="B2726" t="s">
        <v>2571</v>
      </c>
      <c r="C2726">
        <v>3206</v>
      </c>
      <c r="D2726" t="s">
        <v>3031</v>
      </c>
      <c r="E2726" t="s">
        <v>3029</v>
      </c>
      <c r="F2726" t="s">
        <v>3030</v>
      </c>
      <c r="G2726" t="s">
        <v>3012</v>
      </c>
      <c r="H2726" t="s">
        <v>3013</v>
      </c>
    </row>
    <row r="2727" spans="1:8" x14ac:dyDescent="0.25">
      <c r="A2727">
        <v>558940</v>
      </c>
      <c r="B2727" t="s">
        <v>3277</v>
      </c>
      <c r="C2727">
        <v>3208</v>
      </c>
      <c r="D2727" t="s">
        <v>3028</v>
      </c>
      <c r="E2727" t="s">
        <v>3029</v>
      </c>
      <c r="F2727" t="s">
        <v>3030</v>
      </c>
      <c r="G2727" t="s">
        <v>3012</v>
      </c>
      <c r="H2727" t="s">
        <v>3013</v>
      </c>
    </row>
    <row r="2728" spans="1:8" x14ac:dyDescent="0.25">
      <c r="A2728">
        <v>558966</v>
      </c>
      <c r="B2728" t="s">
        <v>3278</v>
      </c>
      <c r="C2728">
        <v>3209</v>
      </c>
      <c r="D2728" t="s">
        <v>3042</v>
      </c>
      <c r="E2728" t="s">
        <v>3043</v>
      </c>
      <c r="F2728" t="s">
        <v>3044</v>
      </c>
      <c r="G2728" t="s">
        <v>3012</v>
      </c>
      <c r="H2728" t="s">
        <v>3013</v>
      </c>
    </row>
    <row r="2729" spans="1:8" x14ac:dyDescent="0.25">
      <c r="A2729">
        <v>558974</v>
      </c>
      <c r="B2729" t="s">
        <v>3279</v>
      </c>
      <c r="C2729">
        <v>3206</v>
      </c>
      <c r="D2729" t="s">
        <v>3031</v>
      </c>
      <c r="E2729" t="s">
        <v>3029</v>
      </c>
      <c r="F2729" t="s">
        <v>3030</v>
      </c>
      <c r="G2729" t="s">
        <v>3012</v>
      </c>
      <c r="H2729" t="s">
        <v>3013</v>
      </c>
    </row>
    <row r="2730" spans="1:8" x14ac:dyDescent="0.25">
      <c r="A2730">
        <v>558982</v>
      </c>
      <c r="B2730" t="s">
        <v>3280</v>
      </c>
      <c r="C2730">
        <v>3206</v>
      </c>
      <c r="D2730" t="s">
        <v>3031</v>
      </c>
      <c r="E2730" t="s">
        <v>3029</v>
      </c>
      <c r="F2730" t="s">
        <v>3030</v>
      </c>
      <c r="G2730" t="s">
        <v>3012</v>
      </c>
      <c r="H2730" t="s">
        <v>3013</v>
      </c>
    </row>
    <row r="2731" spans="1:8" x14ac:dyDescent="0.25">
      <c r="A2731">
        <v>558991</v>
      </c>
      <c r="B2731" t="s">
        <v>1352</v>
      </c>
      <c r="C2731">
        <v>3208</v>
      </c>
      <c r="D2731" t="s">
        <v>3028</v>
      </c>
      <c r="E2731" t="s">
        <v>3029</v>
      </c>
      <c r="F2731" t="s">
        <v>3030</v>
      </c>
      <c r="G2731" t="s">
        <v>3012</v>
      </c>
      <c r="H2731" t="s">
        <v>3013</v>
      </c>
    </row>
    <row r="2732" spans="1:8" x14ac:dyDescent="0.25">
      <c r="A2732">
        <v>559008</v>
      </c>
      <c r="B2732" t="s">
        <v>3281</v>
      </c>
      <c r="C2732">
        <v>3206</v>
      </c>
      <c r="D2732" t="s">
        <v>3031</v>
      </c>
      <c r="E2732" t="s">
        <v>3029</v>
      </c>
      <c r="F2732" t="s">
        <v>3030</v>
      </c>
      <c r="G2732" t="s">
        <v>3012</v>
      </c>
      <c r="H2732" t="s">
        <v>3013</v>
      </c>
    </row>
    <row r="2733" spans="1:8" x14ac:dyDescent="0.25">
      <c r="A2733">
        <v>559016</v>
      </c>
      <c r="B2733" t="s">
        <v>493</v>
      </c>
      <c r="C2733">
        <v>3112</v>
      </c>
      <c r="D2733" t="s">
        <v>66</v>
      </c>
      <c r="E2733" t="s">
        <v>65</v>
      </c>
      <c r="F2733" t="s">
        <v>66</v>
      </c>
      <c r="G2733" t="s">
        <v>11</v>
      </c>
      <c r="H2733" t="s">
        <v>12</v>
      </c>
    </row>
    <row r="2734" spans="1:8" x14ac:dyDescent="0.25">
      <c r="A2734">
        <v>559024</v>
      </c>
      <c r="B2734" t="s">
        <v>3282</v>
      </c>
      <c r="C2734">
        <v>3206</v>
      </c>
      <c r="D2734" t="s">
        <v>3031</v>
      </c>
      <c r="E2734" t="s">
        <v>3029</v>
      </c>
      <c r="F2734" t="s">
        <v>3030</v>
      </c>
      <c r="G2734" t="s">
        <v>3012</v>
      </c>
      <c r="H2734" t="s">
        <v>3013</v>
      </c>
    </row>
    <row r="2735" spans="1:8" x14ac:dyDescent="0.25">
      <c r="A2735">
        <v>559032</v>
      </c>
      <c r="B2735" t="s">
        <v>3283</v>
      </c>
      <c r="C2735">
        <v>3206</v>
      </c>
      <c r="D2735" t="s">
        <v>3031</v>
      </c>
      <c r="E2735" t="s">
        <v>3029</v>
      </c>
      <c r="F2735" t="s">
        <v>3030</v>
      </c>
      <c r="G2735" t="s">
        <v>3012</v>
      </c>
      <c r="H2735" t="s">
        <v>3013</v>
      </c>
    </row>
    <row r="2736" spans="1:8" x14ac:dyDescent="0.25">
      <c r="A2736">
        <v>559041</v>
      </c>
      <c r="B2736" t="s">
        <v>1531</v>
      </c>
      <c r="C2736">
        <v>3206</v>
      </c>
      <c r="D2736" t="s">
        <v>3031</v>
      </c>
      <c r="E2736" t="s">
        <v>3029</v>
      </c>
      <c r="F2736" t="s">
        <v>3030</v>
      </c>
      <c r="G2736" t="s">
        <v>3012</v>
      </c>
      <c r="H2736" t="s">
        <v>3013</v>
      </c>
    </row>
    <row r="2737" spans="1:8" x14ac:dyDescent="0.25">
      <c r="A2737">
        <v>559059</v>
      </c>
      <c r="B2737" t="s">
        <v>3284</v>
      </c>
      <c r="C2737">
        <v>3208</v>
      </c>
      <c r="D2737" t="s">
        <v>3028</v>
      </c>
      <c r="E2737" t="s">
        <v>3029</v>
      </c>
      <c r="F2737" t="s">
        <v>3030</v>
      </c>
      <c r="G2737" t="s">
        <v>3012</v>
      </c>
      <c r="H2737" t="s">
        <v>3013</v>
      </c>
    </row>
    <row r="2738" spans="1:8" x14ac:dyDescent="0.25">
      <c r="A2738">
        <v>559067</v>
      </c>
      <c r="B2738" t="s">
        <v>3285</v>
      </c>
      <c r="C2738">
        <v>3206</v>
      </c>
      <c r="D2738" t="s">
        <v>3031</v>
      </c>
      <c r="E2738" t="s">
        <v>3029</v>
      </c>
      <c r="F2738" t="s">
        <v>3030</v>
      </c>
      <c r="G2738" t="s">
        <v>3012</v>
      </c>
      <c r="H2738" t="s">
        <v>3013</v>
      </c>
    </row>
    <row r="2739" spans="1:8" x14ac:dyDescent="0.25">
      <c r="A2739">
        <v>559075</v>
      </c>
      <c r="B2739" t="s">
        <v>3031</v>
      </c>
      <c r="C2739">
        <v>3206</v>
      </c>
      <c r="D2739" t="s">
        <v>3031</v>
      </c>
      <c r="E2739" t="s">
        <v>3029</v>
      </c>
      <c r="F2739" t="s">
        <v>3030</v>
      </c>
      <c r="G2739" t="s">
        <v>3012</v>
      </c>
      <c r="H2739" t="s">
        <v>3013</v>
      </c>
    </row>
    <row r="2740" spans="1:8" x14ac:dyDescent="0.25">
      <c r="A2740">
        <v>559083</v>
      </c>
      <c r="B2740" t="s">
        <v>3286</v>
      </c>
      <c r="C2740">
        <v>3208</v>
      </c>
      <c r="D2740" t="s">
        <v>3028</v>
      </c>
      <c r="E2740" t="s">
        <v>3029</v>
      </c>
      <c r="F2740" t="s">
        <v>3030</v>
      </c>
      <c r="G2740" t="s">
        <v>3012</v>
      </c>
      <c r="H2740" t="s">
        <v>3013</v>
      </c>
    </row>
    <row r="2741" spans="1:8" x14ac:dyDescent="0.25">
      <c r="A2741">
        <v>559091</v>
      </c>
      <c r="B2741" t="s">
        <v>3287</v>
      </c>
      <c r="C2741">
        <v>3208</v>
      </c>
      <c r="D2741" t="s">
        <v>3028</v>
      </c>
      <c r="E2741" t="s">
        <v>3029</v>
      </c>
      <c r="F2741" t="s">
        <v>3030</v>
      </c>
      <c r="G2741" t="s">
        <v>3012</v>
      </c>
      <c r="H2741" t="s">
        <v>3013</v>
      </c>
    </row>
    <row r="2742" spans="1:8" x14ac:dyDescent="0.25">
      <c r="A2742">
        <v>559105</v>
      </c>
      <c r="B2742" t="s">
        <v>3288</v>
      </c>
      <c r="C2742">
        <v>3208</v>
      </c>
      <c r="D2742" t="s">
        <v>3028</v>
      </c>
      <c r="E2742" t="s">
        <v>3029</v>
      </c>
      <c r="F2742" t="s">
        <v>3030</v>
      </c>
      <c r="G2742" t="s">
        <v>3012</v>
      </c>
      <c r="H2742" t="s">
        <v>3013</v>
      </c>
    </row>
    <row r="2743" spans="1:8" x14ac:dyDescent="0.25">
      <c r="A2743">
        <v>559121</v>
      </c>
      <c r="B2743" t="s">
        <v>3289</v>
      </c>
      <c r="C2743">
        <v>3208</v>
      </c>
      <c r="D2743" t="s">
        <v>3028</v>
      </c>
      <c r="E2743" t="s">
        <v>3029</v>
      </c>
      <c r="F2743" t="s">
        <v>3030</v>
      </c>
      <c r="G2743" t="s">
        <v>3012</v>
      </c>
      <c r="H2743" t="s">
        <v>3013</v>
      </c>
    </row>
    <row r="2744" spans="1:8" x14ac:dyDescent="0.25">
      <c r="A2744">
        <v>559130</v>
      </c>
      <c r="B2744" t="s">
        <v>3290</v>
      </c>
      <c r="C2744">
        <v>3209</v>
      </c>
      <c r="D2744" t="s">
        <v>3042</v>
      </c>
      <c r="E2744" t="s">
        <v>3043</v>
      </c>
      <c r="F2744" t="s">
        <v>3044</v>
      </c>
      <c r="G2744" t="s">
        <v>3012</v>
      </c>
      <c r="H2744" t="s">
        <v>3013</v>
      </c>
    </row>
    <row r="2745" spans="1:8" x14ac:dyDescent="0.25">
      <c r="A2745">
        <v>559148</v>
      </c>
      <c r="B2745" t="s">
        <v>819</v>
      </c>
      <c r="C2745">
        <v>3208</v>
      </c>
      <c r="D2745" t="s">
        <v>3028</v>
      </c>
      <c r="E2745" t="s">
        <v>3029</v>
      </c>
      <c r="F2745" t="s">
        <v>3030</v>
      </c>
      <c r="G2745" t="s">
        <v>3012</v>
      </c>
      <c r="H2745" t="s">
        <v>3013</v>
      </c>
    </row>
    <row r="2746" spans="1:8" x14ac:dyDescent="0.25">
      <c r="A2746">
        <v>559164</v>
      </c>
      <c r="B2746" t="s">
        <v>3291</v>
      </c>
      <c r="C2746">
        <v>3208</v>
      </c>
      <c r="D2746" t="s">
        <v>3028</v>
      </c>
      <c r="E2746" t="s">
        <v>3029</v>
      </c>
      <c r="F2746" t="s">
        <v>3030</v>
      </c>
      <c r="G2746" t="s">
        <v>3012</v>
      </c>
      <c r="H2746" t="s">
        <v>3013</v>
      </c>
    </row>
    <row r="2747" spans="1:8" x14ac:dyDescent="0.25">
      <c r="A2747">
        <v>559172</v>
      </c>
      <c r="B2747" t="s">
        <v>3292</v>
      </c>
      <c r="C2747">
        <v>3208</v>
      </c>
      <c r="D2747" t="s">
        <v>3028</v>
      </c>
      <c r="E2747" t="s">
        <v>3029</v>
      </c>
      <c r="F2747" t="s">
        <v>3030</v>
      </c>
      <c r="G2747" t="s">
        <v>3012</v>
      </c>
      <c r="H2747" t="s">
        <v>3013</v>
      </c>
    </row>
    <row r="2748" spans="1:8" x14ac:dyDescent="0.25">
      <c r="A2748">
        <v>559202</v>
      </c>
      <c r="B2748" t="s">
        <v>3293</v>
      </c>
      <c r="C2748">
        <v>3206</v>
      </c>
      <c r="D2748" t="s">
        <v>3031</v>
      </c>
      <c r="E2748" t="s">
        <v>3029</v>
      </c>
      <c r="F2748" t="s">
        <v>3030</v>
      </c>
      <c r="G2748" t="s">
        <v>3012</v>
      </c>
      <c r="H2748" t="s">
        <v>3013</v>
      </c>
    </row>
    <row r="2749" spans="1:8" x14ac:dyDescent="0.25">
      <c r="A2749">
        <v>559211</v>
      </c>
      <c r="B2749" t="s">
        <v>3294</v>
      </c>
      <c r="C2749">
        <v>3208</v>
      </c>
      <c r="D2749" t="s">
        <v>3028</v>
      </c>
      <c r="E2749" t="s">
        <v>3029</v>
      </c>
      <c r="F2749" t="s">
        <v>3030</v>
      </c>
      <c r="G2749" t="s">
        <v>3012</v>
      </c>
      <c r="H2749" t="s">
        <v>3013</v>
      </c>
    </row>
    <row r="2750" spans="1:8" x14ac:dyDescent="0.25">
      <c r="A2750">
        <v>559237</v>
      </c>
      <c r="B2750" t="s">
        <v>3295</v>
      </c>
      <c r="C2750">
        <v>3206</v>
      </c>
      <c r="D2750" t="s">
        <v>3031</v>
      </c>
      <c r="E2750" t="s">
        <v>3029</v>
      </c>
      <c r="F2750" t="s">
        <v>3030</v>
      </c>
      <c r="G2750" t="s">
        <v>3012</v>
      </c>
      <c r="H2750" t="s">
        <v>3013</v>
      </c>
    </row>
    <row r="2751" spans="1:8" x14ac:dyDescent="0.25">
      <c r="A2751">
        <v>559245</v>
      </c>
      <c r="B2751" t="s">
        <v>3296</v>
      </c>
      <c r="C2751">
        <v>3206</v>
      </c>
      <c r="D2751" t="s">
        <v>3031</v>
      </c>
      <c r="E2751" t="s">
        <v>3029</v>
      </c>
      <c r="F2751" t="s">
        <v>3030</v>
      </c>
      <c r="G2751" t="s">
        <v>3012</v>
      </c>
      <c r="H2751" t="s">
        <v>3013</v>
      </c>
    </row>
    <row r="2752" spans="1:8" x14ac:dyDescent="0.25">
      <c r="A2752">
        <v>559253</v>
      </c>
      <c r="B2752" t="s">
        <v>3297</v>
      </c>
      <c r="C2752">
        <v>3208</v>
      </c>
      <c r="D2752" t="s">
        <v>3028</v>
      </c>
      <c r="E2752" t="s">
        <v>3029</v>
      </c>
      <c r="F2752" t="s">
        <v>3030</v>
      </c>
      <c r="G2752" t="s">
        <v>3012</v>
      </c>
      <c r="H2752" t="s">
        <v>3013</v>
      </c>
    </row>
    <row r="2753" spans="1:8" x14ac:dyDescent="0.25">
      <c r="A2753">
        <v>559261</v>
      </c>
      <c r="B2753" t="s">
        <v>3298</v>
      </c>
      <c r="C2753">
        <v>3206</v>
      </c>
      <c r="D2753" t="s">
        <v>3031</v>
      </c>
      <c r="E2753" t="s">
        <v>3029</v>
      </c>
      <c r="F2753" t="s">
        <v>3030</v>
      </c>
      <c r="G2753" t="s">
        <v>3012</v>
      </c>
      <c r="H2753" t="s">
        <v>3013</v>
      </c>
    </row>
    <row r="2754" spans="1:8" x14ac:dyDescent="0.25">
      <c r="A2754">
        <v>559270</v>
      </c>
      <c r="B2754" t="s">
        <v>3299</v>
      </c>
      <c r="C2754">
        <v>3208</v>
      </c>
      <c r="D2754" t="s">
        <v>3028</v>
      </c>
      <c r="E2754" t="s">
        <v>3029</v>
      </c>
      <c r="F2754" t="s">
        <v>3030</v>
      </c>
      <c r="G2754" t="s">
        <v>3012</v>
      </c>
      <c r="H2754" t="s">
        <v>3013</v>
      </c>
    </row>
    <row r="2755" spans="1:8" x14ac:dyDescent="0.25">
      <c r="A2755">
        <v>559288</v>
      </c>
      <c r="B2755" t="s">
        <v>3300</v>
      </c>
      <c r="C2755">
        <v>3208</v>
      </c>
      <c r="D2755" t="s">
        <v>3028</v>
      </c>
      <c r="E2755" t="s">
        <v>3029</v>
      </c>
      <c r="F2755" t="s">
        <v>3030</v>
      </c>
      <c r="G2755" t="s">
        <v>3012</v>
      </c>
      <c r="H2755" t="s">
        <v>3013</v>
      </c>
    </row>
    <row r="2756" spans="1:8" x14ac:dyDescent="0.25">
      <c r="A2756">
        <v>559300</v>
      </c>
      <c r="B2756" t="s">
        <v>3028</v>
      </c>
      <c r="C2756">
        <v>3208</v>
      </c>
      <c r="D2756" t="s">
        <v>3028</v>
      </c>
      <c r="E2756" t="s">
        <v>3029</v>
      </c>
      <c r="F2756" t="s">
        <v>3030</v>
      </c>
      <c r="G2756" t="s">
        <v>3012</v>
      </c>
      <c r="H2756" t="s">
        <v>3013</v>
      </c>
    </row>
    <row r="2757" spans="1:8" x14ac:dyDescent="0.25">
      <c r="A2757">
        <v>559318</v>
      </c>
      <c r="B2757" t="s">
        <v>732</v>
      </c>
      <c r="C2757">
        <v>3206</v>
      </c>
      <c r="D2757" t="s">
        <v>3031</v>
      </c>
      <c r="E2757" t="s">
        <v>3029</v>
      </c>
      <c r="F2757" t="s">
        <v>3030</v>
      </c>
      <c r="G2757" t="s">
        <v>3012</v>
      </c>
      <c r="H2757" t="s">
        <v>3013</v>
      </c>
    </row>
    <row r="2758" spans="1:8" x14ac:dyDescent="0.25">
      <c r="A2758">
        <v>559326</v>
      </c>
      <c r="B2758" t="s">
        <v>3301</v>
      </c>
      <c r="C2758">
        <v>3208</v>
      </c>
      <c r="D2758" t="s">
        <v>3028</v>
      </c>
      <c r="E2758" t="s">
        <v>3029</v>
      </c>
      <c r="F2758" t="s">
        <v>3030</v>
      </c>
      <c r="G2758" t="s">
        <v>3012</v>
      </c>
      <c r="H2758" t="s">
        <v>3013</v>
      </c>
    </row>
    <row r="2759" spans="1:8" x14ac:dyDescent="0.25">
      <c r="A2759">
        <v>559334</v>
      </c>
      <c r="B2759" t="s">
        <v>3302</v>
      </c>
      <c r="C2759">
        <v>3208</v>
      </c>
      <c r="D2759" t="s">
        <v>3028</v>
      </c>
      <c r="E2759" t="s">
        <v>3029</v>
      </c>
      <c r="F2759" t="s">
        <v>3030</v>
      </c>
      <c r="G2759" t="s">
        <v>3012</v>
      </c>
      <c r="H2759" t="s">
        <v>3013</v>
      </c>
    </row>
    <row r="2760" spans="1:8" x14ac:dyDescent="0.25">
      <c r="A2760">
        <v>559351</v>
      </c>
      <c r="B2760" t="s">
        <v>3303</v>
      </c>
      <c r="C2760">
        <v>3206</v>
      </c>
      <c r="D2760" t="s">
        <v>3031</v>
      </c>
      <c r="E2760" t="s">
        <v>3029</v>
      </c>
      <c r="F2760" t="s">
        <v>3030</v>
      </c>
      <c r="G2760" t="s">
        <v>3012</v>
      </c>
      <c r="H2760" t="s">
        <v>3013</v>
      </c>
    </row>
    <row r="2761" spans="1:8" x14ac:dyDescent="0.25">
      <c r="A2761">
        <v>559369</v>
      </c>
      <c r="B2761" t="s">
        <v>3304</v>
      </c>
      <c r="C2761">
        <v>3208</v>
      </c>
      <c r="D2761" t="s">
        <v>3028</v>
      </c>
      <c r="E2761" t="s">
        <v>3029</v>
      </c>
      <c r="F2761" t="s">
        <v>3030</v>
      </c>
      <c r="G2761" t="s">
        <v>3012</v>
      </c>
      <c r="H2761" t="s">
        <v>3013</v>
      </c>
    </row>
    <row r="2762" spans="1:8" x14ac:dyDescent="0.25">
      <c r="A2762">
        <v>559377</v>
      </c>
      <c r="B2762" t="s">
        <v>3305</v>
      </c>
      <c r="C2762">
        <v>3208</v>
      </c>
      <c r="D2762" t="s">
        <v>3028</v>
      </c>
      <c r="E2762" t="s">
        <v>3029</v>
      </c>
      <c r="F2762" t="s">
        <v>3030</v>
      </c>
      <c r="G2762" t="s">
        <v>3012</v>
      </c>
      <c r="H2762" t="s">
        <v>3013</v>
      </c>
    </row>
    <row r="2763" spans="1:8" x14ac:dyDescent="0.25">
      <c r="A2763">
        <v>559393</v>
      </c>
      <c r="B2763" t="s">
        <v>3306</v>
      </c>
      <c r="C2763">
        <v>3208</v>
      </c>
      <c r="D2763" t="s">
        <v>3028</v>
      </c>
      <c r="E2763" t="s">
        <v>3029</v>
      </c>
      <c r="F2763" t="s">
        <v>3030</v>
      </c>
      <c r="G2763" t="s">
        <v>3012</v>
      </c>
      <c r="H2763" t="s">
        <v>3013</v>
      </c>
    </row>
    <row r="2764" spans="1:8" x14ac:dyDescent="0.25">
      <c r="A2764">
        <v>559423</v>
      </c>
      <c r="B2764" t="s">
        <v>3307</v>
      </c>
      <c r="C2764">
        <v>3208</v>
      </c>
      <c r="D2764" t="s">
        <v>3028</v>
      </c>
      <c r="E2764" t="s">
        <v>3029</v>
      </c>
      <c r="F2764" t="s">
        <v>3030</v>
      </c>
      <c r="G2764" t="s">
        <v>3012</v>
      </c>
      <c r="H2764" t="s">
        <v>3013</v>
      </c>
    </row>
    <row r="2765" spans="1:8" x14ac:dyDescent="0.25">
      <c r="A2765">
        <v>559431</v>
      </c>
      <c r="B2765" t="s">
        <v>3308</v>
      </c>
      <c r="C2765">
        <v>3206</v>
      </c>
      <c r="D2765" t="s">
        <v>3031</v>
      </c>
      <c r="E2765" t="s">
        <v>3029</v>
      </c>
      <c r="F2765" t="s">
        <v>3030</v>
      </c>
      <c r="G2765" t="s">
        <v>3012</v>
      </c>
      <c r="H2765" t="s">
        <v>3013</v>
      </c>
    </row>
    <row r="2766" spans="1:8" x14ac:dyDescent="0.25">
      <c r="A2766">
        <v>559482</v>
      </c>
      <c r="B2766" t="s">
        <v>3309</v>
      </c>
      <c r="C2766">
        <v>3206</v>
      </c>
      <c r="D2766" t="s">
        <v>3031</v>
      </c>
      <c r="E2766" t="s">
        <v>3029</v>
      </c>
      <c r="F2766" t="s">
        <v>3030</v>
      </c>
      <c r="G2766" t="s">
        <v>3012</v>
      </c>
      <c r="H2766" t="s">
        <v>3013</v>
      </c>
    </row>
    <row r="2767" spans="1:8" x14ac:dyDescent="0.25">
      <c r="A2767">
        <v>559491</v>
      </c>
      <c r="B2767" t="s">
        <v>3310</v>
      </c>
      <c r="C2767">
        <v>3208</v>
      </c>
      <c r="D2767" t="s">
        <v>3028</v>
      </c>
      <c r="E2767" t="s">
        <v>3029</v>
      </c>
      <c r="F2767" t="s">
        <v>3030</v>
      </c>
      <c r="G2767" t="s">
        <v>3012</v>
      </c>
      <c r="H2767" t="s">
        <v>3013</v>
      </c>
    </row>
    <row r="2768" spans="1:8" x14ac:dyDescent="0.25">
      <c r="A2768">
        <v>559504</v>
      </c>
      <c r="B2768" t="s">
        <v>3311</v>
      </c>
      <c r="C2768">
        <v>3208</v>
      </c>
      <c r="D2768" t="s">
        <v>3028</v>
      </c>
      <c r="E2768" t="s">
        <v>3029</v>
      </c>
      <c r="F2768" t="s">
        <v>3030</v>
      </c>
      <c r="G2768" t="s">
        <v>3012</v>
      </c>
      <c r="H2768" t="s">
        <v>3013</v>
      </c>
    </row>
    <row r="2769" spans="1:8" x14ac:dyDescent="0.25">
      <c r="A2769">
        <v>559521</v>
      </c>
      <c r="B2769" t="s">
        <v>3312</v>
      </c>
      <c r="C2769">
        <v>3208</v>
      </c>
      <c r="D2769" t="s">
        <v>3028</v>
      </c>
      <c r="E2769" t="s">
        <v>3029</v>
      </c>
      <c r="F2769" t="s">
        <v>3030</v>
      </c>
      <c r="G2769" t="s">
        <v>3012</v>
      </c>
      <c r="H2769" t="s">
        <v>3013</v>
      </c>
    </row>
    <row r="2770" spans="1:8" x14ac:dyDescent="0.25">
      <c r="A2770">
        <v>559555</v>
      </c>
      <c r="B2770" t="s">
        <v>3313</v>
      </c>
      <c r="C2770">
        <v>3208</v>
      </c>
      <c r="D2770" t="s">
        <v>3028</v>
      </c>
      <c r="E2770" t="s">
        <v>3029</v>
      </c>
      <c r="F2770" t="s">
        <v>3030</v>
      </c>
      <c r="G2770" t="s">
        <v>3012</v>
      </c>
      <c r="H2770" t="s">
        <v>3013</v>
      </c>
    </row>
    <row r="2771" spans="1:8" x14ac:dyDescent="0.25">
      <c r="A2771">
        <v>559563</v>
      </c>
      <c r="B2771" t="s">
        <v>3314</v>
      </c>
      <c r="C2771">
        <v>3208</v>
      </c>
      <c r="D2771" t="s">
        <v>3028</v>
      </c>
      <c r="E2771" t="s">
        <v>3029</v>
      </c>
      <c r="F2771" t="s">
        <v>3030</v>
      </c>
      <c r="G2771" t="s">
        <v>3012</v>
      </c>
      <c r="H2771" t="s">
        <v>3013</v>
      </c>
    </row>
    <row r="2772" spans="1:8" x14ac:dyDescent="0.25">
      <c r="A2772">
        <v>559571</v>
      </c>
      <c r="B2772" t="s">
        <v>3315</v>
      </c>
      <c r="C2772">
        <v>3208</v>
      </c>
      <c r="D2772" t="s">
        <v>3028</v>
      </c>
      <c r="E2772" t="s">
        <v>3029</v>
      </c>
      <c r="F2772" t="s">
        <v>3030</v>
      </c>
      <c r="G2772" t="s">
        <v>3012</v>
      </c>
      <c r="H2772" t="s">
        <v>3013</v>
      </c>
    </row>
    <row r="2773" spans="1:8" x14ac:dyDescent="0.25">
      <c r="A2773">
        <v>559580</v>
      </c>
      <c r="B2773" t="s">
        <v>3316</v>
      </c>
      <c r="C2773">
        <v>3208</v>
      </c>
      <c r="D2773" t="s">
        <v>3028</v>
      </c>
      <c r="E2773" t="s">
        <v>3029</v>
      </c>
      <c r="F2773" t="s">
        <v>3030</v>
      </c>
      <c r="G2773" t="s">
        <v>3012</v>
      </c>
      <c r="H2773" t="s">
        <v>3013</v>
      </c>
    </row>
    <row r="2774" spans="1:8" x14ac:dyDescent="0.25">
      <c r="A2774">
        <v>559601</v>
      </c>
      <c r="B2774" t="s">
        <v>3317</v>
      </c>
      <c r="C2774">
        <v>3208</v>
      </c>
      <c r="D2774" t="s">
        <v>3028</v>
      </c>
      <c r="E2774" t="s">
        <v>3029</v>
      </c>
      <c r="F2774" t="s">
        <v>3030</v>
      </c>
      <c r="G2774" t="s">
        <v>3012</v>
      </c>
      <c r="H2774" t="s">
        <v>3013</v>
      </c>
    </row>
    <row r="2775" spans="1:8" x14ac:dyDescent="0.25">
      <c r="A2775">
        <v>559628</v>
      </c>
      <c r="B2775" t="s">
        <v>3170</v>
      </c>
      <c r="C2775">
        <v>3208</v>
      </c>
      <c r="D2775" t="s">
        <v>3028</v>
      </c>
      <c r="E2775" t="s">
        <v>3029</v>
      </c>
      <c r="F2775" t="s">
        <v>3030</v>
      </c>
      <c r="G2775" t="s">
        <v>3012</v>
      </c>
      <c r="H2775" t="s">
        <v>3013</v>
      </c>
    </row>
    <row r="2776" spans="1:8" x14ac:dyDescent="0.25">
      <c r="A2776">
        <v>559661</v>
      </c>
      <c r="B2776" t="s">
        <v>3318</v>
      </c>
      <c r="C2776">
        <v>3208</v>
      </c>
      <c r="D2776" t="s">
        <v>3028</v>
      </c>
      <c r="E2776" t="s">
        <v>3029</v>
      </c>
      <c r="F2776" t="s">
        <v>3030</v>
      </c>
      <c r="G2776" t="s">
        <v>3012</v>
      </c>
      <c r="H2776" t="s">
        <v>3013</v>
      </c>
    </row>
    <row r="2777" spans="1:8" x14ac:dyDescent="0.25">
      <c r="A2777">
        <v>559679</v>
      </c>
      <c r="B2777" t="s">
        <v>3319</v>
      </c>
      <c r="C2777">
        <v>3208</v>
      </c>
      <c r="D2777" t="s">
        <v>3028</v>
      </c>
      <c r="E2777" t="s">
        <v>3029</v>
      </c>
      <c r="F2777" t="s">
        <v>3030</v>
      </c>
      <c r="G2777" t="s">
        <v>3012</v>
      </c>
      <c r="H2777" t="s">
        <v>3013</v>
      </c>
    </row>
    <row r="2778" spans="1:8" x14ac:dyDescent="0.25">
      <c r="A2778">
        <v>559695</v>
      </c>
      <c r="B2778" t="s">
        <v>3320</v>
      </c>
      <c r="C2778">
        <v>3206</v>
      </c>
      <c r="D2778" t="s">
        <v>3031</v>
      </c>
      <c r="E2778" t="s">
        <v>3029</v>
      </c>
      <c r="F2778" t="s">
        <v>3030</v>
      </c>
      <c r="G2778" t="s">
        <v>3012</v>
      </c>
      <c r="H2778" t="s">
        <v>3013</v>
      </c>
    </row>
    <row r="2779" spans="1:8" x14ac:dyDescent="0.25">
      <c r="A2779">
        <v>559709</v>
      </c>
      <c r="B2779" t="s">
        <v>3321</v>
      </c>
      <c r="C2779">
        <v>3208</v>
      </c>
      <c r="D2779" t="s">
        <v>3028</v>
      </c>
      <c r="E2779" t="s">
        <v>3029</v>
      </c>
      <c r="F2779" t="s">
        <v>3030</v>
      </c>
      <c r="G2779" t="s">
        <v>3012</v>
      </c>
      <c r="H2779" t="s">
        <v>3013</v>
      </c>
    </row>
    <row r="2780" spans="1:8" x14ac:dyDescent="0.25">
      <c r="A2780">
        <v>559717</v>
      </c>
      <c r="B2780" t="s">
        <v>3015</v>
      </c>
      <c r="C2780">
        <v>3211</v>
      </c>
      <c r="D2780" t="s">
        <v>3015</v>
      </c>
      <c r="E2780" t="s">
        <v>3016</v>
      </c>
      <c r="F2780" t="s">
        <v>3015</v>
      </c>
      <c r="G2780" t="s">
        <v>3012</v>
      </c>
      <c r="H2780" t="s">
        <v>3013</v>
      </c>
    </row>
    <row r="2781" spans="1:8" x14ac:dyDescent="0.25">
      <c r="A2781">
        <v>559725</v>
      </c>
      <c r="B2781" t="s">
        <v>3322</v>
      </c>
      <c r="C2781">
        <v>3211</v>
      </c>
      <c r="D2781" t="s">
        <v>3015</v>
      </c>
      <c r="E2781" t="s">
        <v>3016</v>
      </c>
      <c r="F2781" t="s">
        <v>3015</v>
      </c>
      <c r="G2781" t="s">
        <v>3012</v>
      </c>
      <c r="H2781" t="s">
        <v>3013</v>
      </c>
    </row>
    <row r="2782" spans="1:8" x14ac:dyDescent="0.25">
      <c r="A2782">
        <v>559733</v>
      </c>
      <c r="B2782" t="s">
        <v>22</v>
      </c>
      <c r="C2782">
        <v>3211</v>
      </c>
      <c r="D2782" t="s">
        <v>3015</v>
      </c>
      <c r="E2782" t="s">
        <v>3016</v>
      </c>
      <c r="F2782" t="s">
        <v>3015</v>
      </c>
      <c r="G2782" t="s">
        <v>3012</v>
      </c>
      <c r="H2782" t="s">
        <v>3013</v>
      </c>
    </row>
    <row r="2783" spans="1:8" x14ac:dyDescent="0.25">
      <c r="A2783">
        <v>559741</v>
      </c>
      <c r="B2783" t="s">
        <v>3323</v>
      </c>
      <c r="C2783">
        <v>3211</v>
      </c>
      <c r="D2783" t="s">
        <v>3015</v>
      </c>
      <c r="E2783" t="s">
        <v>3016</v>
      </c>
      <c r="F2783" t="s">
        <v>3015</v>
      </c>
      <c r="G2783" t="s">
        <v>3012</v>
      </c>
      <c r="H2783" t="s">
        <v>3013</v>
      </c>
    </row>
    <row r="2784" spans="1:8" x14ac:dyDescent="0.25">
      <c r="A2784">
        <v>559750</v>
      </c>
      <c r="B2784" t="s">
        <v>3324</v>
      </c>
      <c r="C2784">
        <v>3211</v>
      </c>
      <c r="D2784" t="s">
        <v>3015</v>
      </c>
      <c r="E2784" t="s">
        <v>3016</v>
      </c>
      <c r="F2784" t="s">
        <v>3015</v>
      </c>
      <c r="G2784" t="s">
        <v>3012</v>
      </c>
      <c r="H2784" t="s">
        <v>3013</v>
      </c>
    </row>
    <row r="2785" spans="1:8" x14ac:dyDescent="0.25">
      <c r="A2785">
        <v>559768</v>
      </c>
      <c r="B2785" t="s">
        <v>3325</v>
      </c>
      <c r="C2785">
        <v>3211</v>
      </c>
      <c r="D2785" t="s">
        <v>3015</v>
      </c>
      <c r="E2785" t="s">
        <v>3016</v>
      </c>
      <c r="F2785" t="s">
        <v>3015</v>
      </c>
      <c r="G2785" t="s">
        <v>3012</v>
      </c>
      <c r="H2785" t="s">
        <v>3013</v>
      </c>
    </row>
    <row r="2786" spans="1:8" x14ac:dyDescent="0.25">
      <c r="A2786">
        <v>559776</v>
      </c>
      <c r="B2786" t="s">
        <v>3326</v>
      </c>
      <c r="C2786">
        <v>3211</v>
      </c>
      <c r="D2786" t="s">
        <v>3015</v>
      </c>
      <c r="E2786" t="s">
        <v>3016</v>
      </c>
      <c r="F2786" t="s">
        <v>3015</v>
      </c>
      <c r="G2786" t="s">
        <v>3012</v>
      </c>
      <c r="H2786" t="s">
        <v>3013</v>
      </c>
    </row>
    <row r="2787" spans="1:8" x14ac:dyDescent="0.25">
      <c r="A2787">
        <v>559792</v>
      </c>
      <c r="B2787" t="s">
        <v>3327</v>
      </c>
      <c r="C2787">
        <v>3211</v>
      </c>
      <c r="D2787" t="s">
        <v>3015</v>
      </c>
      <c r="E2787" t="s">
        <v>3016</v>
      </c>
      <c r="F2787" t="s">
        <v>3015</v>
      </c>
      <c r="G2787" t="s">
        <v>3012</v>
      </c>
      <c r="H2787" t="s">
        <v>3013</v>
      </c>
    </row>
    <row r="2788" spans="1:8" x14ac:dyDescent="0.25">
      <c r="A2788">
        <v>559806</v>
      </c>
      <c r="B2788" t="s">
        <v>3328</v>
      </c>
      <c r="C2788">
        <v>3211</v>
      </c>
      <c r="D2788" t="s">
        <v>3015</v>
      </c>
      <c r="E2788" t="s">
        <v>3016</v>
      </c>
      <c r="F2788" t="s">
        <v>3015</v>
      </c>
      <c r="G2788" t="s">
        <v>3012</v>
      </c>
      <c r="H2788" t="s">
        <v>3013</v>
      </c>
    </row>
    <row r="2789" spans="1:8" x14ac:dyDescent="0.25">
      <c r="A2789">
        <v>559814</v>
      </c>
      <c r="B2789" t="s">
        <v>3329</v>
      </c>
      <c r="C2789">
        <v>3211</v>
      </c>
      <c r="D2789" t="s">
        <v>3015</v>
      </c>
      <c r="E2789" t="s">
        <v>3016</v>
      </c>
      <c r="F2789" t="s">
        <v>3015</v>
      </c>
      <c r="G2789" t="s">
        <v>3012</v>
      </c>
      <c r="H2789" t="s">
        <v>3013</v>
      </c>
    </row>
    <row r="2790" spans="1:8" x14ac:dyDescent="0.25">
      <c r="A2790">
        <v>559822</v>
      </c>
      <c r="B2790" t="s">
        <v>1141</v>
      </c>
      <c r="C2790">
        <v>3211</v>
      </c>
      <c r="D2790" t="s">
        <v>3015</v>
      </c>
      <c r="E2790" t="s">
        <v>3016</v>
      </c>
      <c r="F2790" t="s">
        <v>3015</v>
      </c>
      <c r="G2790" t="s">
        <v>3012</v>
      </c>
      <c r="H2790" t="s">
        <v>3013</v>
      </c>
    </row>
    <row r="2791" spans="1:8" x14ac:dyDescent="0.25">
      <c r="A2791">
        <v>559849</v>
      </c>
      <c r="B2791" t="s">
        <v>3330</v>
      </c>
      <c r="C2791">
        <v>3211</v>
      </c>
      <c r="D2791" t="s">
        <v>3015</v>
      </c>
      <c r="E2791" t="s">
        <v>3016</v>
      </c>
      <c r="F2791" t="s">
        <v>3015</v>
      </c>
      <c r="G2791" t="s">
        <v>3012</v>
      </c>
      <c r="H2791" t="s">
        <v>3013</v>
      </c>
    </row>
    <row r="2792" spans="1:8" x14ac:dyDescent="0.25">
      <c r="A2792">
        <v>559857</v>
      </c>
      <c r="B2792" t="s">
        <v>3331</v>
      </c>
      <c r="C2792">
        <v>3211</v>
      </c>
      <c r="D2792" t="s">
        <v>3015</v>
      </c>
      <c r="E2792" t="s">
        <v>3016</v>
      </c>
      <c r="F2792" t="s">
        <v>3015</v>
      </c>
      <c r="G2792" t="s">
        <v>3012</v>
      </c>
      <c r="H2792" t="s">
        <v>3013</v>
      </c>
    </row>
    <row r="2793" spans="1:8" x14ac:dyDescent="0.25">
      <c r="A2793">
        <v>559903</v>
      </c>
      <c r="B2793" t="s">
        <v>3332</v>
      </c>
      <c r="C2793">
        <v>3211</v>
      </c>
      <c r="D2793" t="s">
        <v>3015</v>
      </c>
      <c r="E2793" t="s">
        <v>3016</v>
      </c>
      <c r="F2793" t="s">
        <v>3015</v>
      </c>
      <c r="G2793" t="s">
        <v>3012</v>
      </c>
      <c r="H2793" t="s">
        <v>3013</v>
      </c>
    </row>
    <row r="2794" spans="1:8" x14ac:dyDescent="0.25">
      <c r="A2794">
        <v>559911</v>
      </c>
      <c r="B2794" t="s">
        <v>3333</v>
      </c>
      <c r="C2794">
        <v>3211</v>
      </c>
      <c r="D2794" t="s">
        <v>3015</v>
      </c>
      <c r="E2794" t="s">
        <v>3016</v>
      </c>
      <c r="F2794" t="s">
        <v>3015</v>
      </c>
      <c r="G2794" t="s">
        <v>3012</v>
      </c>
      <c r="H2794" t="s">
        <v>3013</v>
      </c>
    </row>
    <row r="2795" spans="1:8" x14ac:dyDescent="0.25">
      <c r="A2795">
        <v>559920</v>
      </c>
      <c r="B2795" t="s">
        <v>500</v>
      </c>
      <c r="C2795">
        <v>3211</v>
      </c>
      <c r="D2795" t="s">
        <v>3015</v>
      </c>
      <c r="E2795" t="s">
        <v>3016</v>
      </c>
      <c r="F2795" t="s">
        <v>3015</v>
      </c>
      <c r="G2795" t="s">
        <v>3012</v>
      </c>
      <c r="H2795" t="s">
        <v>3013</v>
      </c>
    </row>
    <row r="2796" spans="1:8" x14ac:dyDescent="0.25">
      <c r="A2796">
        <v>559946</v>
      </c>
      <c r="B2796" t="s">
        <v>3334</v>
      </c>
      <c r="C2796">
        <v>3211</v>
      </c>
      <c r="D2796" t="s">
        <v>3015</v>
      </c>
      <c r="E2796" t="s">
        <v>3016</v>
      </c>
      <c r="F2796" t="s">
        <v>3015</v>
      </c>
      <c r="G2796" t="s">
        <v>3012</v>
      </c>
      <c r="H2796" t="s">
        <v>3013</v>
      </c>
    </row>
    <row r="2797" spans="1:8" x14ac:dyDescent="0.25">
      <c r="A2797">
        <v>559954</v>
      </c>
      <c r="B2797" t="s">
        <v>3335</v>
      </c>
      <c r="C2797">
        <v>3211</v>
      </c>
      <c r="D2797" t="s">
        <v>3015</v>
      </c>
      <c r="E2797" t="s">
        <v>3016</v>
      </c>
      <c r="F2797" t="s">
        <v>3015</v>
      </c>
      <c r="G2797" t="s">
        <v>3012</v>
      </c>
      <c r="H2797" t="s">
        <v>3013</v>
      </c>
    </row>
    <row r="2798" spans="1:8" x14ac:dyDescent="0.25">
      <c r="A2798">
        <v>559962</v>
      </c>
      <c r="B2798" t="s">
        <v>2350</v>
      </c>
      <c r="C2798">
        <v>3211</v>
      </c>
      <c r="D2798" t="s">
        <v>3015</v>
      </c>
      <c r="E2798" t="s">
        <v>3016</v>
      </c>
      <c r="F2798" t="s">
        <v>3015</v>
      </c>
      <c r="G2798" t="s">
        <v>3012</v>
      </c>
      <c r="H2798" t="s">
        <v>3013</v>
      </c>
    </row>
    <row r="2799" spans="1:8" x14ac:dyDescent="0.25">
      <c r="A2799">
        <v>559997</v>
      </c>
      <c r="B2799" t="s">
        <v>3336</v>
      </c>
      <c r="C2799">
        <v>3211</v>
      </c>
      <c r="D2799" t="s">
        <v>3015</v>
      </c>
      <c r="E2799" t="s">
        <v>3016</v>
      </c>
      <c r="F2799" t="s">
        <v>3015</v>
      </c>
      <c r="G2799" t="s">
        <v>3012</v>
      </c>
      <c r="H2799" t="s">
        <v>3013</v>
      </c>
    </row>
    <row r="2800" spans="1:8" x14ac:dyDescent="0.25">
      <c r="A2800">
        <v>560006</v>
      </c>
      <c r="B2800" t="s">
        <v>3337</v>
      </c>
      <c r="C2800">
        <v>3211</v>
      </c>
      <c r="D2800" t="s">
        <v>3015</v>
      </c>
      <c r="E2800" t="s">
        <v>3016</v>
      </c>
      <c r="F2800" t="s">
        <v>3015</v>
      </c>
      <c r="G2800" t="s">
        <v>3012</v>
      </c>
      <c r="H2800" t="s">
        <v>3013</v>
      </c>
    </row>
    <row r="2801" spans="1:8" x14ac:dyDescent="0.25">
      <c r="A2801">
        <v>560014</v>
      </c>
      <c r="B2801" t="s">
        <v>3338</v>
      </c>
      <c r="C2801">
        <v>3211</v>
      </c>
      <c r="D2801" t="s">
        <v>3015</v>
      </c>
      <c r="E2801" t="s">
        <v>3016</v>
      </c>
      <c r="F2801" t="s">
        <v>3015</v>
      </c>
      <c r="G2801" t="s">
        <v>3012</v>
      </c>
      <c r="H2801" t="s">
        <v>3013</v>
      </c>
    </row>
    <row r="2802" spans="1:8" x14ac:dyDescent="0.25">
      <c r="A2802">
        <v>560057</v>
      </c>
      <c r="B2802" t="s">
        <v>416</v>
      </c>
      <c r="C2802">
        <v>3211</v>
      </c>
      <c r="D2802" t="s">
        <v>3015</v>
      </c>
      <c r="E2802" t="s">
        <v>3016</v>
      </c>
      <c r="F2802" t="s">
        <v>3015</v>
      </c>
      <c r="G2802" t="s">
        <v>3012</v>
      </c>
      <c r="H2802" t="s">
        <v>3013</v>
      </c>
    </row>
    <row r="2803" spans="1:8" x14ac:dyDescent="0.25">
      <c r="A2803">
        <v>560081</v>
      </c>
      <c r="B2803" t="s">
        <v>3110</v>
      </c>
      <c r="C2803">
        <v>3211</v>
      </c>
      <c r="D2803" t="s">
        <v>3015</v>
      </c>
      <c r="E2803" t="s">
        <v>3016</v>
      </c>
      <c r="F2803" t="s">
        <v>3015</v>
      </c>
      <c r="G2803" t="s">
        <v>3012</v>
      </c>
      <c r="H2803" t="s">
        <v>3013</v>
      </c>
    </row>
    <row r="2804" spans="1:8" x14ac:dyDescent="0.25">
      <c r="A2804">
        <v>560111</v>
      </c>
      <c r="B2804" t="s">
        <v>3339</v>
      </c>
      <c r="C2804">
        <v>3211</v>
      </c>
      <c r="D2804" t="s">
        <v>3015</v>
      </c>
      <c r="E2804" t="s">
        <v>3016</v>
      </c>
      <c r="F2804" t="s">
        <v>3015</v>
      </c>
      <c r="G2804" t="s">
        <v>3012</v>
      </c>
      <c r="H2804" t="s">
        <v>3013</v>
      </c>
    </row>
    <row r="2805" spans="1:8" x14ac:dyDescent="0.25">
      <c r="A2805">
        <v>560120</v>
      </c>
      <c r="B2805" t="s">
        <v>3340</v>
      </c>
      <c r="C2805">
        <v>3211</v>
      </c>
      <c r="D2805" t="s">
        <v>3015</v>
      </c>
      <c r="E2805" t="s">
        <v>3016</v>
      </c>
      <c r="F2805" t="s">
        <v>3015</v>
      </c>
      <c r="G2805" t="s">
        <v>3012</v>
      </c>
      <c r="H2805" t="s">
        <v>3013</v>
      </c>
    </row>
    <row r="2806" spans="1:8" x14ac:dyDescent="0.25">
      <c r="A2806">
        <v>560146</v>
      </c>
      <c r="B2806" t="s">
        <v>3341</v>
      </c>
      <c r="C2806">
        <v>3211</v>
      </c>
      <c r="D2806" t="s">
        <v>3015</v>
      </c>
      <c r="E2806" t="s">
        <v>3016</v>
      </c>
      <c r="F2806" t="s">
        <v>3015</v>
      </c>
      <c r="G2806" t="s">
        <v>3012</v>
      </c>
      <c r="H2806" t="s">
        <v>3013</v>
      </c>
    </row>
    <row r="2807" spans="1:8" x14ac:dyDescent="0.25">
      <c r="A2807">
        <v>560162</v>
      </c>
      <c r="B2807" t="s">
        <v>428</v>
      </c>
      <c r="C2807">
        <v>3211</v>
      </c>
      <c r="D2807" t="s">
        <v>3015</v>
      </c>
      <c r="E2807" t="s">
        <v>3016</v>
      </c>
      <c r="F2807" t="s">
        <v>3015</v>
      </c>
      <c r="G2807" t="s">
        <v>3012</v>
      </c>
      <c r="H2807" t="s">
        <v>3013</v>
      </c>
    </row>
    <row r="2808" spans="1:8" x14ac:dyDescent="0.25">
      <c r="A2808">
        <v>560171</v>
      </c>
      <c r="B2808" t="s">
        <v>494</v>
      </c>
      <c r="C2808">
        <v>3117</v>
      </c>
      <c r="D2808" t="s">
        <v>62</v>
      </c>
      <c r="E2808" t="s">
        <v>42</v>
      </c>
      <c r="F2808" t="s">
        <v>43</v>
      </c>
      <c r="G2808" t="s">
        <v>11</v>
      </c>
      <c r="H2808" t="s">
        <v>12</v>
      </c>
    </row>
    <row r="2809" spans="1:8" x14ac:dyDescent="0.25">
      <c r="A2809">
        <v>560189</v>
      </c>
      <c r="B2809" t="s">
        <v>3342</v>
      </c>
      <c r="C2809">
        <v>3211</v>
      </c>
      <c r="D2809" t="s">
        <v>3015</v>
      </c>
      <c r="E2809" t="s">
        <v>3016</v>
      </c>
      <c r="F2809" t="s">
        <v>3015</v>
      </c>
      <c r="G2809" t="s">
        <v>3012</v>
      </c>
      <c r="H2809" t="s">
        <v>3013</v>
      </c>
    </row>
    <row r="2810" spans="1:8" x14ac:dyDescent="0.25">
      <c r="A2810">
        <v>560197</v>
      </c>
      <c r="B2810" t="s">
        <v>495</v>
      </c>
      <c r="C2810">
        <v>3101</v>
      </c>
      <c r="D2810" t="s">
        <v>41</v>
      </c>
      <c r="E2810" t="s">
        <v>42</v>
      </c>
      <c r="F2810" t="s">
        <v>43</v>
      </c>
      <c r="G2810" t="s">
        <v>11</v>
      </c>
      <c r="H2810" t="s">
        <v>12</v>
      </c>
    </row>
    <row r="2811" spans="1:8" x14ac:dyDescent="0.25">
      <c r="A2811">
        <v>560201</v>
      </c>
      <c r="B2811" t="s">
        <v>44</v>
      </c>
      <c r="C2811">
        <v>3111</v>
      </c>
      <c r="D2811" t="s">
        <v>43</v>
      </c>
      <c r="E2811" t="s">
        <v>42</v>
      </c>
      <c r="F2811" t="s">
        <v>43</v>
      </c>
      <c r="G2811" t="s">
        <v>11</v>
      </c>
      <c r="H2811" t="s">
        <v>12</v>
      </c>
    </row>
    <row r="2812" spans="1:8" x14ac:dyDescent="0.25">
      <c r="A2812">
        <v>560219</v>
      </c>
      <c r="B2812" t="s">
        <v>496</v>
      </c>
      <c r="C2812">
        <v>3111</v>
      </c>
      <c r="D2812" t="s">
        <v>43</v>
      </c>
      <c r="E2812" t="s">
        <v>42</v>
      </c>
      <c r="F2812" t="s">
        <v>43</v>
      </c>
      <c r="G2812" t="s">
        <v>11</v>
      </c>
      <c r="H2812" t="s">
        <v>12</v>
      </c>
    </row>
    <row r="2813" spans="1:8" x14ac:dyDescent="0.25">
      <c r="A2813">
        <v>560227</v>
      </c>
      <c r="B2813" t="s">
        <v>3343</v>
      </c>
      <c r="C2813">
        <v>3211</v>
      </c>
      <c r="D2813" t="s">
        <v>3015</v>
      </c>
      <c r="E2813" t="s">
        <v>3016</v>
      </c>
      <c r="F2813" t="s">
        <v>3015</v>
      </c>
      <c r="G2813" t="s">
        <v>3012</v>
      </c>
      <c r="H2813" t="s">
        <v>3013</v>
      </c>
    </row>
    <row r="2814" spans="1:8" x14ac:dyDescent="0.25">
      <c r="A2814">
        <v>560235</v>
      </c>
      <c r="B2814" t="s">
        <v>1990</v>
      </c>
      <c r="C2814">
        <v>3211</v>
      </c>
      <c r="D2814" t="s">
        <v>3015</v>
      </c>
      <c r="E2814" t="s">
        <v>3016</v>
      </c>
      <c r="F2814" t="s">
        <v>3015</v>
      </c>
      <c r="G2814" t="s">
        <v>3012</v>
      </c>
      <c r="H2814" t="s">
        <v>3013</v>
      </c>
    </row>
    <row r="2815" spans="1:8" x14ac:dyDescent="0.25">
      <c r="A2815">
        <v>560243</v>
      </c>
      <c r="B2815" t="s">
        <v>497</v>
      </c>
      <c r="C2815">
        <v>3111</v>
      </c>
      <c r="D2815" t="s">
        <v>43</v>
      </c>
      <c r="E2815" t="s">
        <v>42</v>
      </c>
      <c r="F2815" t="s">
        <v>43</v>
      </c>
      <c r="G2815" t="s">
        <v>11</v>
      </c>
      <c r="H2815" t="s">
        <v>12</v>
      </c>
    </row>
    <row r="2816" spans="1:8" x14ac:dyDescent="0.25">
      <c r="A2816">
        <v>560251</v>
      </c>
      <c r="B2816" t="s">
        <v>3344</v>
      </c>
      <c r="C2816">
        <v>3211</v>
      </c>
      <c r="D2816" t="s">
        <v>3015</v>
      </c>
      <c r="E2816" t="s">
        <v>3016</v>
      </c>
      <c r="F2816" t="s">
        <v>3015</v>
      </c>
      <c r="G2816" t="s">
        <v>3012</v>
      </c>
      <c r="H2816" t="s">
        <v>3013</v>
      </c>
    </row>
    <row r="2817" spans="1:8" x14ac:dyDescent="0.25">
      <c r="A2817">
        <v>560260</v>
      </c>
      <c r="B2817" t="s">
        <v>3345</v>
      </c>
      <c r="C2817">
        <v>3211</v>
      </c>
      <c r="D2817" t="s">
        <v>3015</v>
      </c>
      <c r="E2817" t="s">
        <v>3016</v>
      </c>
      <c r="F2817" t="s">
        <v>3015</v>
      </c>
      <c r="G2817" t="s">
        <v>3012</v>
      </c>
      <c r="H2817" t="s">
        <v>3013</v>
      </c>
    </row>
    <row r="2818" spans="1:8" x14ac:dyDescent="0.25">
      <c r="A2818">
        <v>560278</v>
      </c>
      <c r="B2818" t="s">
        <v>498</v>
      </c>
      <c r="C2818">
        <v>3111</v>
      </c>
      <c r="D2818" t="s">
        <v>43</v>
      </c>
      <c r="E2818" t="s">
        <v>42</v>
      </c>
      <c r="F2818" t="s">
        <v>43</v>
      </c>
      <c r="G2818" t="s">
        <v>11</v>
      </c>
      <c r="H2818" t="s">
        <v>12</v>
      </c>
    </row>
    <row r="2819" spans="1:8" x14ac:dyDescent="0.25">
      <c r="A2819">
        <v>560286</v>
      </c>
      <c r="B2819" t="s">
        <v>1257</v>
      </c>
      <c r="C2819">
        <v>4107</v>
      </c>
      <c r="D2819" t="s">
        <v>1257</v>
      </c>
      <c r="E2819" t="s">
        <v>1258</v>
      </c>
      <c r="F2819" t="s">
        <v>1257</v>
      </c>
      <c r="G2819" t="s">
        <v>1250</v>
      </c>
      <c r="H2819" t="s">
        <v>1251</v>
      </c>
    </row>
    <row r="2820" spans="1:8" x14ac:dyDescent="0.25">
      <c r="A2820">
        <v>560294</v>
      </c>
      <c r="B2820" t="s">
        <v>1260</v>
      </c>
      <c r="C2820">
        <v>4107</v>
      </c>
      <c r="D2820" t="s">
        <v>1257</v>
      </c>
      <c r="E2820" t="s">
        <v>1258</v>
      </c>
      <c r="F2820" t="s">
        <v>1257</v>
      </c>
      <c r="G2820" t="s">
        <v>1250</v>
      </c>
      <c r="H2820" t="s">
        <v>1251</v>
      </c>
    </row>
    <row r="2821" spans="1:8" x14ac:dyDescent="0.25">
      <c r="A2821">
        <v>560308</v>
      </c>
      <c r="B2821" t="s">
        <v>1342</v>
      </c>
      <c r="C2821">
        <v>4104</v>
      </c>
      <c r="D2821" t="s">
        <v>1343</v>
      </c>
      <c r="E2821" t="s">
        <v>1258</v>
      </c>
      <c r="F2821" t="s">
        <v>1257</v>
      </c>
      <c r="G2821" t="s">
        <v>1250</v>
      </c>
      <c r="H2821" t="s">
        <v>1251</v>
      </c>
    </row>
    <row r="2822" spans="1:8" x14ac:dyDescent="0.25">
      <c r="A2822">
        <v>560316</v>
      </c>
      <c r="B2822" t="s">
        <v>974</v>
      </c>
      <c r="C2822">
        <v>4107</v>
      </c>
      <c r="D2822" t="s">
        <v>1257</v>
      </c>
      <c r="E2822" t="s">
        <v>1258</v>
      </c>
      <c r="F2822" t="s">
        <v>1257</v>
      </c>
      <c r="G2822" t="s">
        <v>1250</v>
      </c>
      <c r="H2822" t="s">
        <v>1251</v>
      </c>
    </row>
    <row r="2823" spans="1:8" x14ac:dyDescent="0.25">
      <c r="A2823">
        <v>560324</v>
      </c>
      <c r="B2823" t="s">
        <v>1344</v>
      </c>
      <c r="C2823">
        <v>4107</v>
      </c>
      <c r="D2823" t="s">
        <v>1257</v>
      </c>
      <c r="E2823" t="s">
        <v>1258</v>
      </c>
      <c r="F2823" t="s">
        <v>1257</v>
      </c>
      <c r="G2823" t="s">
        <v>1250</v>
      </c>
      <c r="H2823" t="s">
        <v>1251</v>
      </c>
    </row>
    <row r="2824" spans="1:8" x14ac:dyDescent="0.25">
      <c r="A2824">
        <v>560332</v>
      </c>
      <c r="B2824" t="s">
        <v>1345</v>
      </c>
      <c r="C2824">
        <v>4107</v>
      </c>
      <c r="D2824" t="s">
        <v>1257</v>
      </c>
      <c r="E2824" t="s">
        <v>1258</v>
      </c>
      <c r="F2824" t="s">
        <v>1257</v>
      </c>
      <c r="G2824" t="s">
        <v>1250</v>
      </c>
      <c r="H2824" t="s">
        <v>1251</v>
      </c>
    </row>
    <row r="2825" spans="1:8" x14ac:dyDescent="0.25">
      <c r="A2825">
        <v>560341</v>
      </c>
      <c r="B2825" t="s">
        <v>1346</v>
      </c>
      <c r="C2825">
        <v>4107</v>
      </c>
      <c r="D2825" t="s">
        <v>1257</v>
      </c>
      <c r="E2825" t="s">
        <v>1258</v>
      </c>
      <c r="F2825" t="s">
        <v>1257</v>
      </c>
      <c r="G2825" t="s">
        <v>1250</v>
      </c>
      <c r="H2825" t="s">
        <v>1251</v>
      </c>
    </row>
    <row r="2826" spans="1:8" x14ac:dyDescent="0.25">
      <c r="A2826">
        <v>560359</v>
      </c>
      <c r="B2826" t="s">
        <v>1347</v>
      </c>
      <c r="C2826">
        <v>4107</v>
      </c>
      <c r="D2826" t="s">
        <v>1257</v>
      </c>
      <c r="E2826" t="s">
        <v>1258</v>
      </c>
      <c r="F2826" t="s">
        <v>1257</v>
      </c>
      <c r="G2826" t="s">
        <v>1250</v>
      </c>
      <c r="H2826" t="s">
        <v>1251</v>
      </c>
    </row>
    <row r="2827" spans="1:8" x14ac:dyDescent="0.25">
      <c r="A2827">
        <v>560367</v>
      </c>
      <c r="B2827" t="s">
        <v>1348</v>
      </c>
      <c r="C2827">
        <v>4107</v>
      </c>
      <c r="D2827" t="s">
        <v>1257</v>
      </c>
      <c r="E2827" t="s">
        <v>1258</v>
      </c>
      <c r="F2827" t="s">
        <v>1257</v>
      </c>
      <c r="G2827" t="s">
        <v>1250</v>
      </c>
      <c r="H2827" t="s">
        <v>1251</v>
      </c>
    </row>
    <row r="2828" spans="1:8" x14ac:dyDescent="0.25">
      <c r="A2828">
        <v>560375</v>
      </c>
      <c r="B2828" t="s">
        <v>1349</v>
      </c>
      <c r="C2828">
        <v>4107</v>
      </c>
      <c r="D2828" t="s">
        <v>1257</v>
      </c>
      <c r="E2828" t="s">
        <v>1258</v>
      </c>
      <c r="F2828" t="s">
        <v>1257</v>
      </c>
      <c r="G2828" t="s">
        <v>1250</v>
      </c>
      <c r="H2828" t="s">
        <v>1251</v>
      </c>
    </row>
    <row r="2829" spans="1:8" x14ac:dyDescent="0.25">
      <c r="A2829">
        <v>560383</v>
      </c>
      <c r="B2829" t="s">
        <v>1350</v>
      </c>
      <c r="C2829">
        <v>4107</v>
      </c>
      <c r="D2829" t="s">
        <v>1257</v>
      </c>
      <c r="E2829" t="s">
        <v>1258</v>
      </c>
      <c r="F2829" t="s">
        <v>1257</v>
      </c>
      <c r="G2829" t="s">
        <v>1250</v>
      </c>
      <c r="H2829" t="s">
        <v>1251</v>
      </c>
    </row>
    <row r="2830" spans="1:8" x14ac:dyDescent="0.25">
      <c r="A2830">
        <v>560391</v>
      </c>
      <c r="B2830" t="s">
        <v>499</v>
      </c>
      <c r="C2830">
        <v>3111</v>
      </c>
      <c r="D2830" t="s">
        <v>43</v>
      </c>
      <c r="E2830" t="s">
        <v>42</v>
      </c>
      <c r="F2830" t="s">
        <v>43</v>
      </c>
      <c r="G2830" t="s">
        <v>11</v>
      </c>
      <c r="H2830" t="s">
        <v>12</v>
      </c>
    </row>
    <row r="2831" spans="1:8" x14ac:dyDescent="0.25">
      <c r="A2831">
        <v>560405</v>
      </c>
      <c r="B2831" t="s">
        <v>500</v>
      </c>
      <c r="C2831">
        <v>3111</v>
      </c>
      <c r="D2831" t="s">
        <v>43</v>
      </c>
      <c r="E2831" t="s">
        <v>42</v>
      </c>
      <c r="F2831" t="s">
        <v>43</v>
      </c>
      <c r="G2831" t="s">
        <v>11</v>
      </c>
      <c r="H2831" t="s">
        <v>12</v>
      </c>
    </row>
    <row r="2832" spans="1:8" x14ac:dyDescent="0.25">
      <c r="A2832">
        <v>560413</v>
      </c>
      <c r="B2832" t="s">
        <v>1351</v>
      </c>
      <c r="C2832">
        <v>4104</v>
      </c>
      <c r="D2832" t="s">
        <v>1343</v>
      </c>
      <c r="E2832" t="s">
        <v>1258</v>
      </c>
      <c r="F2832" t="s">
        <v>1257</v>
      </c>
      <c r="G2832" t="s">
        <v>1250</v>
      </c>
      <c r="H2832" t="s">
        <v>1251</v>
      </c>
    </row>
    <row r="2833" spans="1:8" x14ac:dyDescent="0.25">
      <c r="A2833">
        <v>560421</v>
      </c>
      <c r="B2833" t="s">
        <v>1352</v>
      </c>
      <c r="C2833">
        <v>4107</v>
      </c>
      <c r="D2833" t="s">
        <v>1257</v>
      </c>
      <c r="E2833" t="s">
        <v>1258</v>
      </c>
      <c r="F2833" t="s">
        <v>1257</v>
      </c>
      <c r="G2833" t="s">
        <v>1250</v>
      </c>
      <c r="H2833" t="s">
        <v>1251</v>
      </c>
    </row>
    <row r="2834" spans="1:8" x14ac:dyDescent="0.25">
      <c r="A2834">
        <v>560430</v>
      </c>
      <c r="B2834" t="s">
        <v>501</v>
      </c>
      <c r="C2834">
        <v>3112</v>
      </c>
      <c r="D2834" t="s">
        <v>66</v>
      </c>
      <c r="E2834" t="s">
        <v>65</v>
      </c>
      <c r="F2834" t="s">
        <v>66</v>
      </c>
      <c r="G2834" t="s">
        <v>11</v>
      </c>
      <c r="H2834" t="s">
        <v>12</v>
      </c>
    </row>
    <row r="2835" spans="1:8" x14ac:dyDescent="0.25">
      <c r="A2835">
        <v>560448</v>
      </c>
      <c r="B2835" t="s">
        <v>502</v>
      </c>
      <c r="C2835">
        <v>3112</v>
      </c>
      <c r="D2835" t="s">
        <v>66</v>
      </c>
      <c r="E2835" t="s">
        <v>65</v>
      </c>
      <c r="F2835" t="s">
        <v>66</v>
      </c>
      <c r="G2835" t="s">
        <v>11</v>
      </c>
      <c r="H2835" t="s">
        <v>12</v>
      </c>
    </row>
    <row r="2836" spans="1:8" x14ac:dyDescent="0.25">
      <c r="A2836">
        <v>560456</v>
      </c>
      <c r="B2836" t="s">
        <v>1353</v>
      </c>
      <c r="C2836">
        <v>4107</v>
      </c>
      <c r="D2836" t="s">
        <v>1257</v>
      </c>
      <c r="E2836" t="s">
        <v>1258</v>
      </c>
      <c r="F2836" t="s">
        <v>1257</v>
      </c>
      <c r="G2836" t="s">
        <v>1250</v>
      </c>
      <c r="H2836" t="s">
        <v>1251</v>
      </c>
    </row>
    <row r="2837" spans="1:8" x14ac:dyDescent="0.25">
      <c r="A2837">
        <v>560464</v>
      </c>
      <c r="B2837" t="s">
        <v>1354</v>
      </c>
      <c r="C2837">
        <v>4107</v>
      </c>
      <c r="D2837" t="s">
        <v>1257</v>
      </c>
      <c r="E2837" t="s">
        <v>1258</v>
      </c>
      <c r="F2837" t="s">
        <v>1257</v>
      </c>
      <c r="G2837" t="s">
        <v>1250</v>
      </c>
      <c r="H2837" t="s">
        <v>1251</v>
      </c>
    </row>
    <row r="2838" spans="1:8" x14ac:dyDescent="0.25">
      <c r="A2838">
        <v>560472</v>
      </c>
      <c r="B2838" t="s">
        <v>1343</v>
      </c>
      <c r="C2838">
        <v>4104</v>
      </c>
      <c r="D2838" t="s">
        <v>1343</v>
      </c>
      <c r="E2838" t="s">
        <v>1258</v>
      </c>
      <c r="F2838" t="s">
        <v>1257</v>
      </c>
      <c r="G2838" t="s">
        <v>1250</v>
      </c>
      <c r="H2838" t="s">
        <v>1251</v>
      </c>
    </row>
    <row r="2839" spans="1:8" x14ac:dyDescent="0.25">
      <c r="A2839">
        <v>560481</v>
      </c>
      <c r="B2839" t="s">
        <v>503</v>
      </c>
      <c r="C2839">
        <v>3112</v>
      </c>
      <c r="D2839" t="s">
        <v>66</v>
      </c>
      <c r="E2839" t="s">
        <v>65</v>
      </c>
      <c r="F2839" t="s">
        <v>66</v>
      </c>
      <c r="G2839" t="s">
        <v>11</v>
      </c>
      <c r="H2839" t="s">
        <v>12</v>
      </c>
    </row>
    <row r="2840" spans="1:8" x14ac:dyDescent="0.25">
      <c r="A2840">
        <v>560499</v>
      </c>
      <c r="B2840" t="s">
        <v>1355</v>
      </c>
      <c r="C2840">
        <v>4107</v>
      </c>
      <c r="D2840" t="s">
        <v>1257</v>
      </c>
      <c r="E2840" t="s">
        <v>1258</v>
      </c>
      <c r="F2840" t="s">
        <v>1257</v>
      </c>
      <c r="G2840" t="s">
        <v>1250</v>
      </c>
      <c r="H2840" t="s">
        <v>1251</v>
      </c>
    </row>
    <row r="2841" spans="1:8" x14ac:dyDescent="0.25">
      <c r="A2841">
        <v>560502</v>
      </c>
      <c r="B2841" t="s">
        <v>1356</v>
      </c>
      <c r="C2841">
        <v>4107</v>
      </c>
      <c r="D2841" t="s">
        <v>1257</v>
      </c>
      <c r="E2841" t="s">
        <v>1258</v>
      </c>
      <c r="F2841" t="s">
        <v>1257</v>
      </c>
      <c r="G2841" t="s">
        <v>1250</v>
      </c>
      <c r="H2841" t="s">
        <v>1251</v>
      </c>
    </row>
    <row r="2842" spans="1:8" x14ac:dyDescent="0.25">
      <c r="A2842">
        <v>560511</v>
      </c>
      <c r="B2842" t="s">
        <v>504</v>
      </c>
      <c r="C2842">
        <v>3112</v>
      </c>
      <c r="D2842" t="s">
        <v>66</v>
      </c>
      <c r="E2842" t="s">
        <v>65</v>
      </c>
      <c r="F2842" t="s">
        <v>66</v>
      </c>
      <c r="G2842" t="s">
        <v>11</v>
      </c>
      <c r="H2842" t="s">
        <v>12</v>
      </c>
    </row>
    <row r="2843" spans="1:8" x14ac:dyDescent="0.25">
      <c r="A2843">
        <v>560529</v>
      </c>
      <c r="B2843" t="s">
        <v>505</v>
      </c>
      <c r="C2843">
        <v>3112</v>
      </c>
      <c r="D2843" t="s">
        <v>66</v>
      </c>
      <c r="E2843" t="s">
        <v>65</v>
      </c>
      <c r="F2843" t="s">
        <v>66</v>
      </c>
      <c r="G2843" t="s">
        <v>11</v>
      </c>
      <c r="H2843" t="s">
        <v>12</v>
      </c>
    </row>
    <row r="2844" spans="1:8" x14ac:dyDescent="0.25">
      <c r="A2844">
        <v>560537</v>
      </c>
      <c r="B2844" t="s">
        <v>1357</v>
      </c>
      <c r="C2844">
        <v>4107</v>
      </c>
      <c r="D2844" t="s">
        <v>1257</v>
      </c>
      <c r="E2844" t="s">
        <v>1258</v>
      </c>
      <c r="F2844" t="s">
        <v>1257</v>
      </c>
      <c r="G2844" t="s">
        <v>1250</v>
      </c>
      <c r="H2844" t="s">
        <v>1251</v>
      </c>
    </row>
    <row r="2845" spans="1:8" x14ac:dyDescent="0.25">
      <c r="A2845">
        <v>560545</v>
      </c>
      <c r="B2845" t="s">
        <v>723</v>
      </c>
      <c r="C2845">
        <v>4107</v>
      </c>
      <c r="D2845" t="s">
        <v>1257</v>
      </c>
      <c r="E2845" t="s">
        <v>1258</v>
      </c>
      <c r="F2845" t="s">
        <v>1257</v>
      </c>
      <c r="G2845" t="s">
        <v>1250</v>
      </c>
      <c r="H2845" t="s">
        <v>1251</v>
      </c>
    </row>
    <row r="2846" spans="1:8" x14ac:dyDescent="0.25">
      <c r="A2846">
        <v>560553</v>
      </c>
      <c r="B2846" t="s">
        <v>506</v>
      </c>
      <c r="C2846">
        <v>3112</v>
      </c>
      <c r="D2846" t="s">
        <v>66</v>
      </c>
      <c r="E2846" t="s">
        <v>65</v>
      </c>
      <c r="F2846" t="s">
        <v>66</v>
      </c>
      <c r="G2846" t="s">
        <v>11</v>
      </c>
      <c r="H2846" t="s">
        <v>12</v>
      </c>
    </row>
    <row r="2847" spans="1:8" x14ac:dyDescent="0.25">
      <c r="A2847">
        <v>560561</v>
      </c>
      <c r="B2847" t="s">
        <v>44</v>
      </c>
      <c r="C2847">
        <v>4107</v>
      </c>
      <c r="D2847" t="s">
        <v>1257</v>
      </c>
      <c r="E2847" t="s">
        <v>1258</v>
      </c>
      <c r="F2847" t="s">
        <v>1257</v>
      </c>
      <c r="G2847" t="s">
        <v>1250</v>
      </c>
      <c r="H2847" t="s">
        <v>1251</v>
      </c>
    </row>
    <row r="2848" spans="1:8" x14ac:dyDescent="0.25">
      <c r="A2848">
        <v>560570</v>
      </c>
      <c r="B2848" t="s">
        <v>1358</v>
      </c>
      <c r="C2848">
        <v>4107</v>
      </c>
      <c r="D2848" t="s">
        <v>1257</v>
      </c>
      <c r="E2848" t="s">
        <v>1258</v>
      </c>
      <c r="F2848" t="s">
        <v>1257</v>
      </c>
      <c r="G2848" t="s">
        <v>1250</v>
      </c>
      <c r="H2848" t="s">
        <v>1251</v>
      </c>
    </row>
    <row r="2849" spans="1:8" x14ac:dyDescent="0.25">
      <c r="A2849">
        <v>560588</v>
      </c>
      <c r="B2849" t="s">
        <v>1359</v>
      </c>
      <c r="C2849">
        <v>4104</v>
      </c>
      <c r="D2849" t="s">
        <v>1343</v>
      </c>
      <c r="E2849" t="s">
        <v>1258</v>
      </c>
      <c r="F2849" t="s">
        <v>1257</v>
      </c>
      <c r="G2849" t="s">
        <v>1250</v>
      </c>
      <c r="H2849" t="s">
        <v>1251</v>
      </c>
    </row>
    <row r="2850" spans="1:8" x14ac:dyDescent="0.25">
      <c r="A2850">
        <v>560596</v>
      </c>
      <c r="B2850" t="s">
        <v>1360</v>
      </c>
      <c r="C2850">
        <v>4104</v>
      </c>
      <c r="D2850" t="s">
        <v>1343</v>
      </c>
      <c r="E2850" t="s">
        <v>1258</v>
      </c>
      <c r="F2850" t="s">
        <v>1257</v>
      </c>
      <c r="G2850" t="s">
        <v>1250</v>
      </c>
      <c r="H2850" t="s">
        <v>1251</v>
      </c>
    </row>
    <row r="2851" spans="1:8" x14ac:dyDescent="0.25">
      <c r="A2851">
        <v>560600</v>
      </c>
      <c r="B2851" t="s">
        <v>1361</v>
      </c>
      <c r="C2851">
        <v>4104</v>
      </c>
      <c r="D2851" t="s">
        <v>1343</v>
      </c>
      <c r="E2851" t="s">
        <v>1258</v>
      </c>
      <c r="F2851" t="s">
        <v>1257</v>
      </c>
      <c r="G2851" t="s">
        <v>1250</v>
      </c>
      <c r="H2851" t="s">
        <v>1251</v>
      </c>
    </row>
    <row r="2852" spans="1:8" x14ac:dyDescent="0.25">
      <c r="A2852">
        <v>560618</v>
      </c>
      <c r="B2852" t="s">
        <v>147</v>
      </c>
      <c r="C2852">
        <v>4107</v>
      </c>
      <c r="D2852" t="s">
        <v>1257</v>
      </c>
      <c r="E2852" t="s">
        <v>1258</v>
      </c>
      <c r="F2852" t="s">
        <v>1257</v>
      </c>
      <c r="G2852" t="s">
        <v>1250</v>
      </c>
      <c r="H2852" t="s">
        <v>1251</v>
      </c>
    </row>
    <row r="2853" spans="1:8" x14ac:dyDescent="0.25">
      <c r="A2853">
        <v>560626</v>
      </c>
      <c r="B2853" t="s">
        <v>507</v>
      </c>
      <c r="C2853">
        <v>3112</v>
      </c>
      <c r="D2853" t="s">
        <v>66</v>
      </c>
      <c r="E2853" t="s">
        <v>65</v>
      </c>
      <c r="F2853" t="s">
        <v>66</v>
      </c>
      <c r="G2853" t="s">
        <v>11</v>
      </c>
      <c r="H2853" t="s">
        <v>12</v>
      </c>
    </row>
    <row r="2854" spans="1:8" x14ac:dyDescent="0.25">
      <c r="A2854">
        <v>560634</v>
      </c>
      <c r="B2854" t="s">
        <v>508</v>
      </c>
      <c r="C2854">
        <v>3112</v>
      </c>
      <c r="D2854" t="s">
        <v>66</v>
      </c>
      <c r="E2854" t="s">
        <v>65</v>
      </c>
      <c r="F2854" t="s">
        <v>66</v>
      </c>
      <c r="G2854" t="s">
        <v>11</v>
      </c>
      <c r="H2854" t="s">
        <v>12</v>
      </c>
    </row>
    <row r="2855" spans="1:8" x14ac:dyDescent="0.25">
      <c r="A2855">
        <v>560642</v>
      </c>
      <c r="B2855" t="s">
        <v>1362</v>
      </c>
      <c r="C2855">
        <v>4107</v>
      </c>
      <c r="D2855" t="s">
        <v>1257</v>
      </c>
      <c r="E2855" t="s">
        <v>1258</v>
      </c>
      <c r="F2855" t="s">
        <v>1257</v>
      </c>
      <c r="G2855" t="s">
        <v>1250</v>
      </c>
      <c r="H2855" t="s">
        <v>1251</v>
      </c>
    </row>
    <row r="2856" spans="1:8" x14ac:dyDescent="0.25">
      <c r="A2856">
        <v>560651</v>
      </c>
      <c r="B2856" t="s">
        <v>1363</v>
      </c>
      <c r="C2856">
        <v>4104</v>
      </c>
      <c r="D2856" t="s">
        <v>1343</v>
      </c>
      <c r="E2856" t="s">
        <v>1258</v>
      </c>
      <c r="F2856" t="s">
        <v>1257</v>
      </c>
      <c r="G2856" t="s">
        <v>1250</v>
      </c>
      <c r="H2856" t="s">
        <v>1251</v>
      </c>
    </row>
    <row r="2857" spans="1:8" x14ac:dyDescent="0.25">
      <c r="A2857">
        <v>560669</v>
      </c>
      <c r="B2857" t="s">
        <v>509</v>
      </c>
      <c r="C2857">
        <v>3112</v>
      </c>
      <c r="D2857" t="s">
        <v>66</v>
      </c>
      <c r="E2857" t="s">
        <v>65</v>
      </c>
      <c r="F2857" t="s">
        <v>66</v>
      </c>
      <c r="G2857" t="s">
        <v>11</v>
      </c>
      <c r="H2857" t="s">
        <v>12</v>
      </c>
    </row>
    <row r="2858" spans="1:8" x14ac:dyDescent="0.25">
      <c r="A2858">
        <v>560677</v>
      </c>
      <c r="B2858" t="s">
        <v>1364</v>
      </c>
      <c r="C2858">
        <v>4104</v>
      </c>
      <c r="D2858" t="s">
        <v>1343</v>
      </c>
      <c r="E2858" t="s">
        <v>1258</v>
      </c>
      <c r="F2858" t="s">
        <v>1257</v>
      </c>
      <c r="G2858" t="s">
        <v>1250</v>
      </c>
      <c r="H2858" t="s">
        <v>1251</v>
      </c>
    </row>
    <row r="2859" spans="1:8" x14ac:dyDescent="0.25">
      <c r="A2859">
        <v>560685</v>
      </c>
      <c r="B2859" t="s">
        <v>1365</v>
      </c>
      <c r="C2859">
        <v>4107</v>
      </c>
      <c r="D2859" t="s">
        <v>1257</v>
      </c>
      <c r="E2859" t="s">
        <v>1258</v>
      </c>
      <c r="F2859" t="s">
        <v>1257</v>
      </c>
      <c r="G2859" t="s">
        <v>1250</v>
      </c>
      <c r="H2859" t="s">
        <v>1251</v>
      </c>
    </row>
    <row r="2860" spans="1:8" x14ac:dyDescent="0.25">
      <c r="A2860">
        <v>560707</v>
      </c>
      <c r="B2860" t="s">
        <v>1366</v>
      </c>
      <c r="C2860">
        <v>4107</v>
      </c>
      <c r="D2860" t="s">
        <v>1257</v>
      </c>
      <c r="E2860" t="s">
        <v>1258</v>
      </c>
      <c r="F2860" t="s">
        <v>1257</v>
      </c>
      <c r="G2860" t="s">
        <v>1250</v>
      </c>
      <c r="H2860" t="s">
        <v>1251</v>
      </c>
    </row>
    <row r="2861" spans="1:8" x14ac:dyDescent="0.25">
      <c r="A2861">
        <v>560715</v>
      </c>
      <c r="B2861" t="s">
        <v>1835</v>
      </c>
      <c r="C2861">
        <v>3215</v>
      </c>
      <c r="D2861" t="s">
        <v>1835</v>
      </c>
      <c r="E2861" t="s">
        <v>3011</v>
      </c>
      <c r="F2861" t="s">
        <v>1835</v>
      </c>
      <c r="G2861" t="s">
        <v>3012</v>
      </c>
      <c r="H2861" t="s">
        <v>3013</v>
      </c>
    </row>
    <row r="2862" spans="1:8" x14ac:dyDescent="0.25">
      <c r="A2862">
        <v>560723</v>
      </c>
      <c r="B2862" t="s">
        <v>3346</v>
      </c>
      <c r="C2862">
        <v>3213</v>
      </c>
      <c r="D2862" t="s">
        <v>3010</v>
      </c>
      <c r="E2862" t="s">
        <v>3011</v>
      </c>
      <c r="F2862" t="s">
        <v>1835</v>
      </c>
      <c r="G2862" t="s">
        <v>3012</v>
      </c>
      <c r="H2862" t="s">
        <v>3013</v>
      </c>
    </row>
    <row r="2863" spans="1:8" x14ac:dyDescent="0.25">
      <c r="A2863">
        <v>560740</v>
      </c>
      <c r="B2863" t="s">
        <v>3347</v>
      </c>
      <c r="C2863">
        <v>3213</v>
      </c>
      <c r="D2863" t="s">
        <v>3010</v>
      </c>
      <c r="E2863" t="s">
        <v>3011</v>
      </c>
      <c r="F2863" t="s">
        <v>1835</v>
      </c>
      <c r="G2863" t="s">
        <v>3012</v>
      </c>
      <c r="H2863" t="s">
        <v>3013</v>
      </c>
    </row>
    <row r="2864" spans="1:8" x14ac:dyDescent="0.25">
      <c r="A2864">
        <v>560758</v>
      </c>
      <c r="B2864" t="s">
        <v>3348</v>
      </c>
      <c r="C2864">
        <v>3215</v>
      </c>
      <c r="D2864" t="s">
        <v>1835</v>
      </c>
      <c r="E2864" t="s">
        <v>3011</v>
      </c>
      <c r="F2864" t="s">
        <v>1835</v>
      </c>
      <c r="G2864" t="s">
        <v>3012</v>
      </c>
      <c r="H2864" t="s">
        <v>3013</v>
      </c>
    </row>
    <row r="2865" spans="1:8" x14ac:dyDescent="0.25">
      <c r="A2865">
        <v>560782</v>
      </c>
      <c r="B2865" t="s">
        <v>3349</v>
      </c>
      <c r="C2865">
        <v>3213</v>
      </c>
      <c r="D2865" t="s">
        <v>3010</v>
      </c>
      <c r="E2865" t="s">
        <v>3011</v>
      </c>
      <c r="F2865" t="s">
        <v>1835</v>
      </c>
      <c r="G2865" t="s">
        <v>3012</v>
      </c>
      <c r="H2865" t="s">
        <v>3013</v>
      </c>
    </row>
    <row r="2866" spans="1:8" x14ac:dyDescent="0.25">
      <c r="A2866">
        <v>560804</v>
      </c>
      <c r="B2866" t="s">
        <v>3350</v>
      </c>
      <c r="C2866">
        <v>3215</v>
      </c>
      <c r="D2866" t="s">
        <v>1835</v>
      </c>
      <c r="E2866" t="s">
        <v>3011</v>
      </c>
      <c r="F2866" t="s">
        <v>1835</v>
      </c>
      <c r="G2866" t="s">
        <v>3012</v>
      </c>
      <c r="H2866" t="s">
        <v>3013</v>
      </c>
    </row>
    <row r="2867" spans="1:8" x14ac:dyDescent="0.25">
      <c r="A2867">
        <v>560812</v>
      </c>
      <c r="B2867" t="s">
        <v>3351</v>
      </c>
      <c r="C2867">
        <v>3213</v>
      </c>
      <c r="D2867" t="s">
        <v>3010</v>
      </c>
      <c r="E2867" t="s">
        <v>3011</v>
      </c>
      <c r="F2867" t="s">
        <v>1835</v>
      </c>
      <c r="G2867" t="s">
        <v>3012</v>
      </c>
      <c r="H2867" t="s">
        <v>3013</v>
      </c>
    </row>
    <row r="2868" spans="1:8" x14ac:dyDescent="0.25">
      <c r="A2868">
        <v>560839</v>
      </c>
      <c r="B2868" t="s">
        <v>3352</v>
      </c>
      <c r="C2868">
        <v>3215</v>
      </c>
      <c r="D2868" t="s">
        <v>1835</v>
      </c>
      <c r="E2868" t="s">
        <v>3011</v>
      </c>
      <c r="F2868" t="s">
        <v>1835</v>
      </c>
      <c r="G2868" t="s">
        <v>3012</v>
      </c>
      <c r="H2868" t="s">
        <v>3013</v>
      </c>
    </row>
    <row r="2869" spans="1:8" x14ac:dyDescent="0.25">
      <c r="A2869">
        <v>560855</v>
      </c>
      <c r="B2869" t="s">
        <v>3353</v>
      </c>
      <c r="C2869">
        <v>3213</v>
      </c>
      <c r="D2869" t="s">
        <v>3010</v>
      </c>
      <c r="E2869" t="s">
        <v>3011</v>
      </c>
      <c r="F2869" t="s">
        <v>1835</v>
      </c>
      <c r="G2869" t="s">
        <v>3012</v>
      </c>
      <c r="H2869" t="s">
        <v>3013</v>
      </c>
    </row>
    <row r="2870" spans="1:8" x14ac:dyDescent="0.25">
      <c r="A2870">
        <v>560863</v>
      </c>
      <c r="B2870" t="s">
        <v>3354</v>
      </c>
      <c r="C2870">
        <v>3215</v>
      </c>
      <c r="D2870" t="s">
        <v>1835</v>
      </c>
      <c r="E2870" t="s">
        <v>3011</v>
      </c>
      <c r="F2870" t="s">
        <v>1835</v>
      </c>
      <c r="G2870" t="s">
        <v>3012</v>
      </c>
      <c r="H2870" t="s">
        <v>3013</v>
      </c>
    </row>
    <row r="2871" spans="1:8" x14ac:dyDescent="0.25">
      <c r="A2871">
        <v>560898</v>
      </c>
      <c r="B2871" t="s">
        <v>3355</v>
      </c>
      <c r="C2871">
        <v>3215</v>
      </c>
      <c r="D2871" t="s">
        <v>1835</v>
      </c>
      <c r="E2871" t="s">
        <v>3011</v>
      </c>
      <c r="F2871" t="s">
        <v>1835</v>
      </c>
      <c r="G2871" t="s">
        <v>3012</v>
      </c>
      <c r="H2871" t="s">
        <v>3013</v>
      </c>
    </row>
    <row r="2872" spans="1:8" x14ac:dyDescent="0.25">
      <c r="A2872">
        <v>560901</v>
      </c>
      <c r="B2872" t="s">
        <v>3356</v>
      </c>
      <c r="C2872">
        <v>3215</v>
      </c>
      <c r="D2872" t="s">
        <v>1835</v>
      </c>
      <c r="E2872" t="s">
        <v>3011</v>
      </c>
      <c r="F2872" t="s">
        <v>1835</v>
      </c>
      <c r="G2872" t="s">
        <v>3012</v>
      </c>
      <c r="H2872" t="s">
        <v>3013</v>
      </c>
    </row>
    <row r="2873" spans="1:8" x14ac:dyDescent="0.25">
      <c r="A2873">
        <v>560910</v>
      </c>
      <c r="B2873" t="s">
        <v>3357</v>
      </c>
      <c r="C2873">
        <v>3215</v>
      </c>
      <c r="D2873" t="s">
        <v>1835</v>
      </c>
      <c r="E2873" t="s">
        <v>3011</v>
      </c>
      <c r="F2873" t="s">
        <v>1835</v>
      </c>
      <c r="G2873" t="s">
        <v>3012</v>
      </c>
      <c r="H2873" t="s">
        <v>3013</v>
      </c>
    </row>
    <row r="2874" spans="1:8" x14ac:dyDescent="0.25">
      <c r="A2874">
        <v>560928</v>
      </c>
      <c r="B2874" t="s">
        <v>500</v>
      </c>
      <c r="C2874">
        <v>3213</v>
      </c>
      <c r="D2874" t="s">
        <v>3010</v>
      </c>
      <c r="E2874" t="s">
        <v>3011</v>
      </c>
      <c r="F2874" t="s">
        <v>1835</v>
      </c>
      <c r="G2874" t="s">
        <v>3012</v>
      </c>
      <c r="H2874" t="s">
        <v>3013</v>
      </c>
    </row>
    <row r="2875" spans="1:8" x14ac:dyDescent="0.25">
      <c r="A2875">
        <v>560952</v>
      </c>
      <c r="B2875" t="s">
        <v>3358</v>
      </c>
      <c r="C2875">
        <v>3213</v>
      </c>
      <c r="D2875" t="s">
        <v>3010</v>
      </c>
      <c r="E2875" t="s">
        <v>3011</v>
      </c>
      <c r="F2875" t="s">
        <v>1835</v>
      </c>
      <c r="G2875" t="s">
        <v>3012</v>
      </c>
      <c r="H2875" t="s">
        <v>3013</v>
      </c>
    </row>
    <row r="2876" spans="1:8" x14ac:dyDescent="0.25">
      <c r="A2876">
        <v>560979</v>
      </c>
      <c r="B2876" t="s">
        <v>3359</v>
      </c>
      <c r="C2876">
        <v>3213</v>
      </c>
      <c r="D2876" t="s">
        <v>3010</v>
      </c>
      <c r="E2876" t="s">
        <v>3011</v>
      </c>
      <c r="F2876" t="s">
        <v>1835</v>
      </c>
      <c r="G2876" t="s">
        <v>3012</v>
      </c>
      <c r="H2876" t="s">
        <v>3013</v>
      </c>
    </row>
    <row r="2877" spans="1:8" x14ac:dyDescent="0.25">
      <c r="A2877">
        <v>560987</v>
      </c>
      <c r="B2877" t="s">
        <v>510</v>
      </c>
      <c r="C2877">
        <v>3105</v>
      </c>
      <c r="D2877" t="s">
        <v>14</v>
      </c>
      <c r="E2877" t="s">
        <v>15</v>
      </c>
      <c r="F2877" t="s">
        <v>14</v>
      </c>
      <c r="G2877" t="s">
        <v>11</v>
      </c>
      <c r="H2877" t="s">
        <v>12</v>
      </c>
    </row>
    <row r="2878" spans="1:8" x14ac:dyDescent="0.25">
      <c r="A2878">
        <v>560995</v>
      </c>
      <c r="B2878" t="s">
        <v>511</v>
      </c>
      <c r="C2878">
        <v>3105</v>
      </c>
      <c r="D2878" t="s">
        <v>14</v>
      </c>
      <c r="E2878" t="s">
        <v>15</v>
      </c>
      <c r="F2878" t="s">
        <v>14</v>
      </c>
      <c r="G2878" t="s">
        <v>11</v>
      </c>
      <c r="H2878" t="s">
        <v>12</v>
      </c>
    </row>
    <row r="2879" spans="1:8" x14ac:dyDescent="0.25">
      <c r="A2879">
        <v>561002</v>
      </c>
      <c r="B2879" t="s">
        <v>1157</v>
      </c>
      <c r="C2879">
        <v>3215</v>
      </c>
      <c r="D2879" t="s">
        <v>1835</v>
      </c>
      <c r="E2879" t="s">
        <v>3011</v>
      </c>
      <c r="F2879" t="s">
        <v>1835</v>
      </c>
      <c r="G2879" t="s">
        <v>3012</v>
      </c>
      <c r="H2879" t="s">
        <v>3013</v>
      </c>
    </row>
    <row r="2880" spans="1:8" x14ac:dyDescent="0.25">
      <c r="A2880">
        <v>561011</v>
      </c>
      <c r="B2880" t="s">
        <v>3360</v>
      </c>
      <c r="C2880">
        <v>3215</v>
      </c>
      <c r="D2880" t="s">
        <v>1835</v>
      </c>
      <c r="E2880" t="s">
        <v>3011</v>
      </c>
      <c r="F2880" t="s">
        <v>1835</v>
      </c>
      <c r="G2880" t="s">
        <v>3012</v>
      </c>
      <c r="H2880" t="s">
        <v>3013</v>
      </c>
    </row>
    <row r="2881" spans="1:8" x14ac:dyDescent="0.25">
      <c r="A2881">
        <v>561029</v>
      </c>
      <c r="B2881" t="s">
        <v>512</v>
      </c>
      <c r="C2881">
        <v>3105</v>
      </c>
      <c r="D2881" t="s">
        <v>14</v>
      </c>
      <c r="E2881" t="s">
        <v>15</v>
      </c>
      <c r="F2881" t="s">
        <v>14</v>
      </c>
      <c r="G2881" t="s">
        <v>11</v>
      </c>
      <c r="H2881" t="s">
        <v>12</v>
      </c>
    </row>
    <row r="2882" spans="1:8" x14ac:dyDescent="0.25">
      <c r="A2882">
        <v>561037</v>
      </c>
      <c r="B2882" t="s">
        <v>513</v>
      </c>
      <c r="C2882">
        <v>3105</v>
      </c>
      <c r="D2882" t="s">
        <v>14</v>
      </c>
      <c r="E2882" t="s">
        <v>15</v>
      </c>
      <c r="F2882" t="s">
        <v>14</v>
      </c>
      <c r="G2882" t="s">
        <v>11</v>
      </c>
      <c r="H2882" t="s">
        <v>12</v>
      </c>
    </row>
    <row r="2883" spans="1:8" x14ac:dyDescent="0.25">
      <c r="A2883">
        <v>561045</v>
      </c>
      <c r="B2883" t="s">
        <v>514</v>
      </c>
      <c r="C2883">
        <v>3114</v>
      </c>
      <c r="D2883" t="s">
        <v>28</v>
      </c>
      <c r="E2883" t="s">
        <v>15</v>
      </c>
      <c r="F2883" t="s">
        <v>14</v>
      </c>
      <c r="G2883" t="s">
        <v>11</v>
      </c>
      <c r="H2883" t="s">
        <v>12</v>
      </c>
    </row>
    <row r="2884" spans="1:8" x14ac:dyDescent="0.25">
      <c r="A2884">
        <v>561053</v>
      </c>
      <c r="B2884" t="s">
        <v>515</v>
      </c>
      <c r="C2884">
        <v>3105</v>
      </c>
      <c r="D2884" t="s">
        <v>14</v>
      </c>
      <c r="E2884" t="s">
        <v>15</v>
      </c>
      <c r="F2884" t="s">
        <v>14</v>
      </c>
      <c r="G2884" t="s">
        <v>11</v>
      </c>
      <c r="H2884" t="s">
        <v>12</v>
      </c>
    </row>
    <row r="2885" spans="1:8" x14ac:dyDescent="0.25">
      <c r="A2885">
        <v>561061</v>
      </c>
      <c r="B2885" t="s">
        <v>516</v>
      </c>
      <c r="C2885">
        <v>3105</v>
      </c>
      <c r="D2885" t="s">
        <v>14</v>
      </c>
      <c r="E2885" t="s">
        <v>15</v>
      </c>
      <c r="F2885" t="s">
        <v>14</v>
      </c>
      <c r="G2885" t="s">
        <v>11</v>
      </c>
      <c r="H2885" t="s">
        <v>12</v>
      </c>
    </row>
    <row r="2886" spans="1:8" x14ac:dyDescent="0.25">
      <c r="A2886">
        <v>561070</v>
      </c>
      <c r="B2886" t="s">
        <v>517</v>
      </c>
      <c r="C2886">
        <v>3105</v>
      </c>
      <c r="D2886" t="s">
        <v>14</v>
      </c>
      <c r="E2886" t="s">
        <v>15</v>
      </c>
      <c r="F2886" t="s">
        <v>14</v>
      </c>
      <c r="G2886" t="s">
        <v>11</v>
      </c>
      <c r="H2886" t="s">
        <v>12</v>
      </c>
    </row>
    <row r="2887" spans="1:8" x14ac:dyDescent="0.25">
      <c r="A2887">
        <v>561088</v>
      </c>
      <c r="B2887" t="s">
        <v>518</v>
      </c>
      <c r="C2887">
        <v>3105</v>
      </c>
      <c r="D2887" t="s">
        <v>14</v>
      </c>
      <c r="E2887" t="s">
        <v>15</v>
      </c>
      <c r="F2887" t="s">
        <v>14</v>
      </c>
      <c r="G2887" t="s">
        <v>11</v>
      </c>
      <c r="H2887" t="s">
        <v>12</v>
      </c>
    </row>
    <row r="2888" spans="1:8" x14ac:dyDescent="0.25">
      <c r="A2888">
        <v>561096</v>
      </c>
      <c r="B2888" t="s">
        <v>4810</v>
      </c>
      <c r="C2888">
        <v>6110</v>
      </c>
      <c r="D2888" t="s">
        <v>4690</v>
      </c>
      <c r="E2888" t="s">
        <v>4691</v>
      </c>
      <c r="F2888" t="s">
        <v>4690</v>
      </c>
      <c r="G2888" t="s">
        <v>4687</v>
      </c>
      <c r="H2888" t="s">
        <v>4688</v>
      </c>
    </row>
    <row r="2889" spans="1:8" x14ac:dyDescent="0.25">
      <c r="A2889">
        <v>561100</v>
      </c>
      <c r="B2889" t="s">
        <v>4811</v>
      </c>
      <c r="C2889">
        <v>6110</v>
      </c>
      <c r="D2889" t="s">
        <v>4690</v>
      </c>
      <c r="E2889" t="s">
        <v>4691</v>
      </c>
      <c r="F2889" t="s">
        <v>4690</v>
      </c>
      <c r="G2889" t="s">
        <v>4687</v>
      </c>
      <c r="H2889" t="s">
        <v>4688</v>
      </c>
    </row>
    <row r="2890" spans="1:8" x14ac:dyDescent="0.25">
      <c r="A2890">
        <v>561118</v>
      </c>
      <c r="B2890" t="s">
        <v>4812</v>
      </c>
      <c r="C2890">
        <v>6110</v>
      </c>
      <c r="D2890" t="s">
        <v>4690</v>
      </c>
      <c r="E2890" t="s">
        <v>4691</v>
      </c>
      <c r="F2890" t="s">
        <v>4690</v>
      </c>
      <c r="G2890" t="s">
        <v>4687</v>
      </c>
      <c r="H2890" t="s">
        <v>4688</v>
      </c>
    </row>
    <row r="2891" spans="1:8" x14ac:dyDescent="0.25">
      <c r="A2891">
        <v>561126</v>
      </c>
      <c r="B2891" t="s">
        <v>1942</v>
      </c>
      <c r="C2891">
        <v>6110</v>
      </c>
      <c r="D2891" t="s">
        <v>4690</v>
      </c>
      <c r="E2891" t="s">
        <v>4691</v>
      </c>
      <c r="F2891" t="s">
        <v>4690</v>
      </c>
      <c r="G2891" t="s">
        <v>4687</v>
      </c>
      <c r="H2891" t="s">
        <v>4688</v>
      </c>
    </row>
    <row r="2892" spans="1:8" x14ac:dyDescent="0.25">
      <c r="A2892">
        <v>561134</v>
      </c>
      <c r="B2892" t="s">
        <v>67</v>
      </c>
      <c r="C2892">
        <v>3215</v>
      </c>
      <c r="D2892" t="s">
        <v>1835</v>
      </c>
      <c r="E2892" t="s">
        <v>3011</v>
      </c>
      <c r="F2892" t="s">
        <v>1835</v>
      </c>
      <c r="G2892" t="s">
        <v>3012</v>
      </c>
      <c r="H2892" t="s">
        <v>3013</v>
      </c>
    </row>
    <row r="2893" spans="1:8" x14ac:dyDescent="0.25">
      <c r="A2893">
        <v>561142</v>
      </c>
      <c r="B2893" t="s">
        <v>4813</v>
      </c>
      <c r="C2893">
        <v>6110</v>
      </c>
      <c r="D2893" t="s">
        <v>4690</v>
      </c>
      <c r="E2893" t="s">
        <v>4691</v>
      </c>
      <c r="F2893" t="s">
        <v>4690</v>
      </c>
      <c r="G2893" t="s">
        <v>4687</v>
      </c>
      <c r="H2893" t="s">
        <v>4688</v>
      </c>
    </row>
    <row r="2894" spans="1:8" x14ac:dyDescent="0.25">
      <c r="A2894">
        <v>561151</v>
      </c>
      <c r="B2894" t="s">
        <v>3361</v>
      </c>
      <c r="C2894">
        <v>3215</v>
      </c>
      <c r="D2894" t="s">
        <v>1835</v>
      </c>
      <c r="E2894" t="s">
        <v>3011</v>
      </c>
      <c r="F2894" t="s">
        <v>1835</v>
      </c>
      <c r="G2894" t="s">
        <v>3012</v>
      </c>
      <c r="H2894" t="s">
        <v>3013</v>
      </c>
    </row>
    <row r="2895" spans="1:8" x14ac:dyDescent="0.25">
      <c r="A2895">
        <v>561169</v>
      </c>
      <c r="B2895" t="s">
        <v>3362</v>
      </c>
      <c r="C2895">
        <v>3215</v>
      </c>
      <c r="D2895" t="s">
        <v>1835</v>
      </c>
      <c r="E2895" t="s">
        <v>3011</v>
      </c>
      <c r="F2895" t="s">
        <v>1835</v>
      </c>
      <c r="G2895" t="s">
        <v>3012</v>
      </c>
      <c r="H2895" t="s">
        <v>3013</v>
      </c>
    </row>
    <row r="2896" spans="1:8" x14ac:dyDescent="0.25">
      <c r="A2896">
        <v>561177</v>
      </c>
      <c r="B2896" t="s">
        <v>4814</v>
      </c>
      <c r="C2896">
        <v>6110</v>
      </c>
      <c r="D2896" t="s">
        <v>4690</v>
      </c>
      <c r="E2896" t="s">
        <v>4691</v>
      </c>
      <c r="F2896" t="s">
        <v>4690</v>
      </c>
      <c r="G2896" t="s">
        <v>4687</v>
      </c>
      <c r="H2896" t="s">
        <v>4688</v>
      </c>
    </row>
    <row r="2897" spans="1:8" x14ac:dyDescent="0.25">
      <c r="A2897">
        <v>561185</v>
      </c>
      <c r="B2897" t="s">
        <v>3363</v>
      </c>
      <c r="C2897">
        <v>3215</v>
      </c>
      <c r="D2897" t="s">
        <v>1835</v>
      </c>
      <c r="E2897" t="s">
        <v>3011</v>
      </c>
      <c r="F2897" t="s">
        <v>1835</v>
      </c>
      <c r="G2897" t="s">
        <v>3012</v>
      </c>
      <c r="H2897" t="s">
        <v>3013</v>
      </c>
    </row>
    <row r="2898" spans="1:8" x14ac:dyDescent="0.25">
      <c r="A2898">
        <v>561193</v>
      </c>
      <c r="B2898" t="s">
        <v>1362</v>
      </c>
      <c r="C2898">
        <v>3215</v>
      </c>
      <c r="D2898" t="s">
        <v>1835</v>
      </c>
      <c r="E2898" t="s">
        <v>3011</v>
      </c>
      <c r="F2898" t="s">
        <v>1835</v>
      </c>
      <c r="G2898" t="s">
        <v>3012</v>
      </c>
      <c r="H2898" t="s">
        <v>3013</v>
      </c>
    </row>
    <row r="2899" spans="1:8" x14ac:dyDescent="0.25">
      <c r="A2899">
        <v>561207</v>
      </c>
      <c r="B2899" t="s">
        <v>3162</v>
      </c>
      <c r="C2899">
        <v>3215</v>
      </c>
      <c r="D2899" t="s">
        <v>1835</v>
      </c>
      <c r="E2899" t="s">
        <v>3011</v>
      </c>
      <c r="F2899" t="s">
        <v>1835</v>
      </c>
      <c r="G2899" t="s">
        <v>3012</v>
      </c>
      <c r="H2899" t="s">
        <v>3013</v>
      </c>
    </row>
    <row r="2900" spans="1:8" x14ac:dyDescent="0.25">
      <c r="A2900">
        <v>561215</v>
      </c>
      <c r="B2900" t="s">
        <v>3010</v>
      </c>
      <c r="C2900">
        <v>3213</v>
      </c>
      <c r="D2900" t="s">
        <v>3010</v>
      </c>
      <c r="E2900" t="s">
        <v>3011</v>
      </c>
      <c r="F2900" t="s">
        <v>1835</v>
      </c>
      <c r="G2900" t="s">
        <v>3012</v>
      </c>
      <c r="H2900" t="s">
        <v>3013</v>
      </c>
    </row>
    <row r="2901" spans="1:8" x14ac:dyDescent="0.25">
      <c r="A2901">
        <v>561223</v>
      </c>
      <c r="B2901" t="s">
        <v>3364</v>
      </c>
      <c r="C2901">
        <v>3215</v>
      </c>
      <c r="D2901" t="s">
        <v>1835</v>
      </c>
      <c r="E2901" t="s">
        <v>3011</v>
      </c>
      <c r="F2901" t="s">
        <v>1835</v>
      </c>
      <c r="G2901" t="s">
        <v>3012</v>
      </c>
      <c r="H2901" t="s">
        <v>3013</v>
      </c>
    </row>
    <row r="2902" spans="1:8" x14ac:dyDescent="0.25">
      <c r="A2902">
        <v>561231</v>
      </c>
      <c r="B2902" t="s">
        <v>3365</v>
      </c>
      <c r="C2902">
        <v>3213</v>
      </c>
      <c r="D2902" t="s">
        <v>3010</v>
      </c>
      <c r="E2902" t="s">
        <v>3011</v>
      </c>
      <c r="F2902" t="s">
        <v>1835</v>
      </c>
      <c r="G2902" t="s">
        <v>3012</v>
      </c>
      <c r="H2902" t="s">
        <v>3013</v>
      </c>
    </row>
    <row r="2903" spans="1:8" x14ac:dyDescent="0.25">
      <c r="A2903">
        <v>561240</v>
      </c>
      <c r="B2903" t="s">
        <v>911</v>
      </c>
      <c r="C2903">
        <v>6110</v>
      </c>
      <c r="D2903" t="s">
        <v>4690</v>
      </c>
      <c r="E2903" t="s">
        <v>4691</v>
      </c>
      <c r="F2903" t="s">
        <v>4690</v>
      </c>
      <c r="G2903" t="s">
        <v>4687</v>
      </c>
      <c r="H2903" t="s">
        <v>4688</v>
      </c>
    </row>
    <row r="2904" spans="1:8" x14ac:dyDescent="0.25">
      <c r="A2904">
        <v>561258</v>
      </c>
      <c r="B2904" t="s">
        <v>3366</v>
      </c>
      <c r="C2904">
        <v>3213</v>
      </c>
      <c r="D2904" t="s">
        <v>3010</v>
      </c>
      <c r="E2904" t="s">
        <v>3011</v>
      </c>
      <c r="F2904" t="s">
        <v>1835</v>
      </c>
      <c r="G2904" t="s">
        <v>3012</v>
      </c>
      <c r="H2904" t="s">
        <v>3013</v>
      </c>
    </row>
    <row r="2905" spans="1:8" x14ac:dyDescent="0.25">
      <c r="A2905">
        <v>561266</v>
      </c>
      <c r="B2905" t="s">
        <v>4815</v>
      </c>
      <c r="C2905">
        <v>6110</v>
      </c>
      <c r="D2905" t="s">
        <v>4690</v>
      </c>
      <c r="E2905" t="s">
        <v>4691</v>
      </c>
      <c r="F2905" t="s">
        <v>4690</v>
      </c>
      <c r="G2905" t="s">
        <v>4687</v>
      </c>
      <c r="H2905" t="s">
        <v>4688</v>
      </c>
    </row>
    <row r="2906" spans="1:8" x14ac:dyDescent="0.25">
      <c r="A2906">
        <v>561274</v>
      </c>
      <c r="B2906" t="s">
        <v>147</v>
      </c>
      <c r="C2906">
        <v>6110</v>
      </c>
      <c r="D2906" t="s">
        <v>4690</v>
      </c>
      <c r="E2906" t="s">
        <v>4691</v>
      </c>
      <c r="F2906" t="s">
        <v>4690</v>
      </c>
      <c r="G2906" t="s">
        <v>4687</v>
      </c>
      <c r="H2906" t="s">
        <v>4688</v>
      </c>
    </row>
    <row r="2907" spans="1:8" x14ac:dyDescent="0.25">
      <c r="A2907">
        <v>561282</v>
      </c>
      <c r="B2907" t="s">
        <v>4816</v>
      </c>
      <c r="C2907">
        <v>6110</v>
      </c>
      <c r="D2907" t="s">
        <v>4690</v>
      </c>
      <c r="E2907" t="s">
        <v>4691</v>
      </c>
      <c r="F2907" t="s">
        <v>4690</v>
      </c>
      <c r="G2907" t="s">
        <v>4687</v>
      </c>
      <c r="H2907" t="s">
        <v>4688</v>
      </c>
    </row>
    <row r="2908" spans="1:8" x14ac:dyDescent="0.25">
      <c r="A2908">
        <v>561291</v>
      </c>
      <c r="B2908" t="s">
        <v>3367</v>
      </c>
      <c r="C2908">
        <v>3213</v>
      </c>
      <c r="D2908" t="s">
        <v>3010</v>
      </c>
      <c r="E2908" t="s">
        <v>3011</v>
      </c>
      <c r="F2908" t="s">
        <v>1835</v>
      </c>
      <c r="G2908" t="s">
        <v>3012</v>
      </c>
      <c r="H2908" t="s">
        <v>3013</v>
      </c>
    </row>
    <row r="2909" spans="1:8" x14ac:dyDescent="0.25">
      <c r="A2909">
        <v>561304</v>
      </c>
      <c r="B2909" t="s">
        <v>3368</v>
      </c>
      <c r="C2909">
        <v>3215</v>
      </c>
      <c r="D2909" t="s">
        <v>1835</v>
      </c>
      <c r="E2909" t="s">
        <v>3011</v>
      </c>
      <c r="F2909" t="s">
        <v>1835</v>
      </c>
      <c r="G2909" t="s">
        <v>3012</v>
      </c>
      <c r="H2909" t="s">
        <v>3013</v>
      </c>
    </row>
    <row r="2910" spans="1:8" x14ac:dyDescent="0.25">
      <c r="A2910">
        <v>561312</v>
      </c>
      <c r="B2910" t="s">
        <v>4817</v>
      </c>
      <c r="C2910">
        <v>6109</v>
      </c>
      <c r="D2910" t="s">
        <v>4706</v>
      </c>
      <c r="E2910" t="s">
        <v>4691</v>
      </c>
      <c r="F2910" t="s">
        <v>4690</v>
      </c>
      <c r="G2910" t="s">
        <v>4687</v>
      </c>
      <c r="H2910" t="s">
        <v>4688</v>
      </c>
    </row>
    <row r="2911" spans="1:8" x14ac:dyDescent="0.25">
      <c r="A2911">
        <v>561321</v>
      </c>
      <c r="B2911" t="s">
        <v>4818</v>
      </c>
      <c r="C2911">
        <v>6110</v>
      </c>
      <c r="D2911" t="s">
        <v>4690</v>
      </c>
      <c r="E2911" t="s">
        <v>4691</v>
      </c>
      <c r="F2911" t="s">
        <v>4690</v>
      </c>
      <c r="G2911" t="s">
        <v>4687</v>
      </c>
      <c r="H2911" t="s">
        <v>4688</v>
      </c>
    </row>
    <row r="2912" spans="1:8" x14ac:dyDescent="0.25">
      <c r="A2912">
        <v>561339</v>
      </c>
      <c r="B2912" t="s">
        <v>4819</v>
      </c>
      <c r="C2912">
        <v>6110</v>
      </c>
      <c r="D2912" t="s">
        <v>4690</v>
      </c>
      <c r="E2912" t="s">
        <v>4691</v>
      </c>
      <c r="F2912" t="s">
        <v>4690</v>
      </c>
      <c r="G2912" t="s">
        <v>4687</v>
      </c>
      <c r="H2912" t="s">
        <v>4688</v>
      </c>
    </row>
    <row r="2913" spans="1:8" x14ac:dyDescent="0.25">
      <c r="A2913">
        <v>561347</v>
      </c>
      <c r="B2913" t="s">
        <v>4820</v>
      </c>
      <c r="C2913">
        <v>6110</v>
      </c>
      <c r="D2913" t="s">
        <v>4690</v>
      </c>
      <c r="E2913" t="s">
        <v>4691</v>
      </c>
      <c r="F2913" t="s">
        <v>4690</v>
      </c>
      <c r="G2913" t="s">
        <v>4687</v>
      </c>
      <c r="H2913" t="s">
        <v>4688</v>
      </c>
    </row>
    <row r="2914" spans="1:8" x14ac:dyDescent="0.25">
      <c r="A2914">
        <v>561355</v>
      </c>
      <c r="B2914" t="s">
        <v>4821</v>
      </c>
      <c r="C2914">
        <v>6109</v>
      </c>
      <c r="D2914" t="s">
        <v>4706</v>
      </c>
      <c r="E2914" t="s">
        <v>4691</v>
      </c>
      <c r="F2914" t="s">
        <v>4690</v>
      </c>
      <c r="G2914" t="s">
        <v>4687</v>
      </c>
      <c r="H2914" t="s">
        <v>4688</v>
      </c>
    </row>
    <row r="2915" spans="1:8" x14ac:dyDescent="0.25">
      <c r="A2915">
        <v>561363</v>
      </c>
      <c r="B2915" t="s">
        <v>4822</v>
      </c>
      <c r="C2915">
        <v>6109</v>
      </c>
      <c r="D2915" t="s">
        <v>4706</v>
      </c>
      <c r="E2915" t="s">
        <v>4691</v>
      </c>
      <c r="F2915" t="s">
        <v>4690</v>
      </c>
      <c r="G2915" t="s">
        <v>4687</v>
      </c>
      <c r="H2915" t="s">
        <v>4688</v>
      </c>
    </row>
    <row r="2916" spans="1:8" x14ac:dyDescent="0.25">
      <c r="A2916">
        <v>561371</v>
      </c>
      <c r="B2916" t="s">
        <v>4823</v>
      </c>
      <c r="C2916">
        <v>6110</v>
      </c>
      <c r="D2916" t="s">
        <v>4690</v>
      </c>
      <c r="E2916" t="s">
        <v>4691</v>
      </c>
      <c r="F2916" t="s">
        <v>4690</v>
      </c>
      <c r="G2916" t="s">
        <v>4687</v>
      </c>
      <c r="H2916" t="s">
        <v>4688</v>
      </c>
    </row>
    <row r="2917" spans="1:8" x14ac:dyDescent="0.25">
      <c r="A2917">
        <v>561380</v>
      </c>
      <c r="B2917" t="s">
        <v>1792</v>
      </c>
      <c r="C2917">
        <v>5101</v>
      </c>
      <c r="D2917" t="s">
        <v>1792</v>
      </c>
      <c r="E2917" t="s">
        <v>1793</v>
      </c>
      <c r="F2917" t="s">
        <v>1792</v>
      </c>
      <c r="G2917" t="s">
        <v>1794</v>
      </c>
      <c r="H2917" t="s">
        <v>1795</v>
      </c>
    </row>
    <row r="2918" spans="1:8" x14ac:dyDescent="0.25">
      <c r="A2918">
        <v>561398</v>
      </c>
      <c r="B2918" t="s">
        <v>1836</v>
      </c>
      <c r="C2918">
        <v>5101</v>
      </c>
      <c r="D2918" t="s">
        <v>1792</v>
      </c>
      <c r="E2918" t="s">
        <v>1793</v>
      </c>
      <c r="F2918" t="s">
        <v>1792</v>
      </c>
      <c r="G2918" t="s">
        <v>1794</v>
      </c>
      <c r="H2918" t="s">
        <v>1795</v>
      </c>
    </row>
    <row r="2919" spans="1:8" x14ac:dyDescent="0.25">
      <c r="A2919">
        <v>561401</v>
      </c>
      <c r="B2919" t="s">
        <v>1837</v>
      </c>
      <c r="C2919">
        <v>5101</v>
      </c>
      <c r="D2919" t="s">
        <v>1792</v>
      </c>
      <c r="E2919" t="s">
        <v>1793</v>
      </c>
      <c r="F2919" t="s">
        <v>1792</v>
      </c>
      <c r="G2919" t="s">
        <v>1794</v>
      </c>
      <c r="H2919" t="s">
        <v>1795</v>
      </c>
    </row>
    <row r="2920" spans="1:8" x14ac:dyDescent="0.25">
      <c r="A2920">
        <v>561410</v>
      </c>
      <c r="B2920" t="s">
        <v>1838</v>
      </c>
      <c r="C2920">
        <v>5101</v>
      </c>
      <c r="D2920" t="s">
        <v>1792</v>
      </c>
      <c r="E2920" t="s">
        <v>1793</v>
      </c>
      <c r="F2920" t="s">
        <v>1792</v>
      </c>
      <c r="G2920" t="s">
        <v>1794</v>
      </c>
      <c r="H2920" t="s">
        <v>1795</v>
      </c>
    </row>
    <row r="2921" spans="1:8" x14ac:dyDescent="0.25">
      <c r="A2921">
        <v>561428</v>
      </c>
      <c r="B2921" t="s">
        <v>1839</v>
      </c>
      <c r="C2921">
        <v>5101</v>
      </c>
      <c r="D2921" t="s">
        <v>1792</v>
      </c>
      <c r="E2921" t="s">
        <v>1793</v>
      </c>
      <c r="F2921" t="s">
        <v>1792</v>
      </c>
      <c r="G2921" t="s">
        <v>1794</v>
      </c>
      <c r="H2921" t="s">
        <v>1795</v>
      </c>
    </row>
    <row r="2922" spans="1:8" x14ac:dyDescent="0.25">
      <c r="A2922">
        <v>561436</v>
      </c>
      <c r="B2922" t="s">
        <v>4824</v>
      </c>
      <c r="C2922">
        <v>6110</v>
      </c>
      <c r="D2922" t="s">
        <v>4690</v>
      </c>
      <c r="E2922" t="s">
        <v>4691</v>
      </c>
      <c r="F2922" t="s">
        <v>4690</v>
      </c>
      <c r="G2922" t="s">
        <v>4687</v>
      </c>
      <c r="H2922" t="s">
        <v>4688</v>
      </c>
    </row>
    <row r="2923" spans="1:8" x14ac:dyDescent="0.25">
      <c r="A2923">
        <v>561444</v>
      </c>
      <c r="B2923" t="s">
        <v>1840</v>
      </c>
      <c r="C2923">
        <v>5101</v>
      </c>
      <c r="D2923" t="s">
        <v>1792</v>
      </c>
      <c r="E2923" t="s">
        <v>1793</v>
      </c>
      <c r="F2923" t="s">
        <v>1792</v>
      </c>
      <c r="G2923" t="s">
        <v>1794</v>
      </c>
      <c r="H2923" t="s">
        <v>1795</v>
      </c>
    </row>
    <row r="2924" spans="1:8" x14ac:dyDescent="0.25">
      <c r="A2924">
        <v>561452</v>
      </c>
      <c r="B2924" t="s">
        <v>4825</v>
      </c>
      <c r="C2924">
        <v>6110</v>
      </c>
      <c r="D2924" t="s">
        <v>4690</v>
      </c>
      <c r="E2924" t="s">
        <v>4691</v>
      </c>
      <c r="F2924" t="s">
        <v>4690</v>
      </c>
      <c r="G2924" t="s">
        <v>4687</v>
      </c>
      <c r="H2924" t="s">
        <v>4688</v>
      </c>
    </row>
    <row r="2925" spans="1:8" x14ac:dyDescent="0.25">
      <c r="A2925">
        <v>561461</v>
      </c>
      <c r="B2925" t="s">
        <v>189</v>
      </c>
      <c r="C2925">
        <v>6110</v>
      </c>
      <c r="D2925" t="s">
        <v>4690</v>
      </c>
      <c r="E2925" t="s">
        <v>4691</v>
      </c>
      <c r="F2925" t="s">
        <v>4690</v>
      </c>
      <c r="G2925" t="s">
        <v>4687</v>
      </c>
      <c r="H2925" t="s">
        <v>4688</v>
      </c>
    </row>
    <row r="2926" spans="1:8" x14ac:dyDescent="0.25">
      <c r="A2926">
        <v>561479</v>
      </c>
      <c r="B2926" t="s">
        <v>1841</v>
      </c>
      <c r="C2926">
        <v>5106</v>
      </c>
      <c r="D2926" t="s">
        <v>1800</v>
      </c>
      <c r="E2926" t="s">
        <v>1793</v>
      </c>
      <c r="F2926" t="s">
        <v>1792</v>
      </c>
      <c r="G2926" t="s">
        <v>1794</v>
      </c>
      <c r="H2926" t="s">
        <v>1795</v>
      </c>
    </row>
    <row r="2927" spans="1:8" x14ac:dyDescent="0.25">
      <c r="A2927">
        <v>561487</v>
      </c>
      <c r="B2927" t="s">
        <v>4826</v>
      </c>
      <c r="C2927">
        <v>6110</v>
      </c>
      <c r="D2927" t="s">
        <v>4690</v>
      </c>
      <c r="E2927" t="s">
        <v>4691</v>
      </c>
      <c r="F2927" t="s">
        <v>4690</v>
      </c>
      <c r="G2927" t="s">
        <v>4687</v>
      </c>
      <c r="H2927" t="s">
        <v>4688</v>
      </c>
    </row>
    <row r="2928" spans="1:8" x14ac:dyDescent="0.25">
      <c r="A2928">
        <v>561495</v>
      </c>
      <c r="B2928" t="s">
        <v>1842</v>
      </c>
      <c r="C2928">
        <v>5101</v>
      </c>
      <c r="D2928" t="s">
        <v>1792</v>
      </c>
      <c r="E2928" t="s">
        <v>1793</v>
      </c>
      <c r="F2928" t="s">
        <v>1792</v>
      </c>
      <c r="G2928" t="s">
        <v>1794</v>
      </c>
      <c r="H2928" t="s">
        <v>1795</v>
      </c>
    </row>
    <row r="2929" spans="1:8" x14ac:dyDescent="0.25">
      <c r="A2929">
        <v>561509</v>
      </c>
      <c r="B2929" t="s">
        <v>519</v>
      </c>
      <c r="C2929">
        <v>3108</v>
      </c>
      <c r="D2929" t="s">
        <v>36</v>
      </c>
      <c r="E2929" t="s">
        <v>37</v>
      </c>
      <c r="F2929" t="s">
        <v>36</v>
      </c>
      <c r="G2929" t="s">
        <v>11</v>
      </c>
      <c r="H2929" t="s">
        <v>12</v>
      </c>
    </row>
    <row r="2930" spans="1:8" x14ac:dyDescent="0.25">
      <c r="A2930">
        <v>561517</v>
      </c>
      <c r="B2930" t="s">
        <v>520</v>
      </c>
      <c r="C2930">
        <v>3107</v>
      </c>
      <c r="D2930" t="s">
        <v>39</v>
      </c>
      <c r="E2930" t="s">
        <v>37</v>
      </c>
      <c r="F2930" t="s">
        <v>36</v>
      </c>
      <c r="G2930" t="s">
        <v>11</v>
      </c>
      <c r="H2930" t="s">
        <v>12</v>
      </c>
    </row>
    <row r="2931" spans="1:8" x14ac:dyDescent="0.25">
      <c r="A2931">
        <v>561525</v>
      </c>
      <c r="B2931" t="s">
        <v>521</v>
      </c>
      <c r="C2931">
        <v>3108</v>
      </c>
      <c r="D2931" t="s">
        <v>36</v>
      </c>
      <c r="E2931" t="s">
        <v>37</v>
      </c>
      <c r="F2931" t="s">
        <v>36</v>
      </c>
      <c r="G2931" t="s">
        <v>11</v>
      </c>
      <c r="H2931" t="s">
        <v>12</v>
      </c>
    </row>
    <row r="2932" spans="1:8" x14ac:dyDescent="0.25">
      <c r="A2932">
        <v>561533</v>
      </c>
      <c r="B2932" t="s">
        <v>1843</v>
      </c>
      <c r="C2932">
        <v>5101</v>
      </c>
      <c r="D2932" t="s">
        <v>1792</v>
      </c>
      <c r="E2932" t="s">
        <v>1793</v>
      </c>
      <c r="F2932" t="s">
        <v>1792</v>
      </c>
      <c r="G2932" t="s">
        <v>1794</v>
      </c>
      <c r="H2932" t="s">
        <v>1795</v>
      </c>
    </row>
    <row r="2933" spans="1:8" x14ac:dyDescent="0.25">
      <c r="A2933">
        <v>561541</v>
      </c>
      <c r="B2933" t="s">
        <v>1844</v>
      </c>
      <c r="C2933">
        <v>5101</v>
      </c>
      <c r="D2933" t="s">
        <v>1792</v>
      </c>
      <c r="E2933" t="s">
        <v>1793</v>
      </c>
      <c r="F2933" t="s">
        <v>1792</v>
      </c>
      <c r="G2933" t="s">
        <v>1794</v>
      </c>
      <c r="H2933" t="s">
        <v>1795</v>
      </c>
    </row>
    <row r="2934" spans="1:8" x14ac:dyDescent="0.25">
      <c r="A2934">
        <v>561550</v>
      </c>
      <c r="B2934" t="s">
        <v>522</v>
      </c>
      <c r="C2934">
        <v>3108</v>
      </c>
      <c r="D2934" t="s">
        <v>36</v>
      </c>
      <c r="E2934" t="s">
        <v>37</v>
      </c>
      <c r="F2934" t="s">
        <v>36</v>
      </c>
      <c r="G2934" t="s">
        <v>11</v>
      </c>
      <c r="H2934" t="s">
        <v>12</v>
      </c>
    </row>
    <row r="2935" spans="1:8" x14ac:dyDescent="0.25">
      <c r="A2935">
        <v>561568</v>
      </c>
      <c r="B2935" t="s">
        <v>523</v>
      </c>
      <c r="C2935">
        <v>3116</v>
      </c>
      <c r="D2935" t="s">
        <v>53</v>
      </c>
      <c r="E2935" t="s">
        <v>54</v>
      </c>
      <c r="F2935" t="s">
        <v>55</v>
      </c>
      <c r="G2935" t="s">
        <v>11</v>
      </c>
      <c r="H2935" t="s">
        <v>12</v>
      </c>
    </row>
    <row r="2936" spans="1:8" x14ac:dyDescent="0.25">
      <c r="A2936">
        <v>561576</v>
      </c>
      <c r="B2936" t="s">
        <v>524</v>
      </c>
      <c r="C2936">
        <v>3109</v>
      </c>
      <c r="D2936" t="s">
        <v>55</v>
      </c>
      <c r="E2936" t="s">
        <v>54</v>
      </c>
      <c r="F2936" t="s">
        <v>55</v>
      </c>
      <c r="G2936" t="s">
        <v>11</v>
      </c>
      <c r="H2936" t="s">
        <v>12</v>
      </c>
    </row>
    <row r="2937" spans="1:8" x14ac:dyDescent="0.25">
      <c r="A2937">
        <v>561584</v>
      </c>
      <c r="B2937" t="s">
        <v>1845</v>
      </c>
      <c r="C2937">
        <v>5101</v>
      </c>
      <c r="D2937" t="s">
        <v>1792</v>
      </c>
      <c r="E2937" t="s">
        <v>1793</v>
      </c>
      <c r="F2937" t="s">
        <v>1792</v>
      </c>
      <c r="G2937" t="s">
        <v>1794</v>
      </c>
      <c r="H2937" t="s">
        <v>1795</v>
      </c>
    </row>
    <row r="2938" spans="1:8" x14ac:dyDescent="0.25">
      <c r="A2938">
        <v>561592</v>
      </c>
      <c r="B2938" t="s">
        <v>1846</v>
      </c>
      <c r="C2938">
        <v>5101</v>
      </c>
      <c r="D2938" t="s">
        <v>1792</v>
      </c>
      <c r="E2938" t="s">
        <v>1793</v>
      </c>
      <c r="F2938" t="s">
        <v>1792</v>
      </c>
      <c r="G2938" t="s">
        <v>1794</v>
      </c>
      <c r="H2938" t="s">
        <v>1795</v>
      </c>
    </row>
    <row r="2939" spans="1:8" x14ac:dyDescent="0.25">
      <c r="A2939">
        <v>561606</v>
      </c>
      <c r="B2939" t="s">
        <v>1847</v>
      </c>
      <c r="C2939">
        <v>5101</v>
      </c>
      <c r="D2939" t="s">
        <v>1792</v>
      </c>
      <c r="E2939" t="s">
        <v>1793</v>
      </c>
      <c r="F2939" t="s">
        <v>1792</v>
      </c>
      <c r="G2939" t="s">
        <v>1794</v>
      </c>
      <c r="H2939" t="s">
        <v>1795</v>
      </c>
    </row>
    <row r="2940" spans="1:8" x14ac:dyDescent="0.25">
      <c r="A2940">
        <v>561614</v>
      </c>
      <c r="B2940" t="s">
        <v>59</v>
      </c>
      <c r="C2940">
        <v>5101</v>
      </c>
      <c r="D2940" t="s">
        <v>1792</v>
      </c>
      <c r="E2940" t="s">
        <v>1793</v>
      </c>
      <c r="F2940" t="s">
        <v>1792</v>
      </c>
      <c r="G2940" t="s">
        <v>1794</v>
      </c>
      <c r="H2940" t="s">
        <v>1795</v>
      </c>
    </row>
    <row r="2941" spans="1:8" x14ac:dyDescent="0.25">
      <c r="A2941">
        <v>561622</v>
      </c>
      <c r="B2941" t="s">
        <v>1848</v>
      </c>
      <c r="C2941">
        <v>5106</v>
      </c>
      <c r="D2941" t="s">
        <v>1800</v>
      </c>
      <c r="E2941" t="s">
        <v>1793</v>
      </c>
      <c r="F2941" t="s">
        <v>1792</v>
      </c>
      <c r="G2941" t="s">
        <v>1794</v>
      </c>
      <c r="H2941" t="s">
        <v>1795</v>
      </c>
    </row>
    <row r="2942" spans="1:8" x14ac:dyDescent="0.25">
      <c r="A2942">
        <v>561631</v>
      </c>
      <c r="B2942" t="s">
        <v>1849</v>
      </c>
      <c r="C2942">
        <v>5105</v>
      </c>
      <c r="D2942" t="s">
        <v>1807</v>
      </c>
      <c r="E2942" t="s">
        <v>1806</v>
      </c>
      <c r="F2942" t="s">
        <v>1807</v>
      </c>
      <c r="G2942" t="s">
        <v>1794</v>
      </c>
      <c r="H2942" t="s">
        <v>1795</v>
      </c>
    </row>
    <row r="2943" spans="1:8" x14ac:dyDescent="0.25">
      <c r="A2943">
        <v>561649</v>
      </c>
      <c r="B2943" t="s">
        <v>525</v>
      </c>
      <c r="C2943">
        <v>3116</v>
      </c>
      <c r="D2943" t="s">
        <v>53</v>
      </c>
      <c r="E2943" t="s">
        <v>54</v>
      </c>
      <c r="F2943" t="s">
        <v>55</v>
      </c>
      <c r="G2943" t="s">
        <v>11</v>
      </c>
      <c r="H2943" t="s">
        <v>12</v>
      </c>
    </row>
    <row r="2944" spans="1:8" x14ac:dyDescent="0.25">
      <c r="A2944">
        <v>561657</v>
      </c>
      <c r="B2944" t="s">
        <v>1850</v>
      </c>
      <c r="C2944">
        <v>5105</v>
      </c>
      <c r="D2944" t="s">
        <v>1807</v>
      </c>
      <c r="E2944" t="s">
        <v>1806</v>
      </c>
      <c r="F2944" t="s">
        <v>1807</v>
      </c>
      <c r="G2944" t="s">
        <v>1794</v>
      </c>
      <c r="H2944" t="s">
        <v>1795</v>
      </c>
    </row>
    <row r="2945" spans="1:8" x14ac:dyDescent="0.25">
      <c r="A2945">
        <v>561665</v>
      </c>
      <c r="B2945" t="s">
        <v>1630</v>
      </c>
      <c r="C2945">
        <v>5101</v>
      </c>
      <c r="D2945" t="s">
        <v>1792</v>
      </c>
      <c r="E2945" t="s">
        <v>1793</v>
      </c>
      <c r="F2945" t="s">
        <v>1792</v>
      </c>
      <c r="G2945" t="s">
        <v>1794</v>
      </c>
      <c r="H2945" t="s">
        <v>1795</v>
      </c>
    </row>
    <row r="2946" spans="1:8" x14ac:dyDescent="0.25">
      <c r="A2946">
        <v>561673</v>
      </c>
      <c r="B2946" t="s">
        <v>526</v>
      </c>
      <c r="C2946">
        <v>3109</v>
      </c>
      <c r="D2946" t="s">
        <v>55</v>
      </c>
      <c r="E2946" t="s">
        <v>54</v>
      </c>
      <c r="F2946" t="s">
        <v>55</v>
      </c>
      <c r="G2946" t="s">
        <v>11</v>
      </c>
      <c r="H2946" t="s">
        <v>12</v>
      </c>
    </row>
    <row r="2947" spans="1:8" x14ac:dyDescent="0.25">
      <c r="A2947">
        <v>561681</v>
      </c>
      <c r="B2947" t="s">
        <v>1851</v>
      </c>
      <c r="C2947">
        <v>5106</v>
      </c>
      <c r="D2947" t="s">
        <v>1800</v>
      </c>
      <c r="E2947" t="s">
        <v>1793</v>
      </c>
      <c r="F2947" t="s">
        <v>1792</v>
      </c>
      <c r="G2947" t="s">
        <v>1794</v>
      </c>
      <c r="H2947" t="s">
        <v>1795</v>
      </c>
    </row>
    <row r="2948" spans="1:8" x14ac:dyDescent="0.25">
      <c r="A2948">
        <v>561690</v>
      </c>
      <c r="B2948" t="s">
        <v>527</v>
      </c>
      <c r="C2948">
        <v>3117</v>
      </c>
      <c r="D2948" t="s">
        <v>62</v>
      </c>
      <c r="E2948" t="s">
        <v>42</v>
      </c>
      <c r="F2948" t="s">
        <v>43</v>
      </c>
      <c r="G2948" t="s">
        <v>11</v>
      </c>
      <c r="H2948" t="s">
        <v>12</v>
      </c>
    </row>
    <row r="2949" spans="1:8" x14ac:dyDescent="0.25">
      <c r="A2949">
        <v>561703</v>
      </c>
      <c r="B2949" t="s">
        <v>528</v>
      </c>
      <c r="C2949">
        <v>3105</v>
      </c>
      <c r="D2949" t="s">
        <v>14</v>
      </c>
      <c r="E2949" t="s">
        <v>15</v>
      </c>
      <c r="F2949" t="s">
        <v>14</v>
      </c>
      <c r="G2949" t="s">
        <v>11</v>
      </c>
      <c r="H2949" t="s">
        <v>12</v>
      </c>
    </row>
    <row r="2950" spans="1:8" x14ac:dyDescent="0.25">
      <c r="A2950">
        <v>561711</v>
      </c>
      <c r="B2950" t="s">
        <v>529</v>
      </c>
      <c r="C2950">
        <v>3105</v>
      </c>
      <c r="D2950" t="s">
        <v>14</v>
      </c>
      <c r="E2950" t="s">
        <v>15</v>
      </c>
      <c r="F2950" t="s">
        <v>14</v>
      </c>
      <c r="G2950" t="s">
        <v>11</v>
      </c>
      <c r="H2950" t="s">
        <v>12</v>
      </c>
    </row>
    <row r="2951" spans="1:8" x14ac:dyDescent="0.25">
      <c r="A2951">
        <v>561720</v>
      </c>
      <c r="B2951" t="s">
        <v>1852</v>
      </c>
      <c r="C2951">
        <v>5101</v>
      </c>
      <c r="D2951" t="s">
        <v>1792</v>
      </c>
      <c r="E2951" t="s">
        <v>1793</v>
      </c>
      <c r="F2951" t="s">
        <v>1792</v>
      </c>
      <c r="G2951" t="s">
        <v>1794</v>
      </c>
      <c r="H2951" t="s">
        <v>1795</v>
      </c>
    </row>
    <row r="2952" spans="1:8" x14ac:dyDescent="0.25">
      <c r="A2952">
        <v>561738</v>
      </c>
      <c r="B2952" t="s">
        <v>1853</v>
      </c>
      <c r="C2952">
        <v>5106</v>
      </c>
      <c r="D2952" t="s">
        <v>1800</v>
      </c>
      <c r="E2952" t="s">
        <v>1793</v>
      </c>
      <c r="F2952" t="s">
        <v>1792</v>
      </c>
      <c r="G2952" t="s">
        <v>1794</v>
      </c>
      <c r="H2952" t="s">
        <v>1795</v>
      </c>
    </row>
    <row r="2953" spans="1:8" x14ac:dyDescent="0.25">
      <c r="A2953">
        <v>561746</v>
      </c>
      <c r="B2953" t="s">
        <v>1854</v>
      </c>
      <c r="C2953">
        <v>5106</v>
      </c>
      <c r="D2953" t="s">
        <v>1800</v>
      </c>
      <c r="E2953" t="s">
        <v>1793</v>
      </c>
      <c r="F2953" t="s">
        <v>1792</v>
      </c>
      <c r="G2953" t="s">
        <v>1794</v>
      </c>
      <c r="H2953" t="s">
        <v>1795</v>
      </c>
    </row>
    <row r="2954" spans="1:8" x14ac:dyDescent="0.25">
      <c r="A2954">
        <v>561754</v>
      </c>
      <c r="B2954" t="s">
        <v>4827</v>
      </c>
      <c r="C2954">
        <v>6109</v>
      </c>
      <c r="D2954" t="s">
        <v>4706</v>
      </c>
      <c r="E2954" t="s">
        <v>4691</v>
      </c>
      <c r="F2954" t="s">
        <v>4690</v>
      </c>
      <c r="G2954" t="s">
        <v>4687</v>
      </c>
      <c r="H2954" t="s">
        <v>4688</v>
      </c>
    </row>
    <row r="2955" spans="1:8" x14ac:dyDescent="0.25">
      <c r="A2955">
        <v>561762</v>
      </c>
      <c r="B2955" t="s">
        <v>4828</v>
      </c>
      <c r="C2955">
        <v>6109</v>
      </c>
      <c r="D2955" t="s">
        <v>4706</v>
      </c>
      <c r="E2955" t="s">
        <v>4691</v>
      </c>
      <c r="F2955" t="s">
        <v>4690</v>
      </c>
      <c r="G2955" t="s">
        <v>4687</v>
      </c>
      <c r="H2955" t="s">
        <v>4688</v>
      </c>
    </row>
    <row r="2956" spans="1:8" x14ac:dyDescent="0.25">
      <c r="A2956">
        <v>561771</v>
      </c>
      <c r="B2956" t="s">
        <v>4829</v>
      </c>
      <c r="C2956">
        <v>6109</v>
      </c>
      <c r="D2956" t="s">
        <v>4706</v>
      </c>
      <c r="E2956" t="s">
        <v>4691</v>
      </c>
      <c r="F2956" t="s">
        <v>4690</v>
      </c>
      <c r="G2956" t="s">
        <v>4687</v>
      </c>
      <c r="H2956" t="s">
        <v>4688</v>
      </c>
    </row>
    <row r="2957" spans="1:8" x14ac:dyDescent="0.25">
      <c r="A2957">
        <v>561789</v>
      </c>
      <c r="B2957" t="s">
        <v>4830</v>
      </c>
      <c r="C2957">
        <v>6110</v>
      </c>
      <c r="D2957" t="s">
        <v>4690</v>
      </c>
      <c r="E2957" t="s">
        <v>4691</v>
      </c>
      <c r="F2957" t="s">
        <v>4690</v>
      </c>
      <c r="G2957" t="s">
        <v>4687</v>
      </c>
      <c r="H2957" t="s">
        <v>4688</v>
      </c>
    </row>
    <row r="2958" spans="1:8" x14ac:dyDescent="0.25">
      <c r="A2958">
        <v>561797</v>
      </c>
      <c r="B2958" t="s">
        <v>4831</v>
      </c>
      <c r="C2958">
        <v>6103</v>
      </c>
      <c r="D2958" t="s">
        <v>4712</v>
      </c>
      <c r="E2958" t="s">
        <v>4691</v>
      </c>
      <c r="F2958" t="s">
        <v>4690</v>
      </c>
      <c r="G2958" t="s">
        <v>4687</v>
      </c>
      <c r="H2958" t="s">
        <v>4688</v>
      </c>
    </row>
    <row r="2959" spans="1:8" x14ac:dyDescent="0.25">
      <c r="A2959">
        <v>561801</v>
      </c>
      <c r="B2959" t="s">
        <v>4832</v>
      </c>
      <c r="C2959">
        <v>6103</v>
      </c>
      <c r="D2959" t="s">
        <v>4712</v>
      </c>
      <c r="E2959" t="s">
        <v>4691</v>
      </c>
      <c r="F2959" t="s">
        <v>4690</v>
      </c>
      <c r="G2959" t="s">
        <v>4687</v>
      </c>
      <c r="H2959" t="s">
        <v>4688</v>
      </c>
    </row>
    <row r="2960" spans="1:8" x14ac:dyDescent="0.25">
      <c r="A2960">
        <v>561819</v>
      </c>
      <c r="B2960" t="s">
        <v>4833</v>
      </c>
      <c r="C2960">
        <v>6103</v>
      </c>
      <c r="D2960" t="s">
        <v>4712</v>
      </c>
      <c r="E2960" t="s">
        <v>4691</v>
      </c>
      <c r="F2960" t="s">
        <v>4690</v>
      </c>
      <c r="G2960" t="s">
        <v>4687</v>
      </c>
      <c r="H2960" t="s">
        <v>4688</v>
      </c>
    </row>
    <row r="2961" spans="1:8" x14ac:dyDescent="0.25">
      <c r="A2961">
        <v>561827</v>
      </c>
      <c r="B2961" t="s">
        <v>1855</v>
      </c>
      <c r="C2961">
        <v>5106</v>
      </c>
      <c r="D2961" t="s">
        <v>1800</v>
      </c>
      <c r="E2961" t="s">
        <v>1793</v>
      </c>
      <c r="F2961" t="s">
        <v>1792</v>
      </c>
      <c r="G2961" t="s">
        <v>1794</v>
      </c>
      <c r="H2961" t="s">
        <v>1795</v>
      </c>
    </row>
    <row r="2962" spans="1:8" x14ac:dyDescent="0.25">
      <c r="A2962">
        <v>561835</v>
      </c>
      <c r="B2962" t="s">
        <v>1856</v>
      </c>
      <c r="C2962">
        <v>5101</v>
      </c>
      <c r="D2962" t="s">
        <v>1792</v>
      </c>
      <c r="E2962" t="s">
        <v>1793</v>
      </c>
      <c r="F2962" t="s">
        <v>1792</v>
      </c>
      <c r="G2962" t="s">
        <v>1794</v>
      </c>
      <c r="H2962" t="s">
        <v>1795</v>
      </c>
    </row>
    <row r="2963" spans="1:8" x14ac:dyDescent="0.25">
      <c r="A2963">
        <v>561843</v>
      </c>
      <c r="B2963" t="s">
        <v>4834</v>
      </c>
      <c r="C2963">
        <v>6103</v>
      </c>
      <c r="D2963" t="s">
        <v>4712</v>
      </c>
      <c r="E2963" t="s">
        <v>4691</v>
      </c>
      <c r="F2963" t="s">
        <v>4690</v>
      </c>
      <c r="G2963" t="s">
        <v>4687</v>
      </c>
      <c r="H2963" t="s">
        <v>4688</v>
      </c>
    </row>
    <row r="2964" spans="1:8" x14ac:dyDescent="0.25">
      <c r="A2964">
        <v>561851</v>
      </c>
      <c r="B2964" t="s">
        <v>1857</v>
      </c>
      <c r="C2964">
        <v>5101</v>
      </c>
      <c r="D2964" t="s">
        <v>1792</v>
      </c>
      <c r="E2964" t="s">
        <v>1793</v>
      </c>
      <c r="F2964" t="s">
        <v>1792</v>
      </c>
      <c r="G2964" t="s">
        <v>1794</v>
      </c>
      <c r="H2964" t="s">
        <v>1795</v>
      </c>
    </row>
    <row r="2965" spans="1:8" x14ac:dyDescent="0.25">
      <c r="A2965">
        <v>561860</v>
      </c>
      <c r="B2965" t="s">
        <v>1800</v>
      </c>
      <c r="C2965">
        <v>5106</v>
      </c>
      <c r="D2965" t="s">
        <v>1800</v>
      </c>
      <c r="E2965" t="s">
        <v>1793</v>
      </c>
      <c r="F2965" t="s">
        <v>1792</v>
      </c>
      <c r="G2965" t="s">
        <v>1794</v>
      </c>
      <c r="H2965" t="s">
        <v>1795</v>
      </c>
    </row>
    <row r="2966" spans="1:8" x14ac:dyDescent="0.25">
      <c r="A2966">
        <v>561878</v>
      </c>
      <c r="B2966" t="s">
        <v>1858</v>
      </c>
      <c r="C2966">
        <v>5101</v>
      </c>
      <c r="D2966" t="s">
        <v>1792</v>
      </c>
      <c r="E2966" t="s">
        <v>1793</v>
      </c>
      <c r="F2966" t="s">
        <v>1792</v>
      </c>
      <c r="G2966" t="s">
        <v>1794</v>
      </c>
      <c r="H2966" t="s">
        <v>1795</v>
      </c>
    </row>
    <row r="2967" spans="1:8" x14ac:dyDescent="0.25">
      <c r="A2967">
        <v>561886</v>
      </c>
      <c r="B2967" t="s">
        <v>1859</v>
      </c>
      <c r="C2967">
        <v>5101</v>
      </c>
      <c r="D2967" t="s">
        <v>1792</v>
      </c>
      <c r="E2967" t="s">
        <v>1793</v>
      </c>
      <c r="F2967" t="s">
        <v>1792</v>
      </c>
      <c r="G2967" t="s">
        <v>1794</v>
      </c>
      <c r="H2967" t="s">
        <v>1795</v>
      </c>
    </row>
    <row r="2968" spans="1:8" x14ac:dyDescent="0.25">
      <c r="A2968">
        <v>561894</v>
      </c>
      <c r="B2968" t="s">
        <v>50</v>
      </c>
      <c r="C2968">
        <v>5106</v>
      </c>
      <c r="D2968" t="s">
        <v>1800</v>
      </c>
      <c r="E2968" t="s">
        <v>1793</v>
      </c>
      <c r="F2968" t="s">
        <v>1792</v>
      </c>
      <c r="G2968" t="s">
        <v>1794</v>
      </c>
      <c r="H2968" t="s">
        <v>1795</v>
      </c>
    </row>
    <row r="2969" spans="1:8" x14ac:dyDescent="0.25">
      <c r="A2969">
        <v>561908</v>
      </c>
      <c r="B2969" t="s">
        <v>4835</v>
      </c>
      <c r="C2969">
        <v>6110</v>
      </c>
      <c r="D2969" t="s">
        <v>4690</v>
      </c>
      <c r="E2969" t="s">
        <v>4691</v>
      </c>
      <c r="F2969" t="s">
        <v>4690</v>
      </c>
      <c r="G2969" t="s">
        <v>4687</v>
      </c>
      <c r="H2969" t="s">
        <v>4688</v>
      </c>
    </row>
    <row r="2970" spans="1:8" x14ac:dyDescent="0.25">
      <c r="A2970">
        <v>561916</v>
      </c>
      <c r="B2970" t="s">
        <v>942</v>
      </c>
      <c r="C2970">
        <v>6110</v>
      </c>
      <c r="D2970" t="s">
        <v>4690</v>
      </c>
      <c r="E2970" t="s">
        <v>4691</v>
      </c>
      <c r="F2970" t="s">
        <v>4690</v>
      </c>
      <c r="G2970" t="s">
        <v>4687</v>
      </c>
      <c r="H2970" t="s">
        <v>4688</v>
      </c>
    </row>
    <row r="2971" spans="1:8" x14ac:dyDescent="0.25">
      <c r="A2971">
        <v>561924</v>
      </c>
      <c r="B2971" t="s">
        <v>4836</v>
      </c>
      <c r="C2971">
        <v>6110</v>
      </c>
      <c r="D2971" t="s">
        <v>4690</v>
      </c>
      <c r="E2971" t="s">
        <v>4691</v>
      </c>
      <c r="F2971" t="s">
        <v>4690</v>
      </c>
      <c r="G2971" t="s">
        <v>4687</v>
      </c>
      <c r="H2971" t="s">
        <v>4688</v>
      </c>
    </row>
    <row r="2972" spans="1:8" x14ac:dyDescent="0.25">
      <c r="A2972">
        <v>561932</v>
      </c>
      <c r="B2972" t="s">
        <v>4837</v>
      </c>
      <c r="C2972">
        <v>6110</v>
      </c>
      <c r="D2972" t="s">
        <v>4690</v>
      </c>
      <c r="E2972" t="s">
        <v>4691</v>
      </c>
      <c r="F2972" t="s">
        <v>4690</v>
      </c>
      <c r="G2972" t="s">
        <v>4687</v>
      </c>
      <c r="H2972" t="s">
        <v>4688</v>
      </c>
    </row>
    <row r="2973" spans="1:8" x14ac:dyDescent="0.25">
      <c r="A2973">
        <v>561941</v>
      </c>
      <c r="B2973" t="s">
        <v>4838</v>
      </c>
      <c r="C2973">
        <v>6110</v>
      </c>
      <c r="D2973" t="s">
        <v>4690</v>
      </c>
      <c r="E2973" t="s">
        <v>4691</v>
      </c>
      <c r="F2973" t="s">
        <v>4690</v>
      </c>
      <c r="G2973" t="s">
        <v>4687</v>
      </c>
      <c r="H2973" t="s">
        <v>4688</v>
      </c>
    </row>
    <row r="2974" spans="1:8" x14ac:dyDescent="0.25">
      <c r="A2974">
        <v>561959</v>
      </c>
      <c r="B2974" t="s">
        <v>1860</v>
      </c>
      <c r="C2974">
        <v>5106</v>
      </c>
      <c r="D2974" t="s">
        <v>1800</v>
      </c>
      <c r="E2974" t="s">
        <v>1793</v>
      </c>
      <c r="F2974" t="s">
        <v>1792</v>
      </c>
      <c r="G2974" t="s">
        <v>1794</v>
      </c>
      <c r="H2974" t="s">
        <v>1795</v>
      </c>
    </row>
    <row r="2975" spans="1:8" x14ac:dyDescent="0.25">
      <c r="A2975">
        <v>561967</v>
      </c>
      <c r="B2975" t="s">
        <v>537</v>
      </c>
      <c r="C2975">
        <v>6110</v>
      </c>
      <c r="D2975" t="s">
        <v>4690</v>
      </c>
      <c r="E2975" t="s">
        <v>4691</v>
      </c>
      <c r="F2975" t="s">
        <v>4690</v>
      </c>
      <c r="G2975" t="s">
        <v>4687</v>
      </c>
      <c r="H2975" t="s">
        <v>4688</v>
      </c>
    </row>
    <row r="2976" spans="1:8" x14ac:dyDescent="0.25">
      <c r="A2976">
        <v>561975</v>
      </c>
      <c r="B2976" t="s">
        <v>4839</v>
      </c>
      <c r="C2976">
        <v>6110</v>
      </c>
      <c r="D2976" t="s">
        <v>4690</v>
      </c>
      <c r="E2976" t="s">
        <v>4691</v>
      </c>
      <c r="F2976" t="s">
        <v>4690</v>
      </c>
      <c r="G2976" t="s">
        <v>4687</v>
      </c>
      <c r="H2976" t="s">
        <v>4688</v>
      </c>
    </row>
    <row r="2977" spans="1:8" x14ac:dyDescent="0.25">
      <c r="A2977">
        <v>561983</v>
      </c>
      <c r="B2977" t="s">
        <v>1861</v>
      </c>
      <c r="C2977">
        <v>5101</v>
      </c>
      <c r="D2977" t="s">
        <v>1792</v>
      </c>
      <c r="E2977" t="s">
        <v>1793</v>
      </c>
      <c r="F2977" t="s">
        <v>1792</v>
      </c>
      <c r="G2977" t="s">
        <v>1794</v>
      </c>
      <c r="H2977" t="s">
        <v>1795</v>
      </c>
    </row>
    <row r="2978" spans="1:8" x14ac:dyDescent="0.25">
      <c r="A2978">
        <v>561991</v>
      </c>
      <c r="B2978" t="s">
        <v>1862</v>
      </c>
      <c r="C2978">
        <v>5106</v>
      </c>
      <c r="D2978" t="s">
        <v>1800</v>
      </c>
      <c r="E2978" t="s">
        <v>1793</v>
      </c>
      <c r="F2978" t="s">
        <v>1792</v>
      </c>
      <c r="G2978" t="s">
        <v>1794</v>
      </c>
      <c r="H2978" t="s">
        <v>1795</v>
      </c>
    </row>
    <row r="2979" spans="1:8" x14ac:dyDescent="0.25">
      <c r="A2979">
        <v>562009</v>
      </c>
      <c r="B2979" t="s">
        <v>4840</v>
      </c>
      <c r="C2979">
        <v>6110</v>
      </c>
      <c r="D2979" t="s">
        <v>4690</v>
      </c>
      <c r="E2979" t="s">
        <v>4691</v>
      </c>
      <c r="F2979" t="s">
        <v>4690</v>
      </c>
      <c r="G2979" t="s">
        <v>4687</v>
      </c>
      <c r="H2979" t="s">
        <v>4688</v>
      </c>
    </row>
    <row r="2980" spans="1:8" x14ac:dyDescent="0.25">
      <c r="A2980">
        <v>562017</v>
      </c>
      <c r="B2980" t="s">
        <v>1863</v>
      </c>
      <c r="C2980">
        <v>5101</v>
      </c>
      <c r="D2980" t="s">
        <v>1792</v>
      </c>
      <c r="E2980" t="s">
        <v>1793</v>
      </c>
      <c r="F2980" t="s">
        <v>1792</v>
      </c>
      <c r="G2980" t="s">
        <v>1794</v>
      </c>
      <c r="H2980" t="s">
        <v>1795</v>
      </c>
    </row>
    <row r="2981" spans="1:8" x14ac:dyDescent="0.25">
      <c r="A2981">
        <v>562025</v>
      </c>
      <c r="B2981" t="s">
        <v>1864</v>
      </c>
      <c r="C2981">
        <v>5106</v>
      </c>
      <c r="D2981" t="s">
        <v>1800</v>
      </c>
      <c r="E2981" t="s">
        <v>1793</v>
      </c>
      <c r="F2981" t="s">
        <v>1792</v>
      </c>
      <c r="G2981" t="s">
        <v>1794</v>
      </c>
      <c r="H2981" t="s">
        <v>1795</v>
      </c>
    </row>
    <row r="2982" spans="1:8" x14ac:dyDescent="0.25">
      <c r="A2982">
        <v>562033</v>
      </c>
      <c r="B2982" t="s">
        <v>4841</v>
      </c>
      <c r="C2982">
        <v>6109</v>
      </c>
      <c r="D2982" t="s">
        <v>4706</v>
      </c>
      <c r="E2982" t="s">
        <v>4691</v>
      </c>
      <c r="F2982" t="s">
        <v>4690</v>
      </c>
      <c r="G2982" t="s">
        <v>4687</v>
      </c>
      <c r="H2982" t="s">
        <v>4688</v>
      </c>
    </row>
    <row r="2983" spans="1:8" x14ac:dyDescent="0.25">
      <c r="A2983">
        <v>562041</v>
      </c>
      <c r="B2983" t="s">
        <v>1157</v>
      </c>
      <c r="C2983">
        <v>6109</v>
      </c>
      <c r="D2983" t="s">
        <v>4706</v>
      </c>
      <c r="E2983" t="s">
        <v>4691</v>
      </c>
      <c r="F2983" t="s">
        <v>4690</v>
      </c>
      <c r="G2983" t="s">
        <v>4687</v>
      </c>
      <c r="H2983" t="s">
        <v>4688</v>
      </c>
    </row>
    <row r="2984" spans="1:8" x14ac:dyDescent="0.25">
      <c r="A2984">
        <v>562050</v>
      </c>
      <c r="B2984" t="s">
        <v>1865</v>
      </c>
      <c r="C2984">
        <v>5106</v>
      </c>
      <c r="D2984" t="s">
        <v>1800</v>
      </c>
      <c r="E2984" t="s">
        <v>1793</v>
      </c>
      <c r="F2984" t="s">
        <v>1792</v>
      </c>
      <c r="G2984" t="s">
        <v>1794</v>
      </c>
      <c r="H2984" t="s">
        <v>1795</v>
      </c>
    </row>
    <row r="2985" spans="1:8" x14ac:dyDescent="0.25">
      <c r="A2985">
        <v>562068</v>
      </c>
      <c r="B2985" t="s">
        <v>530</v>
      </c>
      <c r="C2985">
        <v>3108</v>
      </c>
      <c r="D2985" t="s">
        <v>36</v>
      </c>
      <c r="E2985" t="s">
        <v>37</v>
      </c>
      <c r="F2985" t="s">
        <v>36</v>
      </c>
      <c r="G2985" t="s">
        <v>11</v>
      </c>
      <c r="H2985" t="s">
        <v>12</v>
      </c>
    </row>
    <row r="2986" spans="1:8" x14ac:dyDescent="0.25">
      <c r="A2986">
        <v>562076</v>
      </c>
      <c r="B2986" t="s">
        <v>1866</v>
      </c>
      <c r="C2986">
        <v>5101</v>
      </c>
      <c r="D2986" t="s">
        <v>1792</v>
      </c>
      <c r="E2986" t="s">
        <v>1793</v>
      </c>
      <c r="F2986" t="s">
        <v>1792</v>
      </c>
      <c r="G2986" t="s">
        <v>1794</v>
      </c>
      <c r="H2986" t="s">
        <v>1795</v>
      </c>
    </row>
    <row r="2987" spans="1:8" x14ac:dyDescent="0.25">
      <c r="A2987">
        <v>562084</v>
      </c>
      <c r="B2987" t="s">
        <v>531</v>
      </c>
      <c r="C2987">
        <v>3107</v>
      </c>
      <c r="D2987" t="s">
        <v>39</v>
      </c>
      <c r="E2987" t="s">
        <v>37</v>
      </c>
      <c r="F2987" t="s">
        <v>36</v>
      </c>
      <c r="G2987" t="s">
        <v>11</v>
      </c>
      <c r="H2987" t="s">
        <v>12</v>
      </c>
    </row>
    <row r="2988" spans="1:8" x14ac:dyDescent="0.25">
      <c r="A2988">
        <v>562092</v>
      </c>
      <c r="B2988" t="s">
        <v>1867</v>
      </c>
      <c r="C2988">
        <v>5101</v>
      </c>
      <c r="D2988" t="s">
        <v>1792</v>
      </c>
      <c r="E2988" t="s">
        <v>1793</v>
      </c>
      <c r="F2988" t="s">
        <v>1792</v>
      </c>
      <c r="G2988" t="s">
        <v>1794</v>
      </c>
      <c r="H2988" t="s">
        <v>1795</v>
      </c>
    </row>
    <row r="2989" spans="1:8" x14ac:dyDescent="0.25">
      <c r="A2989">
        <v>562106</v>
      </c>
      <c r="B2989" t="s">
        <v>1868</v>
      </c>
      <c r="C2989">
        <v>5101</v>
      </c>
      <c r="D2989" t="s">
        <v>1792</v>
      </c>
      <c r="E2989" t="s">
        <v>1793</v>
      </c>
      <c r="F2989" t="s">
        <v>1792</v>
      </c>
      <c r="G2989" t="s">
        <v>1794</v>
      </c>
      <c r="H2989" t="s">
        <v>1795</v>
      </c>
    </row>
    <row r="2990" spans="1:8" x14ac:dyDescent="0.25">
      <c r="A2990">
        <v>562114</v>
      </c>
      <c r="B2990" t="s">
        <v>1869</v>
      </c>
      <c r="C2990">
        <v>5101</v>
      </c>
      <c r="D2990" t="s">
        <v>1792</v>
      </c>
      <c r="E2990" t="s">
        <v>1793</v>
      </c>
      <c r="F2990" t="s">
        <v>1792</v>
      </c>
      <c r="G2990" t="s">
        <v>1794</v>
      </c>
      <c r="H2990" t="s">
        <v>1795</v>
      </c>
    </row>
    <row r="2991" spans="1:8" x14ac:dyDescent="0.25">
      <c r="A2991">
        <v>562122</v>
      </c>
      <c r="B2991" t="s">
        <v>532</v>
      </c>
      <c r="C2991">
        <v>3108</v>
      </c>
      <c r="D2991" t="s">
        <v>36</v>
      </c>
      <c r="E2991" t="s">
        <v>37</v>
      </c>
      <c r="F2991" t="s">
        <v>36</v>
      </c>
      <c r="G2991" t="s">
        <v>11</v>
      </c>
      <c r="H2991" t="s">
        <v>12</v>
      </c>
    </row>
    <row r="2992" spans="1:8" x14ac:dyDescent="0.25">
      <c r="A2992">
        <v>562131</v>
      </c>
      <c r="B2992" t="s">
        <v>1870</v>
      </c>
      <c r="C2992">
        <v>5106</v>
      </c>
      <c r="D2992" t="s">
        <v>1800</v>
      </c>
      <c r="E2992" t="s">
        <v>1793</v>
      </c>
      <c r="F2992" t="s">
        <v>1792</v>
      </c>
      <c r="G2992" t="s">
        <v>1794</v>
      </c>
      <c r="H2992" t="s">
        <v>1795</v>
      </c>
    </row>
    <row r="2993" spans="1:8" x14ac:dyDescent="0.25">
      <c r="A2993">
        <v>562149</v>
      </c>
      <c r="B2993" t="s">
        <v>533</v>
      </c>
      <c r="C2993">
        <v>3108</v>
      </c>
      <c r="D2993" t="s">
        <v>36</v>
      </c>
      <c r="E2993" t="s">
        <v>37</v>
      </c>
      <c r="F2993" t="s">
        <v>36</v>
      </c>
      <c r="G2993" t="s">
        <v>11</v>
      </c>
      <c r="H2993" t="s">
        <v>12</v>
      </c>
    </row>
    <row r="2994" spans="1:8" x14ac:dyDescent="0.25">
      <c r="A2994">
        <v>562157</v>
      </c>
      <c r="B2994" t="s">
        <v>534</v>
      </c>
      <c r="C2994">
        <v>3108</v>
      </c>
      <c r="D2994" t="s">
        <v>36</v>
      </c>
      <c r="E2994" t="s">
        <v>37</v>
      </c>
      <c r="F2994" t="s">
        <v>36</v>
      </c>
      <c r="G2994" t="s">
        <v>11</v>
      </c>
      <c r="H2994" t="s">
        <v>12</v>
      </c>
    </row>
    <row r="2995" spans="1:8" x14ac:dyDescent="0.25">
      <c r="A2995">
        <v>562165</v>
      </c>
      <c r="B2995" t="s">
        <v>535</v>
      </c>
      <c r="C2995">
        <v>3108</v>
      </c>
      <c r="D2995" t="s">
        <v>36</v>
      </c>
      <c r="E2995" t="s">
        <v>37</v>
      </c>
      <c r="F2995" t="s">
        <v>36</v>
      </c>
      <c r="G2995" t="s">
        <v>11</v>
      </c>
      <c r="H2995" t="s">
        <v>12</v>
      </c>
    </row>
    <row r="2996" spans="1:8" x14ac:dyDescent="0.25">
      <c r="A2996">
        <v>562173</v>
      </c>
      <c r="B2996" t="s">
        <v>1871</v>
      </c>
      <c r="C2996">
        <v>5101</v>
      </c>
      <c r="D2996" t="s">
        <v>1792</v>
      </c>
      <c r="E2996" t="s">
        <v>1793</v>
      </c>
      <c r="F2996" t="s">
        <v>1792</v>
      </c>
      <c r="G2996" t="s">
        <v>1794</v>
      </c>
      <c r="H2996" t="s">
        <v>1795</v>
      </c>
    </row>
    <row r="2997" spans="1:8" x14ac:dyDescent="0.25">
      <c r="A2997">
        <v>562181</v>
      </c>
      <c r="B2997" t="s">
        <v>536</v>
      </c>
      <c r="C2997">
        <v>3108</v>
      </c>
      <c r="D2997" t="s">
        <v>36</v>
      </c>
      <c r="E2997" t="s">
        <v>37</v>
      </c>
      <c r="F2997" t="s">
        <v>36</v>
      </c>
      <c r="G2997" t="s">
        <v>11</v>
      </c>
      <c r="H2997" t="s">
        <v>12</v>
      </c>
    </row>
    <row r="2998" spans="1:8" x14ac:dyDescent="0.25">
      <c r="A2998">
        <v>562190</v>
      </c>
      <c r="B2998" t="s">
        <v>537</v>
      </c>
      <c r="C2998">
        <v>3108</v>
      </c>
      <c r="D2998" t="s">
        <v>36</v>
      </c>
      <c r="E2998" t="s">
        <v>37</v>
      </c>
      <c r="F2998" t="s">
        <v>36</v>
      </c>
      <c r="G2998" t="s">
        <v>11</v>
      </c>
      <c r="H2998" t="s">
        <v>12</v>
      </c>
    </row>
    <row r="2999" spans="1:8" x14ac:dyDescent="0.25">
      <c r="A2999">
        <v>562203</v>
      </c>
      <c r="B2999" t="s">
        <v>1872</v>
      </c>
      <c r="C2999">
        <v>5101</v>
      </c>
      <c r="D2999" t="s">
        <v>1792</v>
      </c>
      <c r="E2999" t="s">
        <v>1793</v>
      </c>
      <c r="F2999" t="s">
        <v>1792</v>
      </c>
      <c r="G2999" t="s">
        <v>1794</v>
      </c>
      <c r="H2999" t="s">
        <v>1795</v>
      </c>
    </row>
    <row r="3000" spans="1:8" x14ac:dyDescent="0.25">
      <c r="A3000">
        <v>562211</v>
      </c>
      <c r="B3000" t="s">
        <v>538</v>
      </c>
      <c r="C3000">
        <v>3108</v>
      </c>
      <c r="D3000" t="s">
        <v>36</v>
      </c>
      <c r="E3000" t="s">
        <v>37</v>
      </c>
      <c r="F3000" t="s">
        <v>36</v>
      </c>
      <c r="G3000" t="s">
        <v>11</v>
      </c>
      <c r="H3000" t="s">
        <v>12</v>
      </c>
    </row>
    <row r="3001" spans="1:8" x14ac:dyDescent="0.25">
      <c r="A3001">
        <v>562220</v>
      </c>
      <c r="B3001" t="s">
        <v>1873</v>
      </c>
      <c r="C3001">
        <v>5101</v>
      </c>
      <c r="D3001" t="s">
        <v>1792</v>
      </c>
      <c r="E3001" t="s">
        <v>1793</v>
      </c>
      <c r="F3001" t="s">
        <v>1792</v>
      </c>
      <c r="G3001" t="s">
        <v>1794</v>
      </c>
      <c r="H3001" t="s">
        <v>1795</v>
      </c>
    </row>
    <row r="3002" spans="1:8" x14ac:dyDescent="0.25">
      <c r="A3002">
        <v>562238</v>
      </c>
      <c r="B3002" t="s">
        <v>1874</v>
      </c>
      <c r="C3002">
        <v>5101</v>
      </c>
      <c r="D3002" t="s">
        <v>1792</v>
      </c>
      <c r="E3002" t="s">
        <v>1793</v>
      </c>
      <c r="F3002" t="s">
        <v>1792</v>
      </c>
      <c r="G3002" t="s">
        <v>1794</v>
      </c>
      <c r="H3002" t="s">
        <v>1795</v>
      </c>
    </row>
    <row r="3003" spans="1:8" x14ac:dyDescent="0.25">
      <c r="A3003">
        <v>562246</v>
      </c>
      <c r="B3003" t="s">
        <v>300</v>
      </c>
      <c r="C3003">
        <v>5101</v>
      </c>
      <c r="D3003" t="s">
        <v>1792</v>
      </c>
      <c r="E3003" t="s">
        <v>1793</v>
      </c>
      <c r="F3003" t="s">
        <v>1792</v>
      </c>
      <c r="G3003" t="s">
        <v>1794</v>
      </c>
      <c r="H3003" t="s">
        <v>1795</v>
      </c>
    </row>
    <row r="3004" spans="1:8" x14ac:dyDescent="0.25">
      <c r="A3004">
        <v>562254</v>
      </c>
      <c r="B3004" t="s">
        <v>539</v>
      </c>
      <c r="C3004">
        <v>3108</v>
      </c>
      <c r="D3004" t="s">
        <v>36</v>
      </c>
      <c r="E3004" t="s">
        <v>37</v>
      </c>
      <c r="F3004" t="s">
        <v>36</v>
      </c>
      <c r="G3004" t="s">
        <v>11</v>
      </c>
      <c r="H3004" t="s">
        <v>12</v>
      </c>
    </row>
    <row r="3005" spans="1:8" x14ac:dyDescent="0.25">
      <c r="A3005">
        <v>562262</v>
      </c>
      <c r="B3005" t="s">
        <v>1875</v>
      </c>
      <c r="C3005">
        <v>5101</v>
      </c>
      <c r="D3005" t="s">
        <v>1792</v>
      </c>
      <c r="E3005" t="s">
        <v>1793</v>
      </c>
      <c r="F3005" t="s">
        <v>1792</v>
      </c>
      <c r="G3005" t="s">
        <v>1794</v>
      </c>
      <c r="H3005" t="s">
        <v>1795</v>
      </c>
    </row>
    <row r="3006" spans="1:8" x14ac:dyDescent="0.25">
      <c r="A3006">
        <v>562271</v>
      </c>
      <c r="B3006" t="s">
        <v>540</v>
      </c>
      <c r="C3006">
        <v>3108</v>
      </c>
      <c r="D3006" t="s">
        <v>36</v>
      </c>
      <c r="E3006" t="s">
        <v>37</v>
      </c>
      <c r="F3006" t="s">
        <v>36</v>
      </c>
      <c r="G3006" t="s">
        <v>11</v>
      </c>
      <c r="H3006" t="s">
        <v>12</v>
      </c>
    </row>
    <row r="3007" spans="1:8" x14ac:dyDescent="0.25">
      <c r="A3007">
        <v>562289</v>
      </c>
      <c r="B3007" t="s">
        <v>541</v>
      </c>
      <c r="C3007">
        <v>3108</v>
      </c>
      <c r="D3007" t="s">
        <v>36</v>
      </c>
      <c r="E3007" t="s">
        <v>37</v>
      </c>
      <c r="F3007" t="s">
        <v>36</v>
      </c>
      <c r="G3007" t="s">
        <v>11</v>
      </c>
      <c r="H3007" t="s">
        <v>12</v>
      </c>
    </row>
    <row r="3008" spans="1:8" x14ac:dyDescent="0.25">
      <c r="A3008">
        <v>562297</v>
      </c>
      <c r="B3008" t="s">
        <v>1876</v>
      </c>
      <c r="C3008">
        <v>5101</v>
      </c>
      <c r="D3008" t="s">
        <v>1792</v>
      </c>
      <c r="E3008" t="s">
        <v>1793</v>
      </c>
      <c r="F3008" t="s">
        <v>1792</v>
      </c>
      <c r="G3008" t="s">
        <v>1794</v>
      </c>
      <c r="H3008" t="s">
        <v>1795</v>
      </c>
    </row>
    <row r="3009" spans="1:8" x14ac:dyDescent="0.25">
      <c r="A3009">
        <v>562301</v>
      </c>
      <c r="B3009" t="s">
        <v>542</v>
      </c>
      <c r="C3009">
        <v>3108</v>
      </c>
      <c r="D3009" t="s">
        <v>36</v>
      </c>
      <c r="E3009" t="s">
        <v>37</v>
      </c>
      <c r="F3009" t="s">
        <v>36</v>
      </c>
      <c r="G3009" t="s">
        <v>11</v>
      </c>
      <c r="H3009" t="s">
        <v>12</v>
      </c>
    </row>
    <row r="3010" spans="1:8" x14ac:dyDescent="0.25">
      <c r="A3010">
        <v>562319</v>
      </c>
      <c r="B3010" t="s">
        <v>543</v>
      </c>
      <c r="C3010">
        <v>3104</v>
      </c>
      <c r="D3010" t="s">
        <v>21</v>
      </c>
      <c r="E3010" t="s">
        <v>15</v>
      </c>
      <c r="F3010" t="s">
        <v>14</v>
      </c>
      <c r="G3010" t="s">
        <v>11</v>
      </c>
      <c r="H3010" t="s">
        <v>12</v>
      </c>
    </row>
    <row r="3011" spans="1:8" x14ac:dyDescent="0.25">
      <c r="A3011">
        <v>562327</v>
      </c>
      <c r="B3011" t="s">
        <v>544</v>
      </c>
      <c r="C3011">
        <v>3104</v>
      </c>
      <c r="D3011" t="s">
        <v>21</v>
      </c>
      <c r="E3011" t="s">
        <v>15</v>
      </c>
      <c r="F3011" t="s">
        <v>14</v>
      </c>
      <c r="G3011" t="s">
        <v>11</v>
      </c>
      <c r="H3011" t="s">
        <v>12</v>
      </c>
    </row>
    <row r="3012" spans="1:8" x14ac:dyDescent="0.25">
      <c r="A3012">
        <v>562335</v>
      </c>
      <c r="B3012" t="s">
        <v>4396</v>
      </c>
      <c r="C3012">
        <v>4202</v>
      </c>
      <c r="D3012" t="s">
        <v>4396</v>
      </c>
      <c r="E3012" t="s">
        <v>4397</v>
      </c>
      <c r="F3012" t="s">
        <v>4396</v>
      </c>
      <c r="G3012" t="s">
        <v>4393</v>
      </c>
      <c r="H3012" t="s">
        <v>4394</v>
      </c>
    </row>
    <row r="3013" spans="1:8" x14ac:dyDescent="0.25">
      <c r="A3013">
        <v>562343</v>
      </c>
      <c r="B3013" t="s">
        <v>4461</v>
      </c>
      <c r="C3013">
        <v>4202</v>
      </c>
      <c r="D3013" t="s">
        <v>4396</v>
      </c>
      <c r="E3013" t="s">
        <v>4397</v>
      </c>
      <c r="F3013" t="s">
        <v>4396</v>
      </c>
      <c r="G3013" t="s">
        <v>4393</v>
      </c>
      <c r="H3013" t="s">
        <v>4394</v>
      </c>
    </row>
    <row r="3014" spans="1:8" x14ac:dyDescent="0.25">
      <c r="A3014">
        <v>562351</v>
      </c>
      <c r="B3014" t="s">
        <v>4462</v>
      </c>
      <c r="C3014">
        <v>4202</v>
      </c>
      <c r="D3014" t="s">
        <v>4396</v>
      </c>
      <c r="E3014" t="s">
        <v>4397</v>
      </c>
      <c r="F3014" t="s">
        <v>4396</v>
      </c>
      <c r="G3014" t="s">
        <v>4393</v>
      </c>
      <c r="H3014" t="s">
        <v>4394</v>
      </c>
    </row>
    <row r="3015" spans="1:8" x14ac:dyDescent="0.25">
      <c r="A3015">
        <v>562360</v>
      </c>
      <c r="B3015" t="s">
        <v>545</v>
      </c>
      <c r="C3015">
        <v>3114</v>
      </c>
      <c r="D3015" t="s">
        <v>28</v>
      </c>
      <c r="E3015" t="s">
        <v>15</v>
      </c>
      <c r="F3015" t="s">
        <v>14</v>
      </c>
      <c r="G3015" t="s">
        <v>11</v>
      </c>
      <c r="H3015" t="s">
        <v>12</v>
      </c>
    </row>
    <row r="3016" spans="1:8" x14ac:dyDescent="0.25">
      <c r="A3016">
        <v>562378</v>
      </c>
      <c r="B3016" t="s">
        <v>546</v>
      </c>
      <c r="C3016">
        <v>3114</v>
      </c>
      <c r="D3016" t="s">
        <v>28</v>
      </c>
      <c r="E3016" t="s">
        <v>15</v>
      </c>
      <c r="F3016" t="s">
        <v>14</v>
      </c>
      <c r="G3016" t="s">
        <v>11</v>
      </c>
      <c r="H3016" t="s">
        <v>12</v>
      </c>
    </row>
    <row r="3017" spans="1:8" x14ac:dyDescent="0.25">
      <c r="A3017">
        <v>562386</v>
      </c>
      <c r="B3017" t="s">
        <v>547</v>
      </c>
      <c r="C3017">
        <v>3114</v>
      </c>
      <c r="D3017" t="s">
        <v>28</v>
      </c>
      <c r="E3017" t="s">
        <v>15</v>
      </c>
      <c r="F3017" t="s">
        <v>14</v>
      </c>
      <c r="G3017" t="s">
        <v>11</v>
      </c>
      <c r="H3017" t="s">
        <v>12</v>
      </c>
    </row>
    <row r="3018" spans="1:8" x14ac:dyDescent="0.25">
      <c r="A3018">
        <v>562394</v>
      </c>
      <c r="B3018" t="s">
        <v>4463</v>
      </c>
      <c r="C3018">
        <v>4202</v>
      </c>
      <c r="D3018" t="s">
        <v>4396</v>
      </c>
      <c r="E3018" t="s">
        <v>4397</v>
      </c>
      <c r="F3018" t="s">
        <v>4396</v>
      </c>
      <c r="G3018" t="s">
        <v>4393</v>
      </c>
      <c r="H3018" t="s">
        <v>4394</v>
      </c>
    </row>
    <row r="3019" spans="1:8" x14ac:dyDescent="0.25">
      <c r="A3019">
        <v>562408</v>
      </c>
      <c r="B3019" t="s">
        <v>4464</v>
      </c>
      <c r="C3019">
        <v>4202</v>
      </c>
      <c r="D3019" t="s">
        <v>4396</v>
      </c>
      <c r="E3019" t="s">
        <v>4397</v>
      </c>
      <c r="F3019" t="s">
        <v>4396</v>
      </c>
      <c r="G3019" t="s">
        <v>4393</v>
      </c>
      <c r="H3019" t="s">
        <v>4394</v>
      </c>
    </row>
    <row r="3020" spans="1:8" x14ac:dyDescent="0.25">
      <c r="A3020">
        <v>562416</v>
      </c>
      <c r="B3020" t="s">
        <v>548</v>
      </c>
      <c r="C3020">
        <v>3104</v>
      </c>
      <c r="D3020" t="s">
        <v>21</v>
      </c>
      <c r="E3020" t="s">
        <v>15</v>
      </c>
      <c r="F3020" t="s">
        <v>14</v>
      </c>
      <c r="G3020" t="s">
        <v>11</v>
      </c>
      <c r="H3020" t="s">
        <v>12</v>
      </c>
    </row>
    <row r="3021" spans="1:8" x14ac:dyDescent="0.25">
      <c r="A3021">
        <v>562424</v>
      </c>
      <c r="B3021" t="s">
        <v>549</v>
      </c>
      <c r="C3021">
        <v>3104</v>
      </c>
      <c r="D3021" t="s">
        <v>21</v>
      </c>
      <c r="E3021" t="s">
        <v>15</v>
      </c>
      <c r="F3021" t="s">
        <v>14</v>
      </c>
      <c r="G3021" t="s">
        <v>11</v>
      </c>
      <c r="H3021" t="s">
        <v>12</v>
      </c>
    </row>
    <row r="3022" spans="1:8" x14ac:dyDescent="0.25">
      <c r="A3022">
        <v>562432</v>
      </c>
      <c r="B3022" t="s">
        <v>4465</v>
      </c>
      <c r="C3022">
        <v>4215</v>
      </c>
      <c r="D3022" t="s">
        <v>4466</v>
      </c>
      <c r="E3022" t="s">
        <v>4397</v>
      </c>
      <c r="F3022" t="s">
        <v>4396</v>
      </c>
      <c r="G3022" t="s">
        <v>4393</v>
      </c>
      <c r="H3022" t="s">
        <v>4394</v>
      </c>
    </row>
    <row r="3023" spans="1:8" x14ac:dyDescent="0.25">
      <c r="A3023">
        <v>562441</v>
      </c>
      <c r="B3023" t="s">
        <v>4467</v>
      </c>
      <c r="C3023">
        <v>4212</v>
      </c>
      <c r="D3023" t="s">
        <v>4399</v>
      </c>
      <c r="E3023" t="s">
        <v>4397</v>
      </c>
      <c r="F3023" t="s">
        <v>4396</v>
      </c>
      <c r="G3023" t="s">
        <v>4393</v>
      </c>
      <c r="H3023" t="s">
        <v>4394</v>
      </c>
    </row>
    <row r="3024" spans="1:8" x14ac:dyDescent="0.25">
      <c r="A3024">
        <v>562459</v>
      </c>
      <c r="B3024" t="s">
        <v>550</v>
      </c>
      <c r="C3024">
        <v>3105</v>
      </c>
      <c r="D3024" t="s">
        <v>14</v>
      </c>
      <c r="E3024" t="s">
        <v>15</v>
      </c>
      <c r="F3024" t="s">
        <v>14</v>
      </c>
      <c r="G3024" t="s">
        <v>11</v>
      </c>
      <c r="H3024" t="s">
        <v>12</v>
      </c>
    </row>
    <row r="3025" spans="1:8" x14ac:dyDescent="0.25">
      <c r="A3025">
        <v>562467</v>
      </c>
      <c r="B3025" t="s">
        <v>551</v>
      </c>
      <c r="C3025">
        <v>3105</v>
      </c>
      <c r="D3025" t="s">
        <v>14</v>
      </c>
      <c r="E3025" t="s">
        <v>15</v>
      </c>
      <c r="F3025" t="s">
        <v>14</v>
      </c>
      <c r="G3025" t="s">
        <v>11</v>
      </c>
      <c r="H3025" t="s">
        <v>12</v>
      </c>
    </row>
    <row r="3026" spans="1:8" x14ac:dyDescent="0.25">
      <c r="A3026">
        <v>562475</v>
      </c>
      <c r="B3026" t="s">
        <v>552</v>
      </c>
      <c r="C3026">
        <v>3105</v>
      </c>
      <c r="D3026" t="s">
        <v>14</v>
      </c>
      <c r="E3026" t="s">
        <v>15</v>
      </c>
      <c r="F3026" t="s">
        <v>14</v>
      </c>
      <c r="G3026" t="s">
        <v>11</v>
      </c>
      <c r="H3026" t="s">
        <v>12</v>
      </c>
    </row>
    <row r="3027" spans="1:8" x14ac:dyDescent="0.25">
      <c r="A3027">
        <v>562483</v>
      </c>
      <c r="B3027" t="s">
        <v>4468</v>
      </c>
      <c r="C3027">
        <v>4202</v>
      </c>
      <c r="D3027" t="s">
        <v>4396</v>
      </c>
      <c r="E3027" t="s">
        <v>4397</v>
      </c>
      <c r="F3027" t="s">
        <v>4396</v>
      </c>
      <c r="G3027" t="s">
        <v>4393</v>
      </c>
      <c r="H3027" t="s">
        <v>4394</v>
      </c>
    </row>
    <row r="3028" spans="1:8" x14ac:dyDescent="0.25">
      <c r="A3028">
        <v>562491</v>
      </c>
      <c r="B3028" t="s">
        <v>553</v>
      </c>
      <c r="C3028">
        <v>3105</v>
      </c>
      <c r="D3028" t="s">
        <v>14</v>
      </c>
      <c r="E3028" t="s">
        <v>15</v>
      </c>
      <c r="F3028" t="s">
        <v>14</v>
      </c>
      <c r="G3028" t="s">
        <v>11</v>
      </c>
      <c r="H3028" t="s">
        <v>12</v>
      </c>
    </row>
    <row r="3029" spans="1:8" x14ac:dyDescent="0.25">
      <c r="A3029">
        <v>562505</v>
      </c>
      <c r="B3029" t="s">
        <v>4469</v>
      </c>
      <c r="C3029">
        <v>4215</v>
      </c>
      <c r="D3029" t="s">
        <v>4466</v>
      </c>
      <c r="E3029" t="s">
        <v>4397</v>
      </c>
      <c r="F3029" t="s">
        <v>4396</v>
      </c>
      <c r="G3029" t="s">
        <v>4393</v>
      </c>
      <c r="H3029" t="s">
        <v>4394</v>
      </c>
    </row>
    <row r="3030" spans="1:8" x14ac:dyDescent="0.25">
      <c r="A3030">
        <v>562513</v>
      </c>
      <c r="B3030" t="s">
        <v>4470</v>
      </c>
      <c r="C3030">
        <v>4202</v>
      </c>
      <c r="D3030" t="s">
        <v>4396</v>
      </c>
      <c r="E3030" t="s">
        <v>4397</v>
      </c>
      <c r="F3030" t="s">
        <v>4396</v>
      </c>
      <c r="G3030" t="s">
        <v>4393</v>
      </c>
      <c r="H3030" t="s">
        <v>4394</v>
      </c>
    </row>
    <row r="3031" spans="1:8" x14ac:dyDescent="0.25">
      <c r="A3031">
        <v>562521</v>
      </c>
      <c r="B3031" t="s">
        <v>4471</v>
      </c>
      <c r="C3031">
        <v>4202</v>
      </c>
      <c r="D3031" t="s">
        <v>4396</v>
      </c>
      <c r="E3031" t="s">
        <v>4397</v>
      </c>
      <c r="F3031" t="s">
        <v>4396</v>
      </c>
      <c r="G3031" t="s">
        <v>4393</v>
      </c>
      <c r="H3031" t="s">
        <v>4394</v>
      </c>
    </row>
    <row r="3032" spans="1:8" x14ac:dyDescent="0.25">
      <c r="A3032">
        <v>562530</v>
      </c>
      <c r="B3032" t="s">
        <v>4472</v>
      </c>
      <c r="C3032">
        <v>4215</v>
      </c>
      <c r="D3032" t="s">
        <v>4466</v>
      </c>
      <c r="E3032" t="s">
        <v>4397</v>
      </c>
      <c r="F3032" t="s">
        <v>4396</v>
      </c>
      <c r="G3032" t="s">
        <v>4393</v>
      </c>
      <c r="H3032" t="s">
        <v>4394</v>
      </c>
    </row>
    <row r="3033" spans="1:8" x14ac:dyDescent="0.25">
      <c r="A3033">
        <v>562548</v>
      </c>
      <c r="B3033" t="s">
        <v>554</v>
      </c>
      <c r="C3033">
        <v>3105</v>
      </c>
      <c r="D3033" t="s">
        <v>14</v>
      </c>
      <c r="E3033" t="s">
        <v>15</v>
      </c>
      <c r="F3033" t="s">
        <v>14</v>
      </c>
      <c r="G3033" t="s">
        <v>11</v>
      </c>
      <c r="H3033" t="s">
        <v>12</v>
      </c>
    </row>
    <row r="3034" spans="1:8" x14ac:dyDescent="0.25">
      <c r="A3034">
        <v>562556</v>
      </c>
      <c r="B3034" t="s">
        <v>4473</v>
      </c>
      <c r="C3034">
        <v>4202</v>
      </c>
      <c r="D3034" t="s">
        <v>4396</v>
      </c>
      <c r="E3034" t="s">
        <v>4397</v>
      </c>
      <c r="F3034" t="s">
        <v>4396</v>
      </c>
      <c r="G3034" t="s">
        <v>4393</v>
      </c>
      <c r="H3034" t="s">
        <v>4394</v>
      </c>
    </row>
    <row r="3035" spans="1:8" x14ac:dyDescent="0.25">
      <c r="A3035">
        <v>562564</v>
      </c>
      <c r="B3035" t="s">
        <v>4474</v>
      </c>
      <c r="C3035">
        <v>4202</v>
      </c>
      <c r="D3035" t="s">
        <v>4396</v>
      </c>
      <c r="E3035" t="s">
        <v>4397</v>
      </c>
      <c r="F3035" t="s">
        <v>4396</v>
      </c>
      <c r="G3035" t="s">
        <v>4393</v>
      </c>
      <c r="H3035" t="s">
        <v>4394</v>
      </c>
    </row>
    <row r="3036" spans="1:8" x14ac:dyDescent="0.25">
      <c r="A3036">
        <v>562572</v>
      </c>
      <c r="B3036" t="s">
        <v>4475</v>
      </c>
      <c r="C3036">
        <v>4215</v>
      </c>
      <c r="D3036" t="s">
        <v>4466</v>
      </c>
      <c r="E3036" t="s">
        <v>4397</v>
      </c>
      <c r="F3036" t="s">
        <v>4396</v>
      </c>
      <c r="G3036" t="s">
        <v>4393</v>
      </c>
      <c r="H3036" t="s">
        <v>4394</v>
      </c>
    </row>
    <row r="3037" spans="1:8" x14ac:dyDescent="0.25">
      <c r="A3037">
        <v>562581</v>
      </c>
      <c r="B3037" t="s">
        <v>2196</v>
      </c>
      <c r="C3037">
        <v>4212</v>
      </c>
      <c r="D3037" t="s">
        <v>4399</v>
      </c>
      <c r="E3037" t="s">
        <v>4397</v>
      </c>
      <c r="F3037" t="s">
        <v>4396</v>
      </c>
      <c r="G3037" t="s">
        <v>4393</v>
      </c>
      <c r="H3037" t="s">
        <v>4394</v>
      </c>
    </row>
    <row r="3038" spans="1:8" x14ac:dyDescent="0.25">
      <c r="A3038">
        <v>562599</v>
      </c>
      <c r="B3038" t="s">
        <v>555</v>
      </c>
      <c r="C3038">
        <v>3105</v>
      </c>
      <c r="D3038" t="s">
        <v>14</v>
      </c>
      <c r="E3038" t="s">
        <v>15</v>
      </c>
      <c r="F3038" t="s">
        <v>14</v>
      </c>
      <c r="G3038" t="s">
        <v>11</v>
      </c>
      <c r="H3038" t="s">
        <v>12</v>
      </c>
    </row>
    <row r="3039" spans="1:8" x14ac:dyDescent="0.25">
      <c r="A3039">
        <v>562602</v>
      </c>
      <c r="B3039" t="s">
        <v>556</v>
      </c>
      <c r="C3039">
        <v>3105</v>
      </c>
      <c r="D3039" t="s">
        <v>14</v>
      </c>
      <c r="E3039" t="s">
        <v>15</v>
      </c>
      <c r="F3039" t="s">
        <v>14</v>
      </c>
      <c r="G3039" t="s">
        <v>11</v>
      </c>
      <c r="H3039" t="s">
        <v>12</v>
      </c>
    </row>
    <row r="3040" spans="1:8" x14ac:dyDescent="0.25">
      <c r="A3040">
        <v>562611</v>
      </c>
      <c r="B3040" t="s">
        <v>4476</v>
      </c>
      <c r="C3040">
        <v>4212</v>
      </c>
      <c r="D3040" t="s">
        <v>4399</v>
      </c>
      <c r="E3040" t="s">
        <v>4397</v>
      </c>
      <c r="F3040" t="s">
        <v>4396</v>
      </c>
      <c r="G3040" t="s">
        <v>4393</v>
      </c>
      <c r="H3040" t="s">
        <v>4394</v>
      </c>
    </row>
    <row r="3041" spans="1:8" x14ac:dyDescent="0.25">
      <c r="A3041">
        <v>562629</v>
      </c>
      <c r="B3041" t="s">
        <v>557</v>
      </c>
      <c r="C3041">
        <v>3105</v>
      </c>
      <c r="D3041" t="s">
        <v>14</v>
      </c>
      <c r="E3041" t="s">
        <v>15</v>
      </c>
      <c r="F3041" t="s">
        <v>14</v>
      </c>
      <c r="G3041" t="s">
        <v>11</v>
      </c>
      <c r="H3041" t="s">
        <v>12</v>
      </c>
    </row>
    <row r="3042" spans="1:8" x14ac:dyDescent="0.25">
      <c r="A3042">
        <v>562637</v>
      </c>
      <c r="B3042" t="s">
        <v>558</v>
      </c>
      <c r="C3042">
        <v>3114</v>
      </c>
      <c r="D3042" t="s">
        <v>28</v>
      </c>
      <c r="E3042" t="s">
        <v>15</v>
      </c>
      <c r="F3042" t="s">
        <v>14</v>
      </c>
      <c r="G3042" t="s">
        <v>11</v>
      </c>
      <c r="H3042" t="s">
        <v>12</v>
      </c>
    </row>
    <row r="3043" spans="1:8" x14ac:dyDescent="0.25">
      <c r="A3043">
        <v>562645</v>
      </c>
      <c r="B3043" t="s">
        <v>4477</v>
      </c>
      <c r="C3043">
        <v>4202</v>
      </c>
      <c r="D3043" t="s">
        <v>4396</v>
      </c>
      <c r="E3043" t="s">
        <v>4397</v>
      </c>
      <c r="F3043" t="s">
        <v>4396</v>
      </c>
      <c r="G3043" t="s">
        <v>4393</v>
      </c>
      <c r="H3043" t="s">
        <v>4394</v>
      </c>
    </row>
    <row r="3044" spans="1:8" x14ac:dyDescent="0.25">
      <c r="A3044">
        <v>562653</v>
      </c>
      <c r="B3044" t="s">
        <v>559</v>
      </c>
      <c r="C3044">
        <v>3114</v>
      </c>
      <c r="D3044" t="s">
        <v>28</v>
      </c>
      <c r="E3044" t="s">
        <v>15</v>
      </c>
      <c r="F3044" t="s">
        <v>14</v>
      </c>
      <c r="G3044" t="s">
        <v>11</v>
      </c>
      <c r="H3044" t="s">
        <v>12</v>
      </c>
    </row>
    <row r="3045" spans="1:8" x14ac:dyDescent="0.25">
      <c r="A3045">
        <v>562661</v>
      </c>
      <c r="B3045" t="s">
        <v>1301</v>
      </c>
      <c r="C3045">
        <v>4212</v>
      </c>
      <c r="D3045" t="s">
        <v>4399</v>
      </c>
      <c r="E3045" t="s">
        <v>4397</v>
      </c>
      <c r="F3045" t="s">
        <v>4396</v>
      </c>
      <c r="G3045" t="s">
        <v>4393</v>
      </c>
      <c r="H3045" t="s">
        <v>4394</v>
      </c>
    </row>
    <row r="3046" spans="1:8" x14ac:dyDescent="0.25">
      <c r="A3046">
        <v>562670</v>
      </c>
      <c r="B3046" t="s">
        <v>560</v>
      </c>
      <c r="C3046">
        <v>3114</v>
      </c>
      <c r="D3046" t="s">
        <v>28</v>
      </c>
      <c r="E3046" t="s">
        <v>15</v>
      </c>
      <c r="F3046" t="s">
        <v>14</v>
      </c>
      <c r="G3046" t="s">
        <v>11</v>
      </c>
      <c r="H3046" t="s">
        <v>12</v>
      </c>
    </row>
    <row r="3047" spans="1:8" x14ac:dyDescent="0.25">
      <c r="A3047">
        <v>562688</v>
      </c>
      <c r="B3047" t="s">
        <v>561</v>
      </c>
      <c r="C3047">
        <v>3114</v>
      </c>
      <c r="D3047" t="s">
        <v>28</v>
      </c>
      <c r="E3047" t="s">
        <v>15</v>
      </c>
      <c r="F3047" t="s">
        <v>14</v>
      </c>
      <c r="G3047" t="s">
        <v>11</v>
      </c>
      <c r="H3047" t="s">
        <v>12</v>
      </c>
    </row>
    <row r="3048" spans="1:8" x14ac:dyDescent="0.25">
      <c r="A3048">
        <v>562696</v>
      </c>
      <c r="B3048" t="s">
        <v>562</v>
      </c>
      <c r="C3048">
        <v>3105</v>
      </c>
      <c r="D3048" t="s">
        <v>14</v>
      </c>
      <c r="E3048" t="s">
        <v>15</v>
      </c>
      <c r="F3048" t="s">
        <v>14</v>
      </c>
      <c r="G3048" t="s">
        <v>11</v>
      </c>
      <c r="H3048" t="s">
        <v>12</v>
      </c>
    </row>
    <row r="3049" spans="1:8" x14ac:dyDescent="0.25">
      <c r="A3049">
        <v>562700</v>
      </c>
      <c r="B3049" t="s">
        <v>4478</v>
      </c>
      <c r="C3049">
        <v>4202</v>
      </c>
      <c r="D3049" t="s">
        <v>4396</v>
      </c>
      <c r="E3049" t="s">
        <v>4397</v>
      </c>
      <c r="F3049" t="s">
        <v>4396</v>
      </c>
      <c r="G3049" t="s">
        <v>4393</v>
      </c>
      <c r="H3049" t="s">
        <v>4394</v>
      </c>
    </row>
    <row r="3050" spans="1:8" x14ac:dyDescent="0.25">
      <c r="A3050">
        <v>562718</v>
      </c>
      <c r="B3050" t="s">
        <v>4479</v>
      </c>
      <c r="C3050">
        <v>4202</v>
      </c>
      <c r="D3050" t="s">
        <v>4396</v>
      </c>
      <c r="E3050" t="s">
        <v>4397</v>
      </c>
      <c r="F3050" t="s">
        <v>4396</v>
      </c>
      <c r="G3050" t="s">
        <v>4393</v>
      </c>
      <c r="H3050" t="s">
        <v>4394</v>
      </c>
    </row>
    <row r="3051" spans="1:8" x14ac:dyDescent="0.25">
      <c r="A3051">
        <v>562726</v>
      </c>
      <c r="B3051" t="s">
        <v>563</v>
      </c>
      <c r="C3051">
        <v>3104</v>
      </c>
      <c r="D3051" t="s">
        <v>21</v>
      </c>
      <c r="E3051" t="s">
        <v>15</v>
      </c>
      <c r="F3051" t="s">
        <v>14</v>
      </c>
      <c r="G3051" t="s">
        <v>11</v>
      </c>
      <c r="H3051" t="s">
        <v>12</v>
      </c>
    </row>
    <row r="3052" spans="1:8" x14ac:dyDescent="0.25">
      <c r="A3052">
        <v>562734</v>
      </c>
      <c r="B3052" t="s">
        <v>564</v>
      </c>
      <c r="C3052">
        <v>3105</v>
      </c>
      <c r="D3052" t="s">
        <v>14</v>
      </c>
      <c r="E3052" t="s">
        <v>15</v>
      </c>
      <c r="F3052" t="s">
        <v>14</v>
      </c>
      <c r="G3052" t="s">
        <v>11</v>
      </c>
      <c r="H3052" t="s">
        <v>12</v>
      </c>
    </row>
    <row r="3053" spans="1:8" x14ac:dyDescent="0.25">
      <c r="A3053">
        <v>562742</v>
      </c>
      <c r="B3053" t="s">
        <v>565</v>
      </c>
      <c r="C3053">
        <v>3105</v>
      </c>
      <c r="D3053" t="s">
        <v>14</v>
      </c>
      <c r="E3053" t="s">
        <v>15</v>
      </c>
      <c r="F3053" t="s">
        <v>14</v>
      </c>
      <c r="G3053" t="s">
        <v>11</v>
      </c>
      <c r="H3053" t="s">
        <v>12</v>
      </c>
    </row>
    <row r="3054" spans="1:8" x14ac:dyDescent="0.25">
      <c r="A3054">
        <v>562751</v>
      </c>
      <c r="B3054" t="s">
        <v>4480</v>
      </c>
      <c r="C3054">
        <v>4212</v>
      </c>
      <c r="D3054" t="s">
        <v>4399</v>
      </c>
      <c r="E3054" t="s">
        <v>4397</v>
      </c>
      <c r="F3054" t="s">
        <v>4396</v>
      </c>
      <c r="G3054" t="s">
        <v>4393</v>
      </c>
      <c r="H3054" t="s">
        <v>4394</v>
      </c>
    </row>
    <row r="3055" spans="1:8" x14ac:dyDescent="0.25">
      <c r="A3055">
        <v>562769</v>
      </c>
      <c r="B3055" t="s">
        <v>566</v>
      </c>
      <c r="C3055">
        <v>3105</v>
      </c>
      <c r="D3055" t="s">
        <v>14</v>
      </c>
      <c r="E3055" t="s">
        <v>15</v>
      </c>
      <c r="F3055" t="s">
        <v>14</v>
      </c>
      <c r="G3055" t="s">
        <v>11</v>
      </c>
      <c r="H3055" t="s">
        <v>12</v>
      </c>
    </row>
    <row r="3056" spans="1:8" x14ac:dyDescent="0.25">
      <c r="A3056">
        <v>562777</v>
      </c>
      <c r="B3056" t="s">
        <v>4399</v>
      </c>
      <c r="C3056">
        <v>4212</v>
      </c>
      <c r="D3056" t="s">
        <v>4399</v>
      </c>
      <c r="E3056" t="s">
        <v>4397</v>
      </c>
      <c r="F3056" t="s">
        <v>4396</v>
      </c>
      <c r="G3056" t="s">
        <v>4393</v>
      </c>
      <c r="H3056" t="s">
        <v>4394</v>
      </c>
    </row>
    <row r="3057" spans="1:8" x14ac:dyDescent="0.25">
      <c r="A3057">
        <v>562785</v>
      </c>
      <c r="B3057" t="s">
        <v>567</v>
      </c>
      <c r="C3057">
        <v>3104</v>
      </c>
      <c r="D3057" t="s">
        <v>21</v>
      </c>
      <c r="E3057" t="s">
        <v>15</v>
      </c>
      <c r="F3057" t="s">
        <v>14</v>
      </c>
      <c r="G3057" t="s">
        <v>11</v>
      </c>
      <c r="H3057" t="s">
        <v>12</v>
      </c>
    </row>
    <row r="3058" spans="1:8" x14ac:dyDescent="0.25">
      <c r="A3058">
        <v>562793</v>
      </c>
      <c r="B3058" t="s">
        <v>4481</v>
      </c>
      <c r="C3058">
        <v>4215</v>
      </c>
      <c r="D3058" t="s">
        <v>4466</v>
      </c>
      <c r="E3058" t="s">
        <v>4397</v>
      </c>
      <c r="F3058" t="s">
        <v>4396</v>
      </c>
      <c r="G3058" t="s">
        <v>4393</v>
      </c>
      <c r="H3058" t="s">
        <v>4394</v>
      </c>
    </row>
    <row r="3059" spans="1:8" x14ac:dyDescent="0.25">
      <c r="A3059">
        <v>562807</v>
      </c>
      <c r="B3059" t="s">
        <v>568</v>
      </c>
      <c r="C3059">
        <v>3114</v>
      </c>
      <c r="D3059" t="s">
        <v>28</v>
      </c>
      <c r="E3059" t="s">
        <v>15</v>
      </c>
      <c r="F3059" t="s">
        <v>14</v>
      </c>
      <c r="G3059" t="s">
        <v>11</v>
      </c>
      <c r="H3059" t="s">
        <v>12</v>
      </c>
    </row>
    <row r="3060" spans="1:8" x14ac:dyDescent="0.25">
      <c r="A3060">
        <v>562815</v>
      </c>
      <c r="B3060" t="s">
        <v>569</v>
      </c>
      <c r="C3060">
        <v>3114</v>
      </c>
      <c r="D3060" t="s">
        <v>28</v>
      </c>
      <c r="E3060" t="s">
        <v>15</v>
      </c>
      <c r="F3060" t="s">
        <v>14</v>
      </c>
      <c r="G3060" t="s">
        <v>11</v>
      </c>
      <c r="H3060" t="s">
        <v>12</v>
      </c>
    </row>
    <row r="3061" spans="1:8" x14ac:dyDescent="0.25">
      <c r="A3061">
        <v>562823</v>
      </c>
      <c r="B3061" t="s">
        <v>4482</v>
      </c>
      <c r="C3061">
        <v>4212</v>
      </c>
      <c r="D3061" t="s">
        <v>4399</v>
      </c>
      <c r="E3061" t="s">
        <v>4397</v>
      </c>
      <c r="F3061" t="s">
        <v>4396</v>
      </c>
      <c r="G3061" t="s">
        <v>4393</v>
      </c>
      <c r="H3061" t="s">
        <v>4394</v>
      </c>
    </row>
    <row r="3062" spans="1:8" x14ac:dyDescent="0.25">
      <c r="A3062">
        <v>562831</v>
      </c>
      <c r="B3062" t="s">
        <v>570</v>
      </c>
      <c r="C3062">
        <v>3114</v>
      </c>
      <c r="D3062" t="s">
        <v>28</v>
      </c>
      <c r="E3062" t="s">
        <v>15</v>
      </c>
      <c r="F3062" t="s">
        <v>14</v>
      </c>
      <c r="G3062" t="s">
        <v>11</v>
      </c>
      <c r="H3062" t="s">
        <v>12</v>
      </c>
    </row>
    <row r="3063" spans="1:8" x14ac:dyDescent="0.25">
      <c r="A3063">
        <v>562840</v>
      </c>
      <c r="B3063" t="s">
        <v>571</v>
      </c>
      <c r="C3063">
        <v>3114</v>
      </c>
      <c r="D3063" t="s">
        <v>28</v>
      </c>
      <c r="E3063" t="s">
        <v>15</v>
      </c>
      <c r="F3063" t="s">
        <v>14</v>
      </c>
      <c r="G3063" t="s">
        <v>11</v>
      </c>
      <c r="H3063" t="s">
        <v>12</v>
      </c>
    </row>
    <row r="3064" spans="1:8" x14ac:dyDescent="0.25">
      <c r="A3064">
        <v>562858</v>
      </c>
      <c r="B3064" t="s">
        <v>4483</v>
      </c>
      <c r="C3064">
        <v>4212</v>
      </c>
      <c r="D3064" t="s">
        <v>4399</v>
      </c>
      <c r="E3064" t="s">
        <v>4397</v>
      </c>
      <c r="F3064" t="s">
        <v>4396</v>
      </c>
      <c r="G3064" t="s">
        <v>4393</v>
      </c>
      <c r="H3064" t="s">
        <v>4394</v>
      </c>
    </row>
    <row r="3065" spans="1:8" x14ac:dyDescent="0.25">
      <c r="A3065">
        <v>562866</v>
      </c>
      <c r="B3065" t="s">
        <v>572</v>
      </c>
      <c r="C3065">
        <v>3110</v>
      </c>
      <c r="D3065" t="s">
        <v>64</v>
      </c>
      <c r="E3065" t="s">
        <v>65</v>
      </c>
      <c r="F3065" t="s">
        <v>66</v>
      </c>
      <c r="G3065" t="s">
        <v>11</v>
      </c>
      <c r="H3065" t="s">
        <v>12</v>
      </c>
    </row>
    <row r="3066" spans="1:8" x14ac:dyDescent="0.25">
      <c r="A3066">
        <v>562874</v>
      </c>
      <c r="B3066" t="s">
        <v>4484</v>
      </c>
      <c r="C3066">
        <v>4202</v>
      </c>
      <c r="D3066" t="s">
        <v>4396</v>
      </c>
      <c r="E3066" t="s">
        <v>4397</v>
      </c>
      <c r="F3066" t="s">
        <v>4396</v>
      </c>
      <c r="G3066" t="s">
        <v>4393</v>
      </c>
      <c r="H3066" t="s">
        <v>4394</v>
      </c>
    </row>
    <row r="3067" spans="1:8" x14ac:dyDescent="0.25">
      <c r="A3067">
        <v>562882</v>
      </c>
      <c r="B3067" t="s">
        <v>4466</v>
      </c>
      <c r="C3067">
        <v>4215</v>
      </c>
      <c r="D3067" t="s">
        <v>4466</v>
      </c>
      <c r="E3067" t="s">
        <v>4397</v>
      </c>
      <c r="F3067" t="s">
        <v>4396</v>
      </c>
      <c r="G3067" t="s">
        <v>4393</v>
      </c>
      <c r="H3067" t="s">
        <v>4394</v>
      </c>
    </row>
    <row r="3068" spans="1:8" x14ac:dyDescent="0.25">
      <c r="A3068">
        <v>562891</v>
      </c>
      <c r="B3068" t="s">
        <v>4485</v>
      </c>
      <c r="C3068">
        <v>4202</v>
      </c>
      <c r="D3068" t="s">
        <v>4396</v>
      </c>
      <c r="E3068" t="s">
        <v>4397</v>
      </c>
      <c r="F3068" t="s">
        <v>4396</v>
      </c>
      <c r="G3068" t="s">
        <v>4393</v>
      </c>
      <c r="H3068" t="s">
        <v>4394</v>
      </c>
    </row>
    <row r="3069" spans="1:8" x14ac:dyDescent="0.25">
      <c r="A3069">
        <v>562904</v>
      </c>
      <c r="B3069" t="s">
        <v>573</v>
      </c>
      <c r="C3069">
        <v>3112</v>
      </c>
      <c r="D3069" t="s">
        <v>66</v>
      </c>
      <c r="E3069" t="s">
        <v>65</v>
      </c>
      <c r="F3069" t="s">
        <v>66</v>
      </c>
      <c r="G3069" t="s">
        <v>11</v>
      </c>
      <c r="H3069" t="s">
        <v>12</v>
      </c>
    </row>
    <row r="3070" spans="1:8" x14ac:dyDescent="0.25">
      <c r="A3070">
        <v>562912</v>
      </c>
      <c r="B3070" t="s">
        <v>4486</v>
      </c>
      <c r="C3070">
        <v>4212</v>
      </c>
      <c r="D3070" t="s">
        <v>4399</v>
      </c>
      <c r="E3070" t="s">
        <v>4397</v>
      </c>
      <c r="F3070" t="s">
        <v>4396</v>
      </c>
      <c r="G3070" t="s">
        <v>4393</v>
      </c>
      <c r="H3070" t="s">
        <v>4394</v>
      </c>
    </row>
    <row r="3071" spans="1:8" x14ac:dyDescent="0.25">
      <c r="A3071">
        <v>562921</v>
      </c>
      <c r="B3071" t="s">
        <v>4487</v>
      </c>
      <c r="C3071">
        <v>4202</v>
      </c>
      <c r="D3071" t="s">
        <v>4396</v>
      </c>
      <c r="E3071" t="s">
        <v>4397</v>
      </c>
      <c r="F3071" t="s">
        <v>4396</v>
      </c>
      <c r="G3071" t="s">
        <v>4393</v>
      </c>
      <c r="H3071" t="s">
        <v>4394</v>
      </c>
    </row>
    <row r="3072" spans="1:8" x14ac:dyDescent="0.25">
      <c r="A3072">
        <v>562939</v>
      </c>
      <c r="B3072" t="s">
        <v>4488</v>
      </c>
      <c r="C3072">
        <v>4202</v>
      </c>
      <c r="D3072" t="s">
        <v>4396</v>
      </c>
      <c r="E3072" t="s">
        <v>4397</v>
      </c>
      <c r="F3072" t="s">
        <v>4396</v>
      </c>
      <c r="G3072" t="s">
        <v>4393</v>
      </c>
      <c r="H3072" t="s">
        <v>4394</v>
      </c>
    </row>
    <row r="3073" spans="1:8" x14ac:dyDescent="0.25">
      <c r="A3073">
        <v>562947</v>
      </c>
      <c r="B3073" t="s">
        <v>2521</v>
      </c>
      <c r="C3073">
        <v>4212</v>
      </c>
      <c r="D3073" t="s">
        <v>4399</v>
      </c>
      <c r="E3073" t="s">
        <v>4397</v>
      </c>
      <c r="F3073" t="s">
        <v>4396</v>
      </c>
      <c r="G3073" t="s">
        <v>4393</v>
      </c>
      <c r="H3073" t="s">
        <v>4394</v>
      </c>
    </row>
    <row r="3074" spans="1:8" x14ac:dyDescent="0.25">
      <c r="A3074">
        <v>562955</v>
      </c>
      <c r="B3074" t="s">
        <v>574</v>
      </c>
      <c r="C3074">
        <v>3112</v>
      </c>
      <c r="D3074" t="s">
        <v>66</v>
      </c>
      <c r="E3074" t="s">
        <v>65</v>
      </c>
      <c r="F3074" t="s">
        <v>66</v>
      </c>
      <c r="G3074" t="s">
        <v>11</v>
      </c>
      <c r="H3074" t="s">
        <v>12</v>
      </c>
    </row>
    <row r="3075" spans="1:8" x14ac:dyDescent="0.25">
      <c r="A3075">
        <v>562963</v>
      </c>
      <c r="B3075" t="s">
        <v>575</v>
      </c>
      <c r="C3075">
        <v>3112</v>
      </c>
      <c r="D3075" t="s">
        <v>66</v>
      </c>
      <c r="E3075" t="s">
        <v>65</v>
      </c>
      <c r="F3075" t="s">
        <v>66</v>
      </c>
      <c r="G3075" t="s">
        <v>11</v>
      </c>
      <c r="H3075" t="s">
        <v>12</v>
      </c>
    </row>
    <row r="3076" spans="1:8" x14ac:dyDescent="0.25">
      <c r="A3076">
        <v>562971</v>
      </c>
      <c r="B3076" t="s">
        <v>4431</v>
      </c>
      <c r="C3076">
        <v>4203</v>
      </c>
      <c r="D3076" t="s">
        <v>4431</v>
      </c>
      <c r="E3076" t="s">
        <v>4432</v>
      </c>
      <c r="F3076" t="s">
        <v>4431</v>
      </c>
      <c r="G3076" t="s">
        <v>4393</v>
      </c>
      <c r="H3076" t="s">
        <v>4394</v>
      </c>
    </row>
    <row r="3077" spans="1:8" x14ac:dyDescent="0.25">
      <c r="A3077">
        <v>562980</v>
      </c>
      <c r="B3077" t="s">
        <v>4489</v>
      </c>
      <c r="C3077">
        <v>4203</v>
      </c>
      <c r="D3077" t="s">
        <v>4431</v>
      </c>
      <c r="E3077" t="s">
        <v>4432</v>
      </c>
      <c r="F3077" t="s">
        <v>4431</v>
      </c>
      <c r="G3077" t="s">
        <v>4393</v>
      </c>
      <c r="H3077" t="s">
        <v>4394</v>
      </c>
    </row>
    <row r="3078" spans="1:8" x14ac:dyDescent="0.25">
      <c r="A3078">
        <v>562998</v>
      </c>
      <c r="B3078" t="s">
        <v>4490</v>
      </c>
      <c r="C3078">
        <v>4203</v>
      </c>
      <c r="D3078" t="s">
        <v>4431</v>
      </c>
      <c r="E3078" t="s">
        <v>4432</v>
      </c>
      <c r="F3078" t="s">
        <v>4431</v>
      </c>
      <c r="G3078" t="s">
        <v>4393</v>
      </c>
      <c r="H3078" t="s">
        <v>4394</v>
      </c>
    </row>
    <row r="3079" spans="1:8" x14ac:dyDescent="0.25">
      <c r="A3079">
        <v>563005</v>
      </c>
      <c r="B3079" t="s">
        <v>4491</v>
      </c>
      <c r="C3079">
        <v>4203</v>
      </c>
      <c r="D3079" t="s">
        <v>4431</v>
      </c>
      <c r="E3079" t="s">
        <v>4432</v>
      </c>
      <c r="F3079" t="s">
        <v>4431</v>
      </c>
      <c r="G3079" t="s">
        <v>4393</v>
      </c>
      <c r="H3079" t="s">
        <v>4394</v>
      </c>
    </row>
    <row r="3080" spans="1:8" x14ac:dyDescent="0.25">
      <c r="A3080">
        <v>563013</v>
      </c>
      <c r="B3080" t="s">
        <v>3932</v>
      </c>
      <c r="C3080">
        <v>4203</v>
      </c>
      <c r="D3080" t="s">
        <v>4431</v>
      </c>
      <c r="E3080" t="s">
        <v>4432</v>
      </c>
      <c r="F3080" t="s">
        <v>4431</v>
      </c>
      <c r="G3080" t="s">
        <v>4393</v>
      </c>
      <c r="H3080" t="s">
        <v>4394</v>
      </c>
    </row>
    <row r="3081" spans="1:8" x14ac:dyDescent="0.25">
      <c r="A3081">
        <v>563021</v>
      </c>
      <c r="B3081" t="s">
        <v>691</v>
      </c>
      <c r="C3081">
        <v>4203</v>
      </c>
      <c r="D3081" t="s">
        <v>4431</v>
      </c>
      <c r="E3081" t="s">
        <v>4432</v>
      </c>
      <c r="F3081" t="s">
        <v>4431</v>
      </c>
      <c r="G3081" t="s">
        <v>4393</v>
      </c>
      <c r="H3081" t="s">
        <v>4394</v>
      </c>
    </row>
    <row r="3082" spans="1:8" x14ac:dyDescent="0.25">
      <c r="A3082">
        <v>563030</v>
      </c>
      <c r="B3082" t="s">
        <v>576</v>
      </c>
      <c r="C3082">
        <v>3112</v>
      </c>
      <c r="D3082" t="s">
        <v>66</v>
      </c>
      <c r="E3082" t="s">
        <v>65</v>
      </c>
      <c r="F3082" t="s">
        <v>66</v>
      </c>
      <c r="G3082" t="s">
        <v>11</v>
      </c>
      <c r="H3082" t="s">
        <v>12</v>
      </c>
    </row>
    <row r="3083" spans="1:8" x14ac:dyDescent="0.25">
      <c r="A3083">
        <v>563048</v>
      </c>
      <c r="B3083" t="s">
        <v>4492</v>
      </c>
      <c r="C3083">
        <v>4204</v>
      </c>
      <c r="D3083" t="s">
        <v>4434</v>
      </c>
      <c r="E3083" t="s">
        <v>4432</v>
      </c>
      <c r="F3083" t="s">
        <v>4431</v>
      </c>
      <c r="G3083" t="s">
        <v>4393</v>
      </c>
      <c r="H3083" t="s">
        <v>4394</v>
      </c>
    </row>
    <row r="3084" spans="1:8" x14ac:dyDescent="0.25">
      <c r="A3084">
        <v>563056</v>
      </c>
      <c r="B3084" t="s">
        <v>4493</v>
      </c>
      <c r="C3084">
        <v>4203</v>
      </c>
      <c r="D3084" t="s">
        <v>4431</v>
      </c>
      <c r="E3084" t="s">
        <v>4432</v>
      </c>
      <c r="F3084" t="s">
        <v>4431</v>
      </c>
      <c r="G3084" t="s">
        <v>4393</v>
      </c>
      <c r="H3084" t="s">
        <v>4394</v>
      </c>
    </row>
    <row r="3085" spans="1:8" x14ac:dyDescent="0.25">
      <c r="A3085">
        <v>563064</v>
      </c>
      <c r="B3085" t="s">
        <v>4494</v>
      </c>
      <c r="C3085">
        <v>4203</v>
      </c>
      <c r="D3085" t="s">
        <v>4431</v>
      </c>
      <c r="E3085" t="s">
        <v>4432</v>
      </c>
      <c r="F3085" t="s">
        <v>4431</v>
      </c>
      <c r="G3085" t="s">
        <v>4393</v>
      </c>
      <c r="H3085" t="s">
        <v>4394</v>
      </c>
    </row>
    <row r="3086" spans="1:8" x14ac:dyDescent="0.25">
      <c r="A3086">
        <v>563072</v>
      </c>
      <c r="B3086" t="s">
        <v>4495</v>
      </c>
      <c r="C3086">
        <v>4203</v>
      </c>
      <c r="D3086" t="s">
        <v>4431</v>
      </c>
      <c r="E3086" t="s">
        <v>4432</v>
      </c>
      <c r="F3086" t="s">
        <v>4431</v>
      </c>
      <c r="G3086" t="s">
        <v>4393</v>
      </c>
      <c r="H3086" t="s">
        <v>4394</v>
      </c>
    </row>
    <row r="3087" spans="1:8" x14ac:dyDescent="0.25">
      <c r="A3087">
        <v>563081</v>
      </c>
      <c r="B3087" t="s">
        <v>4496</v>
      </c>
      <c r="C3087">
        <v>4204</v>
      </c>
      <c r="D3087" t="s">
        <v>4434</v>
      </c>
      <c r="E3087" t="s">
        <v>4432</v>
      </c>
      <c r="F3087" t="s">
        <v>4431</v>
      </c>
      <c r="G3087" t="s">
        <v>4393</v>
      </c>
      <c r="H3087" t="s">
        <v>4394</v>
      </c>
    </row>
    <row r="3088" spans="1:8" x14ac:dyDescent="0.25">
      <c r="A3088">
        <v>563099</v>
      </c>
      <c r="B3088" t="s">
        <v>4497</v>
      </c>
      <c r="C3088">
        <v>4203</v>
      </c>
      <c r="D3088" t="s">
        <v>4431</v>
      </c>
      <c r="E3088" t="s">
        <v>4432</v>
      </c>
      <c r="F3088" t="s">
        <v>4431</v>
      </c>
      <c r="G3088" t="s">
        <v>4393</v>
      </c>
      <c r="H3088" t="s">
        <v>4394</v>
      </c>
    </row>
    <row r="3089" spans="1:8" x14ac:dyDescent="0.25">
      <c r="A3089">
        <v>563102</v>
      </c>
      <c r="B3089" t="s">
        <v>4434</v>
      </c>
      <c r="C3089">
        <v>4204</v>
      </c>
      <c r="D3089" t="s">
        <v>4434</v>
      </c>
      <c r="E3089" t="s">
        <v>4432</v>
      </c>
      <c r="F3089" t="s">
        <v>4431</v>
      </c>
      <c r="G3089" t="s">
        <v>4393</v>
      </c>
      <c r="H3089" t="s">
        <v>4394</v>
      </c>
    </row>
    <row r="3090" spans="1:8" x14ac:dyDescent="0.25">
      <c r="A3090">
        <v>563111</v>
      </c>
      <c r="B3090" t="s">
        <v>4498</v>
      </c>
      <c r="C3090">
        <v>4203</v>
      </c>
      <c r="D3090" t="s">
        <v>4431</v>
      </c>
      <c r="E3090" t="s">
        <v>4432</v>
      </c>
      <c r="F3090" t="s">
        <v>4431</v>
      </c>
      <c r="G3090" t="s">
        <v>4393</v>
      </c>
      <c r="H3090" t="s">
        <v>4394</v>
      </c>
    </row>
    <row r="3091" spans="1:8" x14ac:dyDescent="0.25">
      <c r="A3091">
        <v>563129</v>
      </c>
      <c r="B3091" t="s">
        <v>4499</v>
      </c>
      <c r="C3091">
        <v>4204</v>
      </c>
      <c r="D3091" t="s">
        <v>4434</v>
      </c>
      <c r="E3091" t="s">
        <v>4432</v>
      </c>
      <c r="F3091" t="s">
        <v>4431</v>
      </c>
      <c r="G3091" t="s">
        <v>4393</v>
      </c>
      <c r="H3091" t="s">
        <v>4394</v>
      </c>
    </row>
    <row r="3092" spans="1:8" x14ac:dyDescent="0.25">
      <c r="A3092">
        <v>563137</v>
      </c>
      <c r="B3092" t="s">
        <v>4500</v>
      </c>
      <c r="C3092">
        <v>4204</v>
      </c>
      <c r="D3092" t="s">
        <v>4434</v>
      </c>
      <c r="E3092" t="s">
        <v>4432</v>
      </c>
      <c r="F3092" t="s">
        <v>4431</v>
      </c>
      <c r="G3092" t="s">
        <v>4393</v>
      </c>
      <c r="H3092" t="s">
        <v>4394</v>
      </c>
    </row>
    <row r="3093" spans="1:8" x14ac:dyDescent="0.25">
      <c r="A3093">
        <v>563145</v>
      </c>
      <c r="B3093" t="s">
        <v>577</v>
      </c>
      <c r="C3093">
        <v>3112</v>
      </c>
      <c r="D3093" t="s">
        <v>66</v>
      </c>
      <c r="E3093" t="s">
        <v>65</v>
      </c>
      <c r="F3093" t="s">
        <v>66</v>
      </c>
      <c r="G3093" t="s">
        <v>11</v>
      </c>
      <c r="H3093" t="s">
        <v>12</v>
      </c>
    </row>
    <row r="3094" spans="1:8" x14ac:dyDescent="0.25">
      <c r="A3094">
        <v>563153</v>
      </c>
      <c r="B3094" t="s">
        <v>578</v>
      </c>
      <c r="C3094">
        <v>3110</v>
      </c>
      <c r="D3094" t="s">
        <v>64</v>
      </c>
      <c r="E3094" t="s">
        <v>65</v>
      </c>
      <c r="F3094" t="s">
        <v>66</v>
      </c>
      <c r="G3094" t="s">
        <v>11</v>
      </c>
      <c r="H3094" t="s">
        <v>12</v>
      </c>
    </row>
    <row r="3095" spans="1:8" x14ac:dyDescent="0.25">
      <c r="A3095">
        <v>563161</v>
      </c>
      <c r="B3095" t="s">
        <v>4501</v>
      </c>
      <c r="C3095">
        <v>4203</v>
      </c>
      <c r="D3095" t="s">
        <v>4431</v>
      </c>
      <c r="E3095" t="s">
        <v>4432</v>
      </c>
      <c r="F3095" t="s">
        <v>4431</v>
      </c>
      <c r="G3095" t="s">
        <v>4393</v>
      </c>
      <c r="H3095" t="s">
        <v>4394</v>
      </c>
    </row>
    <row r="3096" spans="1:8" x14ac:dyDescent="0.25">
      <c r="A3096">
        <v>563170</v>
      </c>
      <c r="B3096" t="s">
        <v>579</v>
      </c>
      <c r="C3096">
        <v>3112</v>
      </c>
      <c r="D3096" t="s">
        <v>66</v>
      </c>
      <c r="E3096" t="s">
        <v>65</v>
      </c>
      <c r="F3096" t="s">
        <v>66</v>
      </c>
      <c r="G3096" t="s">
        <v>11</v>
      </c>
      <c r="H3096" t="s">
        <v>12</v>
      </c>
    </row>
    <row r="3097" spans="1:8" x14ac:dyDescent="0.25">
      <c r="A3097">
        <v>563188</v>
      </c>
      <c r="B3097" t="s">
        <v>4502</v>
      </c>
      <c r="C3097">
        <v>4204</v>
      </c>
      <c r="D3097" t="s">
        <v>4434</v>
      </c>
      <c r="E3097" t="s">
        <v>4432</v>
      </c>
      <c r="F3097" t="s">
        <v>4431</v>
      </c>
      <c r="G3097" t="s">
        <v>4393</v>
      </c>
      <c r="H3097" t="s">
        <v>4394</v>
      </c>
    </row>
    <row r="3098" spans="1:8" x14ac:dyDescent="0.25">
      <c r="A3098">
        <v>563196</v>
      </c>
      <c r="B3098" t="s">
        <v>580</v>
      </c>
      <c r="C3098">
        <v>3112</v>
      </c>
      <c r="D3098" t="s">
        <v>66</v>
      </c>
      <c r="E3098" t="s">
        <v>65</v>
      </c>
      <c r="F3098" t="s">
        <v>66</v>
      </c>
      <c r="G3098" t="s">
        <v>11</v>
      </c>
      <c r="H3098" t="s">
        <v>12</v>
      </c>
    </row>
    <row r="3099" spans="1:8" x14ac:dyDescent="0.25">
      <c r="A3099">
        <v>563200</v>
      </c>
      <c r="B3099" t="s">
        <v>3836</v>
      </c>
      <c r="C3099">
        <v>4203</v>
      </c>
      <c r="D3099" t="s">
        <v>4431</v>
      </c>
      <c r="E3099" t="s">
        <v>4432</v>
      </c>
      <c r="F3099" t="s">
        <v>4431</v>
      </c>
      <c r="G3099" t="s">
        <v>4393</v>
      </c>
      <c r="H3099" t="s">
        <v>4394</v>
      </c>
    </row>
    <row r="3100" spans="1:8" x14ac:dyDescent="0.25">
      <c r="A3100">
        <v>563218</v>
      </c>
      <c r="B3100" t="s">
        <v>4503</v>
      </c>
      <c r="C3100">
        <v>4204</v>
      </c>
      <c r="D3100" t="s">
        <v>4434</v>
      </c>
      <c r="E3100" t="s">
        <v>4432</v>
      </c>
      <c r="F3100" t="s">
        <v>4431</v>
      </c>
      <c r="G3100" t="s">
        <v>4393</v>
      </c>
      <c r="H3100" t="s">
        <v>4394</v>
      </c>
    </row>
    <row r="3101" spans="1:8" x14ac:dyDescent="0.25">
      <c r="A3101">
        <v>563226</v>
      </c>
      <c r="B3101" t="s">
        <v>4504</v>
      </c>
      <c r="C3101">
        <v>4204</v>
      </c>
      <c r="D3101" t="s">
        <v>4434</v>
      </c>
      <c r="E3101" t="s">
        <v>4432</v>
      </c>
      <c r="F3101" t="s">
        <v>4431</v>
      </c>
      <c r="G3101" t="s">
        <v>4393</v>
      </c>
      <c r="H3101" t="s">
        <v>4394</v>
      </c>
    </row>
    <row r="3102" spans="1:8" x14ac:dyDescent="0.25">
      <c r="A3102">
        <v>563234</v>
      </c>
      <c r="B3102" t="s">
        <v>581</v>
      </c>
      <c r="C3102">
        <v>3112</v>
      </c>
      <c r="D3102" t="s">
        <v>66</v>
      </c>
      <c r="E3102" t="s">
        <v>65</v>
      </c>
      <c r="F3102" t="s">
        <v>66</v>
      </c>
      <c r="G3102" t="s">
        <v>11</v>
      </c>
      <c r="H3102" t="s">
        <v>12</v>
      </c>
    </row>
    <row r="3103" spans="1:8" x14ac:dyDescent="0.25">
      <c r="A3103">
        <v>563242</v>
      </c>
      <c r="B3103" t="s">
        <v>4505</v>
      </c>
      <c r="C3103">
        <v>4203</v>
      </c>
      <c r="D3103" t="s">
        <v>4431</v>
      </c>
      <c r="E3103" t="s">
        <v>4432</v>
      </c>
      <c r="F3103" t="s">
        <v>4431</v>
      </c>
      <c r="G3103" t="s">
        <v>4393</v>
      </c>
      <c r="H3103" t="s">
        <v>4394</v>
      </c>
    </row>
    <row r="3104" spans="1:8" x14ac:dyDescent="0.25">
      <c r="A3104">
        <v>563251</v>
      </c>
      <c r="B3104" t="s">
        <v>582</v>
      </c>
      <c r="C3104">
        <v>3112</v>
      </c>
      <c r="D3104" t="s">
        <v>66</v>
      </c>
      <c r="E3104" t="s">
        <v>65</v>
      </c>
      <c r="F3104" t="s">
        <v>66</v>
      </c>
      <c r="G3104" t="s">
        <v>11</v>
      </c>
      <c r="H3104" t="s">
        <v>12</v>
      </c>
    </row>
    <row r="3105" spans="1:8" x14ac:dyDescent="0.25">
      <c r="A3105">
        <v>563269</v>
      </c>
      <c r="B3105" t="s">
        <v>4506</v>
      </c>
      <c r="C3105">
        <v>4204</v>
      </c>
      <c r="D3105" t="s">
        <v>4434</v>
      </c>
      <c r="E3105" t="s">
        <v>4432</v>
      </c>
      <c r="F3105" t="s">
        <v>4431</v>
      </c>
      <c r="G3105" t="s">
        <v>4393</v>
      </c>
      <c r="H3105" t="s">
        <v>4394</v>
      </c>
    </row>
    <row r="3106" spans="1:8" x14ac:dyDescent="0.25">
      <c r="A3106">
        <v>563277</v>
      </c>
      <c r="B3106" t="s">
        <v>4507</v>
      </c>
      <c r="C3106">
        <v>4203</v>
      </c>
      <c r="D3106" t="s">
        <v>4431</v>
      </c>
      <c r="E3106" t="s">
        <v>4432</v>
      </c>
      <c r="F3106" t="s">
        <v>4431</v>
      </c>
      <c r="G3106" t="s">
        <v>4393</v>
      </c>
      <c r="H3106" t="s">
        <v>4394</v>
      </c>
    </row>
    <row r="3107" spans="1:8" x14ac:dyDescent="0.25">
      <c r="A3107">
        <v>563285</v>
      </c>
      <c r="B3107" t="s">
        <v>4508</v>
      </c>
      <c r="C3107">
        <v>4204</v>
      </c>
      <c r="D3107" t="s">
        <v>4434</v>
      </c>
      <c r="E3107" t="s">
        <v>4432</v>
      </c>
      <c r="F3107" t="s">
        <v>4431</v>
      </c>
      <c r="G3107" t="s">
        <v>4393</v>
      </c>
      <c r="H3107" t="s">
        <v>4394</v>
      </c>
    </row>
    <row r="3108" spans="1:8" x14ac:dyDescent="0.25">
      <c r="A3108">
        <v>563293</v>
      </c>
      <c r="B3108" t="s">
        <v>4509</v>
      </c>
      <c r="C3108">
        <v>4204</v>
      </c>
      <c r="D3108" t="s">
        <v>4434</v>
      </c>
      <c r="E3108" t="s">
        <v>4432</v>
      </c>
      <c r="F3108" t="s">
        <v>4431</v>
      </c>
      <c r="G3108" t="s">
        <v>4393</v>
      </c>
      <c r="H3108" t="s">
        <v>4394</v>
      </c>
    </row>
    <row r="3109" spans="1:8" x14ac:dyDescent="0.25">
      <c r="A3109">
        <v>563307</v>
      </c>
      <c r="B3109" t="s">
        <v>583</v>
      </c>
      <c r="C3109">
        <v>3112</v>
      </c>
      <c r="D3109" t="s">
        <v>66</v>
      </c>
      <c r="E3109" t="s">
        <v>65</v>
      </c>
      <c r="F3109" t="s">
        <v>66</v>
      </c>
      <c r="G3109" t="s">
        <v>11</v>
      </c>
      <c r="H3109" t="s">
        <v>12</v>
      </c>
    </row>
    <row r="3110" spans="1:8" x14ac:dyDescent="0.25">
      <c r="A3110">
        <v>563315</v>
      </c>
      <c r="B3110" t="s">
        <v>4510</v>
      </c>
      <c r="C3110">
        <v>4204</v>
      </c>
      <c r="D3110" t="s">
        <v>4434</v>
      </c>
      <c r="E3110" t="s">
        <v>4432</v>
      </c>
      <c r="F3110" t="s">
        <v>4431</v>
      </c>
      <c r="G3110" t="s">
        <v>4393</v>
      </c>
      <c r="H3110" t="s">
        <v>4394</v>
      </c>
    </row>
    <row r="3111" spans="1:8" x14ac:dyDescent="0.25">
      <c r="A3111">
        <v>563323</v>
      </c>
      <c r="B3111" t="s">
        <v>4070</v>
      </c>
      <c r="C3111">
        <v>4204</v>
      </c>
      <c r="D3111" t="s">
        <v>4434</v>
      </c>
      <c r="E3111" t="s">
        <v>4432</v>
      </c>
      <c r="F3111" t="s">
        <v>4431</v>
      </c>
      <c r="G3111" t="s">
        <v>4393</v>
      </c>
      <c r="H3111" t="s">
        <v>4394</v>
      </c>
    </row>
    <row r="3112" spans="1:8" x14ac:dyDescent="0.25">
      <c r="A3112">
        <v>563331</v>
      </c>
      <c r="B3112" t="s">
        <v>4511</v>
      </c>
      <c r="C3112">
        <v>4204</v>
      </c>
      <c r="D3112" t="s">
        <v>4434</v>
      </c>
      <c r="E3112" t="s">
        <v>4432</v>
      </c>
      <c r="F3112" t="s">
        <v>4431</v>
      </c>
      <c r="G3112" t="s">
        <v>4393</v>
      </c>
      <c r="H3112" t="s">
        <v>4394</v>
      </c>
    </row>
    <row r="3113" spans="1:8" x14ac:dyDescent="0.25">
      <c r="A3113">
        <v>563340</v>
      </c>
      <c r="B3113" t="s">
        <v>4512</v>
      </c>
      <c r="C3113">
        <v>4203</v>
      </c>
      <c r="D3113" t="s">
        <v>4431</v>
      </c>
      <c r="E3113" t="s">
        <v>4432</v>
      </c>
      <c r="F3113" t="s">
        <v>4431</v>
      </c>
      <c r="G3113" t="s">
        <v>4393</v>
      </c>
      <c r="H3113" t="s">
        <v>4394</v>
      </c>
    </row>
    <row r="3114" spans="1:8" x14ac:dyDescent="0.25">
      <c r="A3114">
        <v>563358</v>
      </c>
      <c r="B3114" t="s">
        <v>4513</v>
      </c>
      <c r="C3114">
        <v>4203</v>
      </c>
      <c r="D3114" t="s">
        <v>4431</v>
      </c>
      <c r="E3114" t="s">
        <v>4432</v>
      </c>
      <c r="F3114" t="s">
        <v>4431</v>
      </c>
      <c r="G3114" t="s">
        <v>4393</v>
      </c>
      <c r="H3114" t="s">
        <v>4394</v>
      </c>
    </row>
    <row r="3115" spans="1:8" x14ac:dyDescent="0.25">
      <c r="A3115">
        <v>563366</v>
      </c>
      <c r="B3115" t="s">
        <v>110</v>
      </c>
      <c r="C3115">
        <v>3112</v>
      </c>
      <c r="D3115" t="s">
        <v>66</v>
      </c>
      <c r="E3115" t="s">
        <v>65</v>
      </c>
      <c r="F3115" t="s">
        <v>66</v>
      </c>
      <c r="G3115" t="s">
        <v>11</v>
      </c>
      <c r="H3115" t="s">
        <v>12</v>
      </c>
    </row>
    <row r="3116" spans="1:8" x14ac:dyDescent="0.25">
      <c r="A3116">
        <v>563374</v>
      </c>
      <c r="B3116" t="s">
        <v>584</v>
      </c>
      <c r="C3116">
        <v>3112</v>
      </c>
      <c r="D3116" t="s">
        <v>66</v>
      </c>
      <c r="E3116" t="s">
        <v>65</v>
      </c>
      <c r="F3116" t="s">
        <v>66</v>
      </c>
      <c r="G3116" t="s">
        <v>11</v>
      </c>
      <c r="H3116" t="s">
        <v>12</v>
      </c>
    </row>
    <row r="3117" spans="1:8" x14ac:dyDescent="0.25">
      <c r="A3117">
        <v>563382</v>
      </c>
      <c r="B3117" t="s">
        <v>4514</v>
      </c>
      <c r="C3117">
        <v>4203</v>
      </c>
      <c r="D3117" t="s">
        <v>4431</v>
      </c>
      <c r="E3117" t="s">
        <v>4432</v>
      </c>
      <c r="F3117" t="s">
        <v>4431</v>
      </c>
      <c r="G3117" t="s">
        <v>4393</v>
      </c>
      <c r="H3117" t="s">
        <v>4394</v>
      </c>
    </row>
    <row r="3118" spans="1:8" x14ac:dyDescent="0.25">
      <c r="A3118">
        <v>563404</v>
      </c>
      <c r="B3118" t="s">
        <v>4515</v>
      </c>
      <c r="C3118">
        <v>4204</v>
      </c>
      <c r="D3118" t="s">
        <v>4434</v>
      </c>
      <c r="E3118" t="s">
        <v>4432</v>
      </c>
      <c r="F3118" t="s">
        <v>4431</v>
      </c>
      <c r="G3118" t="s">
        <v>4393</v>
      </c>
      <c r="H3118" t="s">
        <v>4394</v>
      </c>
    </row>
    <row r="3119" spans="1:8" x14ac:dyDescent="0.25">
      <c r="A3119">
        <v>563412</v>
      </c>
      <c r="B3119" t="s">
        <v>4084</v>
      </c>
      <c r="C3119">
        <v>4204</v>
      </c>
      <c r="D3119" t="s">
        <v>4434</v>
      </c>
      <c r="E3119" t="s">
        <v>4432</v>
      </c>
      <c r="F3119" t="s">
        <v>4431</v>
      </c>
      <c r="G3119" t="s">
        <v>4393</v>
      </c>
      <c r="H3119" t="s">
        <v>4394</v>
      </c>
    </row>
    <row r="3120" spans="1:8" x14ac:dyDescent="0.25">
      <c r="A3120">
        <v>563439</v>
      </c>
      <c r="B3120" t="s">
        <v>2521</v>
      </c>
      <c r="C3120">
        <v>4204</v>
      </c>
      <c r="D3120" t="s">
        <v>4434</v>
      </c>
      <c r="E3120" t="s">
        <v>4432</v>
      </c>
      <c r="F3120" t="s">
        <v>4431</v>
      </c>
      <c r="G3120" t="s">
        <v>4393</v>
      </c>
      <c r="H3120" t="s">
        <v>4394</v>
      </c>
    </row>
    <row r="3121" spans="1:8" x14ac:dyDescent="0.25">
      <c r="A3121">
        <v>563447</v>
      </c>
      <c r="B3121" t="s">
        <v>585</v>
      </c>
      <c r="C3121">
        <v>3112</v>
      </c>
      <c r="D3121" t="s">
        <v>66</v>
      </c>
      <c r="E3121" t="s">
        <v>65</v>
      </c>
      <c r="F3121" t="s">
        <v>66</v>
      </c>
      <c r="G3121" t="s">
        <v>11</v>
      </c>
      <c r="H3121" t="s">
        <v>12</v>
      </c>
    </row>
    <row r="3122" spans="1:8" x14ac:dyDescent="0.25">
      <c r="A3122">
        <v>563455</v>
      </c>
      <c r="B3122" t="s">
        <v>586</v>
      </c>
      <c r="C3122">
        <v>3112</v>
      </c>
      <c r="D3122" t="s">
        <v>66</v>
      </c>
      <c r="E3122" t="s">
        <v>65</v>
      </c>
      <c r="F3122" t="s">
        <v>66</v>
      </c>
      <c r="G3122" t="s">
        <v>11</v>
      </c>
      <c r="H3122" t="s">
        <v>12</v>
      </c>
    </row>
    <row r="3123" spans="1:8" x14ac:dyDescent="0.25">
      <c r="A3123">
        <v>563463</v>
      </c>
      <c r="B3123" t="s">
        <v>4516</v>
      </c>
      <c r="C3123">
        <v>4203</v>
      </c>
      <c r="D3123" t="s">
        <v>4431</v>
      </c>
      <c r="E3123" t="s">
        <v>4432</v>
      </c>
      <c r="F3123" t="s">
        <v>4431</v>
      </c>
      <c r="G3123" t="s">
        <v>4393</v>
      </c>
      <c r="H3123" t="s">
        <v>4394</v>
      </c>
    </row>
    <row r="3124" spans="1:8" x14ac:dyDescent="0.25">
      <c r="A3124">
        <v>563471</v>
      </c>
      <c r="B3124" t="s">
        <v>3387</v>
      </c>
      <c r="C3124">
        <v>4203</v>
      </c>
      <c r="D3124" t="s">
        <v>4431</v>
      </c>
      <c r="E3124" t="s">
        <v>4432</v>
      </c>
      <c r="F3124" t="s">
        <v>4431</v>
      </c>
      <c r="G3124" t="s">
        <v>4393</v>
      </c>
      <c r="H3124" t="s">
        <v>4394</v>
      </c>
    </row>
    <row r="3125" spans="1:8" x14ac:dyDescent="0.25">
      <c r="A3125">
        <v>563480</v>
      </c>
      <c r="B3125" t="s">
        <v>3918</v>
      </c>
      <c r="C3125">
        <v>4203</v>
      </c>
      <c r="D3125" t="s">
        <v>4431</v>
      </c>
      <c r="E3125" t="s">
        <v>4432</v>
      </c>
      <c r="F3125" t="s">
        <v>4431</v>
      </c>
      <c r="G3125" t="s">
        <v>4393</v>
      </c>
      <c r="H3125" t="s">
        <v>4394</v>
      </c>
    </row>
    <row r="3126" spans="1:8" x14ac:dyDescent="0.25">
      <c r="A3126">
        <v>563498</v>
      </c>
      <c r="B3126" t="s">
        <v>4517</v>
      </c>
      <c r="C3126">
        <v>4203</v>
      </c>
      <c r="D3126" t="s">
        <v>4431</v>
      </c>
      <c r="E3126" t="s">
        <v>4432</v>
      </c>
      <c r="F3126" t="s">
        <v>4431</v>
      </c>
      <c r="G3126" t="s">
        <v>4393</v>
      </c>
      <c r="H3126" t="s">
        <v>4394</v>
      </c>
    </row>
    <row r="3127" spans="1:8" x14ac:dyDescent="0.25">
      <c r="A3127">
        <v>563501</v>
      </c>
      <c r="B3127" t="s">
        <v>1369</v>
      </c>
      <c r="C3127">
        <v>4203</v>
      </c>
      <c r="D3127" t="s">
        <v>4431</v>
      </c>
      <c r="E3127" t="s">
        <v>4432</v>
      </c>
      <c r="F3127" t="s">
        <v>4431</v>
      </c>
      <c r="G3127" t="s">
        <v>4393</v>
      </c>
      <c r="H3127" t="s">
        <v>4394</v>
      </c>
    </row>
    <row r="3128" spans="1:8" x14ac:dyDescent="0.25">
      <c r="A3128">
        <v>563510</v>
      </c>
      <c r="B3128" t="s">
        <v>1802</v>
      </c>
      <c r="C3128">
        <v>5103</v>
      </c>
      <c r="D3128" t="s">
        <v>1802</v>
      </c>
      <c r="E3128" t="s">
        <v>1803</v>
      </c>
      <c r="F3128" t="s">
        <v>1802</v>
      </c>
      <c r="G3128" t="s">
        <v>1794</v>
      </c>
      <c r="H3128" t="s">
        <v>1795</v>
      </c>
    </row>
    <row r="3129" spans="1:8" x14ac:dyDescent="0.25">
      <c r="A3129">
        <v>563528</v>
      </c>
      <c r="B3129" t="s">
        <v>1877</v>
      </c>
      <c r="C3129">
        <v>5108</v>
      </c>
      <c r="D3129" t="s">
        <v>1826</v>
      </c>
      <c r="E3129" t="s">
        <v>1803</v>
      </c>
      <c r="F3129" t="s">
        <v>1802</v>
      </c>
      <c r="G3129" t="s">
        <v>1794</v>
      </c>
      <c r="H3129" t="s">
        <v>1795</v>
      </c>
    </row>
    <row r="3130" spans="1:8" x14ac:dyDescent="0.25">
      <c r="A3130">
        <v>563536</v>
      </c>
      <c r="B3130" t="s">
        <v>680</v>
      </c>
      <c r="C3130">
        <v>5103</v>
      </c>
      <c r="D3130" t="s">
        <v>1802</v>
      </c>
      <c r="E3130" t="s">
        <v>1803</v>
      </c>
      <c r="F3130" t="s">
        <v>1802</v>
      </c>
      <c r="G3130" t="s">
        <v>1794</v>
      </c>
      <c r="H3130" t="s">
        <v>1795</v>
      </c>
    </row>
    <row r="3131" spans="1:8" x14ac:dyDescent="0.25">
      <c r="A3131">
        <v>563544</v>
      </c>
      <c r="B3131" t="s">
        <v>587</v>
      </c>
      <c r="C3131">
        <v>3112</v>
      </c>
      <c r="D3131" t="s">
        <v>66</v>
      </c>
      <c r="E3131" t="s">
        <v>65</v>
      </c>
      <c r="F3131" t="s">
        <v>66</v>
      </c>
      <c r="G3131" t="s">
        <v>11</v>
      </c>
      <c r="H3131" t="s">
        <v>12</v>
      </c>
    </row>
    <row r="3132" spans="1:8" x14ac:dyDescent="0.25">
      <c r="A3132">
        <v>563552</v>
      </c>
      <c r="B3132" t="s">
        <v>1878</v>
      </c>
      <c r="C3132">
        <v>5108</v>
      </c>
      <c r="D3132" t="s">
        <v>1826</v>
      </c>
      <c r="E3132" t="s">
        <v>1803</v>
      </c>
      <c r="F3132" t="s">
        <v>1802</v>
      </c>
      <c r="G3132" t="s">
        <v>1794</v>
      </c>
      <c r="H3132" t="s">
        <v>1795</v>
      </c>
    </row>
    <row r="3133" spans="1:8" x14ac:dyDescent="0.25">
      <c r="A3133">
        <v>563561</v>
      </c>
      <c r="B3133" t="s">
        <v>1879</v>
      </c>
      <c r="C3133">
        <v>5110</v>
      </c>
      <c r="D3133" t="s">
        <v>1880</v>
      </c>
      <c r="E3133" t="s">
        <v>1803</v>
      </c>
      <c r="F3133" t="s">
        <v>1802</v>
      </c>
      <c r="G3133" t="s">
        <v>1794</v>
      </c>
      <c r="H3133" t="s">
        <v>1795</v>
      </c>
    </row>
    <row r="3134" spans="1:8" x14ac:dyDescent="0.25">
      <c r="A3134">
        <v>563579</v>
      </c>
      <c r="B3134" t="s">
        <v>1881</v>
      </c>
      <c r="C3134">
        <v>5109</v>
      </c>
      <c r="D3134" t="s">
        <v>1814</v>
      </c>
      <c r="E3134" t="s">
        <v>1803</v>
      </c>
      <c r="F3134" t="s">
        <v>1802</v>
      </c>
      <c r="G3134" t="s">
        <v>1794</v>
      </c>
      <c r="H3134" t="s">
        <v>1795</v>
      </c>
    </row>
    <row r="3135" spans="1:8" x14ac:dyDescent="0.25">
      <c r="A3135">
        <v>563587</v>
      </c>
      <c r="B3135" t="s">
        <v>144</v>
      </c>
      <c r="C3135">
        <v>3112</v>
      </c>
      <c r="D3135" t="s">
        <v>66</v>
      </c>
      <c r="E3135" t="s">
        <v>65</v>
      </c>
      <c r="F3135" t="s">
        <v>66</v>
      </c>
      <c r="G3135" t="s">
        <v>11</v>
      </c>
      <c r="H3135" t="s">
        <v>12</v>
      </c>
    </row>
    <row r="3136" spans="1:8" x14ac:dyDescent="0.25">
      <c r="A3136">
        <v>563595</v>
      </c>
      <c r="B3136" t="s">
        <v>1882</v>
      </c>
      <c r="C3136">
        <v>5103</v>
      </c>
      <c r="D3136" t="s">
        <v>1802</v>
      </c>
      <c r="E3136" t="s">
        <v>1803</v>
      </c>
      <c r="F3136" t="s">
        <v>1802</v>
      </c>
      <c r="G3136" t="s">
        <v>1794</v>
      </c>
      <c r="H3136" t="s">
        <v>1795</v>
      </c>
    </row>
    <row r="3137" spans="1:8" x14ac:dyDescent="0.25">
      <c r="A3137">
        <v>563609</v>
      </c>
      <c r="B3137" t="s">
        <v>1883</v>
      </c>
      <c r="C3137">
        <v>5109</v>
      </c>
      <c r="D3137" t="s">
        <v>1814</v>
      </c>
      <c r="E3137" t="s">
        <v>1803</v>
      </c>
      <c r="F3137" t="s">
        <v>1802</v>
      </c>
      <c r="G3137" t="s">
        <v>1794</v>
      </c>
      <c r="H3137" t="s">
        <v>1795</v>
      </c>
    </row>
    <row r="3138" spans="1:8" x14ac:dyDescent="0.25">
      <c r="A3138">
        <v>563617</v>
      </c>
      <c r="B3138" t="s">
        <v>1884</v>
      </c>
      <c r="C3138">
        <v>5110</v>
      </c>
      <c r="D3138" t="s">
        <v>1880</v>
      </c>
      <c r="E3138" t="s">
        <v>1803</v>
      </c>
      <c r="F3138" t="s">
        <v>1802</v>
      </c>
      <c r="G3138" t="s">
        <v>1794</v>
      </c>
      <c r="H3138" t="s">
        <v>1795</v>
      </c>
    </row>
    <row r="3139" spans="1:8" x14ac:dyDescent="0.25">
      <c r="A3139">
        <v>563625</v>
      </c>
      <c r="B3139" t="s">
        <v>588</v>
      </c>
      <c r="C3139">
        <v>3112</v>
      </c>
      <c r="D3139" t="s">
        <v>66</v>
      </c>
      <c r="E3139" t="s">
        <v>65</v>
      </c>
      <c r="F3139" t="s">
        <v>66</v>
      </c>
      <c r="G3139" t="s">
        <v>11</v>
      </c>
      <c r="H3139" t="s">
        <v>12</v>
      </c>
    </row>
    <row r="3140" spans="1:8" x14ac:dyDescent="0.25">
      <c r="A3140">
        <v>563633</v>
      </c>
      <c r="B3140" t="s">
        <v>1885</v>
      </c>
      <c r="C3140">
        <v>5103</v>
      </c>
      <c r="D3140" t="s">
        <v>1802</v>
      </c>
      <c r="E3140" t="s">
        <v>1803</v>
      </c>
      <c r="F3140" t="s">
        <v>1802</v>
      </c>
      <c r="G3140" t="s">
        <v>1794</v>
      </c>
      <c r="H3140" t="s">
        <v>1795</v>
      </c>
    </row>
    <row r="3141" spans="1:8" x14ac:dyDescent="0.25">
      <c r="A3141">
        <v>563641</v>
      </c>
      <c r="B3141" t="s">
        <v>1886</v>
      </c>
      <c r="C3141">
        <v>5110</v>
      </c>
      <c r="D3141" t="s">
        <v>1880</v>
      </c>
      <c r="E3141" t="s">
        <v>1803</v>
      </c>
      <c r="F3141" t="s">
        <v>1802</v>
      </c>
      <c r="G3141" t="s">
        <v>1794</v>
      </c>
      <c r="H3141" t="s">
        <v>1795</v>
      </c>
    </row>
    <row r="3142" spans="1:8" x14ac:dyDescent="0.25">
      <c r="A3142">
        <v>563650</v>
      </c>
      <c r="B3142" t="s">
        <v>589</v>
      </c>
      <c r="C3142">
        <v>3112</v>
      </c>
      <c r="D3142" t="s">
        <v>66</v>
      </c>
      <c r="E3142" t="s">
        <v>65</v>
      </c>
      <c r="F3142" t="s">
        <v>66</v>
      </c>
      <c r="G3142" t="s">
        <v>11</v>
      </c>
      <c r="H3142" t="s">
        <v>12</v>
      </c>
    </row>
    <row r="3143" spans="1:8" x14ac:dyDescent="0.25">
      <c r="A3143">
        <v>563668</v>
      </c>
      <c r="B3143" t="s">
        <v>1887</v>
      </c>
      <c r="C3143">
        <v>5108</v>
      </c>
      <c r="D3143" t="s">
        <v>1826</v>
      </c>
      <c r="E3143" t="s">
        <v>1803</v>
      </c>
      <c r="F3143" t="s">
        <v>1802</v>
      </c>
      <c r="G3143" t="s">
        <v>1794</v>
      </c>
      <c r="H3143" t="s">
        <v>1795</v>
      </c>
    </row>
    <row r="3144" spans="1:8" x14ac:dyDescent="0.25">
      <c r="A3144">
        <v>563676</v>
      </c>
      <c r="B3144" t="s">
        <v>1888</v>
      </c>
      <c r="C3144">
        <v>5110</v>
      </c>
      <c r="D3144" t="s">
        <v>1880</v>
      </c>
      <c r="E3144" t="s">
        <v>1803</v>
      </c>
      <c r="F3144" t="s">
        <v>1802</v>
      </c>
      <c r="G3144" t="s">
        <v>1794</v>
      </c>
      <c r="H3144" t="s">
        <v>1795</v>
      </c>
    </row>
    <row r="3145" spans="1:8" x14ac:dyDescent="0.25">
      <c r="A3145">
        <v>563684</v>
      </c>
      <c r="B3145" t="s">
        <v>1889</v>
      </c>
      <c r="C3145">
        <v>5110</v>
      </c>
      <c r="D3145" t="s">
        <v>1880</v>
      </c>
      <c r="E3145" t="s">
        <v>1803</v>
      </c>
      <c r="F3145" t="s">
        <v>1802</v>
      </c>
      <c r="G3145" t="s">
        <v>1794</v>
      </c>
      <c r="H3145" t="s">
        <v>1795</v>
      </c>
    </row>
    <row r="3146" spans="1:8" x14ac:dyDescent="0.25">
      <c r="A3146">
        <v>563692</v>
      </c>
      <c r="B3146" t="s">
        <v>1890</v>
      </c>
      <c r="C3146">
        <v>5103</v>
      </c>
      <c r="D3146" t="s">
        <v>1802</v>
      </c>
      <c r="E3146" t="s">
        <v>1803</v>
      </c>
      <c r="F3146" t="s">
        <v>1802</v>
      </c>
      <c r="G3146" t="s">
        <v>1794</v>
      </c>
      <c r="H3146" t="s">
        <v>1795</v>
      </c>
    </row>
    <row r="3147" spans="1:8" x14ac:dyDescent="0.25">
      <c r="A3147">
        <v>563706</v>
      </c>
      <c r="B3147" t="s">
        <v>1891</v>
      </c>
      <c r="C3147">
        <v>5109</v>
      </c>
      <c r="D3147" t="s">
        <v>1814</v>
      </c>
      <c r="E3147" t="s">
        <v>1803</v>
      </c>
      <c r="F3147" t="s">
        <v>1802</v>
      </c>
      <c r="G3147" t="s">
        <v>1794</v>
      </c>
      <c r="H3147" t="s">
        <v>1795</v>
      </c>
    </row>
    <row r="3148" spans="1:8" x14ac:dyDescent="0.25">
      <c r="A3148">
        <v>563714</v>
      </c>
      <c r="B3148" t="s">
        <v>1892</v>
      </c>
      <c r="C3148">
        <v>5103</v>
      </c>
      <c r="D3148" t="s">
        <v>1802</v>
      </c>
      <c r="E3148" t="s">
        <v>1803</v>
      </c>
      <c r="F3148" t="s">
        <v>1802</v>
      </c>
      <c r="G3148" t="s">
        <v>1794</v>
      </c>
      <c r="H3148" t="s">
        <v>1795</v>
      </c>
    </row>
    <row r="3149" spans="1:8" x14ac:dyDescent="0.25">
      <c r="A3149">
        <v>563722</v>
      </c>
      <c r="B3149" t="s">
        <v>590</v>
      </c>
      <c r="C3149">
        <v>3112</v>
      </c>
      <c r="D3149" t="s">
        <v>66</v>
      </c>
      <c r="E3149" t="s">
        <v>65</v>
      </c>
      <c r="F3149" t="s">
        <v>66</v>
      </c>
      <c r="G3149" t="s">
        <v>11</v>
      </c>
      <c r="H3149" t="s">
        <v>12</v>
      </c>
    </row>
    <row r="3150" spans="1:8" x14ac:dyDescent="0.25">
      <c r="A3150">
        <v>563731</v>
      </c>
      <c r="B3150" t="s">
        <v>1893</v>
      </c>
      <c r="C3150">
        <v>5103</v>
      </c>
      <c r="D3150" t="s">
        <v>1802</v>
      </c>
      <c r="E3150" t="s">
        <v>1803</v>
      </c>
      <c r="F3150" t="s">
        <v>1802</v>
      </c>
      <c r="G3150" t="s">
        <v>1794</v>
      </c>
      <c r="H3150" t="s">
        <v>1795</v>
      </c>
    </row>
    <row r="3151" spans="1:8" x14ac:dyDescent="0.25">
      <c r="A3151">
        <v>563749</v>
      </c>
      <c r="B3151" t="s">
        <v>1894</v>
      </c>
      <c r="C3151">
        <v>5110</v>
      </c>
      <c r="D3151" t="s">
        <v>1880</v>
      </c>
      <c r="E3151" t="s">
        <v>1803</v>
      </c>
      <c r="F3151" t="s">
        <v>1802</v>
      </c>
      <c r="G3151" t="s">
        <v>1794</v>
      </c>
      <c r="H3151" t="s">
        <v>1795</v>
      </c>
    </row>
    <row r="3152" spans="1:8" x14ac:dyDescent="0.25">
      <c r="A3152">
        <v>563757</v>
      </c>
      <c r="B3152" t="s">
        <v>1895</v>
      </c>
      <c r="C3152">
        <v>5108</v>
      </c>
      <c r="D3152" t="s">
        <v>1826</v>
      </c>
      <c r="E3152" t="s">
        <v>1803</v>
      </c>
      <c r="F3152" t="s">
        <v>1802</v>
      </c>
      <c r="G3152" t="s">
        <v>1794</v>
      </c>
      <c r="H3152" t="s">
        <v>1795</v>
      </c>
    </row>
    <row r="3153" spans="1:8" x14ac:dyDescent="0.25">
      <c r="A3153">
        <v>563765</v>
      </c>
      <c r="B3153" t="s">
        <v>591</v>
      </c>
      <c r="C3153">
        <v>3110</v>
      </c>
      <c r="D3153" t="s">
        <v>64</v>
      </c>
      <c r="E3153" t="s">
        <v>65</v>
      </c>
      <c r="F3153" t="s">
        <v>66</v>
      </c>
      <c r="G3153" t="s">
        <v>11</v>
      </c>
      <c r="H3153" t="s">
        <v>12</v>
      </c>
    </row>
    <row r="3154" spans="1:8" x14ac:dyDescent="0.25">
      <c r="A3154">
        <v>563773</v>
      </c>
      <c r="B3154" t="s">
        <v>1896</v>
      </c>
      <c r="C3154">
        <v>5110</v>
      </c>
      <c r="D3154" t="s">
        <v>1880</v>
      </c>
      <c r="E3154" t="s">
        <v>1803</v>
      </c>
      <c r="F3154" t="s">
        <v>1802</v>
      </c>
      <c r="G3154" t="s">
        <v>1794</v>
      </c>
      <c r="H3154" t="s">
        <v>1795</v>
      </c>
    </row>
    <row r="3155" spans="1:8" x14ac:dyDescent="0.25">
      <c r="A3155">
        <v>563781</v>
      </c>
      <c r="B3155" t="s">
        <v>1897</v>
      </c>
      <c r="C3155">
        <v>5103</v>
      </c>
      <c r="D3155" t="s">
        <v>1802</v>
      </c>
      <c r="E3155" t="s">
        <v>1803</v>
      </c>
      <c r="F3155" t="s">
        <v>1802</v>
      </c>
      <c r="G3155" t="s">
        <v>1794</v>
      </c>
      <c r="H3155" t="s">
        <v>1795</v>
      </c>
    </row>
    <row r="3156" spans="1:8" x14ac:dyDescent="0.25">
      <c r="A3156">
        <v>563790</v>
      </c>
      <c r="B3156" t="s">
        <v>1898</v>
      </c>
      <c r="C3156">
        <v>5103</v>
      </c>
      <c r="D3156" t="s">
        <v>1802</v>
      </c>
      <c r="E3156" t="s">
        <v>1803</v>
      </c>
      <c r="F3156" t="s">
        <v>1802</v>
      </c>
      <c r="G3156" t="s">
        <v>1794</v>
      </c>
      <c r="H3156" t="s">
        <v>1795</v>
      </c>
    </row>
    <row r="3157" spans="1:8" x14ac:dyDescent="0.25">
      <c r="A3157">
        <v>563803</v>
      </c>
      <c r="B3157" t="s">
        <v>1899</v>
      </c>
      <c r="C3157">
        <v>5110</v>
      </c>
      <c r="D3157" t="s">
        <v>1880</v>
      </c>
      <c r="E3157" t="s">
        <v>1803</v>
      </c>
      <c r="F3157" t="s">
        <v>1802</v>
      </c>
      <c r="G3157" t="s">
        <v>1794</v>
      </c>
      <c r="H3157" t="s">
        <v>1795</v>
      </c>
    </row>
    <row r="3158" spans="1:8" x14ac:dyDescent="0.25">
      <c r="A3158">
        <v>563811</v>
      </c>
      <c r="B3158" t="s">
        <v>1900</v>
      </c>
      <c r="C3158">
        <v>5108</v>
      </c>
      <c r="D3158" t="s">
        <v>1826</v>
      </c>
      <c r="E3158" t="s">
        <v>1803</v>
      </c>
      <c r="F3158" t="s">
        <v>1802</v>
      </c>
      <c r="G3158" t="s">
        <v>1794</v>
      </c>
      <c r="H3158" t="s">
        <v>1795</v>
      </c>
    </row>
    <row r="3159" spans="1:8" x14ac:dyDescent="0.25">
      <c r="A3159">
        <v>563820</v>
      </c>
      <c r="B3159" t="s">
        <v>1826</v>
      </c>
      <c r="C3159">
        <v>5108</v>
      </c>
      <c r="D3159" t="s">
        <v>1826</v>
      </c>
      <c r="E3159" t="s">
        <v>1803</v>
      </c>
      <c r="F3159" t="s">
        <v>1802</v>
      </c>
      <c r="G3159" t="s">
        <v>1794</v>
      </c>
      <c r="H3159" t="s">
        <v>1795</v>
      </c>
    </row>
    <row r="3160" spans="1:8" x14ac:dyDescent="0.25">
      <c r="A3160">
        <v>563838</v>
      </c>
      <c r="B3160" t="s">
        <v>1901</v>
      </c>
      <c r="C3160">
        <v>5108</v>
      </c>
      <c r="D3160" t="s">
        <v>1826</v>
      </c>
      <c r="E3160" t="s">
        <v>1803</v>
      </c>
      <c r="F3160" t="s">
        <v>1802</v>
      </c>
      <c r="G3160" t="s">
        <v>1794</v>
      </c>
      <c r="H3160" t="s">
        <v>1795</v>
      </c>
    </row>
    <row r="3161" spans="1:8" x14ac:dyDescent="0.25">
      <c r="A3161">
        <v>563846</v>
      </c>
      <c r="B3161" t="s">
        <v>488</v>
      </c>
      <c r="C3161">
        <v>5110</v>
      </c>
      <c r="D3161" t="s">
        <v>1880</v>
      </c>
      <c r="E3161" t="s">
        <v>1803</v>
      </c>
      <c r="F3161" t="s">
        <v>1802</v>
      </c>
      <c r="G3161" t="s">
        <v>1794</v>
      </c>
      <c r="H3161" t="s">
        <v>1795</v>
      </c>
    </row>
    <row r="3162" spans="1:8" x14ac:dyDescent="0.25">
      <c r="A3162">
        <v>563854</v>
      </c>
      <c r="B3162" t="s">
        <v>1902</v>
      </c>
      <c r="C3162">
        <v>5110</v>
      </c>
      <c r="D3162" t="s">
        <v>1880</v>
      </c>
      <c r="E3162" t="s">
        <v>1803</v>
      </c>
      <c r="F3162" t="s">
        <v>1802</v>
      </c>
      <c r="G3162" t="s">
        <v>1794</v>
      </c>
      <c r="H3162" t="s">
        <v>1795</v>
      </c>
    </row>
    <row r="3163" spans="1:8" x14ac:dyDescent="0.25">
      <c r="A3163">
        <v>563862</v>
      </c>
      <c r="B3163" t="s">
        <v>1789</v>
      </c>
      <c r="C3163">
        <v>5108</v>
      </c>
      <c r="D3163" t="s">
        <v>1826</v>
      </c>
      <c r="E3163" t="s">
        <v>1803</v>
      </c>
      <c r="F3163" t="s">
        <v>1802</v>
      </c>
      <c r="G3163" t="s">
        <v>1794</v>
      </c>
      <c r="H3163" t="s">
        <v>1795</v>
      </c>
    </row>
    <row r="3164" spans="1:8" x14ac:dyDescent="0.25">
      <c r="A3164">
        <v>563871</v>
      </c>
      <c r="B3164" t="s">
        <v>1880</v>
      </c>
      <c r="C3164">
        <v>5110</v>
      </c>
      <c r="D3164" t="s">
        <v>1880</v>
      </c>
      <c r="E3164" t="s">
        <v>1803</v>
      </c>
      <c r="F3164" t="s">
        <v>1802</v>
      </c>
      <c r="G3164" t="s">
        <v>1794</v>
      </c>
      <c r="H3164" t="s">
        <v>1795</v>
      </c>
    </row>
    <row r="3165" spans="1:8" x14ac:dyDescent="0.25">
      <c r="A3165">
        <v>563889</v>
      </c>
      <c r="B3165" t="s">
        <v>1807</v>
      </c>
      <c r="C3165">
        <v>5105</v>
      </c>
      <c r="D3165" t="s">
        <v>1807</v>
      </c>
      <c r="E3165" t="s">
        <v>1806</v>
      </c>
      <c r="F3165" t="s">
        <v>1807</v>
      </c>
      <c r="G3165" t="s">
        <v>1794</v>
      </c>
      <c r="H3165" t="s">
        <v>1795</v>
      </c>
    </row>
    <row r="3166" spans="1:8" x14ac:dyDescent="0.25">
      <c r="A3166">
        <v>563897</v>
      </c>
      <c r="B3166" t="s">
        <v>592</v>
      </c>
      <c r="C3166">
        <v>3110</v>
      </c>
      <c r="D3166" t="s">
        <v>64</v>
      </c>
      <c r="E3166" t="s">
        <v>65</v>
      </c>
      <c r="F3166" t="s">
        <v>66</v>
      </c>
      <c r="G3166" t="s">
        <v>11</v>
      </c>
      <c r="H3166" t="s">
        <v>12</v>
      </c>
    </row>
    <row r="3167" spans="1:8" x14ac:dyDescent="0.25">
      <c r="A3167">
        <v>563901</v>
      </c>
      <c r="B3167" t="s">
        <v>1903</v>
      </c>
      <c r="C3167">
        <v>5105</v>
      </c>
      <c r="D3167" t="s">
        <v>1807</v>
      </c>
      <c r="E3167" t="s">
        <v>1806</v>
      </c>
      <c r="F3167" t="s">
        <v>1807</v>
      </c>
      <c r="G3167" t="s">
        <v>1794</v>
      </c>
      <c r="H3167" t="s">
        <v>1795</v>
      </c>
    </row>
    <row r="3168" spans="1:8" x14ac:dyDescent="0.25">
      <c r="A3168">
        <v>563919</v>
      </c>
      <c r="B3168" t="s">
        <v>1904</v>
      </c>
      <c r="C3168">
        <v>5105</v>
      </c>
      <c r="D3168" t="s">
        <v>1807</v>
      </c>
      <c r="E3168" t="s">
        <v>1806</v>
      </c>
      <c r="F3168" t="s">
        <v>1807</v>
      </c>
      <c r="G3168" t="s">
        <v>1794</v>
      </c>
      <c r="H3168" t="s">
        <v>1795</v>
      </c>
    </row>
    <row r="3169" spans="1:8" x14ac:dyDescent="0.25">
      <c r="A3169">
        <v>563927</v>
      </c>
      <c r="B3169" t="s">
        <v>593</v>
      </c>
      <c r="C3169">
        <v>3112</v>
      </c>
      <c r="D3169" t="s">
        <v>66</v>
      </c>
      <c r="E3169" t="s">
        <v>65</v>
      </c>
      <c r="F3169" t="s">
        <v>66</v>
      </c>
      <c r="G3169" t="s">
        <v>11</v>
      </c>
      <c r="H3169" t="s">
        <v>12</v>
      </c>
    </row>
    <row r="3170" spans="1:8" x14ac:dyDescent="0.25">
      <c r="A3170">
        <v>563935</v>
      </c>
      <c r="B3170" t="s">
        <v>1905</v>
      </c>
      <c r="C3170">
        <v>5102</v>
      </c>
      <c r="D3170" t="s">
        <v>1805</v>
      </c>
      <c r="E3170" t="s">
        <v>1806</v>
      </c>
      <c r="F3170" t="s">
        <v>1807</v>
      </c>
      <c r="G3170" t="s">
        <v>1794</v>
      </c>
      <c r="H3170" t="s">
        <v>1795</v>
      </c>
    </row>
    <row r="3171" spans="1:8" x14ac:dyDescent="0.25">
      <c r="A3171">
        <v>563943</v>
      </c>
      <c r="B3171" t="s">
        <v>1906</v>
      </c>
      <c r="C3171">
        <v>5105</v>
      </c>
      <c r="D3171" t="s">
        <v>1807</v>
      </c>
      <c r="E3171" t="s">
        <v>1806</v>
      </c>
      <c r="F3171" t="s">
        <v>1807</v>
      </c>
      <c r="G3171" t="s">
        <v>1794</v>
      </c>
      <c r="H3171" t="s">
        <v>1795</v>
      </c>
    </row>
    <row r="3172" spans="1:8" x14ac:dyDescent="0.25">
      <c r="A3172">
        <v>563951</v>
      </c>
      <c r="B3172" t="s">
        <v>594</v>
      </c>
      <c r="C3172">
        <v>3111</v>
      </c>
      <c r="D3172" t="s">
        <v>43</v>
      </c>
      <c r="E3172" t="s">
        <v>42</v>
      </c>
      <c r="F3172" t="s">
        <v>43</v>
      </c>
      <c r="G3172" t="s">
        <v>11</v>
      </c>
      <c r="H3172" t="s">
        <v>12</v>
      </c>
    </row>
    <row r="3173" spans="1:8" x14ac:dyDescent="0.25">
      <c r="A3173">
        <v>563960</v>
      </c>
      <c r="B3173" t="s">
        <v>1907</v>
      </c>
      <c r="C3173">
        <v>5105</v>
      </c>
      <c r="D3173" t="s">
        <v>1807</v>
      </c>
      <c r="E3173" t="s">
        <v>1806</v>
      </c>
      <c r="F3173" t="s">
        <v>1807</v>
      </c>
      <c r="G3173" t="s">
        <v>1794</v>
      </c>
      <c r="H3173" t="s">
        <v>1795</v>
      </c>
    </row>
    <row r="3174" spans="1:8" x14ac:dyDescent="0.25">
      <c r="A3174">
        <v>563978</v>
      </c>
      <c r="B3174" t="s">
        <v>595</v>
      </c>
      <c r="C3174">
        <v>3116</v>
      </c>
      <c r="D3174" t="s">
        <v>53</v>
      </c>
      <c r="E3174" t="s">
        <v>54</v>
      </c>
      <c r="F3174" t="s">
        <v>55</v>
      </c>
      <c r="G3174" t="s">
        <v>11</v>
      </c>
      <c r="H3174" t="s">
        <v>12</v>
      </c>
    </row>
    <row r="3175" spans="1:8" x14ac:dyDescent="0.25">
      <c r="A3175">
        <v>563986</v>
      </c>
      <c r="B3175" t="s">
        <v>596</v>
      </c>
      <c r="C3175">
        <v>3110</v>
      </c>
      <c r="D3175" t="s">
        <v>64</v>
      </c>
      <c r="E3175" t="s">
        <v>65</v>
      </c>
      <c r="F3175" t="s">
        <v>66</v>
      </c>
      <c r="G3175" t="s">
        <v>11</v>
      </c>
      <c r="H3175" t="s">
        <v>12</v>
      </c>
    </row>
    <row r="3176" spans="1:8" x14ac:dyDescent="0.25">
      <c r="A3176">
        <v>563994</v>
      </c>
      <c r="B3176" t="s">
        <v>1908</v>
      </c>
      <c r="C3176">
        <v>5102</v>
      </c>
      <c r="D3176" t="s">
        <v>1805</v>
      </c>
      <c r="E3176" t="s">
        <v>1806</v>
      </c>
      <c r="F3176" t="s">
        <v>1807</v>
      </c>
      <c r="G3176" t="s">
        <v>1794</v>
      </c>
      <c r="H3176" t="s">
        <v>1795</v>
      </c>
    </row>
    <row r="3177" spans="1:8" x14ac:dyDescent="0.25">
      <c r="A3177">
        <v>564028</v>
      </c>
      <c r="B3177" t="s">
        <v>1805</v>
      </c>
      <c r="C3177">
        <v>5102</v>
      </c>
      <c r="D3177" t="s">
        <v>1805</v>
      </c>
      <c r="E3177" t="s">
        <v>1806</v>
      </c>
      <c r="F3177" t="s">
        <v>1807</v>
      </c>
      <c r="G3177" t="s">
        <v>1794</v>
      </c>
      <c r="H3177" t="s">
        <v>1795</v>
      </c>
    </row>
    <row r="3178" spans="1:8" x14ac:dyDescent="0.25">
      <c r="A3178">
        <v>564036</v>
      </c>
      <c r="B3178" t="s">
        <v>1909</v>
      </c>
      <c r="C3178">
        <v>5102</v>
      </c>
      <c r="D3178" t="s">
        <v>1805</v>
      </c>
      <c r="E3178" t="s">
        <v>1806</v>
      </c>
      <c r="F3178" t="s">
        <v>1807</v>
      </c>
      <c r="G3178" t="s">
        <v>1794</v>
      </c>
      <c r="H3178" t="s">
        <v>1795</v>
      </c>
    </row>
    <row r="3179" spans="1:8" x14ac:dyDescent="0.25">
      <c r="A3179">
        <v>564044</v>
      </c>
      <c r="B3179" t="s">
        <v>1910</v>
      </c>
      <c r="C3179">
        <v>5102</v>
      </c>
      <c r="D3179" t="s">
        <v>1805</v>
      </c>
      <c r="E3179" t="s">
        <v>1806</v>
      </c>
      <c r="F3179" t="s">
        <v>1807</v>
      </c>
      <c r="G3179" t="s">
        <v>1794</v>
      </c>
      <c r="H3179" t="s">
        <v>1795</v>
      </c>
    </row>
    <row r="3180" spans="1:8" x14ac:dyDescent="0.25">
      <c r="A3180">
        <v>564052</v>
      </c>
      <c r="B3180" t="s">
        <v>1911</v>
      </c>
      <c r="C3180">
        <v>5105</v>
      </c>
      <c r="D3180" t="s">
        <v>1807</v>
      </c>
      <c r="E3180" t="s">
        <v>1806</v>
      </c>
      <c r="F3180" t="s">
        <v>1807</v>
      </c>
      <c r="G3180" t="s">
        <v>1794</v>
      </c>
      <c r="H3180" t="s">
        <v>1795</v>
      </c>
    </row>
    <row r="3181" spans="1:8" x14ac:dyDescent="0.25">
      <c r="A3181">
        <v>564061</v>
      </c>
      <c r="B3181" t="s">
        <v>1912</v>
      </c>
      <c r="C3181">
        <v>5105</v>
      </c>
      <c r="D3181" t="s">
        <v>1807</v>
      </c>
      <c r="E3181" t="s">
        <v>1806</v>
      </c>
      <c r="F3181" t="s">
        <v>1807</v>
      </c>
      <c r="G3181" t="s">
        <v>1794</v>
      </c>
      <c r="H3181" t="s">
        <v>1795</v>
      </c>
    </row>
    <row r="3182" spans="1:8" x14ac:dyDescent="0.25">
      <c r="A3182">
        <v>564079</v>
      </c>
      <c r="B3182" t="s">
        <v>1913</v>
      </c>
      <c r="C3182">
        <v>5102</v>
      </c>
      <c r="D3182" t="s">
        <v>1805</v>
      </c>
      <c r="E3182" t="s">
        <v>1806</v>
      </c>
      <c r="F3182" t="s">
        <v>1807</v>
      </c>
      <c r="G3182" t="s">
        <v>1794</v>
      </c>
      <c r="H3182" t="s">
        <v>1795</v>
      </c>
    </row>
    <row r="3183" spans="1:8" x14ac:dyDescent="0.25">
      <c r="A3183">
        <v>564087</v>
      </c>
      <c r="B3183" t="s">
        <v>4236</v>
      </c>
      <c r="C3183">
        <v>2124</v>
      </c>
      <c r="D3183" t="s">
        <v>3454</v>
      </c>
      <c r="E3183" t="s">
        <v>3455</v>
      </c>
      <c r="F3183" t="s">
        <v>2698</v>
      </c>
      <c r="G3183" t="s">
        <v>3447</v>
      </c>
      <c r="H3183" t="s">
        <v>3448</v>
      </c>
    </row>
    <row r="3184" spans="1:8" x14ac:dyDescent="0.25">
      <c r="A3184">
        <v>564095</v>
      </c>
      <c r="B3184" t="s">
        <v>1914</v>
      </c>
      <c r="C3184">
        <v>5105</v>
      </c>
      <c r="D3184" t="s">
        <v>1807</v>
      </c>
      <c r="E3184" t="s">
        <v>1806</v>
      </c>
      <c r="F3184" t="s">
        <v>1807</v>
      </c>
      <c r="G3184" t="s">
        <v>1794</v>
      </c>
      <c r="H3184" t="s">
        <v>1795</v>
      </c>
    </row>
    <row r="3185" spans="1:8" x14ac:dyDescent="0.25">
      <c r="A3185">
        <v>564109</v>
      </c>
      <c r="B3185" t="s">
        <v>1915</v>
      </c>
      <c r="C3185">
        <v>5105</v>
      </c>
      <c r="D3185" t="s">
        <v>1807</v>
      </c>
      <c r="E3185" t="s">
        <v>1806</v>
      </c>
      <c r="F3185" t="s">
        <v>1807</v>
      </c>
      <c r="G3185" t="s">
        <v>1794</v>
      </c>
      <c r="H3185" t="s">
        <v>1795</v>
      </c>
    </row>
    <row r="3186" spans="1:8" x14ac:dyDescent="0.25">
      <c r="A3186">
        <v>564117</v>
      </c>
      <c r="B3186" t="s">
        <v>1916</v>
      </c>
      <c r="C3186">
        <v>5105</v>
      </c>
      <c r="D3186" t="s">
        <v>1807</v>
      </c>
      <c r="E3186" t="s">
        <v>1806</v>
      </c>
      <c r="F3186" t="s">
        <v>1807</v>
      </c>
      <c r="G3186" t="s">
        <v>1794</v>
      </c>
      <c r="H3186" t="s">
        <v>1795</v>
      </c>
    </row>
    <row r="3187" spans="1:8" x14ac:dyDescent="0.25">
      <c r="A3187">
        <v>564125</v>
      </c>
      <c r="B3187" t="s">
        <v>4237</v>
      </c>
      <c r="C3187">
        <v>2124</v>
      </c>
      <c r="D3187" t="s">
        <v>3454</v>
      </c>
      <c r="E3187" t="s">
        <v>3455</v>
      </c>
      <c r="F3187" t="s">
        <v>2698</v>
      </c>
      <c r="G3187" t="s">
        <v>3447</v>
      </c>
      <c r="H3187" t="s">
        <v>3448</v>
      </c>
    </row>
    <row r="3188" spans="1:8" x14ac:dyDescent="0.25">
      <c r="A3188">
        <v>564133</v>
      </c>
      <c r="B3188" t="s">
        <v>1917</v>
      </c>
      <c r="C3188">
        <v>5102</v>
      </c>
      <c r="D3188" t="s">
        <v>1805</v>
      </c>
      <c r="E3188" t="s">
        <v>1806</v>
      </c>
      <c r="F3188" t="s">
        <v>1807</v>
      </c>
      <c r="G3188" t="s">
        <v>1794</v>
      </c>
      <c r="H3188" t="s">
        <v>1795</v>
      </c>
    </row>
    <row r="3189" spans="1:8" x14ac:dyDescent="0.25">
      <c r="A3189">
        <v>564141</v>
      </c>
      <c r="B3189" t="s">
        <v>1918</v>
      </c>
      <c r="C3189">
        <v>5109</v>
      </c>
      <c r="D3189" t="s">
        <v>1814</v>
      </c>
      <c r="E3189" t="s">
        <v>1806</v>
      </c>
      <c r="F3189" t="s">
        <v>1807</v>
      </c>
      <c r="G3189" t="s">
        <v>1794</v>
      </c>
      <c r="H3189" t="s">
        <v>1795</v>
      </c>
    </row>
    <row r="3190" spans="1:8" x14ac:dyDescent="0.25">
      <c r="A3190">
        <v>564150</v>
      </c>
      <c r="B3190" t="s">
        <v>4238</v>
      </c>
      <c r="C3190">
        <v>2109</v>
      </c>
      <c r="D3190" t="s">
        <v>2698</v>
      </c>
      <c r="E3190" t="s">
        <v>3455</v>
      </c>
      <c r="F3190" t="s">
        <v>2698</v>
      </c>
      <c r="G3190" t="s">
        <v>3447</v>
      </c>
      <c r="H3190" t="s">
        <v>3448</v>
      </c>
    </row>
    <row r="3191" spans="1:8" x14ac:dyDescent="0.25">
      <c r="A3191">
        <v>564168</v>
      </c>
      <c r="B3191" t="s">
        <v>1370</v>
      </c>
      <c r="C3191">
        <v>5102</v>
      </c>
      <c r="D3191" t="s">
        <v>1805</v>
      </c>
      <c r="E3191" t="s">
        <v>1806</v>
      </c>
      <c r="F3191" t="s">
        <v>1807</v>
      </c>
      <c r="G3191" t="s">
        <v>1794</v>
      </c>
      <c r="H3191" t="s">
        <v>1795</v>
      </c>
    </row>
    <row r="3192" spans="1:8" x14ac:dyDescent="0.25">
      <c r="A3192">
        <v>564176</v>
      </c>
      <c r="B3192" t="s">
        <v>1919</v>
      </c>
      <c r="C3192">
        <v>5105</v>
      </c>
      <c r="D3192" t="s">
        <v>1807</v>
      </c>
      <c r="E3192" t="s">
        <v>1806</v>
      </c>
      <c r="F3192" t="s">
        <v>1807</v>
      </c>
      <c r="G3192" t="s">
        <v>1794</v>
      </c>
      <c r="H3192" t="s">
        <v>1795</v>
      </c>
    </row>
    <row r="3193" spans="1:8" x14ac:dyDescent="0.25">
      <c r="A3193">
        <v>564184</v>
      </c>
      <c r="B3193" t="s">
        <v>1920</v>
      </c>
      <c r="C3193">
        <v>5105</v>
      </c>
      <c r="D3193" t="s">
        <v>1807</v>
      </c>
      <c r="E3193" t="s">
        <v>1806</v>
      </c>
      <c r="F3193" t="s">
        <v>1807</v>
      </c>
      <c r="G3193" t="s">
        <v>1794</v>
      </c>
      <c r="H3193" t="s">
        <v>1795</v>
      </c>
    </row>
    <row r="3194" spans="1:8" x14ac:dyDescent="0.25">
      <c r="A3194">
        <v>564192</v>
      </c>
      <c r="B3194" t="s">
        <v>4239</v>
      </c>
      <c r="C3194">
        <v>2124</v>
      </c>
      <c r="D3194" t="s">
        <v>3454</v>
      </c>
      <c r="E3194" t="s">
        <v>3455</v>
      </c>
      <c r="F3194" t="s">
        <v>2698</v>
      </c>
      <c r="G3194" t="s">
        <v>3447</v>
      </c>
      <c r="H3194" t="s">
        <v>3448</v>
      </c>
    </row>
    <row r="3195" spans="1:8" x14ac:dyDescent="0.25">
      <c r="A3195">
        <v>564206</v>
      </c>
      <c r="B3195" t="s">
        <v>1921</v>
      </c>
      <c r="C3195">
        <v>5102</v>
      </c>
      <c r="D3195" t="s">
        <v>1805</v>
      </c>
      <c r="E3195" t="s">
        <v>1806</v>
      </c>
      <c r="F3195" t="s">
        <v>1807</v>
      </c>
      <c r="G3195" t="s">
        <v>1794</v>
      </c>
      <c r="H3195" t="s">
        <v>1795</v>
      </c>
    </row>
    <row r="3196" spans="1:8" x14ac:dyDescent="0.25">
      <c r="A3196">
        <v>564214</v>
      </c>
      <c r="B3196" t="s">
        <v>4240</v>
      </c>
      <c r="C3196">
        <v>2120</v>
      </c>
      <c r="D3196" t="s">
        <v>3477</v>
      </c>
      <c r="E3196" t="s">
        <v>3478</v>
      </c>
      <c r="F3196" t="s">
        <v>3477</v>
      </c>
      <c r="G3196" t="s">
        <v>3447</v>
      </c>
      <c r="H3196" t="s">
        <v>3448</v>
      </c>
    </row>
    <row r="3197" spans="1:8" x14ac:dyDescent="0.25">
      <c r="A3197">
        <v>564222</v>
      </c>
      <c r="B3197" t="s">
        <v>4241</v>
      </c>
      <c r="C3197">
        <v>2120</v>
      </c>
      <c r="D3197" t="s">
        <v>3477</v>
      </c>
      <c r="E3197" t="s">
        <v>3478</v>
      </c>
      <c r="F3197" t="s">
        <v>3477</v>
      </c>
      <c r="G3197" t="s">
        <v>3447</v>
      </c>
      <c r="H3197" t="s">
        <v>3448</v>
      </c>
    </row>
    <row r="3198" spans="1:8" x14ac:dyDescent="0.25">
      <c r="A3198">
        <v>564231</v>
      </c>
      <c r="B3198" t="s">
        <v>1922</v>
      </c>
      <c r="C3198">
        <v>5105</v>
      </c>
      <c r="D3198" t="s">
        <v>1807</v>
      </c>
      <c r="E3198" t="s">
        <v>1806</v>
      </c>
      <c r="F3198" t="s">
        <v>1807</v>
      </c>
      <c r="G3198" t="s">
        <v>1794</v>
      </c>
      <c r="H3198" t="s">
        <v>1795</v>
      </c>
    </row>
    <row r="3199" spans="1:8" x14ac:dyDescent="0.25">
      <c r="A3199">
        <v>564249</v>
      </c>
      <c r="B3199" t="s">
        <v>3278</v>
      </c>
      <c r="C3199">
        <v>2120</v>
      </c>
      <c r="D3199" t="s">
        <v>3477</v>
      </c>
      <c r="E3199" t="s">
        <v>3478</v>
      </c>
      <c r="F3199" t="s">
        <v>3477</v>
      </c>
      <c r="G3199" t="s">
        <v>3447</v>
      </c>
      <c r="H3199" t="s">
        <v>3448</v>
      </c>
    </row>
    <row r="3200" spans="1:8" x14ac:dyDescent="0.25">
      <c r="A3200">
        <v>564257</v>
      </c>
      <c r="B3200" t="s">
        <v>4242</v>
      </c>
      <c r="C3200">
        <v>2120</v>
      </c>
      <c r="D3200" t="s">
        <v>3477</v>
      </c>
      <c r="E3200" t="s">
        <v>3478</v>
      </c>
      <c r="F3200" t="s">
        <v>3477</v>
      </c>
      <c r="G3200" t="s">
        <v>3447</v>
      </c>
      <c r="H3200" t="s">
        <v>3448</v>
      </c>
    </row>
    <row r="3201" spans="1:8" x14ac:dyDescent="0.25">
      <c r="A3201">
        <v>564265</v>
      </c>
      <c r="B3201" t="s">
        <v>1923</v>
      </c>
      <c r="C3201">
        <v>5102</v>
      </c>
      <c r="D3201" t="s">
        <v>1805</v>
      </c>
      <c r="E3201" t="s">
        <v>1806</v>
      </c>
      <c r="F3201" t="s">
        <v>1807</v>
      </c>
      <c r="G3201" t="s">
        <v>1794</v>
      </c>
      <c r="H3201" t="s">
        <v>1795</v>
      </c>
    </row>
    <row r="3202" spans="1:8" x14ac:dyDescent="0.25">
      <c r="A3202">
        <v>564273</v>
      </c>
      <c r="B3202" t="s">
        <v>2857</v>
      </c>
      <c r="C3202">
        <v>2120</v>
      </c>
      <c r="D3202" t="s">
        <v>3477</v>
      </c>
      <c r="E3202" t="s">
        <v>3478</v>
      </c>
      <c r="F3202" t="s">
        <v>3477</v>
      </c>
      <c r="G3202" t="s">
        <v>3447</v>
      </c>
      <c r="H3202" t="s">
        <v>3448</v>
      </c>
    </row>
    <row r="3203" spans="1:8" x14ac:dyDescent="0.25">
      <c r="A3203">
        <v>564281</v>
      </c>
      <c r="B3203" t="s">
        <v>1924</v>
      </c>
      <c r="C3203">
        <v>5105</v>
      </c>
      <c r="D3203" t="s">
        <v>1807</v>
      </c>
      <c r="E3203" t="s">
        <v>1806</v>
      </c>
      <c r="F3203" t="s">
        <v>1807</v>
      </c>
      <c r="G3203" t="s">
        <v>1794</v>
      </c>
      <c r="H3203" t="s">
        <v>1795</v>
      </c>
    </row>
    <row r="3204" spans="1:8" x14ac:dyDescent="0.25">
      <c r="A3204">
        <v>564290</v>
      </c>
      <c r="B3204" t="s">
        <v>1925</v>
      </c>
      <c r="C3204">
        <v>5105</v>
      </c>
      <c r="D3204" t="s">
        <v>1807</v>
      </c>
      <c r="E3204" t="s">
        <v>1806</v>
      </c>
      <c r="F3204" t="s">
        <v>1807</v>
      </c>
      <c r="G3204" t="s">
        <v>1794</v>
      </c>
      <c r="H3204" t="s">
        <v>1795</v>
      </c>
    </row>
    <row r="3205" spans="1:8" x14ac:dyDescent="0.25">
      <c r="A3205">
        <v>564303</v>
      </c>
      <c r="B3205" t="s">
        <v>1894</v>
      </c>
      <c r="C3205">
        <v>5109</v>
      </c>
      <c r="D3205" t="s">
        <v>1814</v>
      </c>
      <c r="E3205" t="s">
        <v>1806</v>
      </c>
      <c r="F3205" t="s">
        <v>1807</v>
      </c>
      <c r="G3205" t="s">
        <v>1794</v>
      </c>
      <c r="H3205" t="s">
        <v>1795</v>
      </c>
    </row>
    <row r="3206" spans="1:8" x14ac:dyDescent="0.25">
      <c r="A3206">
        <v>564311</v>
      </c>
      <c r="B3206" t="s">
        <v>1926</v>
      </c>
      <c r="C3206">
        <v>5102</v>
      </c>
      <c r="D3206" t="s">
        <v>1805</v>
      </c>
      <c r="E3206" t="s">
        <v>1806</v>
      </c>
      <c r="F3206" t="s">
        <v>1807</v>
      </c>
      <c r="G3206" t="s">
        <v>1794</v>
      </c>
      <c r="H3206" t="s">
        <v>1795</v>
      </c>
    </row>
    <row r="3207" spans="1:8" x14ac:dyDescent="0.25">
      <c r="A3207">
        <v>564320</v>
      </c>
      <c r="B3207" t="s">
        <v>4243</v>
      </c>
      <c r="C3207">
        <v>2120</v>
      </c>
      <c r="D3207" t="s">
        <v>3477</v>
      </c>
      <c r="E3207" t="s">
        <v>3478</v>
      </c>
      <c r="F3207" t="s">
        <v>3477</v>
      </c>
      <c r="G3207" t="s">
        <v>3447</v>
      </c>
      <c r="H3207" t="s">
        <v>3448</v>
      </c>
    </row>
    <row r="3208" spans="1:8" x14ac:dyDescent="0.25">
      <c r="A3208">
        <v>564338</v>
      </c>
      <c r="B3208" t="s">
        <v>549</v>
      </c>
      <c r="C3208">
        <v>2107</v>
      </c>
      <c r="D3208" t="s">
        <v>3482</v>
      </c>
      <c r="E3208" t="s">
        <v>3478</v>
      </c>
      <c r="F3208" t="s">
        <v>3477</v>
      </c>
      <c r="G3208" t="s">
        <v>3447</v>
      </c>
      <c r="H3208" t="s">
        <v>3448</v>
      </c>
    </row>
    <row r="3209" spans="1:8" x14ac:dyDescent="0.25">
      <c r="A3209">
        <v>564346</v>
      </c>
      <c r="B3209" t="s">
        <v>4244</v>
      </c>
      <c r="C3209">
        <v>2120</v>
      </c>
      <c r="D3209" t="s">
        <v>3477</v>
      </c>
      <c r="E3209" t="s">
        <v>3478</v>
      </c>
      <c r="F3209" t="s">
        <v>3477</v>
      </c>
      <c r="G3209" t="s">
        <v>3447</v>
      </c>
      <c r="H3209" t="s">
        <v>3448</v>
      </c>
    </row>
    <row r="3210" spans="1:8" x14ac:dyDescent="0.25">
      <c r="A3210">
        <v>564354</v>
      </c>
      <c r="B3210" t="s">
        <v>1927</v>
      </c>
      <c r="C3210">
        <v>5109</v>
      </c>
      <c r="D3210" t="s">
        <v>1814</v>
      </c>
      <c r="E3210" t="s">
        <v>1806</v>
      </c>
      <c r="F3210" t="s">
        <v>1807</v>
      </c>
      <c r="G3210" t="s">
        <v>1794</v>
      </c>
      <c r="H3210" t="s">
        <v>1795</v>
      </c>
    </row>
    <row r="3211" spans="1:8" x14ac:dyDescent="0.25">
      <c r="A3211">
        <v>564362</v>
      </c>
      <c r="B3211" t="s">
        <v>4245</v>
      </c>
      <c r="C3211">
        <v>2120</v>
      </c>
      <c r="D3211" t="s">
        <v>3477</v>
      </c>
      <c r="E3211" t="s">
        <v>3478</v>
      </c>
      <c r="F3211" t="s">
        <v>3477</v>
      </c>
      <c r="G3211" t="s">
        <v>3447</v>
      </c>
      <c r="H3211" t="s">
        <v>3448</v>
      </c>
    </row>
    <row r="3212" spans="1:8" x14ac:dyDescent="0.25">
      <c r="A3212">
        <v>564371</v>
      </c>
      <c r="B3212" t="s">
        <v>1928</v>
      </c>
      <c r="C3212">
        <v>5102</v>
      </c>
      <c r="D3212" t="s">
        <v>1805</v>
      </c>
      <c r="E3212" t="s">
        <v>1806</v>
      </c>
      <c r="F3212" t="s">
        <v>1807</v>
      </c>
      <c r="G3212" t="s">
        <v>1794</v>
      </c>
      <c r="H3212" t="s">
        <v>1795</v>
      </c>
    </row>
    <row r="3213" spans="1:8" x14ac:dyDescent="0.25">
      <c r="A3213">
        <v>564389</v>
      </c>
      <c r="B3213" t="s">
        <v>467</v>
      </c>
      <c r="C3213">
        <v>2120</v>
      </c>
      <c r="D3213" t="s">
        <v>3477</v>
      </c>
      <c r="E3213" t="s">
        <v>3478</v>
      </c>
      <c r="F3213" t="s">
        <v>3477</v>
      </c>
      <c r="G3213" t="s">
        <v>3447</v>
      </c>
      <c r="H3213" t="s">
        <v>3448</v>
      </c>
    </row>
    <row r="3214" spans="1:8" x14ac:dyDescent="0.25">
      <c r="A3214">
        <v>564397</v>
      </c>
      <c r="B3214" t="s">
        <v>1929</v>
      </c>
      <c r="C3214">
        <v>5105</v>
      </c>
      <c r="D3214" t="s">
        <v>1807</v>
      </c>
      <c r="E3214" t="s">
        <v>1806</v>
      </c>
      <c r="F3214" t="s">
        <v>1807</v>
      </c>
      <c r="G3214" t="s">
        <v>1794</v>
      </c>
      <c r="H3214" t="s">
        <v>1795</v>
      </c>
    </row>
    <row r="3215" spans="1:8" x14ac:dyDescent="0.25">
      <c r="A3215">
        <v>564401</v>
      </c>
      <c r="B3215" t="s">
        <v>1930</v>
      </c>
      <c r="C3215">
        <v>5109</v>
      </c>
      <c r="D3215" t="s">
        <v>1814</v>
      </c>
      <c r="E3215" t="s">
        <v>1806</v>
      </c>
      <c r="F3215" t="s">
        <v>1807</v>
      </c>
      <c r="G3215" t="s">
        <v>1794</v>
      </c>
      <c r="H3215" t="s">
        <v>1795</v>
      </c>
    </row>
    <row r="3216" spans="1:8" x14ac:dyDescent="0.25">
      <c r="A3216">
        <v>564419</v>
      </c>
      <c r="B3216" t="s">
        <v>4246</v>
      </c>
      <c r="C3216">
        <v>2120</v>
      </c>
      <c r="D3216" t="s">
        <v>3477</v>
      </c>
      <c r="E3216" t="s">
        <v>3478</v>
      </c>
      <c r="F3216" t="s">
        <v>3477</v>
      </c>
      <c r="G3216" t="s">
        <v>3447</v>
      </c>
      <c r="H3216" t="s">
        <v>3448</v>
      </c>
    </row>
    <row r="3217" spans="1:8" x14ac:dyDescent="0.25">
      <c r="A3217">
        <v>564427</v>
      </c>
      <c r="B3217" t="s">
        <v>1931</v>
      </c>
      <c r="C3217">
        <v>5105</v>
      </c>
      <c r="D3217" t="s">
        <v>1807</v>
      </c>
      <c r="E3217" t="s">
        <v>1806</v>
      </c>
      <c r="F3217" t="s">
        <v>1807</v>
      </c>
      <c r="G3217" t="s">
        <v>1794</v>
      </c>
      <c r="H3217" t="s">
        <v>1795</v>
      </c>
    </row>
    <row r="3218" spans="1:8" x14ac:dyDescent="0.25">
      <c r="A3218">
        <v>564435</v>
      </c>
      <c r="B3218" t="s">
        <v>1932</v>
      </c>
      <c r="C3218">
        <v>5109</v>
      </c>
      <c r="D3218" t="s">
        <v>1814</v>
      </c>
      <c r="E3218" t="s">
        <v>1806</v>
      </c>
      <c r="F3218" t="s">
        <v>1807</v>
      </c>
      <c r="G3218" t="s">
        <v>1794</v>
      </c>
      <c r="H3218" t="s">
        <v>1795</v>
      </c>
    </row>
    <row r="3219" spans="1:8" x14ac:dyDescent="0.25">
      <c r="A3219">
        <v>564443</v>
      </c>
      <c r="B3219" t="s">
        <v>1933</v>
      </c>
      <c r="C3219">
        <v>5109</v>
      </c>
      <c r="D3219" t="s">
        <v>1814</v>
      </c>
      <c r="E3219" t="s">
        <v>1806</v>
      </c>
      <c r="F3219" t="s">
        <v>1807</v>
      </c>
      <c r="G3219" t="s">
        <v>1794</v>
      </c>
      <c r="H3219" t="s">
        <v>1795</v>
      </c>
    </row>
    <row r="3220" spans="1:8" x14ac:dyDescent="0.25">
      <c r="A3220">
        <v>564451</v>
      </c>
      <c r="B3220" t="s">
        <v>1934</v>
      </c>
      <c r="C3220">
        <v>5109</v>
      </c>
      <c r="D3220" t="s">
        <v>1814</v>
      </c>
      <c r="E3220" t="s">
        <v>1806</v>
      </c>
      <c r="F3220" t="s">
        <v>1807</v>
      </c>
      <c r="G3220" t="s">
        <v>1794</v>
      </c>
      <c r="H3220" t="s">
        <v>1795</v>
      </c>
    </row>
    <row r="3221" spans="1:8" x14ac:dyDescent="0.25">
      <c r="A3221">
        <v>564460</v>
      </c>
      <c r="B3221" t="s">
        <v>1935</v>
      </c>
      <c r="C3221">
        <v>5105</v>
      </c>
      <c r="D3221" t="s">
        <v>1807</v>
      </c>
      <c r="E3221" t="s">
        <v>1806</v>
      </c>
      <c r="F3221" t="s">
        <v>1807</v>
      </c>
      <c r="G3221" t="s">
        <v>1794</v>
      </c>
      <c r="H3221" t="s">
        <v>1795</v>
      </c>
    </row>
    <row r="3222" spans="1:8" x14ac:dyDescent="0.25">
      <c r="A3222">
        <v>564478</v>
      </c>
      <c r="B3222" t="s">
        <v>4247</v>
      </c>
      <c r="C3222">
        <v>2120</v>
      </c>
      <c r="D3222" t="s">
        <v>3477</v>
      </c>
      <c r="E3222" t="s">
        <v>3478</v>
      </c>
      <c r="F3222" t="s">
        <v>3477</v>
      </c>
      <c r="G3222" t="s">
        <v>3447</v>
      </c>
      <c r="H3222" t="s">
        <v>3448</v>
      </c>
    </row>
    <row r="3223" spans="1:8" x14ac:dyDescent="0.25">
      <c r="A3223">
        <v>564486</v>
      </c>
      <c r="B3223" t="s">
        <v>2980</v>
      </c>
      <c r="C3223">
        <v>2120</v>
      </c>
      <c r="D3223" t="s">
        <v>3477</v>
      </c>
      <c r="E3223" t="s">
        <v>3478</v>
      </c>
      <c r="F3223" t="s">
        <v>3477</v>
      </c>
      <c r="G3223" t="s">
        <v>3447</v>
      </c>
      <c r="H3223" t="s">
        <v>3448</v>
      </c>
    </row>
    <row r="3224" spans="1:8" x14ac:dyDescent="0.25">
      <c r="A3224">
        <v>564494</v>
      </c>
      <c r="B3224" t="s">
        <v>18</v>
      </c>
      <c r="C3224">
        <v>5102</v>
      </c>
      <c r="D3224" t="s">
        <v>1805</v>
      </c>
      <c r="E3224" t="s">
        <v>1806</v>
      </c>
      <c r="F3224" t="s">
        <v>1807</v>
      </c>
      <c r="G3224" t="s">
        <v>1794</v>
      </c>
      <c r="H3224" t="s">
        <v>1795</v>
      </c>
    </row>
    <row r="3225" spans="1:8" x14ac:dyDescent="0.25">
      <c r="A3225">
        <v>564508</v>
      </c>
      <c r="B3225" t="s">
        <v>4248</v>
      </c>
      <c r="C3225">
        <v>2120</v>
      </c>
      <c r="D3225" t="s">
        <v>3477</v>
      </c>
      <c r="E3225" t="s">
        <v>3478</v>
      </c>
      <c r="F3225" t="s">
        <v>3477</v>
      </c>
      <c r="G3225" t="s">
        <v>3447</v>
      </c>
      <c r="H3225" t="s">
        <v>3448</v>
      </c>
    </row>
    <row r="3226" spans="1:8" x14ac:dyDescent="0.25">
      <c r="A3226">
        <v>564516</v>
      </c>
      <c r="B3226" t="s">
        <v>1936</v>
      </c>
      <c r="C3226">
        <v>5109</v>
      </c>
      <c r="D3226" t="s">
        <v>1814</v>
      </c>
      <c r="E3226" t="s">
        <v>1806</v>
      </c>
      <c r="F3226" t="s">
        <v>1807</v>
      </c>
      <c r="G3226" t="s">
        <v>1794</v>
      </c>
      <c r="H3226" t="s">
        <v>1795</v>
      </c>
    </row>
    <row r="3227" spans="1:8" x14ac:dyDescent="0.25">
      <c r="A3227">
        <v>564524</v>
      </c>
      <c r="B3227" t="s">
        <v>3040</v>
      </c>
      <c r="C3227">
        <v>2120</v>
      </c>
      <c r="D3227" t="s">
        <v>3477</v>
      </c>
      <c r="E3227" t="s">
        <v>3478</v>
      </c>
      <c r="F3227" t="s">
        <v>3477</v>
      </c>
      <c r="G3227" t="s">
        <v>3447</v>
      </c>
      <c r="H3227" t="s">
        <v>3448</v>
      </c>
    </row>
    <row r="3228" spans="1:8" x14ac:dyDescent="0.25">
      <c r="A3228">
        <v>564532</v>
      </c>
      <c r="B3228" t="s">
        <v>1937</v>
      </c>
      <c r="C3228">
        <v>5105</v>
      </c>
      <c r="D3228" t="s">
        <v>1807</v>
      </c>
      <c r="E3228" t="s">
        <v>1806</v>
      </c>
      <c r="F3228" t="s">
        <v>1807</v>
      </c>
      <c r="G3228" t="s">
        <v>1794</v>
      </c>
      <c r="H3228" t="s">
        <v>1795</v>
      </c>
    </row>
    <row r="3229" spans="1:8" x14ac:dyDescent="0.25">
      <c r="A3229">
        <v>564541</v>
      </c>
      <c r="B3229" t="s">
        <v>1938</v>
      </c>
      <c r="C3229">
        <v>5105</v>
      </c>
      <c r="D3229" t="s">
        <v>1807</v>
      </c>
      <c r="E3229" t="s">
        <v>1806</v>
      </c>
      <c r="F3229" t="s">
        <v>1807</v>
      </c>
      <c r="G3229" t="s">
        <v>1794</v>
      </c>
      <c r="H3229" t="s">
        <v>1795</v>
      </c>
    </row>
    <row r="3230" spans="1:8" x14ac:dyDescent="0.25">
      <c r="A3230">
        <v>564559</v>
      </c>
      <c r="B3230" t="s">
        <v>4249</v>
      </c>
      <c r="C3230">
        <v>2120</v>
      </c>
      <c r="D3230" t="s">
        <v>3477</v>
      </c>
      <c r="E3230" t="s">
        <v>3478</v>
      </c>
      <c r="F3230" t="s">
        <v>3477</v>
      </c>
      <c r="G3230" t="s">
        <v>3447</v>
      </c>
      <c r="H3230" t="s">
        <v>3448</v>
      </c>
    </row>
    <row r="3231" spans="1:8" x14ac:dyDescent="0.25">
      <c r="A3231">
        <v>564567</v>
      </c>
      <c r="B3231" t="s">
        <v>4392</v>
      </c>
      <c r="C3231">
        <v>4205</v>
      </c>
      <c r="D3231" t="s">
        <v>4392</v>
      </c>
      <c r="E3231" t="s">
        <v>4391</v>
      </c>
      <c r="F3231" t="s">
        <v>4392</v>
      </c>
      <c r="G3231" t="s">
        <v>4393</v>
      </c>
      <c r="H3231" t="s">
        <v>4394</v>
      </c>
    </row>
    <row r="3232" spans="1:8" x14ac:dyDescent="0.25">
      <c r="A3232">
        <v>564575</v>
      </c>
      <c r="B3232" t="s">
        <v>4518</v>
      </c>
      <c r="C3232">
        <v>4211</v>
      </c>
      <c r="D3232" t="s">
        <v>4413</v>
      </c>
      <c r="E3232" t="s">
        <v>4391</v>
      </c>
      <c r="F3232" t="s">
        <v>4392</v>
      </c>
      <c r="G3232" t="s">
        <v>4393</v>
      </c>
      <c r="H3232" t="s">
        <v>4394</v>
      </c>
    </row>
    <row r="3233" spans="1:8" x14ac:dyDescent="0.25">
      <c r="A3233">
        <v>564583</v>
      </c>
      <c r="B3233" t="s">
        <v>4250</v>
      </c>
      <c r="C3233">
        <v>2120</v>
      </c>
      <c r="D3233" t="s">
        <v>3477</v>
      </c>
      <c r="E3233" t="s">
        <v>3478</v>
      </c>
      <c r="F3233" t="s">
        <v>3477</v>
      </c>
      <c r="G3233" t="s">
        <v>3447</v>
      </c>
      <c r="H3233" t="s">
        <v>3448</v>
      </c>
    </row>
    <row r="3234" spans="1:8" x14ac:dyDescent="0.25">
      <c r="A3234">
        <v>564591</v>
      </c>
      <c r="B3234" t="s">
        <v>4519</v>
      </c>
      <c r="C3234">
        <v>4205</v>
      </c>
      <c r="D3234" t="s">
        <v>4392</v>
      </c>
      <c r="E3234" t="s">
        <v>4391</v>
      </c>
      <c r="F3234" t="s">
        <v>4392</v>
      </c>
      <c r="G3234" t="s">
        <v>4393</v>
      </c>
      <c r="H3234" t="s">
        <v>4394</v>
      </c>
    </row>
    <row r="3235" spans="1:8" x14ac:dyDescent="0.25">
      <c r="A3235">
        <v>564605</v>
      </c>
      <c r="B3235" t="s">
        <v>4251</v>
      </c>
      <c r="C3235">
        <v>2120</v>
      </c>
      <c r="D3235" t="s">
        <v>3477</v>
      </c>
      <c r="E3235" t="s">
        <v>3478</v>
      </c>
      <c r="F3235" t="s">
        <v>3477</v>
      </c>
      <c r="G3235" t="s">
        <v>3447</v>
      </c>
      <c r="H3235" t="s">
        <v>3448</v>
      </c>
    </row>
    <row r="3236" spans="1:8" x14ac:dyDescent="0.25">
      <c r="A3236">
        <v>564613</v>
      </c>
      <c r="B3236" t="s">
        <v>4520</v>
      </c>
      <c r="C3236">
        <v>4205</v>
      </c>
      <c r="D3236" t="s">
        <v>4392</v>
      </c>
      <c r="E3236" t="s">
        <v>4391</v>
      </c>
      <c r="F3236" t="s">
        <v>4392</v>
      </c>
      <c r="G3236" t="s">
        <v>4393</v>
      </c>
      <c r="H3236" t="s">
        <v>4394</v>
      </c>
    </row>
    <row r="3237" spans="1:8" x14ac:dyDescent="0.25">
      <c r="A3237">
        <v>564621</v>
      </c>
      <c r="B3237" t="s">
        <v>4521</v>
      </c>
      <c r="C3237">
        <v>4205</v>
      </c>
      <c r="D3237" t="s">
        <v>4392</v>
      </c>
      <c r="E3237" t="s">
        <v>4391</v>
      </c>
      <c r="F3237" t="s">
        <v>4392</v>
      </c>
      <c r="G3237" t="s">
        <v>4393</v>
      </c>
      <c r="H3237" t="s">
        <v>4394</v>
      </c>
    </row>
    <row r="3238" spans="1:8" x14ac:dyDescent="0.25">
      <c r="A3238">
        <v>564630</v>
      </c>
      <c r="B3238" t="s">
        <v>425</v>
      </c>
      <c r="C3238">
        <v>2120</v>
      </c>
      <c r="D3238" t="s">
        <v>3477</v>
      </c>
      <c r="E3238" t="s">
        <v>3478</v>
      </c>
      <c r="F3238" t="s">
        <v>3477</v>
      </c>
      <c r="G3238" t="s">
        <v>3447</v>
      </c>
      <c r="H3238" t="s">
        <v>3448</v>
      </c>
    </row>
    <row r="3239" spans="1:8" x14ac:dyDescent="0.25">
      <c r="A3239">
        <v>564648</v>
      </c>
      <c r="B3239" t="s">
        <v>4522</v>
      </c>
      <c r="C3239">
        <v>4211</v>
      </c>
      <c r="D3239" t="s">
        <v>4413</v>
      </c>
      <c r="E3239" t="s">
        <v>4391</v>
      </c>
      <c r="F3239" t="s">
        <v>4392</v>
      </c>
      <c r="G3239" t="s">
        <v>4393</v>
      </c>
      <c r="H3239" t="s">
        <v>4394</v>
      </c>
    </row>
    <row r="3240" spans="1:8" x14ac:dyDescent="0.25">
      <c r="A3240">
        <v>564656</v>
      </c>
      <c r="B3240" t="s">
        <v>4523</v>
      </c>
      <c r="C3240">
        <v>4211</v>
      </c>
      <c r="D3240" t="s">
        <v>4413</v>
      </c>
      <c r="E3240" t="s">
        <v>4391</v>
      </c>
      <c r="F3240" t="s">
        <v>4392</v>
      </c>
      <c r="G3240" t="s">
        <v>4393</v>
      </c>
      <c r="H3240" t="s">
        <v>4394</v>
      </c>
    </row>
    <row r="3241" spans="1:8" x14ac:dyDescent="0.25">
      <c r="A3241">
        <v>564664</v>
      </c>
      <c r="B3241" t="s">
        <v>974</v>
      </c>
      <c r="C3241">
        <v>2120</v>
      </c>
      <c r="D3241" t="s">
        <v>3477</v>
      </c>
      <c r="E3241" t="s">
        <v>3478</v>
      </c>
      <c r="F3241" t="s">
        <v>3477</v>
      </c>
      <c r="G3241" t="s">
        <v>3447</v>
      </c>
      <c r="H3241" t="s">
        <v>3448</v>
      </c>
    </row>
    <row r="3242" spans="1:8" x14ac:dyDescent="0.25">
      <c r="A3242">
        <v>564672</v>
      </c>
      <c r="B3242" t="s">
        <v>4524</v>
      </c>
      <c r="C3242">
        <v>4211</v>
      </c>
      <c r="D3242" t="s">
        <v>4413</v>
      </c>
      <c r="E3242" t="s">
        <v>4391</v>
      </c>
      <c r="F3242" t="s">
        <v>4392</v>
      </c>
      <c r="G3242" t="s">
        <v>4393</v>
      </c>
      <c r="H3242" t="s">
        <v>4394</v>
      </c>
    </row>
    <row r="3243" spans="1:8" x14ac:dyDescent="0.25">
      <c r="A3243">
        <v>564681</v>
      </c>
      <c r="B3243" t="s">
        <v>4252</v>
      </c>
      <c r="C3243">
        <v>2110</v>
      </c>
      <c r="D3243" t="s">
        <v>3460</v>
      </c>
      <c r="E3243" t="s">
        <v>3461</v>
      </c>
      <c r="F3243" t="s">
        <v>3460</v>
      </c>
      <c r="G3243" t="s">
        <v>3447</v>
      </c>
      <c r="H3243" t="s">
        <v>3448</v>
      </c>
    </row>
    <row r="3244" spans="1:8" x14ac:dyDescent="0.25">
      <c r="A3244">
        <v>564699</v>
      </c>
      <c r="B3244" t="s">
        <v>4525</v>
      </c>
      <c r="C3244">
        <v>4208</v>
      </c>
      <c r="D3244" t="s">
        <v>4390</v>
      </c>
      <c r="E3244" t="s">
        <v>4391</v>
      </c>
      <c r="F3244" t="s">
        <v>4392</v>
      </c>
      <c r="G3244" t="s">
        <v>4393</v>
      </c>
      <c r="H3244" t="s">
        <v>4394</v>
      </c>
    </row>
    <row r="3245" spans="1:8" x14ac:dyDescent="0.25">
      <c r="A3245">
        <v>564702</v>
      </c>
      <c r="B3245" t="s">
        <v>4253</v>
      </c>
      <c r="C3245">
        <v>2106</v>
      </c>
      <c r="D3245" t="s">
        <v>3468</v>
      </c>
      <c r="E3245" t="s">
        <v>3461</v>
      </c>
      <c r="F3245" t="s">
        <v>3460</v>
      </c>
      <c r="G3245" t="s">
        <v>3447</v>
      </c>
      <c r="H3245" t="s">
        <v>3448</v>
      </c>
    </row>
    <row r="3246" spans="1:8" x14ac:dyDescent="0.25">
      <c r="A3246">
        <v>564711</v>
      </c>
      <c r="B3246" t="s">
        <v>4526</v>
      </c>
      <c r="C3246">
        <v>4208</v>
      </c>
      <c r="D3246" t="s">
        <v>4390</v>
      </c>
      <c r="E3246" t="s">
        <v>4391</v>
      </c>
      <c r="F3246" t="s">
        <v>4392</v>
      </c>
      <c r="G3246" t="s">
        <v>4393</v>
      </c>
      <c r="H3246" t="s">
        <v>4394</v>
      </c>
    </row>
    <row r="3247" spans="1:8" x14ac:dyDescent="0.25">
      <c r="A3247">
        <v>564729</v>
      </c>
      <c r="B3247" t="s">
        <v>4527</v>
      </c>
      <c r="C3247">
        <v>4208</v>
      </c>
      <c r="D3247" t="s">
        <v>4390</v>
      </c>
      <c r="E3247" t="s">
        <v>4391</v>
      </c>
      <c r="F3247" t="s">
        <v>4392</v>
      </c>
      <c r="G3247" t="s">
        <v>4393</v>
      </c>
      <c r="H3247" t="s">
        <v>4394</v>
      </c>
    </row>
    <row r="3248" spans="1:8" x14ac:dyDescent="0.25">
      <c r="A3248">
        <v>564737</v>
      </c>
      <c r="B3248" t="s">
        <v>4528</v>
      </c>
      <c r="C3248">
        <v>4208</v>
      </c>
      <c r="D3248" t="s">
        <v>4390</v>
      </c>
      <c r="E3248" t="s">
        <v>4391</v>
      </c>
      <c r="F3248" t="s">
        <v>4392</v>
      </c>
      <c r="G3248" t="s">
        <v>4393</v>
      </c>
      <c r="H3248" t="s">
        <v>4394</v>
      </c>
    </row>
    <row r="3249" spans="1:8" x14ac:dyDescent="0.25">
      <c r="A3249">
        <v>564745</v>
      </c>
      <c r="B3249" t="s">
        <v>4529</v>
      </c>
      <c r="C3249">
        <v>4211</v>
      </c>
      <c r="D3249" t="s">
        <v>4413</v>
      </c>
      <c r="E3249" t="s">
        <v>4391</v>
      </c>
      <c r="F3249" t="s">
        <v>4392</v>
      </c>
      <c r="G3249" t="s">
        <v>4393</v>
      </c>
      <c r="H3249" t="s">
        <v>4394</v>
      </c>
    </row>
    <row r="3250" spans="1:8" x14ac:dyDescent="0.25">
      <c r="A3250">
        <v>564753</v>
      </c>
      <c r="B3250" t="s">
        <v>4530</v>
      </c>
      <c r="C3250">
        <v>4211</v>
      </c>
      <c r="D3250" t="s">
        <v>4413</v>
      </c>
      <c r="E3250" t="s">
        <v>4391</v>
      </c>
      <c r="F3250" t="s">
        <v>4392</v>
      </c>
      <c r="G3250" t="s">
        <v>4393</v>
      </c>
      <c r="H3250" t="s">
        <v>4394</v>
      </c>
    </row>
    <row r="3251" spans="1:8" x14ac:dyDescent="0.25">
      <c r="A3251">
        <v>564761</v>
      </c>
      <c r="B3251" t="s">
        <v>4254</v>
      </c>
      <c r="C3251">
        <v>2122</v>
      </c>
      <c r="D3251" t="s">
        <v>868</v>
      </c>
      <c r="E3251" t="s">
        <v>3451</v>
      </c>
      <c r="F3251" t="s">
        <v>3452</v>
      </c>
      <c r="G3251" t="s">
        <v>3447</v>
      </c>
      <c r="H3251" t="s">
        <v>3448</v>
      </c>
    </row>
    <row r="3252" spans="1:8" x14ac:dyDescent="0.25">
      <c r="A3252">
        <v>564770</v>
      </c>
      <c r="B3252" t="s">
        <v>4531</v>
      </c>
      <c r="C3252">
        <v>4205</v>
      </c>
      <c r="D3252" t="s">
        <v>4392</v>
      </c>
      <c r="E3252" t="s">
        <v>4391</v>
      </c>
      <c r="F3252" t="s">
        <v>4392</v>
      </c>
      <c r="G3252" t="s">
        <v>4393</v>
      </c>
      <c r="H3252" t="s">
        <v>4394</v>
      </c>
    </row>
    <row r="3253" spans="1:8" x14ac:dyDescent="0.25">
      <c r="A3253">
        <v>564788</v>
      </c>
      <c r="B3253" t="s">
        <v>4255</v>
      </c>
      <c r="C3253">
        <v>2122</v>
      </c>
      <c r="D3253" t="s">
        <v>868</v>
      </c>
      <c r="E3253" t="s">
        <v>3451</v>
      </c>
      <c r="F3253" t="s">
        <v>3452</v>
      </c>
      <c r="G3253" t="s">
        <v>3447</v>
      </c>
      <c r="H3253" t="s">
        <v>3448</v>
      </c>
    </row>
    <row r="3254" spans="1:8" x14ac:dyDescent="0.25">
      <c r="A3254">
        <v>564796</v>
      </c>
      <c r="B3254" t="s">
        <v>4256</v>
      </c>
      <c r="C3254">
        <v>2122</v>
      </c>
      <c r="D3254" t="s">
        <v>868</v>
      </c>
      <c r="E3254" t="s">
        <v>3451</v>
      </c>
      <c r="F3254" t="s">
        <v>3452</v>
      </c>
      <c r="G3254" t="s">
        <v>3447</v>
      </c>
      <c r="H3254" t="s">
        <v>3448</v>
      </c>
    </row>
    <row r="3255" spans="1:8" x14ac:dyDescent="0.25">
      <c r="A3255">
        <v>564800</v>
      </c>
      <c r="B3255" t="s">
        <v>4257</v>
      </c>
      <c r="C3255">
        <v>2106</v>
      </c>
      <c r="D3255" t="s">
        <v>3468</v>
      </c>
      <c r="E3255" t="s">
        <v>3461</v>
      </c>
      <c r="F3255" t="s">
        <v>3460</v>
      </c>
      <c r="G3255" t="s">
        <v>3447</v>
      </c>
      <c r="H3255" t="s">
        <v>3448</v>
      </c>
    </row>
    <row r="3256" spans="1:8" x14ac:dyDescent="0.25">
      <c r="A3256">
        <v>564818</v>
      </c>
      <c r="B3256" t="s">
        <v>4532</v>
      </c>
      <c r="C3256">
        <v>4211</v>
      </c>
      <c r="D3256" t="s">
        <v>4413</v>
      </c>
      <c r="E3256" t="s">
        <v>4391</v>
      </c>
      <c r="F3256" t="s">
        <v>4392</v>
      </c>
      <c r="G3256" t="s">
        <v>4393</v>
      </c>
      <c r="H3256" t="s">
        <v>4394</v>
      </c>
    </row>
    <row r="3257" spans="1:8" x14ac:dyDescent="0.25">
      <c r="A3257">
        <v>564826</v>
      </c>
      <c r="B3257" t="s">
        <v>4258</v>
      </c>
      <c r="C3257">
        <v>2106</v>
      </c>
      <c r="D3257" t="s">
        <v>3468</v>
      </c>
      <c r="E3257" t="s">
        <v>3461</v>
      </c>
      <c r="F3257" t="s">
        <v>3460</v>
      </c>
      <c r="G3257" t="s">
        <v>3447</v>
      </c>
      <c r="H3257" t="s">
        <v>3448</v>
      </c>
    </row>
    <row r="3258" spans="1:8" x14ac:dyDescent="0.25">
      <c r="A3258">
        <v>564834</v>
      </c>
      <c r="B3258" t="s">
        <v>4533</v>
      </c>
      <c r="C3258">
        <v>4208</v>
      </c>
      <c r="D3258" t="s">
        <v>4390</v>
      </c>
      <c r="E3258" t="s">
        <v>4391</v>
      </c>
      <c r="F3258" t="s">
        <v>4392</v>
      </c>
      <c r="G3258" t="s">
        <v>4393</v>
      </c>
      <c r="H3258" t="s">
        <v>4394</v>
      </c>
    </row>
    <row r="3259" spans="1:8" x14ac:dyDescent="0.25">
      <c r="A3259">
        <v>564842</v>
      </c>
      <c r="B3259" t="s">
        <v>4534</v>
      </c>
      <c r="C3259">
        <v>4205</v>
      </c>
      <c r="D3259" t="s">
        <v>4392</v>
      </c>
      <c r="E3259" t="s">
        <v>4391</v>
      </c>
      <c r="F3259" t="s">
        <v>4392</v>
      </c>
      <c r="G3259" t="s">
        <v>4393</v>
      </c>
      <c r="H3259" t="s">
        <v>4394</v>
      </c>
    </row>
    <row r="3260" spans="1:8" x14ac:dyDescent="0.25">
      <c r="A3260">
        <v>564851</v>
      </c>
      <c r="B3260" t="s">
        <v>4535</v>
      </c>
      <c r="C3260">
        <v>4211</v>
      </c>
      <c r="D3260" t="s">
        <v>4413</v>
      </c>
      <c r="E3260" t="s">
        <v>4391</v>
      </c>
      <c r="F3260" t="s">
        <v>4392</v>
      </c>
      <c r="G3260" t="s">
        <v>4393</v>
      </c>
      <c r="H3260" t="s">
        <v>4394</v>
      </c>
    </row>
    <row r="3261" spans="1:8" x14ac:dyDescent="0.25">
      <c r="A3261">
        <v>564869</v>
      </c>
      <c r="B3261" t="s">
        <v>60</v>
      </c>
      <c r="C3261">
        <v>2122</v>
      </c>
      <c r="D3261" t="s">
        <v>868</v>
      </c>
      <c r="E3261" t="s">
        <v>3451</v>
      </c>
      <c r="F3261" t="s">
        <v>3452</v>
      </c>
      <c r="G3261" t="s">
        <v>3447</v>
      </c>
      <c r="H3261" t="s">
        <v>3448</v>
      </c>
    </row>
    <row r="3262" spans="1:8" x14ac:dyDescent="0.25">
      <c r="A3262">
        <v>564877</v>
      </c>
      <c r="B3262" t="s">
        <v>4536</v>
      </c>
      <c r="C3262">
        <v>4205</v>
      </c>
      <c r="D3262" t="s">
        <v>4392</v>
      </c>
      <c r="E3262" t="s">
        <v>4391</v>
      </c>
      <c r="F3262" t="s">
        <v>4392</v>
      </c>
      <c r="G3262" t="s">
        <v>4393</v>
      </c>
      <c r="H3262" t="s">
        <v>4394</v>
      </c>
    </row>
    <row r="3263" spans="1:8" x14ac:dyDescent="0.25">
      <c r="A3263">
        <v>564885</v>
      </c>
      <c r="B3263" t="s">
        <v>4259</v>
      </c>
      <c r="C3263">
        <v>2122</v>
      </c>
      <c r="D3263" t="s">
        <v>868</v>
      </c>
      <c r="E3263" t="s">
        <v>3451</v>
      </c>
      <c r="F3263" t="s">
        <v>3452</v>
      </c>
      <c r="G3263" t="s">
        <v>3447</v>
      </c>
      <c r="H3263" t="s">
        <v>3448</v>
      </c>
    </row>
    <row r="3264" spans="1:8" x14ac:dyDescent="0.25">
      <c r="A3264">
        <v>564893</v>
      </c>
      <c r="B3264" t="s">
        <v>4537</v>
      </c>
      <c r="C3264">
        <v>4211</v>
      </c>
      <c r="D3264" t="s">
        <v>4413</v>
      </c>
      <c r="E3264" t="s">
        <v>4391</v>
      </c>
      <c r="F3264" t="s">
        <v>4392</v>
      </c>
      <c r="G3264" t="s">
        <v>4393</v>
      </c>
      <c r="H3264" t="s">
        <v>4394</v>
      </c>
    </row>
    <row r="3265" spans="1:8" x14ac:dyDescent="0.25">
      <c r="A3265">
        <v>564907</v>
      </c>
      <c r="B3265" t="s">
        <v>4260</v>
      </c>
      <c r="C3265">
        <v>2122</v>
      </c>
      <c r="D3265" t="s">
        <v>868</v>
      </c>
      <c r="E3265" t="s">
        <v>3451</v>
      </c>
      <c r="F3265" t="s">
        <v>3452</v>
      </c>
      <c r="G3265" t="s">
        <v>3447</v>
      </c>
      <c r="H3265" t="s">
        <v>3448</v>
      </c>
    </row>
    <row r="3266" spans="1:8" x14ac:dyDescent="0.25">
      <c r="A3266">
        <v>564915</v>
      </c>
      <c r="B3266" t="s">
        <v>4261</v>
      </c>
      <c r="C3266">
        <v>2122</v>
      </c>
      <c r="D3266" t="s">
        <v>868</v>
      </c>
      <c r="E3266" t="s">
        <v>3451</v>
      </c>
      <c r="F3266" t="s">
        <v>3452</v>
      </c>
      <c r="G3266" t="s">
        <v>3447</v>
      </c>
      <c r="H3266" t="s">
        <v>3448</v>
      </c>
    </row>
    <row r="3267" spans="1:8" x14ac:dyDescent="0.25">
      <c r="A3267">
        <v>564923</v>
      </c>
      <c r="B3267" t="s">
        <v>4538</v>
      </c>
      <c r="C3267">
        <v>4211</v>
      </c>
      <c r="D3267" t="s">
        <v>4413</v>
      </c>
      <c r="E3267" t="s">
        <v>4391</v>
      </c>
      <c r="F3267" t="s">
        <v>4392</v>
      </c>
      <c r="G3267" t="s">
        <v>4393</v>
      </c>
      <c r="H3267" t="s">
        <v>4394</v>
      </c>
    </row>
    <row r="3268" spans="1:8" x14ac:dyDescent="0.25">
      <c r="A3268">
        <v>564931</v>
      </c>
      <c r="B3268" t="s">
        <v>4539</v>
      </c>
      <c r="C3268">
        <v>4208</v>
      </c>
      <c r="D3268" t="s">
        <v>4390</v>
      </c>
      <c r="E3268" t="s">
        <v>4391</v>
      </c>
      <c r="F3268" t="s">
        <v>4392</v>
      </c>
      <c r="G3268" t="s">
        <v>4393</v>
      </c>
      <c r="H3268" t="s">
        <v>4394</v>
      </c>
    </row>
    <row r="3269" spans="1:8" x14ac:dyDescent="0.25">
      <c r="A3269">
        <v>564940</v>
      </c>
      <c r="B3269" t="s">
        <v>3228</v>
      </c>
      <c r="C3269">
        <v>4208</v>
      </c>
      <c r="D3269" t="s">
        <v>4390</v>
      </c>
      <c r="E3269" t="s">
        <v>4391</v>
      </c>
      <c r="F3269" t="s">
        <v>4392</v>
      </c>
      <c r="G3269" t="s">
        <v>4393</v>
      </c>
      <c r="H3269" t="s">
        <v>4394</v>
      </c>
    </row>
    <row r="3270" spans="1:8" x14ac:dyDescent="0.25">
      <c r="A3270">
        <v>564958</v>
      </c>
      <c r="B3270" t="s">
        <v>4540</v>
      </c>
      <c r="C3270">
        <v>4208</v>
      </c>
      <c r="D3270" t="s">
        <v>4390</v>
      </c>
      <c r="E3270" t="s">
        <v>4391</v>
      </c>
      <c r="F3270" t="s">
        <v>4392</v>
      </c>
      <c r="G3270" t="s">
        <v>4393</v>
      </c>
      <c r="H3270" t="s">
        <v>4394</v>
      </c>
    </row>
    <row r="3271" spans="1:8" x14ac:dyDescent="0.25">
      <c r="A3271">
        <v>564966</v>
      </c>
      <c r="B3271" t="s">
        <v>4541</v>
      </c>
      <c r="C3271">
        <v>4205</v>
      </c>
      <c r="D3271" t="s">
        <v>4392</v>
      </c>
      <c r="E3271" t="s">
        <v>4391</v>
      </c>
      <c r="F3271" t="s">
        <v>4392</v>
      </c>
      <c r="G3271" t="s">
        <v>4393</v>
      </c>
      <c r="H3271" t="s">
        <v>4394</v>
      </c>
    </row>
    <row r="3272" spans="1:8" x14ac:dyDescent="0.25">
      <c r="A3272">
        <v>564974</v>
      </c>
      <c r="B3272" t="s">
        <v>4262</v>
      </c>
      <c r="C3272">
        <v>2103</v>
      </c>
      <c r="D3272" t="s">
        <v>3450</v>
      </c>
      <c r="E3272" t="s">
        <v>3451</v>
      </c>
      <c r="F3272" t="s">
        <v>3452</v>
      </c>
      <c r="G3272" t="s">
        <v>3447</v>
      </c>
      <c r="H3272" t="s">
        <v>3448</v>
      </c>
    </row>
    <row r="3273" spans="1:8" x14ac:dyDescent="0.25">
      <c r="A3273">
        <v>564982</v>
      </c>
      <c r="B3273" t="s">
        <v>4263</v>
      </c>
      <c r="C3273">
        <v>2103</v>
      </c>
      <c r="D3273" t="s">
        <v>3450</v>
      </c>
      <c r="E3273" t="s">
        <v>3451</v>
      </c>
      <c r="F3273" t="s">
        <v>3452</v>
      </c>
      <c r="G3273" t="s">
        <v>3447</v>
      </c>
      <c r="H3273" t="s">
        <v>3448</v>
      </c>
    </row>
    <row r="3274" spans="1:8" x14ac:dyDescent="0.25">
      <c r="A3274">
        <v>564991</v>
      </c>
      <c r="B3274" t="s">
        <v>3190</v>
      </c>
      <c r="C3274">
        <v>2122</v>
      </c>
      <c r="D3274" t="s">
        <v>868</v>
      </c>
      <c r="E3274" t="s">
        <v>3451</v>
      </c>
      <c r="F3274" t="s">
        <v>3452</v>
      </c>
      <c r="G3274" t="s">
        <v>3447</v>
      </c>
      <c r="H3274" t="s">
        <v>3448</v>
      </c>
    </row>
    <row r="3275" spans="1:8" x14ac:dyDescent="0.25">
      <c r="A3275">
        <v>565008</v>
      </c>
      <c r="B3275" t="s">
        <v>4264</v>
      </c>
      <c r="C3275">
        <v>2103</v>
      </c>
      <c r="D3275" t="s">
        <v>3450</v>
      </c>
      <c r="E3275" t="s">
        <v>3451</v>
      </c>
      <c r="F3275" t="s">
        <v>3452</v>
      </c>
      <c r="G3275" t="s">
        <v>3447</v>
      </c>
      <c r="H3275" t="s">
        <v>3448</v>
      </c>
    </row>
    <row r="3276" spans="1:8" x14ac:dyDescent="0.25">
      <c r="A3276">
        <v>565016</v>
      </c>
      <c r="B3276" t="s">
        <v>4542</v>
      </c>
      <c r="C3276">
        <v>4208</v>
      </c>
      <c r="D3276" t="s">
        <v>4390</v>
      </c>
      <c r="E3276" t="s">
        <v>4391</v>
      </c>
      <c r="F3276" t="s">
        <v>4392</v>
      </c>
      <c r="G3276" t="s">
        <v>4393</v>
      </c>
      <c r="H3276" t="s">
        <v>4394</v>
      </c>
    </row>
    <row r="3277" spans="1:8" x14ac:dyDescent="0.25">
      <c r="A3277">
        <v>565024</v>
      </c>
      <c r="B3277" t="s">
        <v>4543</v>
      </c>
      <c r="C3277">
        <v>4208</v>
      </c>
      <c r="D3277" t="s">
        <v>4390</v>
      </c>
      <c r="E3277" t="s">
        <v>4391</v>
      </c>
      <c r="F3277" t="s">
        <v>4392</v>
      </c>
      <c r="G3277" t="s">
        <v>4393</v>
      </c>
      <c r="H3277" t="s">
        <v>4394</v>
      </c>
    </row>
    <row r="3278" spans="1:8" x14ac:dyDescent="0.25">
      <c r="A3278">
        <v>565032</v>
      </c>
      <c r="B3278" t="s">
        <v>4544</v>
      </c>
      <c r="C3278">
        <v>4211</v>
      </c>
      <c r="D3278" t="s">
        <v>4413</v>
      </c>
      <c r="E3278" t="s">
        <v>4391</v>
      </c>
      <c r="F3278" t="s">
        <v>4392</v>
      </c>
      <c r="G3278" t="s">
        <v>4393</v>
      </c>
      <c r="H3278" t="s">
        <v>4394</v>
      </c>
    </row>
    <row r="3279" spans="1:8" x14ac:dyDescent="0.25">
      <c r="A3279">
        <v>565041</v>
      </c>
      <c r="B3279" t="s">
        <v>1115</v>
      </c>
      <c r="C3279">
        <v>2121</v>
      </c>
      <c r="D3279" t="s">
        <v>3518</v>
      </c>
      <c r="E3279" t="s">
        <v>3519</v>
      </c>
      <c r="F3279" t="s">
        <v>3518</v>
      </c>
      <c r="G3279" t="s">
        <v>3447</v>
      </c>
      <c r="H3279" t="s">
        <v>3448</v>
      </c>
    </row>
    <row r="3280" spans="1:8" x14ac:dyDescent="0.25">
      <c r="A3280">
        <v>565059</v>
      </c>
      <c r="B3280" t="s">
        <v>4545</v>
      </c>
      <c r="C3280">
        <v>4211</v>
      </c>
      <c r="D3280" t="s">
        <v>4413</v>
      </c>
      <c r="E3280" t="s">
        <v>4391</v>
      </c>
      <c r="F3280" t="s">
        <v>4392</v>
      </c>
      <c r="G3280" t="s">
        <v>4393</v>
      </c>
      <c r="H3280" t="s">
        <v>4394</v>
      </c>
    </row>
    <row r="3281" spans="1:8" x14ac:dyDescent="0.25">
      <c r="A3281">
        <v>565067</v>
      </c>
      <c r="B3281" t="s">
        <v>4546</v>
      </c>
      <c r="C3281">
        <v>4211</v>
      </c>
      <c r="D3281" t="s">
        <v>4413</v>
      </c>
      <c r="E3281" t="s">
        <v>4391</v>
      </c>
      <c r="F3281" t="s">
        <v>4392</v>
      </c>
      <c r="G3281" t="s">
        <v>4393</v>
      </c>
      <c r="H3281" t="s">
        <v>4394</v>
      </c>
    </row>
    <row r="3282" spans="1:8" x14ac:dyDescent="0.25">
      <c r="A3282">
        <v>565075</v>
      </c>
      <c r="B3282" t="s">
        <v>4547</v>
      </c>
      <c r="C3282">
        <v>4208</v>
      </c>
      <c r="D3282" t="s">
        <v>4390</v>
      </c>
      <c r="E3282" t="s">
        <v>4391</v>
      </c>
      <c r="F3282" t="s">
        <v>4392</v>
      </c>
      <c r="G3282" t="s">
        <v>4393</v>
      </c>
      <c r="H3282" t="s">
        <v>4394</v>
      </c>
    </row>
    <row r="3283" spans="1:8" x14ac:dyDescent="0.25">
      <c r="A3283">
        <v>565083</v>
      </c>
      <c r="B3283" t="s">
        <v>4548</v>
      </c>
      <c r="C3283">
        <v>4205</v>
      </c>
      <c r="D3283" t="s">
        <v>4392</v>
      </c>
      <c r="E3283" t="s">
        <v>4391</v>
      </c>
      <c r="F3283" t="s">
        <v>4392</v>
      </c>
      <c r="G3283" t="s">
        <v>4393</v>
      </c>
      <c r="H3283" t="s">
        <v>4394</v>
      </c>
    </row>
    <row r="3284" spans="1:8" x14ac:dyDescent="0.25">
      <c r="A3284">
        <v>565091</v>
      </c>
      <c r="B3284" t="s">
        <v>4549</v>
      </c>
      <c r="C3284">
        <v>4211</v>
      </c>
      <c r="D3284" t="s">
        <v>4413</v>
      </c>
      <c r="E3284" t="s">
        <v>4391</v>
      </c>
      <c r="F3284" t="s">
        <v>4392</v>
      </c>
      <c r="G3284" t="s">
        <v>4393</v>
      </c>
      <c r="H3284" t="s">
        <v>4394</v>
      </c>
    </row>
    <row r="3285" spans="1:8" x14ac:dyDescent="0.25">
      <c r="A3285">
        <v>565105</v>
      </c>
      <c r="B3285" t="s">
        <v>4550</v>
      </c>
      <c r="C3285">
        <v>4205</v>
      </c>
      <c r="D3285" t="s">
        <v>4392</v>
      </c>
      <c r="E3285" t="s">
        <v>4391</v>
      </c>
      <c r="F3285" t="s">
        <v>4392</v>
      </c>
      <c r="G3285" t="s">
        <v>4393</v>
      </c>
      <c r="H3285" t="s">
        <v>4394</v>
      </c>
    </row>
    <row r="3286" spans="1:8" x14ac:dyDescent="0.25">
      <c r="A3286">
        <v>565113</v>
      </c>
      <c r="B3286" t="s">
        <v>4551</v>
      </c>
      <c r="C3286">
        <v>4208</v>
      </c>
      <c r="D3286" t="s">
        <v>4390</v>
      </c>
      <c r="E3286" t="s">
        <v>4391</v>
      </c>
      <c r="F3286" t="s">
        <v>4392</v>
      </c>
      <c r="G3286" t="s">
        <v>4393</v>
      </c>
      <c r="H3286" t="s">
        <v>4394</v>
      </c>
    </row>
    <row r="3287" spans="1:8" x14ac:dyDescent="0.25">
      <c r="A3287">
        <v>565121</v>
      </c>
      <c r="B3287" t="s">
        <v>4552</v>
      </c>
      <c r="C3287">
        <v>4205</v>
      </c>
      <c r="D3287" t="s">
        <v>4392</v>
      </c>
      <c r="E3287" t="s">
        <v>4391</v>
      </c>
      <c r="F3287" t="s">
        <v>4392</v>
      </c>
      <c r="G3287" t="s">
        <v>4393</v>
      </c>
      <c r="H3287" t="s">
        <v>4394</v>
      </c>
    </row>
    <row r="3288" spans="1:8" x14ac:dyDescent="0.25">
      <c r="A3288">
        <v>565130</v>
      </c>
      <c r="B3288" t="s">
        <v>4265</v>
      </c>
      <c r="C3288">
        <v>2121</v>
      </c>
      <c r="D3288" t="s">
        <v>3518</v>
      </c>
      <c r="E3288" t="s">
        <v>3519</v>
      </c>
      <c r="F3288" t="s">
        <v>3518</v>
      </c>
      <c r="G3288" t="s">
        <v>3447</v>
      </c>
      <c r="H3288" t="s">
        <v>3448</v>
      </c>
    </row>
    <row r="3289" spans="1:8" x14ac:dyDescent="0.25">
      <c r="A3289">
        <v>565148</v>
      </c>
      <c r="B3289" t="s">
        <v>4553</v>
      </c>
      <c r="C3289">
        <v>4211</v>
      </c>
      <c r="D3289" t="s">
        <v>4413</v>
      </c>
      <c r="E3289" t="s">
        <v>4391</v>
      </c>
      <c r="F3289" t="s">
        <v>4392</v>
      </c>
      <c r="G3289" t="s">
        <v>4393</v>
      </c>
      <c r="H3289" t="s">
        <v>4394</v>
      </c>
    </row>
    <row r="3290" spans="1:8" x14ac:dyDescent="0.25">
      <c r="A3290">
        <v>565156</v>
      </c>
      <c r="B3290" t="s">
        <v>4554</v>
      </c>
      <c r="C3290">
        <v>4205</v>
      </c>
      <c r="D3290" t="s">
        <v>4392</v>
      </c>
      <c r="E3290" t="s">
        <v>4391</v>
      </c>
      <c r="F3290" t="s">
        <v>4392</v>
      </c>
      <c r="G3290" t="s">
        <v>4393</v>
      </c>
      <c r="H3290" t="s">
        <v>4394</v>
      </c>
    </row>
    <row r="3291" spans="1:8" x14ac:dyDescent="0.25">
      <c r="A3291">
        <v>565164</v>
      </c>
      <c r="B3291" t="s">
        <v>4555</v>
      </c>
      <c r="C3291">
        <v>4208</v>
      </c>
      <c r="D3291" t="s">
        <v>4390</v>
      </c>
      <c r="E3291" t="s">
        <v>4391</v>
      </c>
      <c r="F3291" t="s">
        <v>4392</v>
      </c>
      <c r="G3291" t="s">
        <v>4393</v>
      </c>
      <c r="H3291" t="s">
        <v>4394</v>
      </c>
    </row>
    <row r="3292" spans="1:8" x14ac:dyDescent="0.25">
      <c r="A3292">
        <v>565172</v>
      </c>
      <c r="B3292" t="s">
        <v>4556</v>
      </c>
      <c r="C3292">
        <v>4211</v>
      </c>
      <c r="D3292" t="s">
        <v>4413</v>
      </c>
      <c r="E3292" t="s">
        <v>4391</v>
      </c>
      <c r="F3292" t="s">
        <v>4392</v>
      </c>
      <c r="G3292" t="s">
        <v>4393</v>
      </c>
      <c r="H3292" t="s">
        <v>4394</v>
      </c>
    </row>
    <row r="3293" spans="1:8" x14ac:dyDescent="0.25">
      <c r="A3293">
        <v>565181</v>
      </c>
      <c r="B3293" t="s">
        <v>4266</v>
      </c>
      <c r="C3293">
        <v>2121</v>
      </c>
      <c r="D3293" t="s">
        <v>3518</v>
      </c>
      <c r="E3293" t="s">
        <v>3519</v>
      </c>
      <c r="F3293" t="s">
        <v>3518</v>
      </c>
      <c r="G3293" t="s">
        <v>3447</v>
      </c>
      <c r="H3293" t="s">
        <v>3448</v>
      </c>
    </row>
    <row r="3294" spans="1:8" x14ac:dyDescent="0.25">
      <c r="A3294">
        <v>565199</v>
      </c>
      <c r="B3294" t="s">
        <v>4267</v>
      </c>
      <c r="C3294">
        <v>2121</v>
      </c>
      <c r="D3294" t="s">
        <v>3518</v>
      </c>
      <c r="E3294" t="s">
        <v>3519</v>
      </c>
      <c r="F3294" t="s">
        <v>3518</v>
      </c>
      <c r="G3294" t="s">
        <v>3447</v>
      </c>
      <c r="H3294" t="s">
        <v>3448</v>
      </c>
    </row>
    <row r="3295" spans="1:8" x14ac:dyDescent="0.25">
      <c r="A3295">
        <v>565202</v>
      </c>
      <c r="B3295" t="s">
        <v>354</v>
      </c>
      <c r="C3295">
        <v>2121</v>
      </c>
      <c r="D3295" t="s">
        <v>3518</v>
      </c>
      <c r="E3295" t="s">
        <v>3519</v>
      </c>
      <c r="F3295" t="s">
        <v>3518</v>
      </c>
      <c r="G3295" t="s">
        <v>3447</v>
      </c>
      <c r="H3295" t="s">
        <v>3448</v>
      </c>
    </row>
    <row r="3296" spans="1:8" x14ac:dyDescent="0.25">
      <c r="A3296">
        <v>565211</v>
      </c>
      <c r="B3296" t="s">
        <v>4557</v>
      </c>
      <c r="C3296">
        <v>4205</v>
      </c>
      <c r="D3296" t="s">
        <v>4392</v>
      </c>
      <c r="E3296" t="s">
        <v>4391</v>
      </c>
      <c r="F3296" t="s">
        <v>4392</v>
      </c>
      <c r="G3296" t="s">
        <v>4393</v>
      </c>
      <c r="H3296" t="s">
        <v>4394</v>
      </c>
    </row>
    <row r="3297" spans="1:8" x14ac:dyDescent="0.25">
      <c r="A3297">
        <v>565229</v>
      </c>
      <c r="B3297" t="s">
        <v>4390</v>
      </c>
      <c r="C3297">
        <v>4208</v>
      </c>
      <c r="D3297" t="s">
        <v>4390</v>
      </c>
      <c r="E3297" t="s">
        <v>4391</v>
      </c>
      <c r="F3297" t="s">
        <v>4392</v>
      </c>
      <c r="G3297" t="s">
        <v>4393</v>
      </c>
      <c r="H3297" t="s">
        <v>4394</v>
      </c>
    </row>
    <row r="3298" spans="1:8" x14ac:dyDescent="0.25">
      <c r="A3298">
        <v>565237</v>
      </c>
      <c r="B3298" t="s">
        <v>4558</v>
      </c>
      <c r="C3298">
        <v>4208</v>
      </c>
      <c r="D3298" t="s">
        <v>4390</v>
      </c>
      <c r="E3298" t="s">
        <v>4391</v>
      </c>
      <c r="F3298" t="s">
        <v>4392</v>
      </c>
      <c r="G3298" t="s">
        <v>4393</v>
      </c>
      <c r="H3298" t="s">
        <v>4394</v>
      </c>
    </row>
    <row r="3299" spans="1:8" x14ac:dyDescent="0.25">
      <c r="A3299">
        <v>565245</v>
      </c>
      <c r="B3299" t="s">
        <v>4559</v>
      </c>
      <c r="C3299">
        <v>4208</v>
      </c>
      <c r="D3299" t="s">
        <v>4390</v>
      </c>
      <c r="E3299" t="s">
        <v>4391</v>
      </c>
      <c r="F3299" t="s">
        <v>4392</v>
      </c>
      <c r="G3299" t="s">
        <v>4393</v>
      </c>
      <c r="H3299" t="s">
        <v>4394</v>
      </c>
    </row>
    <row r="3300" spans="1:8" x14ac:dyDescent="0.25">
      <c r="A3300">
        <v>565253</v>
      </c>
      <c r="B3300" t="s">
        <v>4560</v>
      </c>
      <c r="C3300">
        <v>4211</v>
      </c>
      <c r="D3300" t="s">
        <v>4413</v>
      </c>
      <c r="E3300" t="s">
        <v>4391</v>
      </c>
      <c r="F3300" t="s">
        <v>4392</v>
      </c>
      <c r="G3300" t="s">
        <v>4393</v>
      </c>
      <c r="H3300" t="s">
        <v>4394</v>
      </c>
    </row>
    <row r="3301" spans="1:8" x14ac:dyDescent="0.25">
      <c r="A3301">
        <v>565261</v>
      </c>
      <c r="B3301" t="s">
        <v>4268</v>
      </c>
      <c r="C3301">
        <v>2121</v>
      </c>
      <c r="D3301" t="s">
        <v>3518</v>
      </c>
      <c r="E3301" t="s">
        <v>3519</v>
      </c>
      <c r="F3301" t="s">
        <v>3518</v>
      </c>
      <c r="G3301" t="s">
        <v>3447</v>
      </c>
      <c r="H3301" t="s">
        <v>3448</v>
      </c>
    </row>
    <row r="3302" spans="1:8" x14ac:dyDescent="0.25">
      <c r="A3302">
        <v>565270</v>
      </c>
      <c r="B3302" t="s">
        <v>1688</v>
      </c>
      <c r="C3302">
        <v>2121</v>
      </c>
      <c r="D3302" t="s">
        <v>3518</v>
      </c>
      <c r="E3302" t="s">
        <v>3519</v>
      </c>
      <c r="F3302" t="s">
        <v>3518</v>
      </c>
      <c r="G3302" t="s">
        <v>3447</v>
      </c>
      <c r="H3302" t="s">
        <v>3448</v>
      </c>
    </row>
    <row r="3303" spans="1:8" x14ac:dyDescent="0.25">
      <c r="A3303">
        <v>565288</v>
      </c>
      <c r="B3303" t="s">
        <v>4269</v>
      </c>
      <c r="C3303">
        <v>2121</v>
      </c>
      <c r="D3303" t="s">
        <v>3518</v>
      </c>
      <c r="E3303" t="s">
        <v>3519</v>
      </c>
      <c r="F3303" t="s">
        <v>3518</v>
      </c>
      <c r="G3303" t="s">
        <v>3447</v>
      </c>
      <c r="H3303" t="s">
        <v>3448</v>
      </c>
    </row>
    <row r="3304" spans="1:8" x14ac:dyDescent="0.25">
      <c r="A3304">
        <v>565296</v>
      </c>
      <c r="B3304" t="s">
        <v>4561</v>
      </c>
      <c r="C3304">
        <v>4205</v>
      </c>
      <c r="D3304" t="s">
        <v>4392</v>
      </c>
      <c r="E3304" t="s">
        <v>4391</v>
      </c>
      <c r="F3304" t="s">
        <v>4392</v>
      </c>
      <c r="G3304" t="s">
        <v>4393</v>
      </c>
      <c r="H3304" t="s">
        <v>4394</v>
      </c>
    </row>
    <row r="3305" spans="1:8" x14ac:dyDescent="0.25">
      <c r="A3305">
        <v>565300</v>
      </c>
      <c r="B3305" t="s">
        <v>4562</v>
      </c>
      <c r="C3305">
        <v>4211</v>
      </c>
      <c r="D3305" t="s">
        <v>4413</v>
      </c>
      <c r="E3305" t="s">
        <v>4391</v>
      </c>
      <c r="F3305" t="s">
        <v>4392</v>
      </c>
      <c r="G3305" t="s">
        <v>4393</v>
      </c>
      <c r="H3305" t="s">
        <v>4394</v>
      </c>
    </row>
    <row r="3306" spans="1:8" x14ac:dyDescent="0.25">
      <c r="A3306">
        <v>565318</v>
      </c>
      <c r="B3306" t="s">
        <v>4563</v>
      </c>
      <c r="C3306">
        <v>4211</v>
      </c>
      <c r="D3306" t="s">
        <v>4413</v>
      </c>
      <c r="E3306" t="s">
        <v>4391</v>
      </c>
      <c r="F3306" t="s">
        <v>4392</v>
      </c>
      <c r="G3306" t="s">
        <v>4393</v>
      </c>
      <c r="H3306" t="s">
        <v>4394</v>
      </c>
    </row>
    <row r="3307" spans="1:8" x14ac:dyDescent="0.25">
      <c r="A3307">
        <v>565326</v>
      </c>
      <c r="B3307" t="s">
        <v>3211</v>
      </c>
      <c r="C3307">
        <v>2121</v>
      </c>
      <c r="D3307" t="s">
        <v>3518</v>
      </c>
      <c r="E3307" t="s">
        <v>3519</v>
      </c>
      <c r="F3307" t="s">
        <v>3518</v>
      </c>
      <c r="G3307" t="s">
        <v>3447</v>
      </c>
      <c r="H3307" t="s">
        <v>3448</v>
      </c>
    </row>
    <row r="3308" spans="1:8" x14ac:dyDescent="0.25">
      <c r="A3308">
        <v>565334</v>
      </c>
      <c r="B3308" t="s">
        <v>2571</v>
      </c>
      <c r="C3308">
        <v>2121</v>
      </c>
      <c r="D3308" t="s">
        <v>3518</v>
      </c>
      <c r="E3308" t="s">
        <v>3519</v>
      </c>
      <c r="F3308" t="s">
        <v>3518</v>
      </c>
      <c r="G3308" t="s">
        <v>3447</v>
      </c>
      <c r="H3308" t="s">
        <v>3448</v>
      </c>
    </row>
    <row r="3309" spans="1:8" x14ac:dyDescent="0.25">
      <c r="A3309">
        <v>565342</v>
      </c>
      <c r="B3309" t="s">
        <v>3838</v>
      </c>
      <c r="C3309">
        <v>4211</v>
      </c>
      <c r="D3309" t="s">
        <v>4413</v>
      </c>
      <c r="E3309" t="s">
        <v>4391</v>
      </c>
      <c r="F3309" t="s">
        <v>4392</v>
      </c>
      <c r="G3309" t="s">
        <v>4393</v>
      </c>
      <c r="H3309" t="s">
        <v>4394</v>
      </c>
    </row>
    <row r="3310" spans="1:8" x14ac:dyDescent="0.25">
      <c r="A3310">
        <v>565351</v>
      </c>
      <c r="B3310" t="s">
        <v>4270</v>
      </c>
      <c r="C3310">
        <v>2121</v>
      </c>
      <c r="D3310" t="s">
        <v>3518</v>
      </c>
      <c r="E3310" t="s">
        <v>3519</v>
      </c>
      <c r="F3310" t="s">
        <v>3518</v>
      </c>
      <c r="G3310" t="s">
        <v>3447</v>
      </c>
      <c r="H3310" t="s">
        <v>3448</v>
      </c>
    </row>
    <row r="3311" spans="1:8" x14ac:dyDescent="0.25">
      <c r="A3311">
        <v>565369</v>
      </c>
      <c r="B3311" t="s">
        <v>4271</v>
      </c>
      <c r="C3311">
        <v>2121</v>
      </c>
      <c r="D3311" t="s">
        <v>3518</v>
      </c>
      <c r="E3311" t="s">
        <v>3519</v>
      </c>
      <c r="F3311" t="s">
        <v>3518</v>
      </c>
      <c r="G3311" t="s">
        <v>3447</v>
      </c>
      <c r="H3311" t="s">
        <v>3448</v>
      </c>
    </row>
    <row r="3312" spans="1:8" x14ac:dyDescent="0.25">
      <c r="A3312">
        <v>565377</v>
      </c>
      <c r="B3312" t="s">
        <v>4272</v>
      </c>
      <c r="C3312">
        <v>2121</v>
      </c>
      <c r="D3312" t="s">
        <v>3518</v>
      </c>
      <c r="E3312" t="s">
        <v>3519</v>
      </c>
      <c r="F3312" t="s">
        <v>3518</v>
      </c>
      <c r="G3312" t="s">
        <v>3447</v>
      </c>
      <c r="H3312" t="s">
        <v>3448</v>
      </c>
    </row>
    <row r="3313" spans="1:8" x14ac:dyDescent="0.25">
      <c r="A3313">
        <v>565385</v>
      </c>
      <c r="B3313" t="s">
        <v>1531</v>
      </c>
      <c r="C3313">
        <v>2121</v>
      </c>
      <c r="D3313" t="s">
        <v>3518</v>
      </c>
      <c r="E3313" t="s">
        <v>3519</v>
      </c>
      <c r="F3313" t="s">
        <v>3518</v>
      </c>
      <c r="G3313" t="s">
        <v>3447</v>
      </c>
      <c r="H3313" t="s">
        <v>3448</v>
      </c>
    </row>
    <row r="3314" spans="1:8" x14ac:dyDescent="0.25">
      <c r="A3314">
        <v>565393</v>
      </c>
      <c r="B3314" t="s">
        <v>4564</v>
      </c>
      <c r="C3314">
        <v>4205</v>
      </c>
      <c r="D3314" t="s">
        <v>4392</v>
      </c>
      <c r="E3314" t="s">
        <v>4391</v>
      </c>
      <c r="F3314" t="s">
        <v>4392</v>
      </c>
      <c r="G3314" t="s">
        <v>4393</v>
      </c>
      <c r="H3314" t="s">
        <v>4394</v>
      </c>
    </row>
    <row r="3315" spans="1:8" x14ac:dyDescent="0.25">
      <c r="A3315">
        <v>565407</v>
      </c>
      <c r="B3315" t="s">
        <v>2103</v>
      </c>
      <c r="C3315">
        <v>2121</v>
      </c>
      <c r="D3315" t="s">
        <v>3518</v>
      </c>
      <c r="E3315" t="s">
        <v>3519</v>
      </c>
      <c r="F3315" t="s">
        <v>3518</v>
      </c>
      <c r="G3315" t="s">
        <v>3447</v>
      </c>
      <c r="H3315" t="s">
        <v>3448</v>
      </c>
    </row>
    <row r="3316" spans="1:8" x14ac:dyDescent="0.25">
      <c r="A3316">
        <v>565415</v>
      </c>
      <c r="B3316" t="s">
        <v>4565</v>
      </c>
      <c r="C3316">
        <v>4208</v>
      </c>
      <c r="D3316" t="s">
        <v>4390</v>
      </c>
      <c r="E3316" t="s">
        <v>4391</v>
      </c>
      <c r="F3316" t="s">
        <v>4392</v>
      </c>
      <c r="G3316" t="s">
        <v>4393</v>
      </c>
      <c r="H3316" t="s">
        <v>4394</v>
      </c>
    </row>
    <row r="3317" spans="1:8" x14ac:dyDescent="0.25">
      <c r="A3317">
        <v>565423</v>
      </c>
      <c r="B3317" t="s">
        <v>4273</v>
      </c>
      <c r="C3317">
        <v>2121</v>
      </c>
      <c r="D3317" t="s">
        <v>3518</v>
      </c>
      <c r="E3317" t="s">
        <v>3519</v>
      </c>
      <c r="F3317" t="s">
        <v>3518</v>
      </c>
      <c r="G3317" t="s">
        <v>3447</v>
      </c>
      <c r="H3317" t="s">
        <v>3448</v>
      </c>
    </row>
    <row r="3318" spans="1:8" x14ac:dyDescent="0.25">
      <c r="A3318">
        <v>565431</v>
      </c>
      <c r="B3318" t="s">
        <v>3781</v>
      </c>
      <c r="C3318">
        <v>4205</v>
      </c>
      <c r="D3318" t="s">
        <v>4392</v>
      </c>
      <c r="E3318" t="s">
        <v>4391</v>
      </c>
      <c r="F3318" t="s">
        <v>4392</v>
      </c>
      <c r="G3318" t="s">
        <v>4393</v>
      </c>
      <c r="H3318" t="s">
        <v>4394</v>
      </c>
    </row>
    <row r="3319" spans="1:8" x14ac:dyDescent="0.25">
      <c r="A3319">
        <v>565440</v>
      </c>
      <c r="B3319" t="s">
        <v>4274</v>
      </c>
      <c r="C3319">
        <v>2121</v>
      </c>
      <c r="D3319" t="s">
        <v>3518</v>
      </c>
      <c r="E3319" t="s">
        <v>3519</v>
      </c>
      <c r="F3319" t="s">
        <v>3518</v>
      </c>
      <c r="G3319" t="s">
        <v>3447</v>
      </c>
      <c r="H3319" t="s">
        <v>3448</v>
      </c>
    </row>
    <row r="3320" spans="1:8" x14ac:dyDescent="0.25">
      <c r="A3320">
        <v>565458</v>
      </c>
      <c r="B3320" t="s">
        <v>4566</v>
      </c>
      <c r="C3320">
        <v>4208</v>
      </c>
      <c r="D3320" t="s">
        <v>4390</v>
      </c>
      <c r="E3320" t="s">
        <v>4391</v>
      </c>
      <c r="F3320" t="s">
        <v>4392</v>
      </c>
      <c r="G3320" t="s">
        <v>4393</v>
      </c>
      <c r="H3320" t="s">
        <v>4394</v>
      </c>
    </row>
    <row r="3321" spans="1:8" x14ac:dyDescent="0.25">
      <c r="A3321">
        <v>565466</v>
      </c>
      <c r="B3321" t="s">
        <v>4275</v>
      </c>
      <c r="C3321">
        <v>2121</v>
      </c>
      <c r="D3321" t="s">
        <v>3518</v>
      </c>
      <c r="E3321" t="s">
        <v>3519</v>
      </c>
      <c r="F3321" t="s">
        <v>3518</v>
      </c>
      <c r="G3321" t="s">
        <v>3447</v>
      </c>
      <c r="H3321" t="s">
        <v>3448</v>
      </c>
    </row>
    <row r="3322" spans="1:8" x14ac:dyDescent="0.25">
      <c r="A3322">
        <v>565474</v>
      </c>
      <c r="B3322" t="s">
        <v>2365</v>
      </c>
      <c r="C3322">
        <v>4211</v>
      </c>
      <c r="D3322" t="s">
        <v>4413</v>
      </c>
      <c r="E3322" t="s">
        <v>4391</v>
      </c>
      <c r="F3322" t="s">
        <v>4392</v>
      </c>
      <c r="G3322" t="s">
        <v>4393</v>
      </c>
      <c r="H3322" t="s">
        <v>4394</v>
      </c>
    </row>
    <row r="3323" spans="1:8" x14ac:dyDescent="0.25">
      <c r="A3323">
        <v>565482</v>
      </c>
      <c r="B3323" t="s">
        <v>4388</v>
      </c>
      <c r="C3323">
        <v>4205</v>
      </c>
      <c r="D3323" t="s">
        <v>4392</v>
      </c>
      <c r="E3323" t="s">
        <v>4391</v>
      </c>
      <c r="F3323" t="s">
        <v>4392</v>
      </c>
      <c r="G3323" t="s">
        <v>4393</v>
      </c>
      <c r="H3323" t="s">
        <v>4394</v>
      </c>
    </row>
    <row r="3324" spans="1:8" x14ac:dyDescent="0.25">
      <c r="A3324">
        <v>565491</v>
      </c>
      <c r="B3324" t="s">
        <v>4567</v>
      </c>
      <c r="C3324">
        <v>4211</v>
      </c>
      <c r="D3324" t="s">
        <v>4413</v>
      </c>
      <c r="E3324" t="s">
        <v>4391</v>
      </c>
      <c r="F3324" t="s">
        <v>4392</v>
      </c>
      <c r="G3324" t="s">
        <v>4393</v>
      </c>
      <c r="H3324" t="s">
        <v>4394</v>
      </c>
    </row>
    <row r="3325" spans="1:8" x14ac:dyDescent="0.25">
      <c r="A3325">
        <v>565504</v>
      </c>
      <c r="B3325" t="s">
        <v>4276</v>
      </c>
      <c r="C3325">
        <v>2121</v>
      </c>
      <c r="D3325" t="s">
        <v>3518</v>
      </c>
      <c r="E3325" t="s">
        <v>3519</v>
      </c>
      <c r="F3325" t="s">
        <v>3518</v>
      </c>
      <c r="G3325" t="s">
        <v>3447</v>
      </c>
      <c r="H3325" t="s">
        <v>3448</v>
      </c>
    </row>
    <row r="3326" spans="1:8" x14ac:dyDescent="0.25">
      <c r="A3326">
        <v>565512</v>
      </c>
      <c r="B3326" t="s">
        <v>4277</v>
      </c>
      <c r="C3326">
        <v>2121</v>
      </c>
      <c r="D3326" t="s">
        <v>3518</v>
      </c>
      <c r="E3326" t="s">
        <v>3519</v>
      </c>
      <c r="F3326" t="s">
        <v>3518</v>
      </c>
      <c r="G3326" t="s">
        <v>3447</v>
      </c>
      <c r="H3326" t="s">
        <v>3448</v>
      </c>
    </row>
    <row r="3327" spans="1:8" x14ac:dyDescent="0.25">
      <c r="A3327">
        <v>565521</v>
      </c>
      <c r="B3327" t="s">
        <v>4568</v>
      </c>
      <c r="C3327">
        <v>4208</v>
      </c>
      <c r="D3327" t="s">
        <v>4390</v>
      </c>
      <c r="E3327" t="s">
        <v>4391</v>
      </c>
      <c r="F3327" t="s">
        <v>4392</v>
      </c>
      <c r="G3327" t="s">
        <v>4393</v>
      </c>
      <c r="H3327" t="s">
        <v>4394</v>
      </c>
    </row>
    <row r="3328" spans="1:8" x14ac:dyDescent="0.25">
      <c r="A3328">
        <v>565539</v>
      </c>
      <c r="B3328" t="s">
        <v>4278</v>
      </c>
      <c r="C3328">
        <v>2115</v>
      </c>
      <c r="D3328" t="s">
        <v>3506</v>
      </c>
      <c r="E3328" t="s">
        <v>3507</v>
      </c>
      <c r="F3328" t="s">
        <v>3506</v>
      </c>
      <c r="G3328" t="s">
        <v>3447</v>
      </c>
      <c r="H3328" t="s">
        <v>3448</v>
      </c>
    </row>
    <row r="3329" spans="1:8" x14ac:dyDescent="0.25">
      <c r="A3329">
        <v>565547</v>
      </c>
      <c r="B3329" t="s">
        <v>4569</v>
      </c>
      <c r="C3329">
        <v>4205</v>
      </c>
      <c r="D3329" t="s">
        <v>4392</v>
      </c>
      <c r="E3329" t="s">
        <v>4391</v>
      </c>
      <c r="F3329" t="s">
        <v>4392</v>
      </c>
      <c r="G3329" t="s">
        <v>4393</v>
      </c>
      <c r="H3329" t="s">
        <v>4394</v>
      </c>
    </row>
    <row r="3330" spans="1:8" x14ac:dyDescent="0.25">
      <c r="A3330">
        <v>565555</v>
      </c>
      <c r="B3330" t="s">
        <v>4413</v>
      </c>
      <c r="C3330">
        <v>4211</v>
      </c>
      <c r="D3330" t="s">
        <v>4413</v>
      </c>
      <c r="E3330" t="s">
        <v>4391</v>
      </c>
      <c r="F3330" t="s">
        <v>4392</v>
      </c>
      <c r="G3330" t="s">
        <v>4393</v>
      </c>
      <c r="H3330" t="s">
        <v>4394</v>
      </c>
    </row>
    <row r="3331" spans="1:8" x14ac:dyDescent="0.25">
      <c r="A3331">
        <v>565563</v>
      </c>
      <c r="B3331" t="s">
        <v>4279</v>
      </c>
      <c r="C3331">
        <v>2115</v>
      </c>
      <c r="D3331" t="s">
        <v>3506</v>
      </c>
      <c r="E3331" t="s">
        <v>3507</v>
      </c>
      <c r="F3331" t="s">
        <v>3506</v>
      </c>
      <c r="G3331" t="s">
        <v>3447</v>
      </c>
      <c r="H3331" t="s">
        <v>3448</v>
      </c>
    </row>
    <row r="3332" spans="1:8" x14ac:dyDescent="0.25">
      <c r="A3332">
        <v>565571</v>
      </c>
      <c r="B3332" t="s">
        <v>4280</v>
      </c>
      <c r="C3332">
        <v>2115</v>
      </c>
      <c r="D3332" t="s">
        <v>3506</v>
      </c>
      <c r="E3332" t="s">
        <v>3507</v>
      </c>
      <c r="F3332" t="s">
        <v>3506</v>
      </c>
      <c r="G3332" t="s">
        <v>3447</v>
      </c>
      <c r="H3332" t="s">
        <v>3448</v>
      </c>
    </row>
    <row r="3333" spans="1:8" x14ac:dyDescent="0.25">
      <c r="A3333">
        <v>565580</v>
      </c>
      <c r="B3333" t="s">
        <v>4281</v>
      </c>
      <c r="C3333">
        <v>2115</v>
      </c>
      <c r="D3333" t="s">
        <v>3506</v>
      </c>
      <c r="E3333" t="s">
        <v>3507</v>
      </c>
      <c r="F3333" t="s">
        <v>3506</v>
      </c>
      <c r="G3333" t="s">
        <v>3447</v>
      </c>
      <c r="H3333" t="s">
        <v>3448</v>
      </c>
    </row>
    <row r="3334" spans="1:8" x14ac:dyDescent="0.25">
      <c r="A3334">
        <v>565598</v>
      </c>
      <c r="B3334" t="s">
        <v>4570</v>
      </c>
      <c r="C3334">
        <v>4208</v>
      </c>
      <c r="D3334" t="s">
        <v>4390</v>
      </c>
      <c r="E3334" t="s">
        <v>4391</v>
      </c>
      <c r="F3334" t="s">
        <v>4392</v>
      </c>
      <c r="G3334" t="s">
        <v>4393</v>
      </c>
      <c r="H3334" t="s">
        <v>4394</v>
      </c>
    </row>
    <row r="3335" spans="1:8" x14ac:dyDescent="0.25">
      <c r="A3335">
        <v>565601</v>
      </c>
      <c r="B3335" t="s">
        <v>1190</v>
      </c>
      <c r="C3335">
        <v>4208</v>
      </c>
      <c r="D3335" t="s">
        <v>4390</v>
      </c>
      <c r="E3335" t="s">
        <v>4391</v>
      </c>
      <c r="F3335" t="s">
        <v>4392</v>
      </c>
      <c r="G3335" t="s">
        <v>4393</v>
      </c>
      <c r="H3335" t="s">
        <v>4394</v>
      </c>
    </row>
    <row r="3336" spans="1:8" x14ac:dyDescent="0.25">
      <c r="A3336">
        <v>565610</v>
      </c>
      <c r="B3336" t="s">
        <v>4571</v>
      </c>
      <c r="C3336">
        <v>4205</v>
      </c>
      <c r="D3336" t="s">
        <v>4392</v>
      </c>
      <c r="E3336" t="s">
        <v>4391</v>
      </c>
      <c r="F3336" t="s">
        <v>4392</v>
      </c>
      <c r="G3336" t="s">
        <v>4393</v>
      </c>
      <c r="H3336" t="s">
        <v>4394</v>
      </c>
    </row>
    <row r="3337" spans="1:8" x14ac:dyDescent="0.25">
      <c r="A3337">
        <v>565628</v>
      </c>
      <c r="B3337" t="s">
        <v>3737</v>
      </c>
      <c r="C3337">
        <v>2115</v>
      </c>
      <c r="D3337" t="s">
        <v>3506</v>
      </c>
      <c r="E3337" t="s">
        <v>3507</v>
      </c>
      <c r="F3337" t="s">
        <v>3506</v>
      </c>
      <c r="G3337" t="s">
        <v>3447</v>
      </c>
      <c r="H3337" t="s">
        <v>3448</v>
      </c>
    </row>
    <row r="3338" spans="1:8" x14ac:dyDescent="0.25">
      <c r="A3338">
        <v>565636</v>
      </c>
      <c r="B3338" t="s">
        <v>4282</v>
      </c>
      <c r="C3338">
        <v>2115</v>
      </c>
      <c r="D3338" t="s">
        <v>3506</v>
      </c>
      <c r="E3338" t="s">
        <v>3507</v>
      </c>
      <c r="F3338" t="s">
        <v>3506</v>
      </c>
      <c r="G3338" t="s">
        <v>3447</v>
      </c>
      <c r="H3338" t="s">
        <v>3448</v>
      </c>
    </row>
    <row r="3339" spans="1:8" x14ac:dyDescent="0.25">
      <c r="A3339">
        <v>565644</v>
      </c>
      <c r="B3339" t="s">
        <v>4283</v>
      </c>
      <c r="C3339">
        <v>2115</v>
      </c>
      <c r="D3339" t="s">
        <v>3506</v>
      </c>
      <c r="E3339" t="s">
        <v>3507</v>
      </c>
      <c r="F3339" t="s">
        <v>3506</v>
      </c>
      <c r="G3339" t="s">
        <v>3447</v>
      </c>
      <c r="H3339" t="s">
        <v>3448</v>
      </c>
    </row>
    <row r="3340" spans="1:8" x14ac:dyDescent="0.25">
      <c r="A3340">
        <v>565652</v>
      </c>
      <c r="B3340" t="s">
        <v>4284</v>
      </c>
      <c r="C3340">
        <v>2115</v>
      </c>
      <c r="D3340" t="s">
        <v>3506</v>
      </c>
      <c r="E3340" t="s">
        <v>3507</v>
      </c>
      <c r="F3340" t="s">
        <v>3506</v>
      </c>
      <c r="G3340" t="s">
        <v>3447</v>
      </c>
      <c r="H3340" t="s">
        <v>3448</v>
      </c>
    </row>
    <row r="3341" spans="1:8" x14ac:dyDescent="0.25">
      <c r="A3341">
        <v>565661</v>
      </c>
      <c r="B3341" t="s">
        <v>4285</v>
      </c>
      <c r="C3341">
        <v>2115</v>
      </c>
      <c r="D3341" t="s">
        <v>3506</v>
      </c>
      <c r="E3341" t="s">
        <v>3507</v>
      </c>
      <c r="F3341" t="s">
        <v>3506</v>
      </c>
      <c r="G3341" t="s">
        <v>3447</v>
      </c>
      <c r="H3341" t="s">
        <v>3448</v>
      </c>
    </row>
    <row r="3342" spans="1:8" x14ac:dyDescent="0.25">
      <c r="A3342">
        <v>565679</v>
      </c>
      <c r="B3342" t="s">
        <v>4572</v>
      </c>
      <c r="C3342">
        <v>4211</v>
      </c>
      <c r="D3342" t="s">
        <v>4413</v>
      </c>
      <c r="E3342" t="s">
        <v>4391</v>
      </c>
      <c r="F3342" t="s">
        <v>4392</v>
      </c>
      <c r="G3342" t="s">
        <v>4393</v>
      </c>
      <c r="H3342" t="s">
        <v>4394</v>
      </c>
    </row>
    <row r="3343" spans="1:8" x14ac:dyDescent="0.25">
      <c r="A3343">
        <v>565695</v>
      </c>
      <c r="B3343" t="s">
        <v>4573</v>
      </c>
      <c r="C3343">
        <v>4208</v>
      </c>
      <c r="D3343" t="s">
        <v>4390</v>
      </c>
      <c r="E3343" t="s">
        <v>4391</v>
      </c>
      <c r="F3343" t="s">
        <v>4392</v>
      </c>
      <c r="G3343" t="s">
        <v>4393</v>
      </c>
      <c r="H3343" t="s">
        <v>4394</v>
      </c>
    </row>
    <row r="3344" spans="1:8" x14ac:dyDescent="0.25">
      <c r="A3344">
        <v>565709</v>
      </c>
      <c r="B3344" t="s">
        <v>4574</v>
      </c>
      <c r="C3344">
        <v>4205</v>
      </c>
      <c r="D3344" t="s">
        <v>4392</v>
      </c>
      <c r="E3344" t="s">
        <v>4391</v>
      </c>
      <c r="F3344" t="s">
        <v>4392</v>
      </c>
      <c r="G3344" t="s">
        <v>4393</v>
      </c>
      <c r="H3344" t="s">
        <v>4394</v>
      </c>
    </row>
    <row r="3345" spans="1:8" x14ac:dyDescent="0.25">
      <c r="A3345">
        <v>565717</v>
      </c>
      <c r="B3345" t="s">
        <v>1026</v>
      </c>
      <c r="C3345">
        <v>4205</v>
      </c>
      <c r="D3345" t="s">
        <v>4392</v>
      </c>
      <c r="E3345" t="s">
        <v>4391</v>
      </c>
      <c r="F3345" t="s">
        <v>4392</v>
      </c>
      <c r="G3345" t="s">
        <v>4393</v>
      </c>
      <c r="H3345" t="s">
        <v>4394</v>
      </c>
    </row>
    <row r="3346" spans="1:8" x14ac:dyDescent="0.25">
      <c r="A3346">
        <v>565725</v>
      </c>
      <c r="B3346" t="s">
        <v>4286</v>
      </c>
      <c r="C3346">
        <v>2115</v>
      </c>
      <c r="D3346" t="s">
        <v>3506</v>
      </c>
      <c r="E3346" t="s">
        <v>3507</v>
      </c>
      <c r="F3346" t="s">
        <v>3506</v>
      </c>
      <c r="G3346" t="s">
        <v>3447</v>
      </c>
      <c r="H3346" t="s">
        <v>3448</v>
      </c>
    </row>
    <row r="3347" spans="1:8" x14ac:dyDescent="0.25">
      <c r="A3347">
        <v>565733</v>
      </c>
      <c r="B3347" t="s">
        <v>4287</v>
      </c>
      <c r="C3347">
        <v>2115</v>
      </c>
      <c r="D3347" t="s">
        <v>3506</v>
      </c>
      <c r="E3347" t="s">
        <v>3507</v>
      </c>
      <c r="F3347" t="s">
        <v>3506</v>
      </c>
      <c r="G3347" t="s">
        <v>3447</v>
      </c>
      <c r="H3347" t="s">
        <v>3448</v>
      </c>
    </row>
    <row r="3348" spans="1:8" x14ac:dyDescent="0.25">
      <c r="A3348">
        <v>565741</v>
      </c>
      <c r="B3348" t="s">
        <v>4575</v>
      </c>
      <c r="C3348">
        <v>4205</v>
      </c>
      <c r="D3348" t="s">
        <v>4392</v>
      </c>
      <c r="E3348" t="s">
        <v>4391</v>
      </c>
      <c r="F3348" t="s">
        <v>4392</v>
      </c>
      <c r="G3348" t="s">
        <v>4393</v>
      </c>
      <c r="H3348" t="s">
        <v>4394</v>
      </c>
    </row>
    <row r="3349" spans="1:8" x14ac:dyDescent="0.25">
      <c r="A3349">
        <v>565750</v>
      </c>
      <c r="B3349" t="s">
        <v>4288</v>
      </c>
      <c r="C3349">
        <v>2116</v>
      </c>
      <c r="D3349" t="s">
        <v>3509</v>
      </c>
      <c r="E3349" t="s">
        <v>3507</v>
      </c>
      <c r="F3349" t="s">
        <v>3506</v>
      </c>
      <c r="G3349" t="s">
        <v>3447</v>
      </c>
      <c r="H3349" t="s">
        <v>3448</v>
      </c>
    </row>
    <row r="3350" spans="1:8" x14ac:dyDescent="0.25">
      <c r="A3350">
        <v>565768</v>
      </c>
      <c r="B3350" t="s">
        <v>4576</v>
      </c>
      <c r="C3350">
        <v>4208</v>
      </c>
      <c r="D3350" t="s">
        <v>4390</v>
      </c>
      <c r="E3350" t="s">
        <v>4391</v>
      </c>
      <c r="F3350" t="s">
        <v>4392</v>
      </c>
      <c r="G3350" t="s">
        <v>4393</v>
      </c>
      <c r="H3350" t="s">
        <v>4394</v>
      </c>
    </row>
    <row r="3351" spans="1:8" x14ac:dyDescent="0.25">
      <c r="A3351">
        <v>565776</v>
      </c>
      <c r="B3351" t="s">
        <v>4577</v>
      </c>
      <c r="C3351">
        <v>4208</v>
      </c>
      <c r="D3351" t="s">
        <v>4390</v>
      </c>
      <c r="E3351" t="s">
        <v>4391</v>
      </c>
      <c r="F3351" t="s">
        <v>4392</v>
      </c>
      <c r="G3351" t="s">
        <v>4393</v>
      </c>
      <c r="H3351" t="s">
        <v>4394</v>
      </c>
    </row>
    <row r="3352" spans="1:8" x14ac:dyDescent="0.25">
      <c r="A3352">
        <v>565784</v>
      </c>
      <c r="B3352" t="s">
        <v>4289</v>
      </c>
      <c r="C3352">
        <v>2115</v>
      </c>
      <c r="D3352" t="s">
        <v>3506</v>
      </c>
      <c r="E3352" t="s">
        <v>3507</v>
      </c>
      <c r="F3352" t="s">
        <v>3506</v>
      </c>
      <c r="G3352" t="s">
        <v>3447</v>
      </c>
      <c r="H3352" t="s">
        <v>3448</v>
      </c>
    </row>
    <row r="3353" spans="1:8" x14ac:dyDescent="0.25">
      <c r="A3353">
        <v>565792</v>
      </c>
      <c r="B3353" t="s">
        <v>4578</v>
      </c>
      <c r="C3353">
        <v>4205</v>
      </c>
      <c r="D3353" t="s">
        <v>4392</v>
      </c>
      <c r="E3353" t="s">
        <v>4391</v>
      </c>
      <c r="F3353" t="s">
        <v>4392</v>
      </c>
      <c r="G3353" t="s">
        <v>4393</v>
      </c>
      <c r="H3353" t="s">
        <v>4394</v>
      </c>
    </row>
    <row r="3354" spans="1:8" x14ac:dyDescent="0.25">
      <c r="A3354">
        <v>565806</v>
      </c>
      <c r="B3354" t="s">
        <v>4579</v>
      </c>
      <c r="C3354">
        <v>4208</v>
      </c>
      <c r="D3354" t="s">
        <v>4390</v>
      </c>
      <c r="E3354" t="s">
        <v>4391</v>
      </c>
      <c r="F3354" t="s">
        <v>4392</v>
      </c>
      <c r="G3354" t="s">
        <v>4393</v>
      </c>
      <c r="H3354" t="s">
        <v>4394</v>
      </c>
    </row>
    <row r="3355" spans="1:8" x14ac:dyDescent="0.25">
      <c r="A3355">
        <v>565814</v>
      </c>
      <c r="B3355" t="s">
        <v>4580</v>
      </c>
      <c r="C3355">
        <v>4205</v>
      </c>
      <c r="D3355" t="s">
        <v>4392</v>
      </c>
      <c r="E3355" t="s">
        <v>4391</v>
      </c>
      <c r="F3355" t="s">
        <v>4392</v>
      </c>
      <c r="G3355" t="s">
        <v>4393</v>
      </c>
      <c r="H3355" t="s">
        <v>4394</v>
      </c>
    </row>
    <row r="3356" spans="1:8" x14ac:dyDescent="0.25">
      <c r="A3356">
        <v>565822</v>
      </c>
      <c r="B3356" t="s">
        <v>4290</v>
      </c>
      <c r="C3356">
        <v>2116</v>
      </c>
      <c r="D3356" t="s">
        <v>3509</v>
      </c>
      <c r="E3356" t="s">
        <v>3507</v>
      </c>
      <c r="F3356" t="s">
        <v>3506</v>
      </c>
      <c r="G3356" t="s">
        <v>3447</v>
      </c>
      <c r="H3356" t="s">
        <v>3448</v>
      </c>
    </row>
    <row r="3357" spans="1:8" x14ac:dyDescent="0.25">
      <c r="A3357">
        <v>565831</v>
      </c>
      <c r="B3357" t="s">
        <v>4581</v>
      </c>
      <c r="C3357">
        <v>4211</v>
      </c>
      <c r="D3357" t="s">
        <v>4413</v>
      </c>
      <c r="E3357" t="s">
        <v>4391</v>
      </c>
      <c r="F3357" t="s">
        <v>4392</v>
      </c>
      <c r="G3357" t="s">
        <v>4393</v>
      </c>
      <c r="H3357" t="s">
        <v>4394</v>
      </c>
    </row>
    <row r="3358" spans="1:8" x14ac:dyDescent="0.25">
      <c r="A3358">
        <v>565849</v>
      </c>
      <c r="B3358" t="s">
        <v>4582</v>
      </c>
      <c r="C3358">
        <v>4208</v>
      </c>
      <c r="D3358" t="s">
        <v>4390</v>
      </c>
      <c r="E3358" t="s">
        <v>4391</v>
      </c>
      <c r="F3358" t="s">
        <v>4392</v>
      </c>
      <c r="G3358" t="s">
        <v>4393</v>
      </c>
      <c r="H3358" t="s">
        <v>4394</v>
      </c>
    </row>
    <row r="3359" spans="1:8" x14ac:dyDescent="0.25">
      <c r="A3359">
        <v>565857</v>
      </c>
      <c r="B3359" t="s">
        <v>4583</v>
      </c>
      <c r="C3359">
        <v>4205</v>
      </c>
      <c r="D3359" t="s">
        <v>4392</v>
      </c>
      <c r="E3359" t="s">
        <v>4391</v>
      </c>
      <c r="F3359" t="s">
        <v>4392</v>
      </c>
      <c r="G3359" t="s">
        <v>4393</v>
      </c>
      <c r="H3359" t="s">
        <v>4394</v>
      </c>
    </row>
    <row r="3360" spans="1:8" x14ac:dyDescent="0.25">
      <c r="A3360">
        <v>565865</v>
      </c>
      <c r="B3360" t="s">
        <v>4584</v>
      </c>
      <c r="C3360">
        <v>4208</v>
      </c>
      <c r="D3360" t="s">
        <v>4390</v>
      </c>
      <c r="E3360" t="s">
        <v>4391</v>
      </c>
      <c r="F3360" t="s">
        <v>4392</v>
      </c>
      <c r="G3360" t="s">
        <v>4393</v>
      </c>
      <c r="H3360" t="s">
        <v>4394</v>
      </c>
    </row>
    <row r="3361" spans="1:8" x14ac:dyDescent="0.25">
      <c r="A3361">
        <v>565873</v>
      </c>
      <c r="B3361" t="s">
        <v>4585</v>
      </c>
      <c r="C3361">
        <v>4208</v>
      </c>
      <c r="D3361" t="s">
        <v>4390</v>
      </c>
      <c r="E3361" t="s">
        <v>4391</v>
      </c>
      <c r="F3361" t="s">
        <v>4392</v>
      </c>
      <c r="G3361" t="s">
        <v>4393</v>
      </c>
      <c r="H3361" t="s">
        <v>4394</v>
      </c>
    </row>
    <row r="3362" spans="1:8" x14ac:dyDescent="0.25">
      <c r="A3362">
        <v>565881</v>
      </c>
      <c r="B3362" t="s">
        <v>4586</v>
      </c>
      <c r="C3362">
        <v>4211</v>
      </c>
      <c r="D3362" t="s">
        <v>4413</v>
      </c>
      <c r="E3362" t="s">
        <v>4391</v>
      </c>
      <c r="F3362" t="s">
        <v>4392</v>
      </c>
      <c r="G3362" t="s">
        <v>4393</v>
      </c>
      <c r="H3362" t="s">
        <v>4394</v>
      </c>
    </row>
    <row r="3363" spans="1:8" x14ac:dyDescent="0.25">
      <c r="A3363">
        <v>565890</v>
      </c>
      <c r="B3363" t="s">
        <v>56</v>
      </c>
      <c r="C3363">
        <v>4211</v>
      </c>
      <c r="D3363" t="s">
        <v>4413</v>
      </c>
      <c r="E3363" t="s">
        <v>4391</v>
      </c>
      <c r="F3363" t="s">
        <v>4392</v>
      </c>
      <c r="G3363" t="s">
        <v>4393</v>
      </c>
      <c r="H3363" t="s">
        <v>4394</v>
      </c>
    </row>
    <row r="3364" spans="1:8" x14ac:dyDescent="0.25">
      <c r="A3364">
        <v>565903</v>
      </c>
      <c r="B3364" t="s">
        <v>4321</v>
      </c>
      <c r="C3364">
        <v>4208</v>
      </c>
      <c r="D3364" t="s">
        <v>4390</v>
      </c>
      <c r="E3364" t="s">
        <v>4391</v>
      </c>
      <c r="F3364" t="s">
        <v>4392</v>
      </c>
      <c r="G3364" t="s">
        <v>4393</v>
      </c>
      <c r="H3364" t="s">
        <v>4394</v>
      </c>
    </row>
    <row r="3365" spans="1:8" x14ac:dyDescent="0.25">
      <c r="A3365">
        <v>565911</v>
      </c>
      <c r="B3365" t="s">
        <v>4587</v>
      </c>
      <c r="C3365">
        <v>4205</v>
      </c>
      <c r="D3365" t="s">
        <v>4392</v>
      </c>
      <c r="E3365" t="s">
        <v>4391</v>
      </c>
      <c r="F3365" t="s">
        <v>4392</v>
      </c>
      <c r="G3365" t="s">
        <v>4393</v>
      </c>
      <c r="H3365" t="s">
        <v>4394</v>
      </c>
    </row>
    <row r="3366" spans="1:8" x14ac:dyDescent="0.25">
      <c r="A3366">
        <v>565920</v>
      </c>
      <c r="B3366" t="s">
        <v>4291</v>
      </c>
      <c r="C3366">
        <v>2115</v>
      </c>
      <c r="D3366" t="s">
        <v>3506</v>
      </c>
      <c r="E3366" t="s">
        <v>3507</v>
      </c>
      <c r="F3366" t="s">
        <v>3506</v>
      </c>
      <c r="G3366" t="s">
        <v>3447</v>
      </c>
      <c r="H3366" t="s">
        <v>3448</v>
      </c>
    </row>
    <row r="3367" spans="1:8" x14ac:dyDescent="0.25">
      <c r="A3367">
        <v>565938</v>
      </c>
      <c r="B3367" t="s">
        <v>4588</v>
      </c>
      <c r="C3367">
        <v>4211</v>
      </c>
      <c r="D3367" t="s">
        <v>4413</v>
      </c>
      <c r="E3367" t="s">
        <v>4391</v>
      </c>
      <c r="F3367" t="s">
        <v>4392</v>
      </c>
      <c r="G3367" t="s">
        <v>4393</v>
      </c>
      <c r="H3367" t="s">
        <v>4394</v>
      </c>
    </row>
    <row r="3368" spans="1:8" x14ac:dyDescent="0.25">
      <c r="A3368">
        <v>565946</v>
      </c>
      <c r="B3368" t="s">
        <v>4589</v>
      </c>
      <c r="C3368">
        <v>4205</v>
      </c>
      <c r="D3368" t="s">
        <v>4392</v>
      </c>
      <c r="E3368" t="s">
        <v>4391</v>
      </c>
      <c r="F3368" t="s">
        <v>4392</v>
      </c>
      <c r="G3368" t="s">
        <v>4393</v>
      </c>
      <c r="H3368" t="s">
        <v>4394</v>
      </c>
    </row>
    <row r="3369" spans="1:8" x14ac:dyDescent="0.25">
      <c r="A3369">
        <v>565954</v>
      </c>
      <c r="B3369" t="s">
        <v>1609</v>
      </c>
      <c r="C3369">
        <v>4211</v>
      </c>
      <c r="D3369" t="s">
        <v>4413</v>
      </c>
      <c r="E3369" t="s">
        <v>4391</v>
      </c>
      <c r="F3369" t="s">
        <v>4392</v>
      </c>
      <c r="G3369" t="s">
        <v>4393</v>
      </c>
      <c r="H3369" t="s">
        <v>4394</v>
      </c>
    </row>
    <row r="3370" spans="1:8" x14ac:dyDescent="0.25">
      <c r="A3370">
        <v>565962</v>
      </c>
      <c r="B3370" t="s">
        <v>4590</v>
      </c>
      <c r="C3370">
        <v>4205</v>
      </c>
      <c r="D3370" t="s">
        <v>4392</v>
      </c>
      <c r="E3370" t="s">
        <v>4391</v>
      </c>
      <c r="F3370" t="s">
        <v>4392</v>
      </c>
      <c r="G3370" t="s">
        <v>4393</v>
      </c>
      <c r="H3370" t="s">
        <v>4394</v>
      </c>
    </row>
    <row r="3371" spans="1:8" x14ac:dyDescent="0.25">
      <c r="A3371">
        <v>565971</v>
      </c>
      <c r="B3371" t="s">
        <v>4401</v>
      </c>
      <c r="C3371">
        <v>4207</v>
      </c>
      <c r="D3371" t="s">
        <v>4401</v>
      </c>
      <c r="E3371" t="s">
        <v>4402</v>
      </c>
      <c r="F3371" t="s">
        <v>4401</v>
      </c>
      <c r="G3371" t="s">
        <v>4393</v>
      </c>
      <c r="H3371" t="s">
        <v>4394</v>
      </c>
    </row>
    <row r="3372" spans="1:8" x14ac:dyDescent="0.25">
      <c r="A3372">
        <v>565989</v>
      </c>
      <c r="B3372" t="s">
        <v>4292</v>
      </c>
      <c r="C3372">
        <v>2103</v>
      </c>
      <c r="D3372" t="s">
        <v>3450</v>
      </c>
      <c r="E3372" t="s">
        <v>3451</v>
      </c>
      <c r="F3372" t="s">
        <v>3452</v>
      </c>
      <c r="G3372" t="s">
        <v>3447</v>
      </c>
      <c r="H3372" t="s">
        <v>3448</v>
      </c>
    </row>
    <row r="3373" spans="1:8" x14ac:dyDescent="0.25">
      <c r="A3373">
        <v>565997</v>
      </c>
      <c r="B3373" t="s">
        <v>4591</v>
      </c>
      <c r="C3373">
        <v>4216</v>
      </c>
      <c r="D3373" t="s">
        <v>4405</v>
      </c>
      <c r="E3373" t="s">
        <v>4402</v>
      </c>
      <c r="F3373" t="s">
        <v>4401</v>
      </c>
      <c r="G3373" t="s">
        <v>4393</v>
      </c>
      <c r="H3373" t="s">
        <v>4394</v>
      </c>
    </row>
    <row r="3374" spans="1:8" x14ac:dyDescent="0.25">
      <c r="A3374">
        <v>566004</v>
      </c>
      <c r="B3374" t="s">
        <v>4490</v>
      </c>
      <c r="C3374">
        <v>4210</v>
      </c>
      <c r="D3374" t="s">
        <v>4592</v>
      </c>
      <c r="E3374" t="s">
        <v>4402</v>
      </c>
      <c r="F3374" t="s">
        <v>4401</v>
      </c>
      <c r="G3374" t="s">
        <v>4393</v>
      </c>
      <c r="H3374" t="s">
        <v>4394</v>
      </c>
    </row>
    <row r="3375" spans="1:8" x14ac:dyDescent="0.25">
      <c r="A3375">
        <v>566012</v>
      </c>
      <c r="B3375" t="s">
        <v>3394</v>
      </c>
      <c r="C3375">
        <v>4216</v>
      </c>
      <c r="D3375" t="s">
        <v>4405</v>
      </c>
      <c r="E3375" t="s">
        <v>4402</v>
      </c>
      <c r="F3375" t="s">
        <v>4401</v>
      </c>
      <c r="G3375" t="s">
        <v>4393</v>
      </c>
      <c r="H3375" t="s">
        <v>4394</v>
      </c>
    </row>
    <row r="3376" spans="1:8" x14ac:dyDescent="0.25">
      <c r="A3376">
        <v>566021</v>
      </c>
      <c r="B3376" t="s">
        <v>4593</v>
      </c>
      <c r="C3376">
        <v>4210</v>
      </c>
      <c r="D3376" t="s">
        <v>4592</v>
      </c>
      <c r="E3376" t="s">
        <v>4402</v>
      </c>
      <c r="F3376" t="s">
        <v>4401</v>
      </c>
      <c r="G3376" t="s">
        <v>4393</v>
      </c>
      <c r="H3376" t="s">
        <v>4394</v>
      </c>
    </row>
    <row r="3377" spans="1:8" x14ac:dyDescent="0.25">
      <c r="A3377">
        <v>566039</v>
      </c>
      <c r="B3377" t="s">
        <v>4293</v>
      </c>
      <c r="C3377">
        <v>2115</v>
      </c>
      <c r="D3377" t="s">
        <v>3506</v>
      </c>
      <c r="E3377" t="s">
        <v>3507</v>
      </c>
      <c r="F3377" t="s">
        <v>3506</v>
      </c>
      <c r="G3377" t="s">
        <v>3447</v>
      </c>
      <c r="H3377" t="s">
        <v>3448</v>
      </c>
    </row>
    <row r="3378" spans="1:8" x14ac:dyDescent="0.25">
      <c r="A3378">
        <v>566047</v>
      </c>
      <c r="B3378" t="s">
        <v>4294</v>
      </c>
      <c r="C3378">
        <v>2115</v>
      </c>
      <c r="D3378" t="s">
        <v>3506</v>
      </c>
      <c r="E3378" t="s">
        <v>3507</v>
      </c>
      <c r="F3378" t="s">
        <v>3506</v>
      </c>
      <c r="G3378" t="s">
        <v>3447</v>
      </c>
      <c r="H3378" t="s">
        <v>3448</v>
      </c>
    </row>
    <row r="3379" spans="1:8" x14ac:dyDescent="0.25">
      <c r="A3379">
        <v>566055</v>
      </c>
      <c r="B3379" t="s">
        <v>3369</v>
      </c>
      <c r="C3379">
        <v>3205</v>
      </c>
      <c r="D3379" t="s">
        <v>3019</v>
      </c>
      <c r="E3379" t="s">
        <v>3018</v>
      </c>
      <c r="F3379" t="s">
        <v>3019</v>
      </c>
      <c r="G3379" t="s">
        <v>3012</v>
      </c>
      <c r="H3379" t="s">
        <v>3013</v>
      </c>
    </row>
    <row r="3380" spans="1:8" x14ac:dyDescent="0.25">
      <c r="A3380">
        <v>566063</v>
      </c>
      <c r="B3380" t="s">
        <v>4594</v>
      </c>
      <c r="C3380">
        <v>4207</v>
      </c>
      <c r="D3380" t="s">
        <v>4401</v>
      </c>
      <c r="E3380" t="s">
        <v>4402</v>
      </c>
      <c r="F3380" t="s">
        <v>4401</v>
      </c>
      <c r="G3380" t="s">
        <v>4393</v>
      </c>
      <c r="H3380" t="s">
        <v>4394</v>
      </c>
    </row>
    <row r="3381" spans="1:8" x14ac:dyDescent="0.25">
      <c r="A3381">
        <v>566071</v>
      </c>
      <c r="B3381" t="s">
        <v>3370</v>
      </c>
      <c r="C3381">
        <v>3212</v>
      </c>
      <c r="D3381" t="s">
        <v>3021</v>
      </c>
      <c r="E3381" t="s">
        <v>3112</v>
      </c>
      <c r="F3381" t="s">
        <v>3111</v>
      </c>
      <c r="G3381" t="s">
        <v>3012</v>
      </c>
      <c r="H3381" t="s">
        <v>3013</v>
      </c>
    </row>
    <row r="3382" spans="1:8" x14ac:dyDescent="0.25">
      <c r="A3382">
        <v>566080</v>
      </c>
      <c r="B3382" t="s">
        <v>3371</v>
      </c>
      <c r="C3382">
        <v>3212</v>
      </c>
      <c r="D3382" t="s">
        <v>3021</v>
      </c>
      <c r="E3382" t="s">
        <v>3112</v>
      </c>
      <c r="F3382" t="s">
        <v>3111</v>
      </c>
      <c r="G3382" t="s">
        <v>3012</v>
      </c>
      <c r="H3382" t="s">
        <v>3013</v>
      </c>
    </row>
    <row r="3383" spans="1:8" x14ac:dyDescent="0.25">
      <c r="A3383">
        <v>566098</v>
      </c>
      <c r="B3383" t="s">
        <v>691</v>
      </c>
      <c r="C3383">
        <v>3212</v>
      </c>
      <c r="D3383" t="s">
        <v>3021</v>
      </c>
      <c r="E3383" t="s">
        <v>3112</v>
      </c>
      <c r="F3383" t="s">
        <v>3111</v>
      </c>
      <c r="G3383" t="s">
        <v>3012</v>
      </c>
      <c r="H3383" t="s">
        <v>3013</v>
      </c>
    </row>
    <row r="3384" spans="1:8" x14ac:dyDescent="0.25">
      <c r="A3384">
        <v>566101</v>
      </c>
      <c r="B3384" t="s">
        <v>3372</v>
      </c>
      <c r="C3384">
        <v>3212</v>
      </c>
      <c r="D3384" t="s">
        <v>3021</v>
      </c>
      <c r="E3384" t="s">
        <v>3112</v>
      </c>
      <c r="F3384" t="s">
        <v>3111</v>
      </c>
      <c r="G3384" t="s">
        <v>3012</v>
      </c>
      <c r="H3384" t="s">
        <v>3013</v>
      </c>
    </row>
    <row r="3385" spans="1:8" x14ac:dyDescent="0.25">
      <c r="A3385">
        <v>566128</v>
      </c>
      <c r="B3385" t="s">
        <v>4595</v>
      </c>
      <c r="C3385">
        <v>4216</v>
      </c>
      <c r="D3385" t="s">
        <v>4405</v>
      </c>
      <c r="E3385" t="s">
        <v>4402</v>
      </c>
      <c r="F3385" t="s">
        <v>4401</v>
      </c>
      <c r="G3385" t="s">
        <v>4393</v>
      </c>
      <c r="H3385" t="s">
        <v>4394</v>
      </c>
    </row>
    <row r="3386" spans="1:8" x14ac:dyDescent="0.25">
      <c r="A3386">
        <v>566136</v>
      </c>
      <c r="B3386" t="s">
        <v>3373</v>
      </c>
      <c r="C3386">
        <v>3202</v>
      </c>
      <c r="D3386" t="s">
        <v>3111</v>
      </c>
      <c r="E3386" t="s">
        <v>3112</v>
      </c>
      <c r="F3386" t="s">
        <v>3111</v>
      </c>
      <c r="G3386" t="s">
        <v>3012</v>
      </c>
      <c r="H3386" t="s">
        <v>3013</v>
      </c>
    </row>
    <row r="3387" spans="1:8" x14ac:dyDescent="0.25">
      <c r="A3387">
        <v>566144</v>
      </c>
      <c r="B3387" t="s">
        <v>813</v>
      </c>
      <c r="C3387">
        <v>3202</v>
      </c>
      <c r="D3387" t="s">
        <v>3111</v>
      </c>
      <c r="E3387" t="s">
        <v>3112</v>
      </c>
      <c r="F3387" t="s">
        <v>3111</v>
      </c>
      <c r="G3387" t="s">
        <v>3012</v>
      </c>
      <c r="H3387" t="s">
        <v>3013</v>
      </c>
    </row>
    <row r="3388" spans="1:8" x14ac:dyDescent="0.25">
      <c r="A3388">
        <v>566152</v>
      </c>
      <c r="B3388" t="s">
        <v>4596</v>
      </c>
      <c r="C3388">
        <v>4207</v>
      </c>
      <c r="D3388" t="s">
        <v>4401</v>
      </c>
      <c r="E3388" t="s">
        <v>4402</v>
      </c>
      <c r="F3388" t="s">
        <v>4401</v>
      </c>
      <c r="G3388" t="s">
        <v>4393</v>
      </c>
      <c r="H3388" t="s">
        <v>4394</v>
      </c>
    </row>
    <row r="3389" spans="1:8" x14ac:dyDescent="0.25">
      <c r="A3389">
        <v>566161</v>
      </c>
      <c r="B3389" t="s">
        <v>3374</v>
      </c>
      <c r="C3389">
        <v>3202</v>
      </c>
      <c r="D3389" t="s">
        <v>3111</v>
      </c>
      <c r="E3389" t="s">
        <v>3112</v>
      </c>
      <c r="F3389" t="s">
        <v>3111</v>
      </c>
      <c r="G3389" t="s">
        <v>3012</v>
      </c>
      <c r="H3389" t="s">
        <v>3013</v>
      </c>
    </row>
    <row r="3390" spans="1:8" x14ac:dyDescent="0.25">
      <c r="A3390">
        <v>566179</v>
      </c>
      <c r="B3390" t="s">
        <v>1314</v>
      </c>
      <c r="C3390">
        <v>3202</v>
      </c>
      <c r="D3390" t="s">
        <v>3111</v>
      </c>
      <c r="E3390" t="s">
        <v>3112</v>
      </c>
      <c r="F3390" t="s">
        <v>3111</v>
      </c>
      <c r="G3390" t="s">
        <v>3012</v>
      </c>
      <c r="H3390" t="s">
        <v>3013</v>
      </c>
    </row>
    <row r="3391" spans="1:8" x14ac:dyDescent="0.25">
      <c r="A3391">
        <v>566187</v>
      </c>
      <c r="B3391" t="s">
        <v>4597</v>
      </c>
      <c r="C3391">
        <v>4216</v>
      </c>
      <c r="D3391" t="s">
        <v>4405</v>
      </c>
      <c r="E3391" t="s">
        <v>4402</v>
      </c>
      <c r="F3391" t="s">
        <v>4401</v>
      </c>
      <c r="G3391" t="s">
        <v>4393</v>
      </c>
      <c r="H3391" t="s">
        <v>4394</v>
      </c>
    </row>
    <row r="3392" spans="1:8" x14ac:dyDescent="0.25">
      <c r="A3392">
        <v>566195</v>
      </c>
      <c r="B3392" t="s">
        <v>4598</v>
      </c>
      <c r="C3392">
        <v>4207</v>
      </c>
      <c r="D3392" t="s">
        <v>4401</v>
      </c>
      <c r="E3392" t="s">
        <v>4402</v>
      </c>
      <c r="F3392" t="s">
        <v>4401</v>
      </c>
      <c r="G3392" t="s">
        <v>4393</v>
      </c>
      <c r="H3392" t="s">
        <v>4394</v>
      </c>
    </row>
    <row r="3393" spans="1:8" x14ac:dyDescent="0.25">
      <c r="A3393">
        <v>566209</v>
      </c>
      <c r="B3393" t="s">
        <v>3375</v>
      </c>
      <c r="C3393">
        <v>3202</v>
      </c>
      <c r="D3393" t="s">
        <v>3111</v>
      </c>
      <c r="E3393" t="s">
        <v>3112</v>
      </c>
      <c r="F3393" t="s">
        <v>3111</v>
      </c>
      <c r="G3393" t="s">
        <v>3012</v>
      </c>
      <c r="H3393" t="s">
        <v>3013</v>
      </c>
    </row>
    <row r="3394" spans="1:8" x14ac:dyDescent="0.25">
      <c r="A3394">
        <v>566217</v>
      </c>
      <c r="B3394" t="s">
        <v>4599</v>
      </c>
      <c r="C3394">
        <v>4207</v>
      </c>
      <c r="D3394" t="s">
        <v>4401</v>
      </c>
      <c r="E3394" t="s">
        <v>4402</v>
      </c>
      <c r="F3394" t="s">
        <v>4401</v>
      </c>
      <c r="G3394" t="s">
        <v>4393</v>
      </c>
      <c r="H3394" t="s">
        <v>4394</v>
      </c>
    </row>
    <row r="3395" spans="1:8" x14ac:dyDescent="0.25">
      <c r="A3395">
        <v>566233</v>
      </c>
      <c r="B3395" t="s">
        <v>3226</v>
      </c>
      <c r="C3395">
        <v>4207</v>
      </c>
      <c r="D3395" t="s">
        <v>4401</v>
      </c>
      <c r="E3395" t="s">
        <v>4402</v>
      </c>
      <c r="F3395" t="s">
        <v>4401</v>
      </c>
      <c r="G3395" t="s">
        <v>4393</v>
      </c>
      <c r="H3395" t="s">
        <v>4394</v>
      </c>
    </row>
    <row r="3396" spans="1:8" x14ac:dyDescent="0.25">
      <c r="A3396">
        <v>566241</v>
      </c>
      <c r="B3396" t="s">
        <v>4600</v>
      </c>
      <c r="C3396">
        <v>4207</v>
      </c>
      <c r="D3396" t="s">
        <v>4401</v>
      </c>
      <c r="E3396" t="s">
        <v>4402</v>
      </c>
      <c r="F3396" t="s">
        <v>4401</v>
      </c>
      <c r="G3396" t="s">
        <v>4393</v>
      </c>
      <c r="H3396" t="s">
        <v>4394</v>
      </c>
    </row>
    <row r="3397" spans="1:8" x14ac:dyDescent="0.25">
      <c r="A3397">
        <v>566250</v>
      </c>
      <c r="B3397" t="s">
        <v>3376</v>
      </c>
      <c r="C3397">
        <v>3202</v>
      </c>
      <c r="D3397" t="s">
        <v>3111</v>
      </c>
      <c r="E3397" t="s">
        <v>3112</v>
      </c>
      <c r="F3397" t="s">
        <v>3111</v>
      </c>
      <c r="G3397" t="s">
        <v>3012</v>
      </c>
      <c r="H3397" t="s">
        <v>3013</v>
      </c>
    </row>
    <row r="3398" spans="1:8" x14ac:dyDescent="0.25">
      <c r="A3398">
        <v>566276</v>
      </c>
      <c r="B3398" t="s">
        <v>3377</v>
      </c>
      <c r="C3398">
        <v>3202</v>
      </c>
      <c r="D3398" t="s">
        <v>3111</v>
      </c>
      <c r="E3398" t="s">
        <v>3112</v>
      </c>
      <c r="F3398" t="s">
        <v>3111</v>
      </c>
      <c r="G3398" t="s">
        <v>3012</v>
      </c>
      <c r="H3398" t="s">
        <v>3013</v>
      </c>
    </row>
    <row r="3399" spans="1:8" x14ac:dyDescent="0.25">
      <c r="A3399">
        <v>566284</v>
      </c>
      <c r="B3399" t="s">
        <v>4601</v>
      </c>
      <c r="C3399">
        <v>4207</v>
      </c>
      <c r="D3399" t="s">
        <v>4401</v>
      </c>
      <c r="E3399" t="s">
        <v>4402</v>
      </c>
      <c r="F3399" t="s">
        <v>4401</v>
      </c>
      <c r="G3399" t="s">
        <v>4393</v>
      </c>
      <c r="H3399" t="s">
        <v>4394</v>
      </c>
    </row>
    <row r="3400" spans="1:8" x14ac:dyDescent="0.25">
      <c r="A3400">
        <v>566292</v>
      </c>
      <c r="B3400" t="s">
        <v>130</v>
      </c>
      <c r="C3400">
        <v>3202</v>
      </c>
      <c r="D3400" t="s">
        <v>3111</v>
      </c>
      <c r="E3400" t="s">
        <v>3112</v>
      </c>
      <c r="F3400" t="s">
        <v>3111</v>
      </c>
      <c r="G3400" t="s">
        <v>3012</v>
      </c>
      <c r="H3400" t="s">
        <v>3013</v>
      </c>
    </row>
    <row r="3401" spans="1:8" x14ac:dyDescent="0.25">
      <c r="A3401">
        <v>566306</v>
      </c>
      <c r="B3401" t="s">
        <v>4602</v>
      </c>
      <c r="C3401">
        <v>4210</v>
      </c>
      <c r="D3401" t="s">
        <v>4592</v>
      </c>
      <c r="E3401" t="s">
        <v>4402</v>
      </c>
      <c r="F3401" t="s">
        <v>4401</v>
      </c>
      <c r="G3401" t="s">
        <v>4393</v>
      </c>
      <c r="H3401" t="s">
        <v>4394</v>
      </c>
    </row>
    <row r="3402" spans="1:8" x14ac:dyDescent="0.25">
      <c r="A3402">
        <v>566314</v>
      </c>
      <c r="B3402" t="s">
        <v>4603</v>
      </c>
      <c r="C3402">
        <v>4210</v>
      </c>
      <c r="D3402" t="s">
        <v>4592</v>
      </c>
      <c r="E3402" t="s">
        <v>4402</v>
      </c>
      <c r="F3402" t="s">
        <v>4401</v>
      </c>
      <c r="G3402" t="s">
        <v>4393</v>
      </c>
      <c r="H3402" t="s">
        <v>4394</v>
      </c>
    </row>
    <row r="3403" spans="1:8" x14ac:dyDescent="0.25">
      <c r="A3403">
        <v>566322</v>
      </c>
      <c r="B3403" t="s">
        <v>4604</v>
      </c>
      <c r="C3403">
        <v>4207</v>
      </c>
      <c r="D3403" t="s">
        <v>4401</v>
      </c>
      <c r="E3403" t="s">
        <v>4402</v>
      </c>
      <c r="F3403" t="s">
        <v>4401</v>
      </c>
      <c r="G3403" t="s">
        <v>4393</v>
      </c>
      <c r="H3403" t="s">
        <v>4394</v>
      </c>
    </row>
    <row r="3404" spans="1:8" x14ac:dyDescent="0.25">
      <c r="A3404">
        <v>566331</v>
      </c>
      <c r="B3404" t="s">
        <v>3378</v>
      </c>
      <c r="C3404">
        <v>3202</v>
      </c>
      <c r="D3404" t="s">
        <v>3111</v>
      </c>
      <c r="E3404" t="s">
        <v>3112</v>
      </c>
      <c r="F3404" t="s">
        <v>3111</v>
      </c>
      <c r="G3404" t="s">
        <v>3012</v>
      </c>
      <c r="H3404" t="s">
        <v>3013</v>
      </c>
    </row>
    <row r="3405" spans="1:8" x14ac:dyDescent="0.25">
      <c r="A3405">
        <v>566349</v>
      </c>
      <c r="B3405" t="s">
        <v>4605</v>
      </c>
      <c r="C3405">
        <v>4207</v>
      </c>
      <c r="D3405" t="s">
        <v>4401</v>
      </c>
      <c r="E3405" t="s">
        <v>4402</v>
      </c>
      <c r="F3405" t="s">
        <v>4401</v>
      </c>
      <c r="G3405" t="s">
        <v>4393</v>
      </c>
      <c r="H3405" t="s">
        <v>4394</v>
      </c>
    </row>
    <row r="3406" spans="1:8" x14ac:dyDescent="0.25">
      <c r="A3406">
        <v>566357</v>
      </c>
      <c r="B3406" t="s">
        <v>4552</v>
      </c>
      <c r="C3406">
        <v>4216</v>
      </c>
      <c r="D3406" t="s">
        <v>4405</v>
      </c>
      <c r="E3406" t="s">
        <v>4402</v>
      </c>
      <c r="F3406" t="s">
        <v>4401</v>
      </c>
      <c r="G3406" t="s">
        <v>4393</v>
      </c>
      <c r="H3406" t="s">
        <v>4394</v>
      </c>
    </row>
    <row r="3407" spans="1:8" x14ac:dyDescent="0.25">
      <c r="A3407">
        <v>566365</v>
      </c>
      <c r="B3407" t="s">
        <v>3379</v>
      </c>
      <c r="C3407">
        <v>3204</v>
      </c>
      <c r="D3407" t="s">
        <v>3116</v>
      </c>
      <c r="E3407" t="s">
        <v>3112</v>
      </c>
      <c r="F3407" t="s">
        <v>3111</v>
      </c>
      <c r="G3407" t="s">
        <v>3012</v>
      </c>
      <c r="H3407" t="s">
        <v>3013</v>
      </c>
    </row>
    <row r="3408" spans="1:8" x14ac:dyDescent="0.25">
      <c r="A3408">
        <v>566373</v>
      </c>
      <c r="B3408" t="s">
        <v>3380</v>
      </c>
      <c r="C3408">
        <v>3202</v>
      </c>
      <c r="D3408" t="s">
        <v>3111</v>
      </c>
      <c r="E3408" t="s">
        <v>3112</v>
      </c>
      <c r="F3408" t="s">
        <v>3111</v>
      </c>
      <c r="G3408" t="s">
        <v>3012</v>
      </c>
      <c r="H3408" t="s">
        <v>3013</v>
      </c>
    </row>
    <row r="3409" spans="1:8" x14ac:dyDescent="0.25">
      <c r="A3409">
        <v>566381</v>
      </c>
      <c r="B3409" t="s">
        <v>4606</v>
      </c>
      <c r="C3409">
        <v>4216</v>
      </c>
      <c r="D3409" t="s">
        <v>4405</v>
      </c>
      <c r="E3409" t="s">
        <v>4402</v>
      </c>
      <c r="F3409" t="s">
        <v>4401</v>
      </c>
      <c r="G3409" t="s">
        <v>4393</v>
      </c>
      <c r="H3409" t="s">
        <v>4394</v>
      </c>
    </row>
    <row r="3410" spans="1:8" x14ac:dyDescent="0.25">
      <c r="A3410">
        <v>566390</v>
      </c>
      <c r="B3410" t="s">
        <v>3381</v>
      </c>
      <c r="C3410">
        <v>3206</v>
      </c>
      <c r="D3410" t="s">
        <v>3031</v>
      </c>
      <c r="E3410" t="s">
        <v>3029</v>
      </c>
      <c r="F3410" t="s">
        <v>3030</v>
      </c>
      <c r="G3410" t="s">
        <v>3012</v>
      </c>
      <c r="H3410" t="s">
        <v>3013</v>
      </c>
    </row>
    <row r="3411" spans="1:8" x14ac:dyDescent="0.25">
      <c r="A3411">
        <v>566403</v>
      </c>
      <c r="B3411" t="s">
        <v>4607</v>
      </c>
      <c r="C3411">
        <v>4216</v>
      </c>
      <c r="D3411" t="s">
        <v>4405</v>
      </c>
      <c r="E3411" t="s">
        <v>4402</v>
      </c>
      <c r="F3411" t="s">
        <v>4401</v>
      </c>
      <c r="G3411" t="s">
        <v>4393</v>
      </c>
      <c r="H3411" t="s">
        <v>4394</v>
      </c>
    </row>
    <row r="3412" spans="1:8" x14ac:dyDescent="0.25">
      <c r="A3412">
        <v>566411</v>
      </c>
      <c r="B3412" t="s">
        <v>4202</v>
      </c>
      <c r="C3412">
        <v>4216</v>
      </c>
      <c r="D3412" t="s">
        <v>4405</v>
      </c>
      <c r="E3412" t="s">
        <v>4402</v>
      </c>
      <c r="F3412" t="s">
        <v>4401</v>
      </c>
      <c r="G3412" t="s">
        <v>4393</v>
      </c>
      <c r="H3412" t="s">
        <v>4394</v>
      </c>
    </row>
    <row r="3413" spans="1:8" x14ac:dyDescent="0.25">
      <c r="A3413">
        <v>566420</v>
      </c>
      <c r="B3413" t="s">
        <v>3382</v>
      </c>
      <c r="C3413">
        <v>3206</v>
      </c>
      <c r="D3413" t="s">
        <v>3031</v>
      </c>
      <c r="E3413" t="s">
        <v>3029</v>
      </c>
      <c r="F3413" t="s">
        <v>3030</v>
      </c>
      <c r="G3413" t="s">
        <v>3012</v>
      </c>
      <c r="H3413" t="s">
        <v>3013</v>
      </c>
    </row>
    <row r="3414" spans="1:8" x14ac:dyDescent="0.25">
      <c r="A3414">
        <v>566438</v>
      </c>
      <c r="B3414" t="s">
        <v>4608</v>
      </c>
      <c r="C3414">
        <v>4210</v>
      </c>
      <c r="D3414" t="s">
        <v>4592</v>
      </c>
      <c r="E3414" t="s">
        <v>4402</v>
      </c>
      <c r="F3414" t="s">
        <v>4401</v>
      </c>
      <c r="G3414" t="s">
        <v>4393</v>
      </c>
      <c r="H3414" t="s">
        <v>4394</v>
      </c>
    </row>
    <row r="3415" spans="1:8" x14ac:dyDescent="0.25">
      <c r="A3415">
        <v>566446</v>
      </c>
      <c r="B3415" t="s">
        <v>3383</v>
      </c>
      <c r="C3415">
        <v>3206</v>
      </c>
      <c r="D3415" t="s">
        <v>3031</v>
      </c>
      <c r="E3415" t="s">
        <v>3029</v>
      </c>
      <c r="F3415" t="s">
        <v>3030</v>
      </c>
      <c r="G3415" t="s">
        <v>3012</v>
      </c>
      <c r="H3415" t="s">
        <v>3013</v>
      </c>
    </row>
    <row r="3416" spans="1:8" x14ac:dyDescent="0.25">
      <c r="A3416">
        <v>566454</v>
      </c>
      <c r="B3416" t="s">
        <v>3039</v>
      </c>
      <c r="C3416">
        <v>4216</v>
      </c>
      <c r="D3416" t="s">
        <v>4405</v>
      </c>
      <c r="E3416" t="s">
        <v>4402</v>
      </c>
      <c r="F3416" t="s">
        <v>4401</v>
      </c>
      <c r="G3416" t="s">
        <v>4393</v>
      </c>
      <c r="H3416" t="s">
        <v>4394</v>
      </c>
    </row>
    <row r="3417" spans="1:8" x14ac:dyDescent="0.25">
      <c r="A3417">
        <v>566462</v>
      </c>
      <c r="B3417" t="s">
        <v>3384</v>
      </c>
      <c r="C3417">
        <v>3208</v>
      </c>
      <c r="D3417" t="s">
        <v>3028</v>
      </c>
      <c r="E3417" t="s">
        <v>3029</v>
      </c>
      <c r="F3417" t="s">
        <v>3030</v>
      </c>
      <c r="G3417" t="s">
        <v>3012</v>
      </c>
      <c r="H3417" t="s">
        <v>3013</v>
      </c>
    </row>
    <row r="3418" spans="1:8" x14ac:dyDescent="0.25">
      <c r="A3418">
        <v>566471</v>
      </c>
      <c r="B3418" t="s">
        <v>3385</v>
      </c>
      <c r="C3418">
        <v>3206</v>
      </c>
      <c r="D3418" t="s">
        <v>3031</v>
      </c>
      <c r="E3418" t="s">
        <v>3029</v>
      </c>
      <c r="F3418" t="s">
        <v>3030</v>
      </c>
      <c r="G3418" t="s">
        <v>3012</v>
      </c>
      <c r="H3418" t="s">
        <v>3013</v>
      </c>
    </row>
    <row r="3419" spans="1:8" x14ac:dyDescent="0.25">
      <c r="A3419">
        <v>566489</v>
      </c>
      <c r="B3419" t="s">
        <v>3386</v>
      </c>
      <c r="C3419">
        <v>3206</v>
      </c>
      <c r="D3419" t="s">
        <v>3031</v>
      </c>
      <c r="E3419" t="s">
        <v>3029</v>
      </c>
      <c r="F3419" t="s">
        <v>3030</v>
      </c>
      <c r="G3419" t="s">
        <v>3012</v>
      </c>
      <c r="H3419" t="s">
        <v>3013</v>
      </c>
    </row>
    <row r="3420" spans="1:8" x14ac:dyDescent="0.25">
      <c r="A3420">
        <v>566497</v>
      </c>
      <c r="B3420" t="s">
        <v>3387</v>
      </c>
      <c r="C3420">
        <v>3206</v>
      </c>
      <c r="D3420" t="s">
        <v>3031</v>
      </c>
      <c r="E3420" t="s">
        <v>3029</v>
      </c>
      <c r="F3420" t="s">
        <v>3030</v>
      </c>
      <c r="G3420" t="s">
        <v>3012</v>
      </c>
      <c r="H3420" t="s">
        <v>3013</v>
      </c>
    </row>
    <row r="3421" spans="1:8" x14ac:dyDescent="0.25">
      <c r="A3421">
        <v>566501</v>
      </c>
      <c r="B3421" t="s">
        <v>4609</v>
      </c>
      <c r="C3421">
        <v>4210</v>
      </c>
      <c r="D3421" t="s">
        <v>4592</v>
      </c>
      <c r="E3421" t="s">
        <v>4402</v>
      </c>
      <c r="F3421" t="s">
        <v>4401</v>
      </c>
      <c r="G3421" t="s">
        <v>4393</v>
      </c>
      <c r="H3421" t="s">
        <v>4394</v>
      </c>
    </row>
    <row r="3422" spans="1:8" x14ac:dyDescent="0.25">
      <c r="A3422">
        <v>566519</v>
      </c>
      <c r="B3422" t="s">
        <v>1358</v>
      </c>
      <c r="C3422">
        <v>4216</v>
      </c>
      <c r="D3422" t="s">
        <v>4405</v>
      </c>
      <c r="E3422" t="s">
        <v>4402</v>
      </c>
      <c r="F3422" t="s">
        <v>4401</v>
      </c>
      <c r="G3422" t="s">
        <v>4393</v>
      </c>
      <c r="H3422" t="s">
        <v>4394</v>
      </c>
    </row>
    <row r="3423" spans="1:8" x14ac:dyDescent="0.25">
      <c r="A3423">
        <v>566527</v>
      </c>
      <c r="B3423" t="s">
        <v>4610</v>
      </c>
      <c r="C3423">
        <v>4210</v>
      </c>
      <c r="D3423" t="s">
        <v>4592</v>
      </c>
      <c r="E3423" t="s">
        <v>4402</v>
      </c>
      <c r="F3423" t="s">
        <v>4401</v>
      </c>
      <c r="G3423" t="s">
        <v>4393</v>
      </c>
      <c r="H3423" t="s">
        <v>4394</v>
      </c>
    </row>
    <row r="3424" spans="1:8" x14ac:dyDescent="0.25">
      <c r="A3424">
        <v>566535</v>
      </c>
      <c r="B3424" t="s">
        <v>4611</v>
      </c>
      <c r="C3424">
        <v>4207</v>
      </c>
      <c r="D3424" t="s">
        <v>4401</v>
      </c>
      <c r="E3424" t="s">
        <v>4402</v>
      </c>
      <c r="F3424" t="s">
        <v>4401</v>
      </c>
      <c r="G3424" t="s">
        <v>4393</v>
      </c>
      <c r="H3424" t="s">
        <v>4394</v>
      </c>
    </row>
    <row r="3425" spans="1:8" x14ac:dyDescent="0.25">
      <c r="A3425">
        <v>566543</v>
      </c>
      <c r="B3425" t="s">
        <v>3388</v>
      </c>
      <c r="C3425">
        <v>3208</v>
      </c>
      <c r="D3425" t="s">
        <v>3028</v>
      </c>
      <c r="E3425" t="s">
        <v>3029</v>
      </c>
      <c r="F3425" t="s">
        <v>3030</v>
      </c>
      <c r="G3425" t="s">
        <v>3012</v>
      </c>
      <c r="H3425" t="s">
        <v>3013</v>
      </c>
    </row>
    <row r="3426" spans="1:8" x14ac:dyDescent="0.25">
      <c r="A3426">
        <v>566551</v>
      </c>
      <c r="B3426" t="s">
        <v>4612</v>
      </c>
      <c r="C3426">
        <v>4207</v>
      </c>
      <c r="D3426" t="s">
        <v>4401</v>
      </c>
      <c r="E3426" t="s">
        <v>4402</v>
      </c>
      <c r="F3426" t="s">
        <v>4401</v>
      </c>
      <c r="G3426" t="s">
        <v>4393</v>
      </c>
      <c r="H3426" t="s">
        <v>4394</v>
      </c>
    </row>
    <row r="3427" spans="1:8" x14ac:dyDescent="0.25">
      <c r="A3427">
        <v>566560</v>
      </c>
      <c r="B3427" t="s">
        <v>4613</v>
      </c>
      <c r="C3427">
        <v>4210</v>
      </c>
      <c r="D3427" t="s">
        <v>4592</v>
      </c>
      <c r="E3427" t="s">
        <v>4402</v>
      </c>
      <c r="F3427" t="s">
        <v>4401</v>
      </c>
      <c r="G3427" t="s">
        <v>4393</v>
      </c>
      <c r="H3427" t="s">
        <v>4394</v>
      </c>
    </row>
    <row r="3428" spans="1:8" x14ac:dyDescent="0.25">
      <c r="A3428">
        <v>566578</v>
      </c>
      <c r="B3428" t="s">
        <v>4614</v>
      </c>
      <c r="C3428">
        <v>4207</v>
      </c>
      <c r="D3428" t="s">
        <v>4401</v>
      </c>
      <c r="E3428" t="s">
        <v>4402</v>
      </c>
      <c r="F3428" t="s">
        <v>4401</v>
      </c>
      <c r="G3428" t="s">
        <v>4393</v>
      </c>
      <c r="H3428" t="s">
        <v>4394</v>
      </c>
    </row>
    <row r="3429" spans="1:8" x14ac:dyDescent="0.25">
      <c r="A3429">
        <v>566586</v>
      </c>
      <c r="B3429" t="s">
        <v>4615</v>
      </c>
      <c r="C3429">
        <v>4207</v>
      </c>
      <c r="D3429" t="s">
        <v>4401</v>
      </c>
      <c r="E3429" t="s">
        <v>4402</v>
      </c>
      <c r="F3429" t="s">
        <v>4401</v>
      </c>
      <c r="G3429" t="s">
        <v>4393</v>
      </c>
      <c r="H3429" t="s">
        <v>4394</v>
      </c>
    </row>
    <row r="3430" spans="1:8" x14ac:dyDescent="0.25">
      <c r="A3430">
        <v>566594</v>
      </c>
      <c r="B3430" t="s">
        <v>3389</v>
      </c>
      <c r="C3430">
        <v>3208</v>
      </c>
      <c r="D3430" t="s">
        <v>3028</v>
      </c>
      <c r="E3430" t="s">
        <v>3029</v>
      </c>
      <c r="F3430" t="s">
        <v>3030</v>
      </c>
      <c r="G3430" t="s">
        <v>3012</v>
      </c>
      <c r="H3430" t="s">
        <v>3013</v>
      </c>
    </row>
    <row r="3431" spans="1:8" x14ac:dyDescent="0.25">
      <c r="A3431">
        <v>566608</v>
      </c>
      <c r="B3431" t="s">
        <v>4616</v>
      </c>
      <c r="C3431">
        <v>4210</v>
      </c>
      <c r="D3431" t="s">
        <v>4592</v>
      </c>
      <c r="E3431" t="s">
        <v>4402</v>
      </c>
      <c r="F3431" t="s">
        <v>4401</v>
      </c>
      <c r="G3431" t="s">
        <v>4393</v>
      </c>
      <c r="H3431" t="s">
        <v>4394</v>
      </c>
    </row>
    <row r="3432" spans="1:8" x14ac:dyDescent="0.25">
      <c r="A3432">
        <v>566616</v>
      </c>
      <c r="B3432" t="s">
        <v>4592</v>
      </c>
      <c r="C3432">
        <v>4210</v>
      </c>
      <c r="D3432" t="s">
        <v>4592</v>
      </c>
      <c r="E3432" t="s">
        <v>4402</v>
      </c>
      <c r="F3432" t="s">
        <v>4401</v>
      </c>
      <c r="G3432" t="s">
        <v>4393</v>
      </c>
      <c r="H3432" t="s">
        <v>4394</v>
      </c>
    </row>
    <row r="3433" spans="1:8" x14ac:dyDescent="0.25">
      <c r="A3433">
        <v>566624</v>
      </c>
      <c r="B3433" t="s">
        <v>4617</v>
      </c>
      <c r="C3433">
        <v>4207</v>
      </c>
      <c r="D3433" t="s">
        <v>4401</v>
      </c>
      <c r="E3433" t="s">
        <v>4402</v>
      </c>
      <c r="F3433" t="s">
        <v>4401</v>
      </c>
      <c r="G3433" t="s">
        <v>4393</v>
      </c>
      <c r="H3433" t="s">
        <v>4394</v>
      </c>
    </row>
    <row r="3434" spans="1:8" x14ac:dyDescent="0.25">
      <c r="A3434">
        <v>566632</v>
      </c>
      <c r="B3434" t="s">
        <v>1681</v>
      </c>
      <c r="C3434">
        <v>3206</v>
      </c>
      <c r="D3434" t="s">
        <v>3031</v>
      </c>
      <c r="E3434" t="s">
        <v>3029</v>
      </c>
      <c r="F3434" t="s">
        <v>3030</v>
      </c>
      <c r="G3434" t="s">
        <v>3012</v>
      </c>
      <c r="H3434" t="s">
        <v>3013</v>
      </c>
    </row>
    <row r="3435" spans="1:8" x14ac:dyDescent="0.25">
      <c r="A3435">
        <v>566641</v>
      </c>
      <c r="B3435" t="s">
        <v>3390</v>
      </c>
      <c r="C3435">
        <v>3204</v>
      </c>
      <c r="D3435" t="s">
        <v>3116</v>
      </c>
      <c r="E3435" t="s">
        <v>3112</v>
      </c>
      <c r="F3435" t="s">
        <v>3111</v>
      </c>
      <c r="G3435" t="s">
        <v>3012</v>
      </c>
      <c r="H3435" t="s">
        <v>3013</v>
      </c>
    </row>
    <row r="3436" spans="1:8" x14ac:dyDescent="0.25">
      <c r="A3436">
        <v>566659</v>
      </c>
      <c r="B3436" t="s">
        <v>2721</v>
      </c>
      <c r="C3436">
        <v>4207</v>
      </c>
      <c r="D3436" t="s">
        <v>4401</v>
      </c>
      <c r="E3436" t="s">
        <v>4402</v>
      </c>
      <c r="F3436" t="s">
        <v>4401</v>
      </c>
      <c r="G3436" t="s">
        <v>4393</v>
      </c>
      <c r="H3436" t="s">
        <v>4394</v>
      </c>
    </row>
    <row r="3437" spans="1:8" x14ac:dyDescent="0.25">
      <c r="A3437">
        <v>566667</v>
      </c>
      <c r="B3437" t="s">
        <v>4618</v>
      </c>
      <c r="C3437">
        <v>4207</v>
      </c>
      <c r="D3437" t="s">
        <v>4401</v>
      </c>
      <c r="E3437" t="s">
        <v>4402</v>
      </c>
      <c r="F3437" t="s">
        <v>4401</v>
      </c>
      <c r="G3437" t="s">
        <v>4393</v>
      </c>
      <c r="H3437" t="s">
        <v>4394</v>
      </c>
    </row>
    <row r="3438" spans="1:8" x14ac:dyDescent="0.25">
      <c r="A3438">
        <v>566675</v>
      </c>
      <c r="B3438" t="s">
        <v>56</v>
      </c>
      <c r="C3438">
        <v>4103</v>
      </c>
      <c r="D3438" t="s">
        <v>1248</v>
      </c>
      <c r="E3438" t="s">
        <v>1249</v>
      </c>
      <c r="F3438" t="s">
        <v>1248</v>
      </c>
      <c r="G3438" t="s">
        <v>1250</v>
      </c>
      <c r="H3438" t="s">
        <v>1251</v>
      </c>
    </row>
    <row r="3439" spans="1:8" x14ac:dyDescent="0.25">
      <c r="A3439">
        <v>566683</v>
      </c>
      <c r="B3439" t="s">
        <v>1049</v>
      </c>
      <c r="C3439">
        <v>3214</v>
      </c>
      <c r="D3439" t="s">
        <v>2377</v>
      </c>
      <c r="E3439" t="s">
        <v>3018</v>
      </c>
      <c r="F3439" t="s">
        <v>3019</v>
      </c>
      <c r="G3439" t="s">
        <v>3012</v>
      </c>
      <c r="H3439" t="s">
        <v>3013</v>
      </c>
    </row>
    <row r="3440" spans="1:8" x14ac:dyDescent="0.25">
      <c r="A3440">
        <v>566691</v>
      </c>
      <c r="B3440" t="s">
        <v>3391</v>
      </c>
      <c r="C3440">
        <v>3210</v>
      </c>
      <c r="D3440" t="s">
        <v>3046</v>
      </c>
      <c r="E3440" t="s">
        <v>3022</v>
      </c>
      <c r="F3440" t="s">
        <v>3023</v>
      </c>
      <c r="G3440" t="s">
        <v>3012</v>
      </c>
      <c r="H3440" t="s">
        <v>3013</v>
      </c>
    </row>
    <row r="3441" spans="1:8" x14ac:dyDescent="0.25">
      <c r="A3441">
        <v>566705</v>
      </c>
      <c r="B3441" t="s">
        <v>3392</v>
      </c>
      <c r="C3441">
        <v>3201</v>
      </c>
      <c r="D3441" t="s">
        <v>3025</v>
      </c>
      <c r="E3441" t="s">
        <v>3022</v>
      </c>
      <c r="F3441" t="s">
        <v>3023</v>
      </c>
      <c r="G3441" t="s">
        <v>3012</v>
      </c>
      <c r="H3441" t="s">
        <v>3013</v>
      </c>
    </row>
    <row r="3442" spans="1:8" x14ac:dyDescent="0.25">
      <c r="A3442">
        <v>566713</v>
      </c>
      <c r="B3442" t="s">
        <v>2468</v>
      </c>
      <c r="C3442">
        <v>4207</v>
      </c>
      <c r="D3442" t="s">
        <v>4401</v>
      </c>
      <c r="E3442" t="s">
        <v>4402</v>
      </c>
      <c r="F3442" t="s">
        <v>4401</v>
      </c>
      <c r="G3442" t="s">
        <v>4393</v>
      </c>
      <c r="H3442" t="s">
        <v>4394</v>
      </c>
    </row>
    <row r="3443" spans="1:8" x14ac:dyDescent="0.25">
      <c r="A3443">
        <v>566721</v>
      </c>
      <c r="B3443" t="s">
        <v>4619</v>
      </c>
      <c r="C3443">
        <v>4207</v>
      </c>
      <c r="D3443" t="s">
        <v>4401</v>
      </c>
      <c r="E3443" t="s">
        <v>4402</v>
      </c>
      <c r="F3443" t="s">
        <v>4401</v>
      </c>
      <c r="G3443" t="s">
        <v>4393</v>
      </c>
      <c r="H3443" t="s">
        <v>4394</v>
      </c>
    </row>
    <row r="3444" spans="1:8" x14ac:dyDescent="0.25">
      <c r="A3444">
        <v>566730</v>
      </c>
      <c r="B3444" t="s">
        <v>1544</v>
      </c>
      <c r="C3444">
        <v>3206</v>
      </c>
      <c r="D3444" t="s">
        <v>3031</v>
      </c>
      <c r="E3444" t="s">
        <v>3029</v>
      </c>
      <c r="F3444" t="s">
        <v>3030</v>
      </c>
      <c r="G3444" t="s">
        <v>3012</v>
      </c>
      <c r="H3444" t="s">
        <v>3013</v>
      </c>
    </row>
    <row r="3445" spans="1:8" x14ac:dyDescent="0.25">
      <c r="A3445">
        <v>566748</v>
      </c>
      <c r="B3445" t="s">
        <v>1190</v>
      </c>
      <c r="C3445">
        <v>3206</v>
      </c>
      <c r="D3445" t="s">
        <v>3031</v>
      </c>
      <c r="E3445" t="s">
        <v>3029</v>
      </c>
      <c r="F3445" t="s">
        <v>3030</v>
      </c>
      <c r="G3445" t="s">
        <v>3012</v>
      </c>
      <c r="H3445" t="s">
        <v>3013</v>
      </c>
    </row>
    <row r="3446" spans="1:8" x14ac:dyDescent="0.25">
      <c r="A3446">
        <v>566756</v>
      </c>
      <c r="B3446" t="s">
        <v>3393</v>
      </c>
      <c r="C3446">
        <v>3208</v>
      </c>
      <c r="D3446" t="s">
        <v>3028</v>
      </c>
      <c r="E3446" t="s">
        <v>3029</v>
      </c>
      <c r="F3446" t="s">
        <v>3030</v>
      </c>
      <c r="G3446" t="s">
        <v>3012</v>
      </c>
      <c r="H3446" t="s">
        <v>3013</v>
      </c>
    </row>
    <row r="3447" spans="1:8" x14ac:dyDescent="0.25">
      <c r="A3447">
        <v>566764</v>
      </c>
      <c r="B3447" t="s">
        <v>3394</v>
      </c>
      <c r="C3447">
        <v>3208</v>
      </c>
      <c r="D3447" t="s">
        <v>3028</v>
      </c>
      <c r="E3447" t="s">
        <v>3029</v>
      </c>
      <c r="F3447" t="s">
        <v>3030</v>
      </c>
      <c r="G3447" t="s">
        <v>3012</v>
      </c>
      <c r="H3447" t="s">
        <v>3013</v>
      </c>
    </row>
    <row r="3448" spans="1:8" x14ac:dyDescent="0.25">
      <c r="A3448">
        <v>566781</v>
      </c>
      <c r="B3448" t="s">
        <v>3395</v>
      </c>
      <c r="C3448">
        <v>3206</v>
      </c>
      <c r="D3448" t="s">
        <v>3031</v>
      </c>
      <c r="E3448" t="s">
        <v>3029</v>
      </c>
      <c r="F3448" t="s">
        <v>3030</v>
      </c>
      <c r="G3448" t="s">
        <v>3012</v>
      </c>
      <c r="H3448" t="s">
        <v>3013</v>
      </c>
    </row>
    <row r="3449" spans="1:8" x14ac:dyDescent="0.25">
      <c r="A3449">
        <v>566799</v>
      </c>
      <c r="B3449" t="s">
        <v>3396</v>
      </c>
      <c r="C3449">
        <v>3211</v>
      </c>
      <c r="D3449" t="s">
        <v>3015</v>
      </c>
      <c r="E3449" t="s">
        <v>3016</v>
      </c>
      <c r="F3449" t="s">
        <v>3015</v>
      </c>
      <c r="G3449" t="s">
        <v>3012</v>
      </c>
      <c r="H3449" t="s">
        <v>3013</v>
      </c>
    </row>
    <row r="3450" spans="1:8" x14ac:dyDescent="0.25">
      <c r="A3450">
        <v>566802</v>
      </c>
      <c r="B3450" t="s">
        <v>3397</v>
      </c>
      <c r="C3450">
        <v>3211</v>
      </c>
      <c r="D3450" t="s">
        <v>3015</v>
      </c>
      <c r="E3450" t="s">
        <v>3016</v>
      </c>
      <c r="F3450" t="s">
        <v>3015</v>
      </c>
      <c r="G3450" t="s">
        <v>3012</v>
      </c>
      <c r="H3450" t="s">
        <v>3013</v>
      </c>
    </row>
    <row r="3451" spans="1:8" x14ac:dyDescent="0.25">
      <c r="A3451">
        <v>566811</v>
      </c>
      <c r="B3451" t="s">
        <v>3398</v>
      </c>
      <c r="C3451">
        <v>3211</v>
      </c>
      <c r="D3451" t="s">
        <v>3015</v>
      </c>
      <c r="E3451" t="s">
        <v>3016</v>
      </c>
      <c r="F3451" t="s">
        <v>3015</v>
      </c>
      <c r="G3451" t="s">
        <v>3012</v>
      </c>
      <c r="H3451" t="s">
        <v>3013</v>
      </c>
    </row>
    <row r="3452" spans="1:8" x14ac:dyDescent="0.25">
      <c r="A3452">
        <v>566829</v>
      </c>
      <c r="B3452" t="s">
        <v>4620</v>
      </c>
      <c r="C3452">
        <v>4207</v>
      </c>
      <c r="D3452" t="s">
        <v>4401</v>
      </c>
      <c r="E3452" t="s">
        <v>4402</v>
      </c>
      <c r="F3452" t="s">
        <v>4401</v>
      </c>
      <c r="G3452" t="s">
        <v>4393</v>
      </c>
      <c r="H3452" t="s">
        <v>4394</v>
      </c>
    </row>
    <row r="3453" spans="1:8" x14ac:dyDescent="0.25">
      <c r="A3453">
        <v>566837</v>
      </c>
      <c r="B3453" t="s">
        <v>3399</v>
      </c>
      <c r="C3453">
        <v>3211</v>
      </c>
      <c r="D3453" t="s">
        <v>3015</v>
      </c>
      <c r="E3453" t="s">
        <v>3016</v>
      </c>
      <c r="F3453" t="s">
        <v>3015</v>
      </c>
      <c r="G3453" t="s">
        <v>3012</v>
      </c>
      <c r="H3453" t="s">
        <v>3013</v>
      </c>
    </row>
    <row r="3454" spans="1:8" x14ac:dyDescent="0.25">
      <c r="A3454">
        <v>566845</v>
      </c>
      <c r="B3454" t="s">
        <v>3400</v>
      </c>
      <c r="C3454">
        <v>3211</v>
      </c>
      <c r="D3454" t="s">
        <v>3015</v>
      </c>
      <c r="E3454" t="s">
        <v>3016</v>
      </c>
      <c r="F3454" t="s">
        <v>3015</v>
      </c>
      <c r="G3454" t="s">
        <v>3012</v>
      </c>
      <c r="H3454" t="s">
        <v>3013</v>
      </c>
    </row>
    <row r="3455" spans="1:8" x14ac:dyDescent="0.25">
      <c r="A3455">
        <v>566853</v>
      </c>
      <c r="B3455" t="s">
        <v>4621</v>
      </c>
      <c r="C3455">
        <v>4216</v>
      </c>
      <c r="D3455" t="s">
        <v>4405</v>
      </c>
      <c r="E3455" t="s">
        <v>4402</v>
      </c>
      <c r="F3455" t="s">
        <v>4401</v>
      </c>
      <c r="G3455" t="s">
        <v>4393</v>
      </c>
      <c r="H3455" t="s">
        <v>4394</v>
      </c>
    </row>
    <row r="3456" spans="1:8" x14ac:dyDescent="0.25">
      <c r="A3456">
        <v>566861</v>
      </c>
      <c r="B3456" t="s">
        <v>3401</v>
      </c>
      <c r="C3456">
        <v>3211</v>
      </c>
      <c r="D3456" t="s">
        <v>3015</v>
      </c>
      <c r="E3456" t="s">
        <v>3016</v>
      </c>
      <c r="F3456" t="s">
        <v>3015</v>
      </c>
      <c r="G3456" t="s">
        <v>3012</v>
      </c>
      <c r="H3456" t="s">
        <v>3013</v>
      </c>
    </row>
    <row r="3457" spans="1:8" x14ac:dyDescent="0.25">
      <c r="A3457">
        <v>566870</v>
      </c>
      <c r="B3457" t="s">
        <v>4622</v>
      </c>
      <c r="C3457">
        <v>4216</v>
      </c>
      <c r="D3457" t="s">
        <v>4405</v>
      </c>
      <c r="E3457" t="s">
        <v>4402</v>
      </c>
      <c r="F3457" t="s">
        <v>4401</v>
      </c>
      <c r="G3457" t="s">
        <v>4393</v>
      </c>
      <c r="H3457" t="s">
        <v>4394</v>
      </c>
    </row>
    <row r="3458" spans="1:8" x14ac:dyDescent="0.25">
      <c r="A3458">
        <v>566888</v>
      </c>
      <c r="B3458" t="s">
        <v>3402</v>
      </c>
      <c r="C3458">
        <v>3213</v>
      </c>
      <c r="D3458" t="s">
        <v>3010</v>
      </c>
      <c r="E3458" t="s">
        <v>3011</v>
      </c>
      <c r="F3458" t="s">
        <v>1835</v>
      </c>
      <c r="G3458" t="s">
        <v>3012</v>
      </c>
      <c r="H3458" t="s">
        <v>3013</v>
      </c>
    </row>
    <row r="3459" spans="1:8" x14ac:dyDescent="0.25">
      <c r="A3459">
        <v>566896</v>
      </c>
      <c r="B3459" t="s">
        <v>4623</v>
      </c>
      <c r="C3459">
        <v>4207</v>
      </c>
      <c r="D3459" t="s">
        <v>4401</v>
      </c>
      <c r="E3459" t="s">
        <v>4402</v>
      </c>
      <c r="F3459" t="s">
        <v>4401</v>
      </c>
      <c r="G3459" t="s">
        <v>4393</v>
      </c>
      <c r="H3459" t="s">
        <v>4394</v>
      </c>
    </row>
    <row r="3460" spans="1:8" x14ac:dyDescent="0.25">
      <c r="A3460">
        <v>566900</v>
      </c>
      <c r="B3460" t="s">
        <v>4624</v>
      </c>
      <c r="C3460">
        <v>4202</v>
      </c>
      <c r="D3460" t="s">
        <v>4396</v>
      </c>
      <c r="E3460" t="s">
        <v>4397</v>
      </c>
      <c r="F3460" t="s">
        <v>4396</v>
      </c>
      <c r="G3460" t="s">
        <v>4393</v>
      </c>
      <c r="H3460" t="s">
        <v>4394</v>
      </c>
    </row>
    <row r="3461" spans="1:8" x14ac:dyDescent="0.25">
      <c r="A3461">
        <v>566918</v>
      </c>
      <c r="B3461" t="s">
        <v>3737</v>
      </c>
      <c r="C3461">
        <v>4207</v>
      </c>
      <c r="D3461" t="s">
        <v>4401</v>
      </c>
      <c r="E3461" t="s">
        <v>4402</v>
      </c>
      <c r="F3461" t="s">
        <v>4401</v>
      </c>
      <c r="G3461" t="s">
        <v>4393</v>
      </c>
      <c r="H3461" t="s">
        <v>4394</v>
      </c>
    </row>
    <row r="3462" spans="1:8" x14ac:dyDescent="0.25">
      <c r="A3462">
        <v>566926</v>
      </c>
      <c r="B3462" t="s">
        <v>4625</v>
      </c>
      <c r="C3462">
        <v>4207</v>
      </c>
      <c r="D3462" t="s">
        <v>4401</v>
      </c>
      <c r="E3462" t="s">
        <v>4402</v>
      </c>
      <c r="F3462" t="s">
        <v>4401</v>
      </c>
      <c r="G3462" t="s">
        <v>4393</v>
      </c>
      <c r="H3462" t="s">
        <v>4394</v>
      </c>
    </row>
    <row r="3463" spans="1:8" x14ac:dyDescent="0.25">
      <c r="A3463">
        <v>566934</v>
      </c>
      <c r="B3463" t="s">
        <v>4626</v>
      </c>
      <c r="C3463">
        <v>4210</v>
      </c>
      <c r="D3463" t="s">
        <v>4592</v>
      </c>
      <c r="E3463" t="s">
        <v>4402</v>
      </c>
      <c r="F3463" t="s">
        <v>4401</v>
      </c>
      <c r="G3463" t="s">
        <v>4393</v>
      </c>
      <c r="H3463" t="s">
        <v>4394</v>
      </c>
    </row>
    <row r="3464" spans="1:8" x14ac:dyDescent="0.25">
      <c r="A3464">
        <v>566942</v>
      </c>
      <c r="B3464" t="s">
        <v>3403</v>
      </c>
      <c r="C3464">
        <v>3211</v>
      </c>
      <c r="D3464" t="s">
        <v>3015</v>
      </c>
      <c r="E3464" t="s">
        <v>3016</v>
      </c>
      <c r="F3464" t="s">
        <v>3015</v>
      </c>
      <c r="G3464" t="s">
        <v>3012</v>
      </c>
      <c r="H3464" t="s">
        <v>3013</v>
      </c>
    </row>
    <row r="3465" spans="1:8" x14ac:dyDescent="0.25">
      <c r="A3465">
        <v>566951</v>
      </c>
      <c r="B3465" t="s">
        <v>4627</v>
      </c>
      <c r="C3465">
        <v>4207</v>
      </c>
      <c r="D3465" t="s">
        <v>4401</v>
      </c>
      <c r="E3465" t="s">
        <v>4402</v>
      </c>
      <c r="F3465" t="s">
        <v>4401</v>
      </c>
      <c r="G3465" t="s">
        <v>4393</v>
      </c>
      <c r="H3465" t="s">
        <v>4394</v>
      </c>
    </row>
    <row r="3466" spans="1:8" x14ac:dyDescent="0.25">
      <c r="A3466">
        <v>566969</v>
      </c>
      <c r="B3466" t="s">
        <v>3404</v>
      </c>
      <c r="C3466">
        <v>3206</v>
      </c>
      <c r="D3466" t="s">
        <v>3031</v>
      </c>
      <c r="E3466" t="s">
        <v>3029</v>
      </c>
      <c r="F3466" t="s">
        <v>3030</v>
      </c>
      <c r="G3466" t="s">
        <v>3012</v>
      </c>
      <c r="H3466" t="s">
        <v>3013</v>
      </c>
    </row>
    <row r="3467" spans="1:8" x14ac:dyDescent="0.25">
      <c r="A3467">
        <v>566977</v>
      </c>
      <c r="B3467" t="s">
        <v>4628</v>
      </c>
      <c r="C3467">
        <v>4207</v>
      </c>
      <c r="D3467" t="s">
        <v>4401</v>
      </c>
      <c r="E3467" t="s">
        <v>4402</v>
      </c>
      <c r="F3467" t="s">
        <v>4401</v>
      </c>
      <c r="G3467" t="s">
        <v>4393</v>
      </c>
      <c r="H3467" t="s">
        <v>4394</v>
      </c>
    </row>
    <row r="3468" spans="1:8" x14ac:dyDescent="0.25">
      <c r="A3468">
        <v>566985</v>
      </c>
      <c r="B3468" t="s">
        <v>4405</v>
      </c>
      <c r="C3468">
        <v>4216</v>
      </c>
      <c r="D3468" t="s">
        <v>4405</v>
      </c>
      <c r="E3468" t="s">
        <v>4402</v>
      </c>
      <c r="F3468" t="s">
        <v>4401</v>
      </c>
      <c r="G3468" t="s">
        <v>4393</v>
      </c>
      <c r="H3468" t="s">
        <v>4394</v>
      </c>
    </row>
    <row r="3469" spans="1:8" x14ac:dyDescent="0.25">
      <c r="A3469">
        <v>566993</v>
      </c>
      <c r="B3469" t="s">
        <v>3405</v>
      </c>
      <c r="C3469">
        <v>3211</v>
      </c>
      <c r="D3469" t="s">
        <v>3015</v>
      </c>
      <c r="E3469" t="s">
        <v>3016</v>
      </c>
      <c r="F3469" t="s">
        <v>3015</v>
      </c>
      <c r="G3469" t="s">
        <v>3012</v>
      </c>
      <c r="H3469" t="s">
        <v>3013</v>
      </c>
    </row>
    <row r="3470" spans="1:8" x14ac:dyDescent="0.25">
      <c r="A3470">
        <v>567001</v>
      </c>
      <c r="B3470" t="s">
        <v>3406</v>
      </c>
      <c r="C3470">
        <v>3211</v>
      </c>
      <c r="D3470" t="s">
        <v>3015</v>
      </c>
      <c r="E3470" t="s">
        <v>3016</v>
      </c>
      <c r="F3470" t="s">
        <v>3015</v>
      </c>
      <c r="G3470" t="s">
        <v>3012</v>
      </c>
      <c r="H3470" t="s">
        <v>3013</v>
      </c>
    </row>
    <row r="3471" spans="1:8" x14ac:dyDescent="0.25">
      <c r="A3471">
        <v>567019</v>
      </c>
      <c r="B3471" t="s">
        <v>3813</v>
      </c>
      <c r="C3471">
        <v>4216</v>
      </c>
      <c r="D3471" t="s">
        <v>4405</v>
      </c>
      <c r="E3471" t="s">
        <v>4402</v>
      </c>
      <c r="F3471" t="s">
        <v>4401</v>
      </c>
      <c r="G3471" t="s">
        <v>4393</v>
      </c>
      <c r="H3471" t="s">
        <v>4394</v>
      </c>
    </row>
    <row r="3472" spans="1:8" x14ac:dyDescent="0.25">
      <c r="A3472">
        <v>567027</v>
      </c>
      <c r="B3472" t="s">
        <v>4440</v>
      </c>
      <c r="C3472">
        <v>4209</v>
      </c>
      <c r="D3472" t="s">
        <v>4440</v>
      </c>
      <c r="E3472" t="s">
        <v>4441</v>
      </c>
      <c r="F3472" t="s">
        <v>4440</v>
      </c>
      <c r="G3472" t="s">
        <v>4393</v>
      </c>
      <c r="H3472" t="s">
        <v>4394</v>
      </c>
    </row>
    <row r="3473" spans="1:8" x14ac:dyDescent="0.25">
      <c r="A3473">
        <v>567043</v>
      </c>
      <c r="B3473" t="s">
        <v>4629</v>
      </c>
      <c r="C3473">
        <v>4209</v>
      </c>
      <c r="D3473" t="s">
        <v>4440</v>
      </c>
      <c r="E3473" t="s">
        <v>4441</v>
      </c>
      <c r="F3473" t="s">
        <v>4440</v>
      </c>
      <c r="G3473" t="s">
        <v>4393</v>
      </c>
      <c r="H3473" t="s">
        <v>4394</v>
      </c>
    </row>
    <row r="3474" spans="1:8" x14ac:dyDescent="0.25">
      <c r="A3474">
        <v>567051</v>
      </c>
      <c r="B3474" t="s">
        <v>3748</v>
      </c>
      <c r="C3474">
        <v>4209</v>
      </c>
      <c r="D3474" t="s">
        <v>4440</v>
      </c>
      <c r="E3474" t="s">
        <v>4441</v>
      </c>
      <c r="F3474" t="s">
        <v>4440</v>
      </c>
      <c r="G3474" t="s">
        <v>4393</v>
      </c>
      <c r="H3474" t="s">
        <v>4394</v>
      </c>
    </row>
    <row r="3475" spans="1:8" x14ac:dyDescent="0.25">
      <c r="A3475">
        <v>567060</v>
      </c>
      <c r="B3475" t="s">
        <v>4630</v>
      </c>
      <c r="C3475">
        <v>4209</v>
      </c>
      <c r="D3475" t="s">
        <v>4440</v>
      </c>
      <c r="E3475" t="s">
        <v>4441</v>
      </c>
      <c r="F3475" t="s">
        <v>4440</v>
      </c>
      <c r="G3475" t="s">
        <v>4393</v>
      </c>
      <c r="H3475" t="s">
        <v>4394</v>
      </c>
    </row>
    <row r="3476" spans="1:8" x14ac:dyDescent="0.25">
      <c r="A3476">
        <v>567078</v>
      </c>
      <c r="B3476" t="s">
        <v>4631</v>
      </c>
      <c r="C3476">
        <v>4206</v>
      </c>
      <c r="D3476" t="s">
        <v>4632</v>
      </c>
      <c r="E3476" t="s">
        <v>4441</v>
      </c>
      <c r="F3476" t="s">
        <v>4440</v>
      </c>
      <c r="G3476" t="s">
        <v>4393</v>
      </c>
      <c r="H3476" t="s">
        <v>4394</v>
      </c>
    </row>
    <row r="3477" spans="1:8" x14ac:dyDescent="0.25">
      <c r="A3477">
        <v>567086</v>
      </c>
      <c r="B3477" t="s">
        <v>3407</v>
      </c>
      <c r="C3477">
        <v>3208</v>
      </c>
      <c r="D3477" t="s">
        <v>3028</v>
      </c>
      <c r="E3477" t="s">
        <v>3029</v>
      </c>
      <c r="F3477" t="s">
        <v>3030</v>
      </c>
      <c r="G3477" t="s">
        <v>3012</v>
      </c>
      <c r="H3477" t="s">
        <v>3013</v>
      </c>
    </row>
    <row r="3478" spans="1:8" x14ac:dyDescent="0.25">
      <c r="A3478">
        <v>567108</v>
      </c>
      <c r="B3478" t="s">
        <v>4633</v>
      </c>
      <c r="C3478">
        <v>4206</v>
      </c>
      <c r="D3478" t="s">
        <v>4632</v>
      </c>
      <c r="E3478" t="s">
        <v>4441</v>
      </c>
      <c r="F3478" t="s">
        <v>4440</v>
      </c>
      <c r="G3478" t="s">
        <v>4393</v>
      </c>
      <c r="H3478" t="s">
        <v>4394</v>
      </c>
    </row>
    <row r="3479" spans="1:8" x14ac:dyDescent="0.25">
      <c r="A3479">
        <v>567141</v>
      </c>
      <c r="B3479" t="s">
        <v>4634</v>
      </c>
      <c r="C3479">
        <v>4209</v>
      </c>
      <c r="D3479" t="s">
        <v>4440</v>
      </c>
      <c r="E3479" t="s">
        <v>4441</v>
      </c>
      <c r="F3479" t="s">
        <v>4440</v>
      </c>
      <c r="G3479" t="s">
        <v>4393</v>
      </c>
      <c r="H3479" t="s">
        <v>4394</v>
      </c>
    </row>
    <row r="3480" spans="1:8" x14ac:dyDescent="0.25">
      <c r="A3480">
        <v>567167</v>
      </c>
      <c r="B3480" t="s">
        <v>4635</v>
      </c>
      <c r="C3480">
        <v>4206</v>
      </c>
      <c r="D3480" t="s">
        <v>4632</v>
      </c>
      <c r="E3480" t="s">
        <v>4441</v>
      </c>
      <c r="F3480" t="s">
        <v>4440</v>
      </c>
      <c r="G3480" t="s">
        <v>4393</v>
      </c>
      <c r="H3480" t="s">
        <v>4394</v>
      </c>
    </row>
    <row r="3481" spans="1:8" x14ac:dyDescent="0.25">
      <c r="A3481">
        <v>567175</v>
      </c>
      <c r="B3481" t="s">
        <v>4636</v>
      </c>
      <c r="C3481">
        <v>4206</v>
      </c>
      <c r="D3481" t="s">
        <v>4632</v>
      </c>
      <c r="E3481" t="s">
        <v>4441</v>
      </c>
      <c r="F3481" t="s">
        <v>4440</v>
      </c>
      <c r="G3481" t="s">
        <v>4393</v>
      </c>
      <c r="H3481" t="s">
        <v>4394</v>
      </c>
    </row>
    <row r="3482" spans="1:8" x14ac:dyDescent="0.25">
      <c r="A3482">
        <v>567191</v>
      </c>
      <c r="B3482" t="s">
        <v>4637</v>
      </c>
      <c r="C3482">
        <v>4206</v>
      </c>
      <c r="D3482" t="s">
        <v>4632</v>
      </c>
      <c r="E3482" t="s">
        <v>4441</v>
      </c>
      <c r="F3482" t="s">
        <v>4440</v>
      </c>
      <c r="G3482" t="s">
        <v>4393</v>
      </c>
      <c r="H3482" t="s">
        <v>4394</v>
      </c>
    </row>
    <row r="3483" spans="1:8" x14ac:dyDescent="0.25">
      <c r="A3483">
        <v>567221</v>
      </c>
      <c r="B3483" t="s">
        <v>4638</v>
      </c>
      <c r="C3483">
        <v>4209</v>
      </c>
      <c r="D3483" t="s">
        <v>4440</v>
      </c>
      <c r="E3483" t="s">
        <v>4441</v>
      </c>
      <c r="F3483" t="s">
        <v>4440</v>
      </c>
      <c r="G3483" t="s">
        <v>4393</v>
      </c>
      <c r="H3483" t="s">
        <v>4394</v>
      </c>
    </row>
    <row r="3484" spans="1:8" x14ac:dyDescent="0.25">
      <c r="A3484">
        <v>567248</v>
      </c>
      <c r="B3484" t="s">
        <v>4639</v>
      </c>
      <c r="C3484">
        <v>4209</v>
      </c>
      <c r="D3484" t="s">
        <v>4440</v>
      </c>
      <c r="E3484" t="s">
        <v>4441</v>
      </c>
      <c r="F3484" t="s">
        <v>4440</v>
      </c>
      <c r="G3484" t="s">
        <v>4393</v>
      </c>
      <c r="H3484" t="s">
        <v>4394</v>
      </c>
    </row>
    <row r="3485" spans="1:8" x14ac:dyDescent="0.25">
      <c r="A3485">
        <v>567256</v>
      </c>
      <c r="B3485" t="s">
        <v>4632</v>
      </c>
      <c r="C3485">
        <v>4206</v>
      </c>
      <c r="D3485" t="s">
        <v>4632</v>
      </c>
      <c r="E3485" t="s">
        <v>4441</v>
      </c>
      <c r="F3485" t="s">
        <v>4440</v>
      </c>
      <c r="G3485" t="s">
        <v>4393</v>
      </c>
      <c r="H3485" t="s">
        <v>4394</v>
      </c>
    </row>
    <row r="3486" spans="1:8" x14ac:dyDescent="0.25">
      <c r="A3486">
        <v>567264</v>
      </c>
      <c r="B3486" t="s">
        <v>144</v>
      </c>
      <c r="C3486">
        <v>4206</v>
      </c>
      <c r="D3486" t="s">
        <v>4632</v>
      </c>
      <c r="E3486" t="s">
        <v>4441</v>
      </c>
      <c r="F3486" t="s">
        <v>4440</v>
      </c>
      <c r="G3486" t="s">
        <v>4393</v>
      </c>
      <c r="H3486" t="s">
        <v>4394</v>
      </c>
    </row>
    <row r="3487" spans="1:8" x14ac:dyDescent="0.25">
      <c r="A3487">
        <v>567272</v>
      </c>
      <c r="B3487" t="s">
        <v>4640</v>
      </c>
      <c r="C3487">
        <v>4206</v>
      </c>
      <c r="D3487" t="s">
        <v>4632</v>
      </c>
      <c r="E3487" t="s">
        <v>4441</v>
      </c>
      <c r="F3487" t="s">
        <v>4440</v>
      </c>
      <c r="G3487" t="s">
        <v>4393</v>
      </c>
      <c r="H3487" t="s">
        <v>4394</v>
      </c>
    </row>
    <row r="3488" spans="1:8" x14ac:dyDescent="0.25">
      <c r="A3488">
        <v>567281</v>
      </c>
      <c r="B3488" t="s">
        <v>165</v>
      </c>
      <c r="C3488">
        <v>4209</v>
      </c>
      <c r="D3488" t="s">
        <v>4440</v>
      </c>
      <c r="E3488" t="s">
        <v>4441</v>
      </c>
      <c r="F3488" t="s">
        <v>4440</v>
      </c>
      <c r="G3488" t="s">
        <v>4393</v>
      </c>
      <c r="H3488" t="s">
        <v>4394</v>
      </c>
    </row>
    <row r="3489" spans="1:8" x14ac:dyDescent="0.25">
      <c r="A3489">
        <v>567299</v>
      </c>
      <c r="B3489" t="s">
        <v>4641</v>
      </c>
      <c r="C3489">
        <v>4209</v>
      </c>
      <c r="D3489" t="s">
        <v>4440</v>
      </c>
      <c r="E3489" t="s">
        <v>4441</v>
      </c>
      <c r="F3489" t="s">
        <v>4440</v>
      </c>
      <c r="G3489" t="s">
        <v>4393</v>
      </c>
      <c r="H3489" t="s">
        <v>4394</v>
      </c>
    </row>
    <row r="3490" spans="1:8" x14ac:dyDescent="0.25">
      <c r="A3490">
        <v>567302</v>
      </c>
      <c r="B3490" t="s">
        <v>4642</v>
      </c>
      <c r="C3490">
        <v>4206</v>
      </c>
      <c r="D3490" t="s">
        <v>4632</v>
      </c>
      <c r="E3490" t="s">
        <v>4441</v>
      </c>
      <c r="F3490" t="s">
        <v>4440</v>
      </c>
      <c r="G3490" t="s">
        <v>4393</v>
      </c>
      <c r="H3490" t="s">
        <v>4394</v>
      </c>
    </row>
    <row r="3491" spans="1:8" x14ac:dyDescent="0.25">
      <c r="A3491">
        <v>567311</v>
      </c>
      <c r="B3491" t="s">
        <v>4643</v>
      </c>
      <c r="C3491">
        <v>4206</v>
      </c>
      <c r="D3491" t="s">
        <v>4632</v>
      </c>
      <c r="E3491" t="s">
        <v>4441</v>
      </c>
      <c r="F3491" t="s">
        <v>4440</v>
      </c>
      <c r="G3491" t="s">
        <v>4393</v>
      </c>
      <c r="H3491" t="s">
        <v>4394</v>
      </c>
    </row>
    <row r="3492" spans="1:8" x14ac:dyDescent="0.25">
      <c r="A3492">
        <v>567329</v>
      </c>
      <c r="B3492" t="s">
        <v>4644</v>
      </c>
      <c r="C3492">
        <v>4206</v>
      </c>
      <c r="D3492" t="s">
        <v>4632</v>
      </c>
      <c r="E3492" t="s">
        <v>4441</v>
      </c>
      <c r="F3492" t="s">
        <v>4440</v>
      </c>
      <c r="G3492" t="s">
        <v>4393</v>
      </c>
      <c r="H3492" t="s">
        <v>4394</v>
      </c>
    </row>
    <row r="3493" spans="1:8" x14ac:dyDescent="0.25">
      <c r="A3493">
        <v>567337</v>
      </c>
      <c r="B3493" t="s">
        <v>4645</v>
      </c>
      <c r="C3493">
        <v>4209</v>
      </c>
      <c r="D3493" t="s">
        <v>4440</v>
      </c>
      <c r="E3493" t="s">
        <v>4441</v>
      </c>
      <c r="F3493" t="s">
        <v>4440</v>
      </c>
      <c r="G3493" t="s">
        <v>4393</v>
      </c>
      <c r="H3493" t="s">
        <v>4394</v>
      </c>
    </row>
    <row r="3494" spans="1:8" x14ac:dyDescent="0.25">
      <c r="A3494">
        <v>567345</v>
      </c>
      <c r="B3494" t="s">
        <v>4646</v>
      </c>
      <c r="C3494">
        <v>4209</v>
      </c>
      <c r="D3494" t="s">
        <v>4440</v>
      </c>
      <c r="E3494" t="s">
        <v>4441</v>
      </c>
      <c r="F3494" t="s">
        <v>4440</v>
      </c>
      <c r="G3494" t="s">
        <v>4393</v>
      </c>
      <c r="H3494" t="s">
        <v>4394</v>
      </c>
    </row>
    <row r="3495" spans="1:8" x14ac:dyDescent="0.25">
      <c r="A3495">
        <v>567353</v>
      </c>
      <c r="B3495" t="s">
        <v>4065</v>
      </c>
      <c r="C3495">
        <v>4209</v>
      </c>
      <c r="D3495" t="s">
        <v>4440</v>
      </c>
      <c r="E3495" t="s">
        <v>4441</v>
      </c>
      <c r="F3495" t="s">
        <v>4440</v>
      </c>
      <c r="G3495" t="s">
        <v>4393</v>
      </c>
      <c r="H3495" t="s">
        <v>4394</v>
      </c>
    </row>
    <row r="3496" spans="1:8" x14ac:dyDescent="0.25">
      <c r="A3496">
        <v>567361</v>
      </c>
      <c r="B3496" t="s">
        <v>4647</v>
      </c>
      <c r="C3496">
        <v>4209</v>
      </c>
      <c r="D3496" t="s">
        <v>4440</v>
      </c>
      <c r="E3496" t="s">
        <v>4441</v>
      </c>
      <c r="F3496" t="s">
        <v>4440</v>
      </c>
      <c r="G3496" t="s">
        <v>4393</v>
      </c>
      <c r="H3496" t="s">
        <v>4394</v>
      </c>
    </row>
    <row r="3497" spans="1:8" x14ac:dyDescent="0.25">
      <c r="A3497">
        <v>567426</v>
      </c>
      <c r="B3497" t="s">
        <v>4369</v>
      </c>
      <c r="C3497">
        <v>4209</v>
      </c>
      <c r="D3497" t="s">
        <v>4440</v>
      </c>
      <c r="E3497" t="s">
        <v>4441</v>
      </c>
      <c r="F3497" t="s">
        <v>4440</v>
      </c>
      <c r="G3497" t="s">
        <v>4393</v>
      </c>
      <c r="H3497" t="s">
        <v>4394</v>
      </c>
    </row>
    <row r="3498" spans="1:8" x14ac:dyDescent="0.25">
      <c r="A3498">
        <v>567442</v>
      </c>
      <c r="B3498" t="s">
        <v>4456</v>
      </c>
      <c r="C3498">
        <v>4213</v>
      </c>
      <c r="D3498" t="s">
        <v>4456</v>
      </c>
      <c r="E3498" t="s">
        <v>4455</v>
      </c>
      <c r="F3498" t="s">
        <v>4456</v>
      </c>
      <c r="G3498" t="s">
        <v>4393</v>
      </c>
      <c r="H3498" t="s">
        <v>4394</v>
      </c>
    </row>
    <row r="3499" spans="1:8" x14ac:dyDescent="0.25">
      <c r="A3499">
        <v>567451</v>
      </c>
      <c r="B3499" t="s">
        <v>4454</v>
      </c>
      <c r="C3499">
        <v>4201</v>
      </c>
      <c r="D3499" t="s">
        <v>4454</v>
      </c>
      <c r="E3499" t="s">
        <v>4455</v>
      </c>
      <c r="F3499" t="s">
        <v>4456</v>
      </c>
      <c r="G3499" t="s">
        <v>4393</v>
      </c>
      <c r="H3499" t="s">
        <v>4394</v>
      </c>
    </row>
    <row r="3500" spans="1:8" x14ac:dyDescent="0.25">
      <c r="A3500">
        <v>567469</v>
      </c>
      <c r="B3500" t="s">
        <v>4648</v>
      </c>
      <c r="C3500">
        <v>4213</v>
      </c>
      <c r="D3500" t="s">
        <v>4456</v>
      </c>
      <c r="E3500" t="s">
        <v>4455</v>
      </c>
      <c r="F3500" t="s">
        <v>4456</v>
      </c>
      <c r="G3500" t="s">
        <v>4393</v>
      </c>
      <c r="H3500" t="s">
        <v>4394</v>
      </c>
    </row>
    <row r="3501" spans="1:8" x14ac:dyDescent="0.25">
      <c r="A3501">
        <v>567477</v>
      </c>
      <c r="B3501" t="s">
        <v>4649</v>
      </c>
      <c r="C3501">
        <v>4213</v>
      </c>
      <c r="D3501" t="s">
        <v>4456</v>
      </c>
      <c r="E3501" t="s">
        <v>4455</v>
      </c>
      <c r="F3501" t="s">
        <v>4456</v>
      </c>
      <c r="G3501" t="s">
        <v>4393</v>
      </c>
      <c r="H3501" t="s">
        <v>4394</v>
      </c>
    </row>
    <row r="3502" spans="1:8" x14ac:dyDescent="0.25">
      <c r="A3502">
        <v>567485</v>
      </c>
      <c r="B3502" t="s">
        <v>4650</v>
      </c>
      <c r="C3502">
        <v>4213</v>
      </c>
      <c r="D3502" t="s">
        <v>4456</v>
      </c>
      <c r="E3502" t="s">
        <v>4455</v>
      </c>
      <c r="F3502" t="s">
        <v>4456</v>
      </c>
      <c r="G3502" t="s">
        <v>4393</v>
      </c>
      <c r="H3502" t="s">
        <v>4394</v>
      </c>
    </row>
    <row r="3503" spans="1:8" x14ac:dyDescent="0.25">
      <c r="A3503">
        <v>567507</v>
      </c>
      <c r="B3503" t="s">
        <v>4651</v>
      </c>
      <c r="C3503">
        <v>4213</v>
      </c>
      <c r="D3503" t="s">
        <v>4456</v>
      </c>
      <c r="E3503" t="s">
        <v>4455</v>
      </c>
      <c r="F3503" t="s">
        <v>4456</v>
      </c>
      <c r="G3503" t="s">
        <v>4393</v>
      </c>
      <c r="H3503" t="s">
        <v>4394</v>
      </c>
    </row>
    <row r="3504" spans="1:8" x14ac:dyDescent="0.25">
      <c r="A3504">
        <v>567515</v>
      </c>
      <c r="B3504" t="s">
        <v>4652</v>
      </c>
      <c r="C3504">
        <v>4213</v>
      </c>
      <c r="D3504" t="s">
        <v>4456</v>
      </c>
      <c r="E3504" t="s">
        <v>4455</v>
      </c>
      <c r="F3504" t="s">
        <v>4456</v>
      </c>
      <c r="G3504" t="s">
        <v>4393</v>
      </c>
      <c r="H3504" t="s">
        <v>4394</v>
      </c>
    </row>
    <row r="3505" spans="1:8" x14ac:dyDescent="0.25">
      <c r="A3505">
        <v>567523</v>
      </c>
      <c r="B3505" t="s">
        <v>4653</v>
      </c>
      <c r="C3505">
        <v>4213</v>
      </c>
      <c r="D3505" t="s">
        <v>4456</v>
      </c>
      <c r="E3505" t="s">
        <v>4455</v>
      </c>
      <c r="F3505" t="s">
        <v>4456</v>
      </c>
      <c r="G3505" t="s">
        <v>4393</v>
      </c>
      <c r="H3505" t="s">
        <v>4394</v>
      </c>
    </row>
    <row r="3506" spans="1:8" x14ac:dyDescent="0.25">
      <c r="A3506">
        <v>567531</v>
      </c>
      <c r="B3506" t="s">
        <v>3593</v>
      </c>
      <c r="C3506">
        <v>4201</v>
      </c>
      <c r="D3506" t="s">
        <v>4454</v>
      </c>
      <c r="E3506" t="s">
        <v>4455</v>
      </c>
      <c r="F3506" t="s">
        <v>4456</v>
      </c>
      <c r="G3506" t="s">
        <v>4393</v>
      </c>
      <c r="H3506" t="s">
        <v>4394</v>
      </c>
    </row>
    <row r="3507" spans="1:8" x14ac:dyDescent="0.25">
      <c r="A3507">
        <v>567558</v>
      </c>
      <c r="B3507" t="s">
        <v>4654</v>
      </c>
      <c r="C3507">
        <v>4213</v>
      </c>
      <c r="D3507" t="s">
        <v>4456</v>
      </c>
      <c r="E3507" t="s">
        <v>4455</v>
      </c>
      <c r="F3507" t="s">
        <v>4456</v>
      </c>
      <c r="G3507" t="s">
        <v>4393</v>
      </c>
      <c r="H3507" t="s">
        <v>4394</v>
      </c>
    </row>
    <row r="3508" spans="1:8" x14ac:dyDescent="0.25">
      <c r="A3508">
        <v>567566</v>
      </c>
      <c r="B3508" t="s">
        <v>4655</v>
      </c>
      <c r="C3508">
        <v>4201</v>
      </c>
      <c r="D3508" t="s">
        <v>4454</v>
      </c>
      <c r="E3508" t="s">
        <v>4455</v>
      </c>
      <c r="F3508" t="s">
        <v>4456</v>
      </c>
      <c r="G3508" t="s">
        <v>4393</v>
      </c>
      <c r="H3508" t="s">
        <v>4394</v>
      </c>
    </row>
    <row r="3509" spans="1:8" x14ac:dyDescent="0.25">
      <c r="A3509">
        <v>567582</v>
      </c>
      <c r="B3509" t="s">
        <v>2650</v>
      </c>
      <c r="C3509">
        <v>4213</v>
      </c>
      <c r="D3509" t="s">
        <v>4456</v>
      </c>
      <c r="E3509" t="s">
        <v>4455</v>
      </c>
      <c r="F3509" t="s">
        <v>4456</v>
      </c>
      <c r="G3509" t="s">
        <v>4393</v>
      </c>
      <c r="H3509" t="s">
        <v>4394</v>
      </c>
    </row>
    <row r="3510" spans="1:8" x14ac:dyDescent="0.25">
      <c r="A3510">
        <v>567604</v>
      </c>
      <c r="B3510" t="s">
        <v>500</v>
      </c>
      <c r="C3510">
        <v>4213</v>
      </c>
      <c r="D3510" t="s">
        <v>4456</v>
      </c>
      <c r="E3510" t="s">
        <v>4455</v>
      </c>
      <c r="F3510" t="s">
        <v>4456</v>
      </c>
      <c r="G3510" t="s">
        <v>4393</v>
      </c>
      <c r="H3510" t="s">
        <v>4394</v>
      </c>
    </row>
    <row r="3511" spans="1:8" x14ac:dyDescent="0.25">
      <c r="A3511">
        <v>567612</v>
      </c>
      <c r="B3511" t="s">
        <v>4656</v>
      </c>
      <c r="C3511">
        <v>4213</v>
      </c>
      <c r="D3511" t="s">
        <v>4456</v>
      </c>
      <c r="E3511" t="s">
        <v>4455</v>
      </c>
      <c r="F3511" t="s">
        <v>4456</v>
      </c>
      <c r="G3511" t="s">
        <v>4393</v>
      </c>
      <c r="H3511" t="s">
        <v>4394</v>
      </c>
    </row>
    <row r="3512" spans="1:8" x14ac:dyDescent="0.25">
      <c r="A3512">
        <v>567621</v>
      </c>
      <c r="B3512" t="s">
        <v>4657</v>
      </c>
      <c r="C3512">
        <v>4213</v>
      </c>
      <c r="D3512" t="s">
        <v>4456</v>
      </c>
      <c r="E3512" t="s">
        <v>4455</v>
      </c>
      <c r="F3512" t="s">
        <v>4456</v>
      </c>
      <c r="G3512" t="s">
        <v>4393</v>
      </c>
      <c r="H3512" t="s">
        <v>4394</v>
      </c>
    </row>
    <row r="3513" spans="1:8" x14ac:dyDescent="0.25">
      <c r="A3513">
        <v>567639</v>
      </c>
      <c r="B3513" t="s">
        <v>4658</v>
      </c>
      <c r="C3513">
        <v>4213</v>
      </c>
      <c r="D3513" t="s">
        <v>4456</v>
      </c>
      <c r="E3513" t="s">
        <v>4455</v>
      </c>
      <c r="F3513" t="s">
        <v>4456</v>
      </c>
      <c r="G3513" t="s">
        <v>4393</v>
      </c>
      <c r="H3513" t="s">
        <v>4394</v>
      </c>
    </row>
    <row r="3514" spans="1:8" x14ac:dyDescent="0.25">
      <c r="A3514">
        <v>567647</v>
      </c>
      <c r="B3514" t="s">
        <v>4659</v>
      </c>
      <c r="C3514">
        <v>4213</v>
      </c>
      <c r="D3514" t="s">
        <v>4456</v>
      </c>
      <c r="E3514" t="s">
        <v>4455</v>
      </c>
      <c r="F3514" t="s">
        <v>4456</v>
      </c>
      <c r="G3514" t="s">
        <v>4393</v>
      </c>
      <c r="H3514" t="s">
        <v>4394</v>
      </c>
    </row>
    <row r="3515" spans="1:8" x14ac:dyDescent="0.25">
      <c r="A3515">
        <v>567655</v>
      </c>
      <c r="B3515" t="s">
        <v>4660</v>
      </c>
      <c r="C3515">
        <v>4201</v>
      </c>
      <c r="D3515" t="s">
        <v>4454</v>
      </c>
      <c r="E3515" t="s">
        <v>4455</v>
      </c>
      <c r="F3515" t="s">
        <v>4456</v>
      </c>
      <c r="G3515" t="s">
        <v>4393</v>
      </c>
      <c r="H3515" t="s">
        <v>4394</v>
      </c>
    </row>
    <row r="3516" spans="1:8" x14ac:dyDescent="0.25">
      <c r="A3516">
        <v>567698</v>
      </c>
      <c r="B3516" t="s">
        <v>4661</v>
      </c>
      <c r="C3516">
        <v>4201</v>
      </c>
      <c r="D3516" t="s">
        <v>4454</v>
      </c>
      <c r="E3516" t="s">
        <v>4455</v>
      </c>
      <c r="F3516" t="s">
        <v>4456</v>
      </c>
      <c r="G3516" t="s">
        <v>4393</v>
      </c>
      <c r="H3516" t="s">
        <v>4394</v>
      </c>
    </row>
    <row r="3517" spans="1:8" x14ac:dyDescent="0.25">
      <c r="A3517">
        <v>567701</v>
      </c>
      <c r="B3517" t="s">
        <v>908</v>
      </c>
      <c r="C3517">
        <v>4213</v>
      </c>
      <c r="D3517" t="s">
        <v>4456</v>
      </c>
      <c r="E3517" t="s">
        <v>4455</v>
      </c>
      <c r="F3517" t="s">
        <v>4456</v>
      </c>
      <c r="G3517" t="s">
        <v>4393</v>
      </c>
      <c r="H3517" t="s">
        <v>4394</v>
      </c>
    </row>
    <row r="3518" spans="1:8" x14ac:dyDescent="0.25">
      <c r="A3518">
        <v>567710</v>
      </c>
      <c r="B3518" t="s">
        <v>4662</v>
      </c>
      <c r="C3518">
        <v>4213</v>
      </c>
      <c r="D3518" t="s">
        <v>4456</v>
      </c>
      <c r="E3518" t="s">
        <v>4455</v>
      </c>
      <c r="F3518" t="s">
        <v>4456</v>
      </c>
      <c r="G3518" t="s">
        <v>4393</v>
      </c>
      <c r="H3518" t="s">
        <v>4394</v>
      </c>
    </row>
    <row r="3519" spans="1:8" x14ac:dyDescent="0.25">
      <c r="A3519">
        <v>567728</v>
      </c>
      <c r="B3519" t="s">
        <v>4663</v>
      </c>
      <c r="C3519">
        <v>4213</v>
      </c>
      <c r="D3519" t="s">
        <v>4456</v>
      </c>
      <c r="E3519" t="s">
        <v>4455</v>
      </c>
      <c r="F3519" t="s">
        <v>4456</v>
      </c>
      <c r="G3519" t="s">
        <v>4393</v>
      </c>
      <c r="H3519" t="s">
        <v>4394</v>
      </c>
    </row>
    <row r="3520" spans="1:8" x14ac:dyDescent="0.25">
      <c r="A3520">
        <v>567752</v>
      </c>
      <c r="B3520" t="s">
        <v>4664</v>
      </c>
      <c r="C3520">
        <v>4213</v>
      </c>
      <c r="D3520" t="s">
        <v>4456</v>
      </c>
      <c r="E3520" t="s">
        <v>4455</v>
      </c>
      <c r="F3520" t="s">
        <v>4456</v>
      </c>
      <c r="G3520" t="s">
        <v>4393</v>
      </c>
      <c r="H3520" t="s">
        <v>4394</v>
      </c>
    </row>
    <row r="3521" spans="1:8" x14ac:dyDescent="0.25">
      <c r="A3521">
        <v>567761</v>
      </c>
      <c r="B3521" t="s">
        <v>4665</v>
      </c>
      <c r="C3521">
        <v>4201</v>
      </c>
      <c r="D3521" t="s">
        <v>4454</v>
      </c>
      <c r="E3521" t="s">
        <v>4455</v>
      </c>
      <c r="F3521" t="s">
        <v>4456</v>
      </c>
      <c r="G3521" t="s">
        <v>4393</v>
      </c>
      <c r="H3521" t="s">
        <v>4394</v>
      </c>
    </row>
    <row r="3522" spans="1:8" x14ac:dyDescent="0.25">
      <c r="A3522">
        <v>567779</v>
      </c>
      <c r="B3522" t="s">
        <v>416</v>
      </c>
      <c r="C3522">
        <v>4213</v>
      </c>
      <c r="D3522" t="s">
        <v>4456</v>
      </c>
      <c r="E3522" t="s">
        <v>4455</v>
      </c>
      <c r="F3522" t="s">
        <v>4456</v>
      </c>
      <c r="G3522" t="s">
        <v>4393</v>
      </c>
      <c r="H3522" t="s">
        <v>4394</v>
      </c>
    </row>
    <row r="3523" spans="1:8" x14ac:dyDescent="0.25">
      <c r="A3523">
        <v>567787</v>
      </c>
      <c r="B3523" t="s">
        <v>4666</v>
      </c>
      <c r="C3523">
        <v>4213</v>
      </c>
      <c r="D3523" t="s">
        <v>4456</v>
      </c>
      <c r="E3523" t="s">
        <v>4455</v>
      </c>
      <c r="F3523" t="s">
        <v>4456</v>
      </c>
      <c r="G3523" t="s">
        <v>4393</v>
      </c>
      <c r="H3523" t="s">
        <v>4394</v>
      </c>
    </row>
    <row r="3524" spans="1:8" x14ac:dyDescent="0.25">
      <c r="A3524">
        <v>567809</v>
      </c>
      <c r="B3524" t="s">
        <v>4667</v>
      </c>
      <c r="C3524">
        <v>4213</v>
      </c>
      <c r="D3524" t="s">
        <v>4456</v>
      </c>
      <c r="E3524" t="s">
        <v>4455</v>
      </c>
      <c r="F3524" t="s">
        <v>4456</v>
      </c>
      <c r="G3524" t="s">
        <v>4393</v>
      </c>
      <c r="H3524" t="s">
        <v>4394</v>
      </c>
    </row>
    <row r="3525" spans="1:8" x14ac:dyDescent="0.25">
      <c r="A3525">
        <v>567833</v>
      </c>
      <c r="B3525" t="s">
        <v>3161</v>
      </c>
      <c r="C3525">
        <v>4213</v>
      </c>
      <c r="D3525" t="s">
        <v>4456</v>
      </c>
      <c r="E3525" t="s">
        <v>4455</v>
      </c>
      <c r="F3525" t="s">
        <v>4456</v>
      </c>
      <c r="G3525" t="s">
        <v>4393</v>
      </c>
      <c r="H3525" t="s">
        <v>4394</v>
      </c>
    </row>
    <row r="3526" spans="1:8" x14ac:dyDescent="0.25">
      <c r="A3526">
        <v>567841</v>
      </c>
      <c r="B3526" t="s">
        <v>4668</v>
      </c>
      <c r="C3526">
        <v>4201</v>
      </c>
      <c r="D3526" t="s">
        <v>4454</v>
      </c>
      <c r="E3526" t="s">
        <v>4455</v>
      </c>
      <c r="F3526" t="s">
        <v>4456</v>
      </c>
      <c r="G3526" t="s">
        <v>4393</v>
      </c>
      <c r="H3526" t="s">
        <v>4394</v>
      </c>
    </row>
    <row r="3527" spans="1:8" x14ac:dyDescent="0.25">
      <c r="A3527">
        <v>567850</v>
      </c>
      <c r="B3527" t="s">
        <v>4669</v>
      </c>
      <c r="C3527">
        <v>4213</v>
      </c>
      <c r="D3527" t="s">
        <v>4456</v>
      </c>
      <c r="E3527" t="s">
        <v>4455</v>
      </c>
      <c r="F3527" t="s">
        <v>4456</v>
      </c>
      <c r="G3527" t="s">
        <v>4393</v>
      </c>
      <c r="H3527" t="s">
        <v>4394</v>
      </c>
    </row>
    <row r="3528" spans="1:8" x14ac:dyDescent="0.25">
      <c r="A3528">
        <v>567868</v>
      </c>
      <c r="B3528" t="s">
        <v>4670</v>
      </c>
      <c r="C3528">
        <v>4213</v>
      </c>
      <c r="D3528" t="s">
        <v>4456</v>
      </c>
      <c r="E3528" t="s">
        <v>4455</v>
      </c>
      <c r="F3528" t="s">
        <v>4456</v>
      </c>
      <c r="G3528" t="s">
        <v>4393</v>
      </c>
      <c r="H3528" t="s">
        <v>4394</v>
      </c>
    </row>
    <row r="3529" spans="1:8" x14ac:dyDescent="0.25">
      <c r="A3529">
        <v>567876</v>
      </c>
      <c r="B3529" t="s">
        <v>4671</v>
      </c>
      <c r="C3529">
        <v>4213</v>
      </c>
      <c r="D3529" t="s">
        <v>4456</v>
      </c>
      <c r="E3529" t="s">
        <v>4455</v>
      </c>
      <c r="F3529" t="s">
        <v>4456</v>
      </c>
      <c r="G3529" t="s">
        <v>4393</v>
      </c>
      <c r="H3529" t="s">
        <v>4394</v>
      </c>
    </row>
    <row r="3530" spans="1:8" x14ac:dyDescent="0.25">
      <c r="A3530">
        <v>567884</v>
      </c>
      <c r="B3530" t="s">
        <v>4672</v>
      </c>
      <c r="C3530">
        <v>4213</v>
      </c>
      <c r="D3530" t="s">
        <v>4456</v>
      </c>
      <c r="E3530" t="s">
        <v>4455</v>
      </c>
      <c r="F3530" t="s">
        <v>4456</v>
      </c>
      <c r="G3530" t="s">
        <v>4393</v>
      </c>
      <c r="H3530" t="s">
        <v>4394</v>
      </c>
    </row>
    <row r="3531" spans="1:8" x14ac:dyDescent="0.25">
      <c r="A3531">
        <v>567931</v>
      </c>
      <c r="B3531" t="s">
        <v>4673</v>
      </c>
      <c r="C3531">
        <v>4214</v>
      </c>
      <c r="D3531" t="s">
        <v>4409</v>
      </c>
      <c r="E3531" t="s">
        <v>4410</v>
      </c>
      <c r="F3531" t="s">
        <v>4409</v>
      </c>
      <c r="G3531" t="s">
        <v>4393</v>
      </c>
      <c r="H3531" t="s">
        <v>4394</v>
      </c>
    </row>
    <row r="3532" spans="1:8" x14ac:dyDescent="0.25">
      <c r="A3532">
        <v>567957</v>
      </c>
      <c r="B3532" t="s">
        <v>1051</v>
      </c>
      <c r="C3532">
        <v>4214</v>
      </c>
      <c r="D3532" t="s">
        <v>4409</v>
      </c>
      <c r="E3532" t="s">
        <v>4410</v>
      </c>
      <c r="F3532" t="s">
        <v>4409</v>
      </c>
      <c r="G3532" t="s">
        <v>4393</v>
      </c>
      <c r="H3532" t="s">
        <v>4394</v>
      </c>
    </row>
    <row r="3533" spans="1:8" x14ac:dyDescent="0.25">
      <c r="A3533">
        <v>567973</v>
      </c>
      <c r="B3533" t="s">
        <v>4674</v>
      </c>
      <c r="C3533">
        <v>4214</v>
      </c>
      <c r="D3533" t="s">
        <v>4409</v>
      </c>
      <c r="E3533" t="s">
        <v>4410</v>
      </c>
      <c r="F3533" t="s">
        <v>4409</v>
      </c>
      <c r="G3533" t="s">
        <v>4393</v>
      </c>
      <c r="H3533" t="s">
        <v>4394</v>
      </c>
    </row>
    <row r="3534" spans="1:8" x14ac:dyDescent="0.25">
      <c r="A3534">
        <v>568007</v>
      </c>
      <c r="B3534" t="s">
        <v>4675</v>
      </c>
      <c r="C3534">
        <v>4214</v>
      </c>
      <c r="D3534" t="s">
        <v>4409</v>
      </c>
      <c r="E3534" t="s">
        <v>4410</v>
      </c>
      <c r="F3534" t="s">
        <v>4409</v>
      </c>
      <c r="G3534" t="s">
        <v>4393</v>
      </c>
      <c r="H3534" t="s">
        <v>4394</v>
      </c>
    </row>
    <row r="3535" spans="1:8" x14ac:dyDescent="0.25">
      <c r="A3535">
        <v>568015</v>
      </c>
      <c r="B3535" t="s">
        <v>112</v>
      </c>
      <c r="C3535">
        <v>4214</v>
      </c>
      <c r="D3535" t="s">
        <v>4409</v>
      </c>
      <c r="E3535" t="s">
        <v>4410</v>
      </c>
      <c r="F3535" t="s">
        <v>4409</v>
      </c>
      <c r="G3535" t="s">
        <v>4393</v>
      </c>
      <c r="H3535" t="s">
        <v>4394</v>
      </c>
    </row>
    <row r="3536" spans="1:8" x14ac:dyDescent="0.25">
      <c r="A3536">
        <v>568023</v>
      </c>
      <c r="B3536" t="s">
        <v>4676</v>
      </c>
      <c r="C3536">
        <v>4214</v>
      </c>
      <c r="D3536" t="s">
        <v>4409</v>
      </c>
      <c r="E3536" t="s">
        <v>4410</v>
      </c>
      <c r="F3536" t="s">
        <v>4409</v>
      </c>
      <c r="G3536" t="s">
        <v>4393</v>
      </c>
      <c r="H3536" t="s">
        <v>4394</v>
      </c>
    </row>
    <row r="3537" spans="1:8" x14ac:dyDescent="0.25">
      <c r="A3537">
        <v>568058</v>
      </c>
      <c r="B3537" t="s">
        <v>4677</v>
      </c>
      <c r="C3537">
        <v>4214</v>
      </c>
      <c r="D3537" t="s">
        <v>4409</v>
      </c>
      <c r="E3537" t="s">
        <v>4410</v>
      </c>
      <c r="F3537" t="s">
        <v>4409</v>
      </c>
      <c r="G3537" t="s">
        <v>4393</v>
      </c>
      <c r="H3537" t="s">
        <v>4394</v>
      </c>
    </row>
    <row r="3538" spans="1:8" x14ac:dyDescent="0.25">
      <c r="A3538">
        <v>568091</v>
      </c>
      <c r="B3538" t="s">
        <v>4641</v>
      </c>
      <c r="C3538">
        <v>4214</v>
      </c>
      <c r="D3538" t="s">
        <v>4409</v>
      </c>
      <c r="E3538" t="s">
        <v>4410</v>
      </c>
      <c r="F3538" t="s">
        <v>4409</v>
      </c>
      <c r="G3538" t="s">
        <v>4393</v>
      </c>
      <c r="H3538" t="s">
        <v>4394</v>
      </c>
    </row>
    <row r="3539" spans="1:8" x14ac:dyDescent="0.25">
      <c r="A3539">
        <v>568104</v>
      </c>
      <c r="B3539" t="s">
        <v>4678</v>
      </c>
      <c r="C3539">
        <v>4214</v>
      </c>
      <c r="D3539" t="s">
        <v>4409</v>
      </c>
      <c r="E3539" t="s">
        <v>4410</v>
      </c>
      <c r="F3539" t="s">
        <v>4409</v>
      </c>
      <c r="G3539" t="s">
        <v>4393</v>
      </c>
      <c r="H3539" t="s">
        <v>4394</v>
      </c>
    </row>
    <row r="3540" spans="1:8" x14ac:dyDescent="0.25">
      <c r="A3540">
        <v>568147</v>
      </c>
      <c r="B3540" t="s">
        <v>739</v>
      </c>
      <c r="C3540">
        <v>4214</v>
      </c>
      <c r="D3540" t="s">
        <v>4409</v>
      </c>
      <c r="E3540" t="s">
        <v>4410</v>
      </c>
      <c r="F3540" t="s">
        <v>4409</v>
      </c>
      <c r="G3540" t="s">
        <v>4393</v>
      </c>
      <c r="H3540" t="s">
        <v>4394</v>
      </c>
    </row>
    <row r="3541" spans="1:8" x14ac:dyDescent="0.25">
      <c r="A3541">
        <v>568155</v>
      </c>
      <c r="B3541" t="s">
        <v>4679</v>
      </c>
      <c r="C3541">
        <v>4214</v>
      </c>
      <c r="D3541" t="s">
        <v>4409</v>
      </c>
      <c r="E3541" t="s">
        <v>4410</v>
      </c>
      <c r="F3541" t="s">
        <v>4409</v>
      </c>
      <c r="G3541" t="s">
        <v>4393</v>
      </c>
      <c r="H3541" t="s">
        <v>4394</v>
      </c>
    </row>
    <row r="3542" spans="1:8" x14ac:dyDescent="0.25">
      <c r="A3542">
        <v>568163</v>
      </c>
      <c r="B3542" t="s">
        <v>2132</v>
      </c>
      <c r="C3542">
        <v>8106</v>
      </c>
      <c r="D3542" t="s">
        <v>2018</v>
      </c>
      <c r="E3542" t="s">
        <v>2017</v>
      </c>
      <c r="F3542" t="s">
        <v>2018</v>
      </c>
      <c r="G3542" t="s">
        <v>1998</v>
      </c>
      <c r="H3542" t="s">
        <v>1999</v>
      </c>
    </row>
    <row r="3543" spans="1:8" x14ac:dyDescent="0.25">
      <c r="A3543">
        <v>568180</v>
      </c>
      <c r="B3543" t="s">
        <v>2133</v>
      </c>
      <c r="C3543">
        <v>8122</v>
      </c>
      <c r="D3543" t="s">
        <v>2010</v>
      </c>
      <c r="E3543" t="s">
        <v>2007</v>
      </c>
      <c r="F3543" t="s">
        <v>2006</v>
      </c>
      <c r="G3543" t="s">
        <v>1998</v>
      </c>
      <c r="H3543" t="s">
        <v>1999</v>
      </c>
    </row>
    <row r="3544" spans="1:8" x14ac:dyDescent="0.25">
      <c r="A3544">
        <v>568198</v>
      </c>
      <c r="B3544" t="s">
        <v>2134</v>
      </c>
      <c r="C3544">
        <v>8122</v>
      </c>
      <c r="D3544" t="s">
        <v>2010</v>
      </c>
      <c r="E3544" t="s">
        <v>2007</v>
      </c>
      <c r="F3544" t="s">
        <v>2006</v>
      </c>
      <c r="G3544" t="s">
        <v>1998</v>
      </c>
      <c r="H3544" t="s">
        <v>1999</v>
      </c>
    </row>
    <row r="3545" spans="1:8" x14ac:dyDescent="0.25">
      <c r="A3545">
        <v>568201</v>
      </c>
      <c r="B3545" t="s">
        <v>4680</v>
      </c>
      <c r="C3545">
        <v>4214</v>
      </c>
      <c r="D3545" t="s">
        <v>4409</v>
      </c>
      <c r="E3545" t="s">
        <v>4410</v>
      </c>
      <c r="F3545" t="s">
        <v>4409</v>
      </c>
      <c r="G3545" t="s">
        <v>4393</v>
      </c>
      <c r="H3545" t="s">
        <v>4394</v>
      </c>
    </row>
    <row r="3546" spans="1:8" x14ac:dyDescent="0.25">
      <c r="A3546">
        <v>568210</v>
      </c>
      <c r="B3546" t="s">
        <v>2135</v>
      </c>
      <c r="C3546">
        <v>8109</v>
      </c>
      <c r="D3546" t="s">
        <v>2008</v>
      </c>
      <c r="E3546" t="s">
        <v>2007</v>
      </c>
      <c r="F3546" t="s">
        <v>2006</v>
      </c>
      <c r="G3546" t="s">
        <v>1998</v>
      </c>
      <c r="H3546" t="s">
        <v>1999</v>
      </c>
    </row>
    <row r="3547" spans="1:8" x14ac:dyDescent="0.25">
      <c r="A3547">
        <v>568228</v>
      </c>
      <c r="B3547" t="s">
        <v>2136</v>
      </c>
      <c r="C3547">
        <v>8109</v>
      </c>
      <c r="D3547" t="s">
        <v>2008</v>
      </c>
      <c r="E3547" t="s">
        <v>2007</v>
      </c>
      <c r="F3547" t="s">
        <v>2006</v>
      </c>
      <c r="G3547" t="s">
        <v>1998</v>
      </c>
      <c r="H3547" t="s">
        <v>1999</v>
      </c>
    </row>
    <row r="3548" spans="1:8" x14ac:dyDescent="0.25">
      <c r="A3548">
        <v>568236</v>
      </c>
      <c r="B3548" t="s">
        <v>2137</v>
      </c>
      <c r="C3548">
        <v>8109</v>
      </c>
      <c r="D3548" t="s">
        <v>2008</v>
      </c>
      <c r="E3548" t="s">
        <v>2007</v>
      </c>
      <c r="F3548" t="s">
        <v>2006</v>
      </c>
      <c r="G3548" t="s">
        <v>1998</v>
      </c>
      <c r="H3548" t="s">
        <v>1999</v>
      </c>
    </row>
    <row r="3549" spans="1:8" x14ac:dyDescent="0.25">
      <c r="A3549">
        <v>568244</v>
      </c>
      <c r="B3549" t="s">
        <v>2002</v>
      </c>
      <c r="C3549">
        <v>8109</v>
      </c>
      <c r="D3549" t="s">
        <v>2008</v>
      </c>
      <c r="E3549" t="s">
        <v>2007</v>
      </c>
      <c r="F3549" t="s">
        <v>2006</v>
      </c>
      <c r="G3549" t="s">
        <v>1998</v>
      </c>
      <c r="H3549" t="s">
        <v>1999</v>
      </c>
    </row>
    <row r="3550" spans="1:8" x14ac:dyDescent="0.25">
      <c r="A3550">
        <v>568261</v>
      </c>
      <c r="B3550" t="s">
        <v>2138</v>
      </c>
      <c r="C3550">
        <v>8117</v>
      </c>
      <c r="D3550" t="s">
        <v>2006</v>
      </c>
      <c r="E3550" t="s">
        <v>2007</v>
      </c>
      <c r="F3550" t="s">
        <v>2006</v>
      </c>
      <c r="G3550" t="s">
        <v>1998</v>
      </c>
      <c r="H3550" t="s">
        <v>1999</v>
      </c>
    </row>
    <row r="3551" spans="1:8" x14ac:dyDescent="0.25">
      <c r="A3551">
        <v>568279</v>
      </c>
      <c r="B3551" t="s">
        <v>2139</v>
      </c>
      <c r="C3551">
        <v>8117</v>
      </c>
      <c r="D3551" t="s">
        <v>2006</v>
      </c>
      <c r="E3551" t="s">
        <v>2007</v>
      </c>
      <c r="F3551" t="s">
        <v>2006</v>
      </c>
      <c r="G3551" t="s">
        <v>1998</v>
      </c>
      <c r="H3551" t="s">
        <v>1999</v>
      </c>
    </row>
    <row r="3552" spans="1:8" x14ac:dyDescent="0.25">
      <c r="A3552">
        <v>568287</v>
      </c>
      <c r="B3552" t="s">
        <v>4681</v>
      </c>
      <c r="C3552">
        <v>4214</v>
      </c>
      <c r="D3552" t="s">
        <v>4409</v>
      </c>
      <c r="E3552" t="s">
        <v>4410</v>
      </c>
      <c r="F3552" t="s">
        <v>4409</v>
      </c>
      <c r="G3552" t="s">
        <v>4393</v>
      </c>
      <c r="H3552" t="s">
        <v>4394</v>
      </c>
    </row>
    <row r="3553" spans="1:8" x14ac:dyDescent="0.25">
      <c r="A3553">
        <v>568295</v>
      </c>
      <c r="B3553" t="s">
        <v>879</v>
      </c>
      <c r="C3553">
        <v>4214</v>
      </c>
      <c r="D3553" t="s">
        <v>4409</v>
      </c>
      <c r="E3553" t="s">
        <v>4410</v>
      </c>
      <c r="F3553" t="s">
        <v>4409</v>
      </c>
      <c r="G3553" t="s">
        <v>4393</v>
      </c>
      <c r="H3553" t="s">
        <v>4394</v>
      </c>
    </row>
    <row r="3554" spans="1:8" x14ac:dyDescent="0.25">
      <c r="A3554">
        <v>568309</v>
      </c>
      <c r="B3554" t="s">
        <v>4682</v>
      </c>
      <c r="C3554">
        <v>4214</v>
      </c>
      <c r="D3554" t="s">
        <v>4409</v>
      </c>
      <c r="E3554" t="s">
        <v>4410</v>
      </c>
      <c r="F3554" t="s">
        <v>4409</v>
      </c>
      <c r="G3554" t="s">
        <v>4393</v>
      </c>
      <c r="H3554" t="s">
        <v>4394</v>
      </c>
    </row>
    <row r="3555" spans="1:8" x14ac:dyDescent="0.25">
      <c r="A3555">
        <v>568317</v>
      </c>
      <c r="B3555" t="s">
        <v>469</v>
      </c>
      <c r="C3555">
        <v>8122</v>
      </c>
      <c r="D3555" t="s">
        <v>2010</v>
      </c>
      <c r="E3555" t="s">
        <v>2007</v>
      </c>
      <c r="F3555" t="s">
        <v>2006</v>
      </c>
      <c r="G3555" t="s">
        <v>1998</v>
      </c>
      <c r="H3555" t="s">
        <v>1999</v>
      </c>
    </row>
    <row r="3556" spans="1:8" x14ac:dyDescent="0.25">
      <c r="A3556">
        <v>568333</v>
      </c>
      <c r="B3556" t="s">
        <v>2140</v>
      </c>
      <c r="C3556">
        <v>8117</v>
      </c>
      <c r="D3556" t="s">
        <v>2006</v>
      </c>
      <c r="E3556" t="s">
        <v>2007</v>
      </c>
      <c r="F3556" t="s">
        <v>2006</v>
      </c>
      <c r="G3556" t="s">
        <v>1998</v>
      </c>
      <c r="H3556" t="s">
        <v>1999</v>
      </c>
    </row>
    <row r="3557" spans="1:8" x14ac:dyDescent="0.25">
      <c r="A3557">
        <v>568341</v>
      </c>
      <c r="B3557" t="s">
        <v>2141</v>
      </c>
      <c r="C3557">
        <v>8117</v>
      </c>
      <c r="D3557" t="s">
        <v>2006</v>
      </c>
      <c r="E3557" t="s">
        <v>2007</v>
      </c>
      <c r="F3557" t="s">
        <v>2006</v>
      </c>
      <c r="G3557" t="s">
        <v>1998</v>
      </c>
      <c r="H3557" t="s">
        <v>1999</v>
      </c>
    </row>
    <row r="3558" spans="1:8" x14ac:dyDescent="0.25">
      <c r="A3558">
        <v>568350</v>
      </c>
      <c r="B3558" t="s">
        <v>4683</v>
      </c>
      <c r="C3558">
        <v>4214</v>
      </c>
      <c r="D3558" t="s">
        <v>4409</v>
      </c>
      <c r="E3558" t="s">
        <v>4410</v>
      </c>
      <c r="F3558" t="s">
        <v>4409</v>
      </c>
      <c r="G3558" t="s">
        <v>4393</v>
      </c>
      <c r="H3558" t="s">
        <v>4394</v>
      </c>
    </row>
    <row r="3559" spans="1:8" x14ac:dyDescent="0.25">
      <c r="A3559">
        <v>568368</v>
      </c>
      <c r="B3559" t="s">
        <v>2142</v>
      </c>
      <c r="C3559">
        <v>8117</v>
      </c>
      <c r="D3559" t="s">
        <v>2006</v>
      </c>
      <c r="E3559" t="s">
        <v>2007</v>
      </c>
      <c r="F3559" t="s">
        <v>2006</v>
      </c>
      <c r="G3559" t="s">
        <v>1998</v>
      </c>
      <c r="H3559" t="s">
        <v>1999</v>
      </c>
    </row>
    <row r="3560" spans="1:8" x14ac:dyDescent="0.25">
      <c r="A3560">
        <v>568376</v>
      </c>
      <c r="B3560" t="s">
        <v>2143</v>
      </c>
      <c r="C3560">
        <v>8113</v>
      </c>
      <c r="D3560" t="s">
        <v>1852</v>
      </c>
      <c r="E3560" t="s">
        <v>2007</v>
      </c>
      <c r="F3560" t="s">
        <v>2006</v>
      </c>
      <c r="G3560" t="s">
        <v>1998</v>
      </c>
      <c r="H3560" t="s">
        <v>1999</v>
      </c>
    </row>
    <row r="3561" spans="1:8" x14ac:dyDescent="0.25">
      <c r="A3561">
        <v>568384</v>
      </c>
      <c r="B3561" t="s">
        <v>4684</v>
      </c>
      <c r="C3561">
        <v>4214</v>
      </c>
      <c r="D3561" t="s">
        <v>4409</v>
      </c>
      <c r="E3561" t="s">
        <v>4410</v>
      </c>
      <c r="F3561" t="s">
        <v>4409</v>
      </c>
      <c r="G3561" t="s">
        <v>4393</v>
      </c>
      <c r="H3561" t="s">
        <v>4394</v>
      </c>
    </row>
    <row r="3562" spans="1:8" x14ac:dyDescent="0.25">
      <c r="A3562">
        <v>568392</v>
      </c>
      <c r="B3562" t="s">
        <v>2518</v>
      </c>
      <c r="C3562">
        <v>7107</v>
      </c>
      <c r="D3562" t="s">
        <v>2280</v>
      </c>
      <c r="E3562" t="s">
        <v>2281</v>
      </c>
      <c r="F3562" t="s">
        <v>2280</v>
      </c>
      <c r="G3562" t="s">
        <v>2277</v>
      </c>
      <c r="H3562" t="s">
        <v>2278</v>
      </c>
    </row>
    <row r="3563" spans="1:8" x14ac:dyDescent="0.25">
      <c r="A3563">
        <v>568406</v>
      </c>
      <c r="B3563" t="s">
        <v>1190</v>
      </c>
      <c r="C3563">
        <v>8101</v>
      </c>
      <c r="D3563" t="s">
        <v>2066</v>
      </c>
      <c r="E3563" t="s">
        <v>1997</v>
      </c>
      <c r="F3563" t="s">
        <v>1996</v>
      </c>
      <c r="G3563" t="s">
        <v>1998</v>
      </c>
      <c r="H3563" t="s">
        <v>1999</v>
      </c>
    </row>
    <row r="3564" spans="1:8" x14ac:dyDescent="0.25">
      <c r="A3564">
        <v>568414</v>
      </c>
      <c r="B3564" t="s">
        <v>4708</v>
      </c>
      <c r="C3564">
        <v>6102</v>
      </c>
      <c r="D3564" t="s">
        <v>4708</v>
      </c>
      <c r="E3564" t="s">
        <v>4709</v>
      </c>
      <c r="F3564" t="s">
        <v>4708</v>
      </c>
      <c r="G3564" t="s">
        <v>4687</v>
      </c>
      <c r="H3564" t="s">
        <v>4688</v>
      </c>
    </row>
    <row r="3565" spans="1:8" x14ac:dyDescent="0.25">
      <c r="A3565">
        <v>568422</v>
      </c>
      <c r="B3565" t="s">
        <v>2144</v>
      </c>
      <c r="C3565">
        <v>8101</v>
      </c>
      <c r="D3565" t="s">
        <v>2066</v>
      </c>
      <c r="E3565" t="s">
        <v>1997</v>
      </c>
      <c r="F3565" t="s">
        <v>1996</v>
      </c>
      <c r="G3565" t="s">
        <v>1998</v>
      </c>
      <c r="H3565" t="s">
        <v>1999</v>
      </c>
    </row>
    <row r="3566" spans="1:8" x14ac:dyDescent="0.25">
      <c r="A3566">
        <v>568431</v>
      </c>
      <c r="B3566" t="s">
        <v>2145</v>
      </c>
      <c r="C3566">
        <v>8105</v>
      </c>
      <c r="D3566" t="s">
        <v>2001</v>
      </c>
      <c r="E3566" t="s">
        <v>1997</v>
      </c>
      <c r="F3566" t="s">
        <v>1996</v>
      </c>
      <c r="G3566" t="s">
        <v>1998</v>
      </c>
      <c r="H3566" t="s">
        <v>1999</v>
      </c>
    </row>
    <row r="3567" spans="1:8" x14ac:dyDescent="0.25">
      <c r="A3567">
        <v>568449</v>
      </c>
      <c r="B3567" t="s">
        <v>2146</v>
      </c>
      <c r="C3567">
        <v>8119</v>
      </c>
      <c r="D3567" t="s">
        <v>2003</v>
      </c>
      <c r="E3567" t="s">
        <v>2004</v>
      </c>
      <c r="F3567" t="s">
        <v>2005</v>
      </c>
      <c r="G3567" t="s">
        <v>1998</v>
      </c>
      <c r="H3567" t="s">
        <v>1999</v>
      </c>
    </row>
    <row r="3568" spans="1:8" x14ac:dyDescent="0.25">
      <c r="A3568">
        <v>568457</v>
      </c>
      <c r="B3568" t="s">
        <v>4842</v>
      </c>
      <c r="C3568">
        <v>6111</v>
      </c>
      <c r="D3568" t="s">
        <v>4744</v>
      </c>
      <c r="E3568" t="s">
        <v>4709</v>
      </c>
      <c r="F3568" t="s">
        <v>4708</v>
      </c>
      <c r="G3568" t="s">
        <v>4687</v>
      </c>
      <c r="H3568" t="s">
        <v>4688</v>
      </c>
    </row>
    <row r="3569" spans="1:8" x14ac:dyDescent="0.25">
      <c r="A3569">
        <v>568465</v>
      </c>
      <c r="B3569" t="s">
        <v>172</v>
      </c>
      <c r="C3569">
        <v>6104</v>
      </c>
      <c r="D3569" t="s">
        <v>4723</v>
      </c>
      <c r="E3569" t="s">
        <v>4709</v>
      </c>
      <c r="F3569" t="s">
        <v>4708</v>
      </c>
      <c r="G3569" t="s">
        <v>4687</v>
      </c>
      <c r="H3569" t="s">
        <v>4688</v>
      </c>
    </row>
    <row r="3570" spans="1:8" x14ac:dyDescent="0.25">
      <c r="A3570">
        <v>568473</v>
      </c>
      <c r="B3570" t="s">
        <v>2147</v>
      </c>
      <c r="C3570">
        <v>8112</v>
      </c>
      <c r="D3570" t="s">
        <v>2148</v>
      </c>
      <c r="E3570" t="s">
        <v>1997</v>
      </c>
      <c r="F3570" t="s">
        <v>1996</v>
      </c>
      <c r="G3570" t="s">
        <v>1998</v>
      </c>
      <c r="H3570" t="s">
        <v>1999</v>
      </c>
    </row>
    <row r="3571" spans="1:8" x14ac:dyDescent="0.25">
      <c r="A3571">
        <v>568481</v>
      </c>
      <c r="B3571" t="s">
        <v>2149</v>
      </c>
      <c r="C3571">
        <v>8115</v>
      </c>
      <c r="D3571" t="s">
        <v>1996</v>
      </c>
      <c r="E3571" t="s">
        <v>1997</v>
      </c>
      <c r="F3571" t="s">
        <v>1996</v>
      </c>
      <c r="G3571" t="s">
        <v>1998</v>
      </c>
      <c r="H3571" t="s">
        <v>1999</v>
      </c>
    </row>
    <row r="3572" spans="1:8" x14ac:dyDescent="0.25">
      <c r="A3572">
        <v>568490</v>
      </c>
      <c r="B3572" t="s">
        <v>4843</v>
      </c>
      <c r="C3572">
        <v>6104</v>
      </c>
      <c r="D3572" t="s">
        <v>4723</v>
      </c>
      <c r="E3572" t="s">
        <v>4709</v>
      </c>
      <c r="F3572" t="s">
        <v>4708</v>
      </c>
      <c r="G3572" t="s">
        <v>4687</v>
      </c>
      <c r="H3572" t="s">
        <v>4688</v>
      </c>
    </row>
    <row r="3573" spans="1:8" x14ac:dyDescent="0.25">
      <c r="A3573">
        <v>568503</v>
      </c>
      <c r="B3573" t="s">
        <v>4844</v>
      </c>
      <c r="C3573">
        <v>6102</v>
      </c>
      <c r="D3573" t="s">
        <v>4708</v>
      </c>
      <c r="E3573" t="s">
        <v>4709</v>
      </c>
      <c r="F3573" t="s">
        <v>4708</v>
      </c>
      <c r="G3573" t="s">
        <v>4687</v>
      </c>
      <c r="H3573" t="s">
        <v>4688</v>
      </c>
    </row>
    <row r="3574" spans="1:8" x14ac:dyDescent="0.25">
      <c r="A3574">
        <v>568511</v>
      </c>
      <c r="B3574" t="s">
        <v>2150</v>
      </c>
      <c r="C3574">
        <v>8115</v>
      </c>
      <c r="D3574" t="s">
        <v>1996</v>
      </c>
      <c r="E3574" t="s">
        <v>1997</v>
      </c>
      <c r="F3574" t="s">
        <v>1996</v>
      </c>
      <c r="G3574" t="s">
        <v>1998</v>
      </c>
      <c r="H3574" t="s">
        <v>1999</v>
      </c>
    </row>
    <row r="3575" spans="1:8" x14ac:dyDescent="0.25">
      <c r="A3575">
        <v>568520</v>
      </c>
      <c r="B3575" t="s">
        <v>4845</v>
      </c>
      <c r="C3575">
        <v>6111</v>
      </c>
      <c r="D3575" t="s">
        <v>4744</v>
      </c>
      <c r="E3575" t="s">
        <v>4709</v>
      </c>
      <c r="F3575" t="s">
        <v>4708</v>
      </c>
      <c r="G3575" t="s">
        <v>4687</v>
      </c>
      <c r="H3575" t="s">
        <v>4688</v>
      </c>
    </row>
    <row r="3576" spans="1:8" x14ac:dyDescent="0.25">
      <c r="A3576">
        <v>568538</v>
      </c>
      <c r="B3576" t="s">
        <v>3179</v>
      </c>
      <c r="C3576">
        <v>6102</v>
      </c>
      <c r="D3576" t="s">
        <v>4708</v>
      </c>
      <c r="E3576" t="s">
        <v>4709</v>
      </c>
      <c r="F3576" t="s">
        <v>4708</v>
      </c>
      <c r="G3576" t="s">
        <v>4687</v>
      </c>
      <c r="H3576" t="s">
        <v>4688</v>
      </c>
    </row>
    <row r="3577" spans="1:8" x14ac:dyDescent="0.25">
      <c r="A3577">
        <v>568546</v>
      </c>
      <c r="B3577" t="s">
        <v>2151</v>
      </c>
      <c r="C3577">
        <v>8115</v>
      </c>
      <c r="D3577" t="s">
        <v>1996</v>
      </c>
      <c r="E3577" t="s">
        <v>1997</v>
      </c>
      <c r="F3577" t="s">
        <v>1996</v>
      </c>
      <c r="G3577" t="s">
        <v>1998</v>
      </c>
      <c r="H3577" t="s">
        <v>1999</v>
      </c>
    </row>
    <row r="3578" spans="1:8" x14ac:dyDescent="0.25">
      <c r="A3578">
        <v>568554</v>
      </c>
      <c r="B3578" t="s">
        <v>2152</v>
      </c>
      <c r="C3578">
        <v>8115</v>
      </c>
      <c r="D3578" t="s">
        <v>1996</v>
      </c>
      <c r="E3578" t="s">
        <v>1997</v>
      </c>
      <c r="F3578" t="s">
        <v>1996</v>
      </c>
      <c r="G3578" t="s">
        <v>1998</v>
      </c>
      <c r="H3578" t="s">
        <v>1999</v>
      </c>
    </row>
    <row r="3579" spans="1:8" x14ac:dyDescent="0.25">
      <c r="A3579">
        <v>568562</v>
      </c>
      <c r="B3579" t="s">
        <v>2153</v>
      </c>
      <c r="C3579">
        <v>8116</v>
      </c>
      <c r="D3579" t="s">
        <v>2120</v>
      </c>
      <c r="E3579" t="s">
        <v>1997</v>
      </c>
      <c r="F3579" t="s">
        <v>1996</v>
      </c>
      <c r="G3579" t="s">
        <v>1998</v>
      </c>
      <c r="H3579" t="s">
        <v>1999</v>
      </c>
    </row>
    <row r="3580" spans="1:8" x14ac:dyDescent="0.25">
      <c r="A3580">
        <v>568571</v>
      </c>
      <c r="B3580" t="s">
        <v>2154</v>
      </c>
      <c r="C3580">
        <v>8116</v>
      </c>
      <c r="D3580" t="s">
        <v>2120</v>
      </c>
      <c r="E3580" t="s">
        <v>1997</v>
      </c>
      <c r="F3580" t="s">
        <v>1996</v>
      </c>
      <c r="G3580" t="s">
        <v>1998</v>
      </c>
      <c r="H3580" t="s">
        <v>1999</v>
      </c>
    </row>
    <row r="3581" spans="1:8" x14ac:dyDescent="0.25">
      <c r="A3581">
        <v>568589</v>
      </c>
      <c r="B3581" t="s">
        <v>2155</v>
      </c>
      <c r="C3581">
        <v>8116</v>
      </c>
      <c r="D3581" t="s">
        <v>2120</v>
      </c>
      <c r="E3581" t="s">
        <v>1997</v>
      </c>
      <c r="F3581" t="s">
        <v>1996</v>
      </c>
      <c r="G3581" t="s">
        <v>1998</v>
      </c>
      <c r="H3581" t="s">
        <v>1999</v>
      </c>
    </row>
    <row r="3582" spans="1:8" x14ac:dyDescent="0.25">
      <c r="A3582">
        <v>568597</v>
      </c>
      <c r="B3582" t="s">
        <v>3937</v>
      </c>
      <c r="C3582">
        <v>6102</v>
      </c>
      <c r="D3582" t="s">
        <v>4708</v>
      </c>
      <c r="E3582" t="s">
        <v>4709</v>
      </c>
      <c r="F3582" t="s">
        <v>4708</v>
      </c>
      <c r="G3582" t="s">
        <v>4687</v>
      </c>
      <c r="H3582" t="s">
        <v>4688</v>
      </c>
    </row>
    <row r="3583" spans="1:8" x14ac:dyDescent="0.25">
      <c r="A3583">
        <v>568601</v>
      </c>
      <c r="B3583" t="s">
        <v>4846</v>
      </c>
      <c r="C3583">
        <v>6111</v>
      </c>
      <c r="D3583" t="s">
        <v>4744</v>
      </c>
      <c r="E3583" t="s">
        <v>4709</v>
      </c>
      <c r="F3583" t="s">
        <v>4708</v>
      </c>
      <c r="G3583" t="s">
        <v>4687</v>
      </c>
      <c r="H3583" t="s">
        <v>4688</v>
      </c>
    </row>
    <row r="3584" spans="1:8" x14ac:dyDescent="0.25">
      <c r="A3584">
        <v>568619</v>
      </c>
      <c r="B3584" t="s">
        <v>4847</v>
      </c>
      <c r="C3584">
        <v>6111</v>
      </c>
      <c r="D3584" t="s">
        <v>4744</v>
      </c>
      <c r="E3584" t="s">
        <v>4709</v>
      </c>
      <c r="F3584" t="s">
        <v>4708</v>
      </c>
      <c r="G3584" t="s">
        <v>4687</v>
      </c>
      <c r="H3584" t="s">
        <v>4688</v>
      </c>
    </row>
    <row r="3585" spans="1:8" x14ac:dyDescent="0.25">
      <c r="A3585">
        <v>568635</v>
      </c>
      <c r="B3585" t="s">
        <v>4848</v>
      </c>
      <c r="C3585">
        <v>6102</v>
      </c>
      <c r="D3585" t="s">
        <v>4708</v>
      </c>
      <c r="E3585" t="s">
        <v>4709</v>
      </c>
      <c r="F3585" t="s">
        <v>4708</v>
      </c>
      <c r="G3585" t="s">
        <v>4687</v>
      </c>
      <c r="H3585" t="s">
        <v>4688</v>
      </c>
    </row>
    <row r="3586" spans="1:8" x14ac:dyDescent="0.25">
      <c r="A3586">
        <v>568643</v>
      </c>
      <c r="B3586" t="s">
        <v>2156</v>
      </c>
      <c r="C3586">
        <v>8112</v>
      </c>
      <c r="D3586" t="s">
        <v>2148</v>
      </c>
      <c r="E3586" t="s">
        <v>1997</v>
      </c>
      <c r="F3586" t="s">
        <v>1996</v>
      </c>
      <c r="G3586" t="s">
        <v>1998</v>
      </c>
      <c r="H3586" t="s">
        <v>1999</v>
      </c>
    </row>
    <row r="3587" spans="1:8" x14ac:dyDescent="0.25">
      <c r="A3587">
        <v>568651</v>
      </c>
      <c r="B3587" t="s">
        <v>4849</v>
      </c>
      <c r="C3587">
        <v>6102</v>
      </c>
      <c r="D3587" t="s">
        <v>4708</v>
      </c>
      <c r="E3587" t="s">
        <v>4709</v>
      </c>
      <c r="F3587" t="s">
        <v>4708</v>
      </c>
      <c r="G3587" t="s">
        <v>4687</v>
      </c>
      <c r="H3587" t="s">
        <v>4688</v>
      </c>
    </row>
    <row r="3588" spans="1:8" x14ac:dyDescent="0.25">
      <c r="A3588">
        <v>568660</v>
      </c>
      <c r="B3588" t="s">
        <v>4850</v>
      </c>
      <c r="C3588">
        <v>6102</v>
      </c>
      <c r="D3588" t="s">
        <v>4708</v>
      </c>
      <c r="E3588" t="s">
        <v>4709</v>
      </c>
      <c r="F3588" t="s">
        <v>4708</v>
      </c>
      <c r="G3588" t="s">
        <v>4687</v>
      </c>
      <c r="H3588" t="s">
        <v>4688</v>
      </c>
    </row>
    <row r="3589" spans="1:8" x14ac:dyDescent="0.25">
      <c r="A3589">
        <v>568678</v>
      </c>
      <c r="B3589" t="s">
        <v>4851</v>
      </c>
      <c r="C3589">
        <v>6102</v>
      </c>
      <c r="D3589" t="s">
        <v>4708</v>
      </c>
      <c r="E3589" t="s">
        <v>4709</v>
      </c>
      <c r="F3589" t="s">
        <v>4708</v>
      </c>
      <c r="G3589" t="s">
        <v>4687</v>
      </c>
      <c r="H3589" t="s">
        <v>4688</v>
      </c>
    </row>
    <row r="3590" spans="1:8" x14ac:dyDescent="0.25">
      <c r="A3590">
        <v>568686</v>
      </c>
      <c r="B3590" t="s">
        <v>2157</v>
      </c>
      <c r="C3590">
        <v>8112</v>
      </c>
      <c r="D3590" t="s">
        <v>2148</v>
      </c>
      <c r="E3590" t="s">
        <v>1997</v>
      </c>
      <c r="F3590" t="s">
        <v>1996</v>
      </c>
      <c r="G3590" t="s">
        <v>1998</v>
      </c>
      <c r="H3590" t="s">
        <v>1999</v>
      </c>
    </row>
    <row r="3591" spans="1:8" x14ac:dyDescent="0.25">
      <c r="A3591">
        <v>568694</v>
      </c>
      <c r="B3591" t="s">
        <v>4852</v>
      </c>
      <c r="C3591">
        <v>6111</v>
      </c>
      <c r="D3591" t="s">
        <v>4744</v>
      </c>
      <c r="E3591" t="s">
        <v>4709</v>
      </c>
      <c r="F3591" t="s">
        <v>4708</v>
      </c>
      <c r="G3591" t="s">
        <v>4687</v>
      </c>
      <c r="H3591" t="s">
        <v>4688</v>
      </c>
    </row>
    <row r="3592" spans="1:8" x14ac:dyDescent="0.25">
      <c r="A3592">
        <v>568708</v>
      </c>
      <c r="B3592" t="s">
        <v>4853</v>
      </c>
      <c r="C3592">
        <v>6102</v>
      </c>
      <c r="D3592" t="s">
        <v>4708</v>
      </c>
      <c r="E3592" t="s">
        <v>4709</v>
      </c>
      <c r="F3592" t="s">
        <v>4708</v>
      </c>
      <c r="G3592" t="s">
        <v>4687</v>
      </c>
      <c r="H3592" t="s">
        <v>4688</v>
      </c>
    </row>
    <row r="3593" spans="1:8" x14ac:dyDescent="0.25">
      <c r="A3593">
        <v>568716</v>
      </c>
      <c r="B3593" t="s">
        <v>2158</v>
      </c>
      <c r="C3593">
        <v>8112</v>
      </c>
      <c r="D3593" t="s">
        <v>2148</v>
      </c>
      <c r="E3593" t="s">
        <v>1997</v>
      </c>
      <c r="F3593" t="s">
        <v>1996</v>
      </c>
      <c r="G3593" t="s">
        <v>1998</v>
      </c>
      <c r="H3593" t="s">
        <v>1999</v>
      </c>
    </row>
    <row r="3594" spans="1:8" x14ac:dyDescent="0.25">
      <c r="A3594">
        <v>568724</v>
      </c>
      <c r="B3594" t="s">
        <v>3225</v>
      </c>
      <c r="C3594">
        <v>6111</v>
      </c>
      <c r="D3594" t="s">
        <v>4744</v>
      </c>
      <c r="E3594" t="s">
        <v>4709</v>
      </c>
      <c r="F3594" t="s">
        <v>4708</v>
      </c>
      <c r="G3594" t="s">
        <v>4687</v>
      </c>
      <c r="H3594" t="s">
        <v>4688</v>
      </c>
    </row>
    <row r="3595" spans="1:8" x14ac:dyDescent="0.25">
      <c r="A3595">
        <v>568732</v>
      </c>
      <c r="B3595" t="s">
        <v>2159</v>
      </c>
      <c r="C3595">
        <v>8112</v>
      </c>
      <c r="D3595" t="s">
        <v>2148</v>
      </c>
      <c r="E3595" t="s">
        <v>1997</v>
      </c>
      <c r="F3595" t="s">
        <v>1996</v>
      </c>
      <c r="G3595" t="s">
        <v>1998</v>
      </c>
      <c r="H3595" t="s">
        <v>1999</v>
      </c>
    </row>
    <row r="3596" spans="1:8" x14ac:dyDescent="0.25">
      <c r="A3596">
        <v>568741</v>
      </c>
      <c r="B3596" t="s">
        <v>2160</v>
      </c>
      <c r="C3596">
        <v>8101</v>
      </c>
      <c r="D3596" t="s">
        <v>2066</v>
      </c>
      <c r="E3596" t="s">
        <v>1997</v>
      </c>
      <c r="F3596" t="s">
        <v>1996</v>
      </c>
      <c r="G3596" t="s">
        <v>1998</v>
      </c>
      <c r="H3596" t="s">
        <v>1999</v>
      </c>
    </row>
    <row r="3597" spans="1:8" x14ac:dyDescent="0.25">
      <c r="A3597">
        <v>568759</v>
      </c>
      <c r="B3597" t="s">
        <v>4723</v>
      </c>
      <c r="C3597">
        <v>6104</v>
      </c>
      <c r="D3597" t="s">
        <v>4723</v>
      </c>
      <c r="E3597" t="s">
        <v>4709</v>
      </c>
      <c r="F3597" t="s">
        <v>4708</v>
      </c>
      <c r="G3597" t="s">
        <v>4687</v>
      </c>
      <c r="H3597" t="s">
        <v>4688</v>
      </c>
    </row>
    <row r="3598" spans="1:8" x14ac:dyDescent="0.25">
      <c r="A3598">
        <v>568767</v>
      </c>
      <c r="B3598" t="s">
        <v>4854</v>
      </c>
      <c r="C3598">
        <v>6102</v>
      </c>
      <c r="D3598" t="s">
        <v>4708</v>
      </c>
      <c r="E3598" t="s">
        <v>4709</v>
      </c>
      <c r="F3598" t="s">
        <v>4708</v>
      </c>
      <c r="G3598" t="s">
        <v>4687</v>
      </c>
      <c r="H3598" t="s">
        <v>4688</v>
      </c>
    </row>
    <row r="3599" spans="1:8" x14ac:dyDescent="0.25">
      <c r="A3599">
        <v>568775</v>
      </c>
      <c r="B3599" t="s">
        <v>2161</v>
      </c>
      <c r="C3599">
        <v>8101</v>
      </c>
      <c r="D3599" t="s">
        <v>2066</v>
      </c>
      <c r="E3599" t="s">
        <v>1997</v>
      </c>
      <c r="F3599" t="s">
        <v>1996</v>
      </c>
      <c r="G3599" t="s">
        <v>1998</v>
      </c>
      <c r="H3599" t="s">
        <v>1999</v>
      </c>
    </row>
    <row r="3600" spans="1:8" x14ac:dyDescent="0.25">
      <c r="A3600">
        <v>568783</v>
      </c>
      <c r="B3600" t="s">
        <v>4855</v>
      </c>
      <c r="C3600">
        <v>6111</v>
      </c>
      <c r="D3600" t="s">
        <v>4744</v>
      </c>
      <c r="E3600" t="s">
        <v>4709</v>
      </c>
      <c r="F3600" t="s">
        <v>4708</v>
      </c>
      <c r="G3600" t="s">
        <v>4687</v>
      </c>
      <c r="H3600" t="s">
        <v>4688</v>
      </c>
    </row>
    <row r="3601" spans="1:8" x14ac:dyDescent="0.25">
      <c r="A3601">
        <v>568791</v>
      </c>
      <c r="B3601" t="s">
        <v>2162</v>
      </c>
      <c r="C3601">
        <v>8106</v>
      </c>
      <c r="D3601" t="s">
        <v>2018</v>
      </c>
      <c r="E3601" t="s">
        <v>2017</v>
      </c>
      <c r="F3601" t="s">
        <v>2018</v>
      </c>
      <c r="G3601" t="s">
        <v>1998</v>
      </c>
      <c r="H3601" t="s">
        <v>1999</v>
      </c>
    </row>
    <row r="3602" spans="1:8" x14ac:dyDescent="0.25">
      <c r="A3602">
        <v>568805</v>
      </c>
      <c r="B3602" t="s">
        <v>4856</v>
      </c>
      <c r="C3602">
        <v>6104</v>
      </c>
      <c r="D3602" t="s">
        <v>4723</v>
      </c>
      <c r="E3602" t="s">
        <v>4709</v>
      </c>
      <c r="F3602" t="s">
        <v>4708</v>
      </c>
      <c r="G3602" t="s">
        <v>4687</v>
      </c>
      <c r="H3602" t="s">
        <v>4688</v>
      </c>
    </row>
    <row r="3603" spans="1:8" x14ac:dyDescent="0.25">
      <c r="A3603">
        <v>568813</v>
      </c>
      <c r="B3603" t="s">
        <v>2163</v>
      </c>
      <c r="C3603">
        <v>8106</v>
      </c>
      <c r="D3603" t="s">
        <v>2018</v>
      </c>
      <c r="E3603" t="s">
        <v>2017</v>
      </c>
      <c r="F3603" t="s">
        <v>2018</v>
      </c>
      <c r="G3603" t="s">
        <v>1998</v>
      </c>
      <c r="H3603" t="s">
        <v>1999</v>
      </c>
    </row>
    <row r="3604" spans="1:8" x14ac:dyDescent="0.25">
      <c r="A3604">
        <v>568821</v>
      </c>
      <c r="B3604" t="s">
        <v>4442</v>
      </c>
      <c r="C3604">
        <v>6102</v>
      </c>
      <c r="D3604" t="s">
        <v>4708</v>
      </c>
      <c r="E3604" t="s">
        <v>4709</v>
      </c>
      <c r="F3604" t="s">
        <v>4708</v>
      </c>
      <c r="G3604" t="s">
        <v>4687</v>
      </c>
      <c r="H3604" t="s">
        <v>4688</v>
      </c>
    </row>
    <row r="3605" spans="1:8" x14ac:dyDescent="0.25">
      <c r="A3605">
        <v>568830</v>
      </c>
      <c r="B3605" t="s">
        <v>2164</v>
      </c>
      <c r="C3605">
        <v>8106</v>
      </c>
      <c r="D3605" t="s">
        <v>2018</v>
      </c>
      <c r="E3605" t="s">
        <v>2017</v>
      </c>
      <c r="F3605" t="s">
        <v>2018</v>
      </c>
      <c r="G3605" t="s">
        <v>1998</v>
      </c>
      <c r="H3605" t="s">
        <v>1999</v>
      </c>
    </row>
    <row r="3606" spans="1:8" x14ac:dyDescent="0.25">
      <c r="A3606">
        <v>568848</v>
      </c>
      <c r="B3606" t="s">
        <v>4857</v>
      </c>
      <c r="C3606">
        <v>6111</v>
      </c>
      <c r="D3606" t="s">
        <v>4744</v>
      </c>
      <c r="E3606" t="s">
        <v>4709</v>
      </c>
      <c r="F3606" t="s">
        <v>4708</v>
      </c>
      <c r="G3606" t="s">
        <v>4687</v>
      </c>
      <c r="H3606" t="s">
        <v>4688</v>
      </c>
    </row>
    <row r="3607" spans="1:8" x14ac:dyDescent="0.25">
      <c r="A3607">
        <v>568856</v>
      </c>
      <c r="B3607" t="s">
        <v>4858</v>
      </c>
      <c r="C3607">
        <v>6104</v>
      </c>
      <c r="D3607" t="s">
        <v>4723</v>
      </c>
      <c r="E3607" t="s">
        <v>4709</v>
      </c>
      <c r="F3607" t="s">
        <v>4708</v>
      </c>
      <c r="G3607" t="s">
        <v>4687</v>
      </c>
      <c r="H3607" t="s">
        <v>4688</v>
      </c>
    </row>
    <row r="3608" spans="1:8" x14ac:dyDescent="0.25">
      <c r="A3608">
        <v>568864</v>
      </c>
      <c r="B3608" t="s">
        <v>2165</v>
      </c>
      <c r="C3608">
        <v>8118</v>
      </c>
      <c r="D3608" t="s">
        <v>2166</v>
      </c>
      <c r="E3608" t="s">
        <v>2108</v>
      </c>
      <c r="F3608" t="s">
        <v>2109</v>
      </c>
      <c r="G3608" t="s">
        <v>1998</v>
      </c>
      <c r="H3608" t="s">
        <v>1999</v>
      </c>
    </row>
    <row r="3609" spans="1:8" x14ac:dyDescent="0.25">
      <c r="A3609">
        <v>568872</v>
      </c>
      <c r="B3609" t="s">
        <v>2519</v>
      </c>
      <c r="C3609">
        <v>7107</v>
      </c>
      <c r="D3609" t="s">
        <v>2280</v>
      </c>
      <c r="E3609" t="s">
        <v>2281</v>
      </c>
      <c r="F3609" t="s">
        <v>2280</v>
      </c>
      <c r="G3609" t="s">
        <v>2277</v>
      </c>
      <c r="H3609" t="s">
        <v>2278</v>
      </c>
    </row>
    <row r="3610" spans="1:8" x14ac:dyDescent="0.25">
      <c r="A3610">
        <v>568881</v>
      </c>
      <c r="B3610" t="s">
        <v>2345</v>
      </c>
      <c r="C3610">
        <v>6102</v>
      </c>
      <c r="D3610" t="s">
        <v>4708</v>
      </c>
      <c r="E3610" t="s">
        <v>4709</v>
      </c>
      <c r="F3610" t="s">
        <v>4708</v>
      </c>
      <c r="G3610" t="s">
        <v>4687</v>
      </c>
      <c r="H3610" t="s">
        <v>4688</v>
      </c>
    </row>
    <row r="3611" spans="1:8" x14ac:dyDescent="0.25">
      <c r="A3611">
        <v>568899</v>
      </c>
      <c r="B3611" t="s">
        <v>2279</v>
      </c>
      <c r="C3611">
        <v>6111</v>
      </c>
      <c r="D3611" t="s">
        <v>4744</v>
      </c>
      <c r="E3611" t="s">
        <v>4709</v>
      </c>
      <c r="F3611" t="s">
        <v>4708</v>
      </c>
      <c r="G3611" t="s">
        <v>4687</v>
      </c>
      <c r="H3611" t="s">
        <v>4688</v>
      </c>
    </row>
    <row r="3612" spans="1:8" x14ac:dyDescent="0.25">
      <c r="A3612">
        <v>568902</v>
      </c>
      <c r="B3612" t="s">
        <v>522</v>
      </c>
      <c r="C3612">
        <v>6111</v>
      </c>
      <c r="D3612" t="s">
        <v>4744</v>
      </c>
      <c r="E3612" t="s">
        <v>4709</v>
      </c>
      <c r="F3612" t="s">
        <v>4708</v>
      </c>
      <c r="G3612" t="s">
        <v>4687</v>
      </c>
      <c r="H3612" t="s">
        <v>4688</v>
      </c>
    </row>
    <row r="3613" spans="1:8" x14ac:dyDescent="0.25">
      <c r="A3613">
        <v>568911</v>
      </c>
      <c r="B3613" t="s">
        <v>2520</v>
      </c>
      <c r="C3613">
        <v>7105</v>
      </c>
      <c r="D3613" t="s">
        <v>2288</v>
      </c>
      <c r="E3613" t="s">
        <v>2281</v>
      </c>
      <c r="F3613" t="s">
        <v>2280</v>
      </c>
      <c r="G3613" t="s">
        <v>2277</v>
      </c>
      <c r="H3613" t="s">
        <v>2278</v>
      </c>
    </row>
    <row r="3614" spans="1:8" x14ac:dyDescent="0.25">
      <c r="A3614">
        <v>568929</v>
      </c>
      <c r="B3614" t="s">
        <v>4859</v>
      </c>
      <c r="C3614">
        <v>6102</v>
      </c>
      <c r="D3614" t="s">
        <v>4708</v>
      </c>
      <c r="E3614" t="s">
        <v>4709</v>
      </c>
      <c r="F3614" t="s">
        <v>4708</v>
      </c>
      <c r="G3614" t="s">
        <v>4687</v>
      </c>
      <c r="H3614" t="s">
        <v>4688</v>
      </c>
    </row>
    <row r="3615" spans="1:8" x14ac:dyDescent="0.25">
      <c r="A3615">
        <v>568937</v>
      </c>
      <c r="B3615" t="s">
        <v>4860</v>
      </c>
      <c r="C3615">
        <v>6102</v>
      </c>
      <c r="D3615" t="s">
        <v>4708</v>
      </c>
      <c r="E3615" t="s">
        <v>4709</v>
      </c>
      <c r="F3615" t="s">
        <v>4708</v>
      </c>
      <c r="G3615" t="s">
        <v>4687</v>
      </c>
      <c r="H3615" t="s">
        <v>4688</v>
      </c>
    </row>
    <row r="3616" spans="1:8" x14ac:dyDescent="0.25">
      <c r="A3616">
        <v>568945</v>
      </c>
      <c r="B3616" t="s">
        <v>4861</v>
      </c>
      <c r="C3616">
        <v>6104</v>
      </c>
      <c r="D3616" t="s">
        <v>4723</v>
      </c>
      <c r="E3616" t="s">
        <v>4709</v>
      </c>
      <c r="F3616" t="s">
        <v>4708</v>
      </c>
      <c r="G3616" t="s">
        <v>4687</v>
      </c>
      <c r="H3616" t="s">
        <v>4688</v>
      </c>
    </row>
    <row r="3617" spans="1:8" x14ac:dyDescent="0.25">
      <c r="A3617">
        <v>568953</v>
      </c>
      <c r="B3617" t="s">
        <v>4862</v>
      </c>
      <c r="C3617">
        <v>6102</v>
      </c>
      <c r="D3617" t="s">
        <v>4708</v>
      </c>
      <c r="E3617" t="s">
        <v>4709</v>
      </c>
      <c r="F3617" t="s">
        <v>4708</v>
      </c>
      <c r="G3617" t="s">
        <v>4687</v>
      </c>
      <c r="H3617" t="s">
        <v>4688</v>
      </c>
    </row>
    <row r="3618" spans="1:8" x14ac:dyDescent="0.25">
      <c r="A3618">
        <v>568961</v>
      </c>
      <c r="B3618" t="s">
        <v>2521</v>
      </c>
      <c r="C3618">
        <v>7105</v>
      </c>
      <c r="D3618" t="s">
        <v>2288</v>
      </c>
      <c r="E3618" t="s">
        <v>2281</v>
      </c>
      <c r="F3618" t="s">
        <v>2280</v>
      </c>
      <c r="G3618" t="s">
        <v>2277</v>
      </c>
      <c r="H3618" t="s">
        <v>2278</v>
      </c>
    </row>
    <row r="3619" spans="1:8" x14ac:dyDescent="0.25">
      <c r="A3619">
        <v>568970</v>
      </c>
      <c r="B3619" t="s">
        <v>4863</v>
      </c>
      <c r="C3619">
        <v>6111</v>
      </c>
      <c r="D3619" t="s">
        <v>4744</v>
      </c>
      <c r="E3619" t="s">
        <v>4709</v>
      </c>
      <c r="F3619" t="s">
        <v>4708</v>
      </c>
      <c r="G3619" t="s">
        <v>4687</v>
      </c>
      <c r="H3619" t="s">
        <v>4688</v>
      </c>
    </row>
    <row r="3620" spans="1:8" x14ac:dyDescent="0.25">
      <c r="A3620">
        <v>568988</v>
      </c>
      <c r="B3620" t="s">
        <v>4864</v>
      </c>
      <c r="C3620">
        <v>6111</v>
      </c>
      <c r="D3620" t="s">
        <v>4744</v>
      </c>
      <c r="E3620" t="s">
        <v>4709</v>
      </c>
      <c r="F3620" t="s">
        <v>4708</v>
      </c>
      <c r="G3620" t="s">
        <v>4687</v>
      </c>
      <c r="H3620" t="s">
        <v>4688</v>
      </c>
    </row>
    <row r="3621" spans="1:8" x14ac:dyDescent="0.25">
      <c r="A3621">
        <v>568996</v>
      </c>
      <c r="B3621" t="s">
        <v>4865</v>
      </c>
      <c r="C3621">
        <v>6102</v>
      </c>
      <c r="D3621" t="s">
        <v>4708</v>
      </c>
      <c r="E3621" t="s">
        <v>4709</v>
      </c>
      <c r="F3621" t="s">
        <v>4708</v>
      </c>
      <c r="G3621" t="s">
        <v>4687</v>
      </c>
      <c r="H3621" t="s">
        <v>4688</v>
      </c>
    </row>
    <row r="3622" spans="1:8" x14ac:dyDescent="0.25">
      <c r="A3622">
        <v>569003</v>
      </c>
      <c r="B3622" t="s">
        <v>2522</v>
      </c>
      <c r="C3622">
        <v>7107</v>
      </c>
      <c r="D3622" t="s">
        <v>2280</v>
      </c>
      <c r="E3622" t="s">
        <v>2281</v>
      </c>
      <c r="F3622" t="s">
        <v>2280</v>
      </c>
      <c r="G3622" t="s">
        <v>2277</v>
      </c>
      <c r="H3622" t="s">
        <v>2278</v>
      </c>
    </row>
    <row r="3623" spans="1:8" x14ac:dyDescent="0.25">
      <c r="A3623">
        <v>569011</v>
      </c>
      <c r="B3623" t="s">
        <v>4866</v>
      </c>
      <c r="C3623">
        <v>6111</v>
      </c>
      <c r="D3623" t="s">
        <v>4744</v>
      </c>
      <c r="E3623" t="s">
        <v>4709</v>
      </c>
      <c r="F3623" t="s">
        <v>4708</v>
      </c>
      <c r="G3623" t="s">
        <v>4687</v>
      </c>
      <c r="H3623" t="s">
        <v>4688</v>
      </c>
    </row>
    <row r="3624" spans="1:8" x14ac:dyDescent="0.25">
      <c r="A3624">
        <v>569020</v>
      </c>
      <c r="B3624" t="s">
        <v>4867</v>
      </c>
      <c r="C3624">
        <v>6104</v>
      </c>
      <c r="D3624" t="s">
        <v>4723</v>
      </c>
      <c r="E3624" t="s">
        <v>4709</v>
      </c>
      <c r="F3624" t="s">
        <v>4708</v>
      </c>
      <c r="G3624" t="s">
        <v>4687</v>
      </c>
      <c r="H3624" t="s">
        <v>4688</v>
      </c>
    </row>
    <row r="3625" spans="1:8" x14ac:dyDescent="0.25">
      <c r="A3625">
        <v>569038</v>
      </c>
      <c r="B3625" t="s">
        <v>4868</v>
      </c>
      <c r="C3625">
        <v>6102</v>
      </c>
      <c r="D3625" t="s">
        <v>4708</v>
      </c>
      <c r="E3625" t="s">
        <v>4709</v>
      </c>
      <c r="F3625" t="s">
        <v>4708</v>
      </c>
      <c r="G3625" t="s">
        <v>4687</v>
      </c>
      <c r="H3625" t="s">
        <v>4688</v>
      </c>
    </row>
    <row r="3626" spans="1:8" x14ac:dyDescent="0.25">
      <c r="A3626">
        <v>569046</v>
      </c>
      <c r="B3626" t="s">
        <v>4869</v>
      </c>
      <c r="C3626">
        <v>6102</v>
      </c>
      <c r="D3626" t="s">
        <v>4708</v>
      </c>
      <c r="E3626" t="s">
        <v>4709</v>
      </c>
      <c r="F3626" t="s">
        <v>4708</v>
      </c>
      <c r="G3626" t="s">
        <v>4687</v>
      </c>
      <c r="H3626" t="s">
        <v>4688</v>
      </c>
    </row>
    <row r="3627" spans="1:8" x14ac:dyDescent="0.25">
      <c r="A3627">
        <v>569054</v>
      </c>
      <c r="B3627" t="s">
        <v>2523</v>
      </c>
      <c r="C3627">
        <v>7110</v>
      </c>
      <c r="D3627" t="s">
        <v>2286</v>
      </c>
      <c r="E3627" t="s">
        <v>2281</v>
      </c>
      <c r="F3627" t="s">
        <v>2280</v>
      </c>
      <c r="G3627" t="s">
        <v>2277</v>
      </c>
      <c r="H3627" t="s">
        <v>2278</v>
      </c>
    </row>
    <row r="3628" spans="1:8" x14ac:dyDescent="0.25">
      <c r="A3628">
        <v>569062</v>
      </c>
      <c r="B3628" t="s">
        <v>4870</v>
      </c>
      <c r="C3628">
        <v>6102</v>
      </c>
      <c r="D3628" t="s">
        <v>4708</v>
      </c>
      <c r="E3628" t="s">
        <v>4709</v>
      </c>
      <c r="F3628" t="s">
        <v>4708</v>
      </c>
      <c r="G3628" t="s">
        <v>4687</v>
      </c>
      <c r="H3628" t="s">
        <v>4688</v>
      </c>
    </row>
    <row r="3629" spans="1:8" x14ac:dyDescent="0.25">
      <c r="A3629">
        <v>569071</v>
      </c>
      <c r="B3629" t="s">
        <v>4871</v>
      </c>
      <c r="C3629">
        <v>6111</v>
      </c>
      <c r="D3629" t="s">
        <v>4744</v>
      </c>
      <c r="E3629" t="s">
        <v>4709</v>
      </c>
      <c r="F3629" t="s">
        <v>4708</v>
      </c>
      <c r="G3629" t="s">
        <v>4687</v>
      </c>
      <c r="H3629" t="s">
        <v>4688</v>
      </c>
    </row>
    <row r="3630" spans="1:8" x14ac:dyDescent="0.25">
      <c r="A3630">
        <v>569089</v>
      </c>
      <c r="B3630" t="s">
        <v>4872</v>
      </c>
      <c r="C3630">
        <v>6104</v>
      </c>
      <c r="D3630" t="s">
        <v>4723</v>
      </c>
      <c r="E3630" t="s">
        <v>4709</v>
      </c>
      <c r="F3630" t="s">
        <v>4708</v>
      </c>
      <c r="G3630" t="s">
        <v>4687</v>
      </c>
      <c r="H3630" t="s">
        <v>4688</v>
      </c>
    </row>
    <row r="3631" spans="1:8" x14ac:dyDescent="0.25">
      <c r="A3631">
        <v>569097</v>
      </c>
      <c r="B3631" t="s">
        <v>2167</v>
      </c>
      <c r="C3631">
        <v>8122</v>
      </c>
      <c r="D3631" t="s">
        <v>2010</v>
      </c>
      <c r="E3631" t="s">
        <v>2007</v>
      </c>
      <c r="F3631" t="s">
        <v>2006</v>
      </c>
      <c r="G3631" t="s">
        <v>1998</v>
      </c>
      <c r="H3631" t="s">
        <v>1999</v>
      </c>
    </row>
    <row r="3632" spans="1:8" x14ac:dyDescent="0.25">
      <c r="A3632">
        <v>569101</v>
      </c>
      <c r="B3632" t="s">
        <v>2168</v>
      </c>
      <c r="C3632">
        <v>8113</v>
      </c>
      <c r="D3632" t="s">
        <v>1852</v>
      </c>
      <c r="E3632" t="s">
        <v>2007</v>
      </c>
      <c r="F3632" t="s">
        <v>2006</v>
      </c>
      <c r="G3632" t="s">
        <v>1998</v>
      </c>
      <c r="H3632" t="s">
        <v>1999</v>
      </c>
    </row>
    <row r="3633" spans="1:8" x14ac:dyDescent="0.25">
      <c r="A3633">
        <v>569119</v>
      </c>
      <c r="B3633" t="s">
        <v>2169</v>
      </c>
      <c r="C3633">
        <v>8119</v>
      </c>
      <c r="D3633" t="s">
        <v>2003</v>
      </c>
      <c r="E3633" t="s">
        <v>2004</v>
      </c>
      <c r="F3633" t="s">
        <v>2005</v>
      </c>
      <c r="G3633" t="s">
        <v>1998</v>
      </c>
      <c r="H3633" t="s">
        <v>1999</v>
      </c>
    </row>
    <row r="3634" spans="1:8" x14ac:dyDescent="0.25">
      <c r="A3634">
        <v>569127</v>
      </c>
      <c r="B3634" t="s">
        <v>4873</v>
      </c>
      <c r="C3634">
        <v>6102</v>
      </c>
      <c r="D3634" t="s">
        <v>4708</v>
      </c>
      <c r="E3634" t="s">
        <v>4709</v>
      </c>
      <c r="F3634" t="s">
        <v>4708</v>
      </c>
      <c r="G3634" t="s">
        <v>4687</v>
      </c>
      <c r="H3634" t="s">
        <v>4688</v>
      </c>
    </row>
    <row r="3635" spans="1:8" x14ac:dyDescent="0.25">
      <c r="A3635">
        <v>569135</v>
      </c>
      <c r="B3635" t="s">
        <v>2524</v>
      </c>
      <c r="C3635">
        <v>7109</v>
      </c>
      <c r="D3635" t="s">
        <v>2284</v>
      </c>
      <c r="E3635" t="s">
        <v>2283</v>
      </c>
      <c r="F3635" t="s">
        <v>2284</v>
      </c>
      <c r="G3635" t="s">
        <v>2277</v>
      </c>
      <c r="H3635" t="s">
        <v>2278</v>
      </c>
    </row>
    <row r="3636" spans="1:8" x14ac:dyDescent="0.25">
      <c r="A3636">
        <v>569143</v>
      </c>
      <c r="B3636" t="s">
        <v>536</v>
      </c>
      <c r="C3636">
        <v>7109</v>
      </c>
      <c r="D3636" t="s">
        <v>2284</v>
      </c>
      <c r="E3636" t="s">
        <v>2283</v>
      </c>
      <c r="F3636" t="s">
        <v>2284</v>
      </c>
      <c r="G3636" t="s">
        <v>2277</v>
      </c>
      <c r="H3636" t="s">
        <v>2278</v>
      </c>
    </row>
    <row r="3637" spans="1:8" x14ac:dyDescent="0.25">
      <c r="A3637">
        <v>569151</v>
      </c>
      <c r="B3637" t="s">
        <v>4874</v>
      </c>
      <c r="C3637">
        <v>6102</v>
      </c>
      <c r="D3637" t="s">
        <v>4708</v>
      </c>
      <c r="E3637" t="s">
        <v>4709</v>
      </c>
      <c r="F3637" t="s">
        <v>4708</v>
      </c>
      <c r="G3637" t="s">
        <v>4687</v>
      </c>
      <c r="H3637" t="s">
        <v>4688</v>
      </c>
    </row>
    <row r="3638" spans="1:8" x14ac:dyDescent="0.25">
      <c r="A3638">
        <v>569160</v>
      </c>
      <c r="B3638" t="s">
        <v>4875</v>
      </c>
      <c r="C3638">
        <v>6104</v>
      </c>
      <c r="D3638" t="s">
        <v>4723</v>
      </c>
      <c r="E3638" t="s">
        <v>4709</v>
      </c>
      <c r="F3638" t="s">
        <v>4708</v>
      </c>
      <c r="G3638" t="s">
        <v>4687</v>
      </c>
      <c r="H3638" t="s">
        <v>4688</v>
      </c>
    </row>
    <row r="3639" spans="1:8" x14ac:dyDescent="0.25">
      <c r="A3639">
        <v>569178</v>
      </c>
      <c r="B3639" t="s">
        <v>2525</v>
      </c>
      <c r="C3639">
        <v>7104</v>
      </c>
      <c r="D3639" t="s">
        <v>2339</v>
      </c>
      <c r="E3639" t="s">
        <v>2283</v>
      </c>
      <c r="F3639" t="s">
        <v>2284</v>
      </c>
      <c r="G3639" t="s">
        <v>2277</v>
      </c>
      <c r="H3639" t="s">
        <v>2278</v>
      </c>
    </row>
    <row r="3640" spans="1:8" x14ac:dyDescent="0.25">
      <c r="A3640">
        <v>569186</v>
      </c>
      <c r="B3640" t="s">
        <v>4876</v>
      </c>
      <c r="C3640">
        <v>6102</v>
      </c>
      <c r="D3640" t="s">
        <v>4708</v>
      </c>
      <c r="E3640" t="s">
        <v>4709</v>
      </c>
      <c r="F3640" t="s">
        <v>4708</v>
      </c>
      <c r="G3640" t="s">
        <v>4687</v>
      </c>
      <c r="H3640" t="s">
        <v>4688</v>
      </c>
    </row>
    <row r="3641" spans="1:8" x14ac:dyDescent="0.25">
      <c r="A3641">
        <v>569194</v>
      </c>
      <c r="B3641" t="s">
        <v>2526</v>
      </c>
      <c r="C3641">
        <v>7109</v>
      </c>
      <c r="D3641" t="s">
        <v>2284</v>
      </c>
      <c r="E3641" t="s">
        <v>2283</v>
      </c>
      <c r="F3641" t="s">
        <v>2284</v>
      </c>
      <c r="G3641" t="s">
        <v>2277</v>
      </c>
      <c r="H3641" t="s">
        <v>2278</v>
      </c>
    </row>
    <row r="3642" spans="1:8" x14ac:dyDescent="0.25">
      <c r="A3642">
        <v>569208</v>
      </c>
      <c r="B3642" t="s">
        <v>4877</v>
      </c>
      <c r="C3642">
        <v>6102</v>
      </c>
      <c r="D3642" t="s">
        <v>4708</v>
      </c>
      <c r="E3642" t="s">
        <v>4709</v>
      </c>
      <c r="F3642" t="s">
        <v>4708</v>
      </c>
      <c r="G3642" t="s">
        <v>4687</v>
      </c>
      <c r="H3642" t="s">
        <v>4688</v>
      </c>
    </row>
    <row r="3643" spans="1:8" x14ac:dyDescent="0.25">
      <c r="A3643">
        <v>569216</v>
      </c>
      <c r="B3643" t="s">
        <v>537</v>
      </c>
      <c r="C3643">
        <v>6102</v>
      </c>
      <c r="D3643" t="s">
        <v>4708</v>
      </c>
      <c r="E3643" t="s">
        <v>4709</v>
      </c>
      <c r="F3643" t="s">
        <v>4708</v>
      </c>
      <c r="G3643" t="s">
        <v>4687</v>
      </c>
      <c r="H3643" t="s">
        <v>4688</v>
      </c>
    </row>
    <row r="3644" spans="1:8" x14ac:dyDescent="0.25">
      <c r="A3644">
        <v>569224</v>
      </c>
      <c r="B3644" t="s">
        <v>4878</v>
      </c>
      <c r="C3644">
        <v>6104</v>
      </c>
      <c r="D3644" t="s">
        <v>4723</v>
      </c>
      <c r="E3644" t="s">
        <v>4709</v>
      </c>
      <c r="F3644" t="s">
        <v>4708</v>
      </c>
      <c r="G3644" t="s">
        <v>4687</v>
      </c>
      <c r="H3644" t="s">
        <v>4688</v>
      </c>
    </row>
    <row r="3645" spans="1:8" x14ac:dyDescent="0.25">
      <c r="A3645">
        <v>569232</v>
      </c>
      <c r="B3645" t="s">
        <v>4879</v>
      </c>
      <c r="C3645">
        <v>6111</v>
      </c>
      <c r="D3645" t="s">
        <v>4744</v>
      </c>
      <c r="E3645" t="s">
        <v>4709</v>
      </c>
      <c r="F3645" t="s">
        <v>4708</v>
      </c>
      <c r="G3645" t="s">
        <v>4687</v>
      </c>
      <c r="H3645" t="s">
        <v>4688</v>
      </c>
    </row>
    <row r="3646" spans="1:8" x14ac:dyDescent="0.25">
      <c r="A3646">
        <v>569241</v>
      </c>
      <c r="B3646" t="s">
        <v>942</v>
      </c>
      <c r="C3646">
        <v>6111</v>
      </c>
      <c r="D3646" t="s">
        <v>4744</v>
      </c>
      <c r="E3646" t="s">
        <v>4709</v>
      </c>
      <c r="F3646" t="s">
        <v>4708</v>
      </c>
      <c r="G3646" t="s">
        <v>4687</v>
      </c>
      <c r="H3646" t="s">
        <v>4688</v>
      </c>
    </row>
    <row r="3647" spans="1:8" x14ac:dyDescent="0.25">
      <c r="A3647">
        <v>569259</v>
      </c>
      <c r="B3647" t="s">
        <v>2527</v>
      </c>
      <c r="C3647">
        <v>7104</v>
      </c>
      <c r="D3647" t="s">
        <v>2339</v>
      </c>
      <c r="E3647" t="s">
        <v>2283</v>
      </c>
      <c r="F3647" t="s">
        <v>2284</v>
      </c>
      <c r="G3647" t="s">
        <v>2277</v>
      </c>
      <c r="H3647" t="s">
        <v>2278</v>
      </c>
    </row>
    <row r="3648" spans="1:8" x14ac:dyDescent="0.25">
      <c r="A3648">
        <v>569267</v>
      </c>
      <c r="B3648" t="s">
        <v>2528</v>
      </c>
      <c r="C3648">
        <v>7104</v>
      </c>
      <c r="D3648" t="s">
        <v>2339</v>
      </c>
      <c r="E3648" t="s">
        <v>2283</v>
      </c>
      <c r="F3648" t="s">
        <v>2284</v>
      </c>
      <c r="G3648" t="s">
        <v>2277</v>
      </c>
      <c r="H3648" t="s">
        <v>2278</v>
      </c>
    </row>
    <row r="3649" spans="1:8" x14ac:dyDescent="0.25">
      <c r="A3649">
        <v>569275</v>
      </c>
      <c r="B3649" t="s">
        <v>2529</v>
      </c>
      <c r="C3649">
        <v>7104</v>
      </c>
      <c r="D3649" t="s">
        <v>2339</v>
      </c>
      <c r="E3649" t="s">
        <v>2283</v>
      </c>
      <c r="F3649" t="s">
        <v>2284</v>
      </c>
      <c r="G3649" t="s">
        <v>2277</v>
      </c>
      <c r="H3649" t="s">
        <v>2278</v>
      </c>
    </row>
    <row r="3650" spans="1:8" x14ac:dyDescent="0.25">
      <c r="A3650">
        <v>569283</v>
      </c>
      <c r="B3650" t="s">
        <v>2530</v>
      </c>
      <c r="C3650">
        <v>7104</v>
      </c>
      <c r="D3650" t="s">
        <v>2339</v>
      </c>
      <c r="E3650" t="s">
        <v>2283</v>
      </c>
      <c r="F3650" t="s">
        <v>2284</v>
      </c>
      <c r="G3650" t="s">
        <v>2277</v>
      </c>
      <c r="H3650" t="s">
        <v>2278</v>
      </c>
    </row>
    <row r="3651" spans="1:8" x14ac:dyDescent="0.25">
      <c r="A3651">
        <v>569291</v>
      </c>
      <c r="B3651" t="s">
        <v>4880</v>
      </c>
      <c r="C3651">
        <v>6102</v>
      </c>
      <c r="D3651" t="s">
        <v>4708</v>
      </c>
      <c r="E3651" t="s">
        <v>4709</v>
      </c>
      <c r="F3651" t="s">
        <v>4708</v>
      </c>
      <c r="G3651" t="s">
        <v>4687</v>
      </c>
      <c r="H3651" t="s">
        <v>4688</v>
      </c>
    </row>
    <row r="3652" spans="1:8" x14ac:dyDescent="0.25">
      <c r="A3652">
        <v>569305</v>
      </c>
      <c r="B3652" t="s">
        <v>2531</v>
      </c>
      <c r="C3652">
        <v>7111</v>
      </c>
      <c r="D3652" t="s">
        <v>2275</v>
      </c>
      <c r="E3652" t="s">
        <v>2276</v>
      </c>
      <c r="F3652" t="s">
        <v>2275</v>
      </c>
      <c r="G3652" t="s">
        <v>2277</v>
      </c>
      <c r="H3652" t="s">
        <v>2278</v>
      </c>
    </row>
    <row r="3653" spans="1:8" x14ac:dyDescent="0.25">
      <c r="A3653">
        <v>569313</v>
      </c>
      <c r="B3653" t="s">
        <v>4881</v>
      </c>
      <c r="C3653">
        <v>6111</v>
      </c>
      <c r="D3653" t="s">
        <v>4744</v>
      </c>
      <c r="E3653" t="s">
        <v>4709</v>
      </c>
      <c r="F3653" t="s">
        <v>4708</v>
      </c>
      <c r="G3653" t="s">
        <v>4687</v>
      </c>
      <c r="H3653" t="s">
        <v>4688</v>
      </c>
    </row>
    <row r="3654" spans="1:8" x14ac:dyDescent="0.25">
      <c r="A3654">
        <v>569321</v>
      </c>
      <c r="B3654" t="s">
        <v>1645</v>
      </c>
      <c r="C3654">
        <v>6102</v>
      </c>
      <c r="D3654" t="s">
        <v>4708</v>
      </c>
      <c r="E3654" t="s">
        <v>4709</v>
      </c>
      <c r="F3654" t="s">
        <v>4708</v>
      </c>
      <c r="G3654" t="s">
        <v>4687</v>
      </c>
      <c r="H3654" t="s">
        <v>4688</v>
      </c>
    </row>
    <row r="3655" spans="1:8" x14ac:dyDescent="0.25">
      <c r="A3655">
        <v>569330</v>
      </c>
      <c r="B3655" t="s">
        <v>2532</v>
      </c>
      <c r="C3655">
        <v>7102</v>
      </c>
      <c r="D3655" t="s">
        <v>2387</v>
      </c>
      <c r="E3655" t="s">
        <v>2388</v>
      </c>
      <c r="F3655" t="s">
        <v>2387</v>
      </c>
      <c r="G3655" t="s">
        <v>2277</v>
      </c>
      <c r="H3655" t="s">
        <v>2278</v>
      </c>
    </row>
    <row r="3656" spans="1:8" x14ac:dyDescent="0.25">
      <c r="A3656">
        <v>569348</v>
      </c>
      <c r="B3656" t="s">
        <v>4882</v>
      </c>
      <c r="C3656">
        <v>6111</v>
      </c>
      <c r="D3656" t="s">
        <v>4744</v>
      </c>
      <c r="E3656" t="s">
        <v>4709</v>
      </c>
      <c r="F3656" t="s">
        <v>4708</v>
      </c>
      <c r="G3656" t="s">
        <v>4687</v>
      </c>
      <c r="H3656" t="s">
        <v>4688</v>
      </c>
    </row>
    <row r="3657" spans="1:8" x14ac:dyDescent="0.25">
      <c r="A3657">
        <v>569356</v>
      </c>
      <c r="B3657" t="s">
        <v>2533</v>
      </c>
      <c r="C3657">
        <v>7102</v>
      </c>
      <c r="D3657" t="s">
        <v>2387</v>
      </c>
      <c r="E3657" t="s">
        <v>2388</v>
      </c>
      <c r="F3657" t="s">
        <v>2387</v>
      </c>
      <c r="G3657" t="s">
        <v>2277</v>
      </c>
      <c r="H3657" t="s">
        <v>2278</v>
      </c>
    </row>
    <row r="3658" spans="1:8" x14ac:dyDescent="0.25">
      <c r="A3658">
        <v>569364</v>
      </c>
      <c r="B3658" t="s">
        <v>4883</v>
      </c>
      <c r="C3658">
        <v>6102</v>
      </c>
      <c r="D3658" t="s">
        <v>4708</v>
      </c>
      <c r="E3658" t="s">
        <v>4709</v>
      </c>
      <c r="F3658" t="s">
        <v>4708</v>
      </c>
      <c r="G3658" t="s">
        <v>4687</v>
      </c>
      <c r="H3658" t="s">
        <v>4688</v>
      </c>
    </row>
    <row r="3659" spans="1:8" x14ac:dyDescent="0.25">
      <c r="A3659">
        <v>569372</v>
      </c>
      <c r="B3659" t="s">
        <v>1411</v>
      </c>
      <c r="C3659">
        <v>7106</v>
      </c>
      <c r="D3659" t="s">
        <v>2407</v>
      </c>
      <c r="E3659" t="s">
        <v>2276</v>
      </c>
      <c r="F3659" t="s">
        <v>2275</v>
      </c>
      <c r="G3659" t="s">
        <v>2277</v>
      </c>
      <c r="H3659" t="s">
        <v>2278</v>
      </c>
    </row>
    <row r="3660" spans="1:8" x14ac:dyDescent="0.25">
      <c r="A3660">
        <v>569381</v>
      </c>
      <c r="B3660" t="s">
        <v>2534</v>
      </c>
      <c r="C3660">
        <v>7106</v>
      </c>
      <c r="D3660" t="s">
        <v>2407</v>
      </c>
      <c r="E3660" t="s">
        <v>2276</v>
      </c>
      <c r="F3660" t="s">
        <v>2275</v>
      </c>
      <c r="G3660" t="s">
        <v>2277</v>
      </c>
      <c r="H3660" t="s">
        <v>2278</v>
      </c>
    </row>
    <row r="3661" spans="1:8" x14ac:dyDescent="0.25">
      <c r="A3661">
        <v>569399</v>
      </c>
      <c r="B3661" t="s">
        <v>4884</v>
      </c>
      <c r="C3661">
        <v>6102</v>
      </c>
      <c r="D3661" t="s">
        <v>4708</v>
      </c>
      <c r="E3661" t="s">
        <v>4709</v>
      </c>
      <c r="F3661" t="s">
        <v>4708</v>
      </c>
      <c r="G3661" t="s">
        <v>4687</v>
      </c>
      <c r="H3661" t="s">
        <v>4688</v>
      </c>
    </row>
    <row r="3662" spans="1:8" x14ac:dyDescent="0.25">
      <c r="A3662">
        <v>569402</v>
      </c>
      <c r="B3662" t="s">
        <v>4885</v>
      </c>
      <c r="C3662">
        <v>6104</v>
      </c>
      <c r="D3662" t="s">
        <v>4723</v>
      </c>
      <c r="E3662" t="s">
        <v>4709</v>
      </c>
      <c r="F3662" t="s">
        <v>4708</v>
      </c>
      <c r="G3662" t="s">
        <v>4687</v>
      </c>
      <c r="H3662" t="s">
        <v>4688</v>
      </c>
    </row>
    <row r="3663" spans="1:8" x14ac:dyDescent="0.25">
      <c r="A3663">
        <v>569411</v>
      </c>
      <c r="B3663" t="s">
        <v>672</v>
      </c>
      <c r="C3663">
        <v>6102</v>
      </c>
      <c r="D3663" t="s">
        <v>4708</v>
      </c>
      <c r="E3663" t="s">
        <v>4709</v>
      </c>
      <c r="F3663" t="s">
        <v>4708</v>
      </c>
      <c r="G3663" t="s">
        <v>4687</v>
      </c>
      <c r="H3663" t="s">
        <v>4688</v>
      </c>
    </row>
    <row r="3664" spans="1:8" x14ac:dyDescent="0.25">
      <c r="A3664">
        <v>569429</v>
      </c>
      <c r="B3664" t="s">
        <v>4886</v>
      </c>
      <c r="C3664">
        <v>6111</v>
      </c>
      <c r="D3664" t="s">
        <v>4744</v>
      </c>
      <c r="E3664" t="s">
        <v>4709</v>
      </c>
      <c r="F3664" t="s">
        <v>4708</v>
      </c>
      <c r="G3664" t="s">
        <v>4687</v>
      </c>
      <c r="H3664" t="s">
        <v>4688</v>
      </c>
    </row>
    <row r="3665" spans="1:8" x14ac:dyDescent="0.25">
      <c r="A3665">
        <v>569437</v>
      </c>
      <c r="B3665" t="s">
        <v>2535</v>
      </c>
      <c r="C3665">
        <v>7111</v>
      </c>
      <c r="D3665" t="s">
        <v>2275</v>
      </c>
      <c r="E3665" t="s">
        <v>2276</v>
      </c>
      <c r="F3665" t="s">
        <v>2275</v>
      </c>
      <c r="G3665" t="s">
        <v>2277</v>
      </c>
      <c r="H3665" t="s">
        <v>2278</v>
      </c>
    </row>
    <row r="3666" spans="1:8" x14ac:dyDescent="0.25">
      <c r="A3666">
        <v>569445</v>
      </c>
      <c r="B3666" t="s">
        <v>2536</v>
      </c>
      <c r="C3666">
        <v>7111</v>
      </c>
      <c r="D3666" t="s">
        <v>2275</v>
      </c>
      <c r="E3666" t="s">
        <v>2276</v>
      </c>
      <c r="F3666" t="s">
        <v>2275</v>
      </c>
      <c r="G3666" t="s">
        <v>2277</v>
      </c>
      <c r="H3666" t="s">
        <v>2278</v>
      </c>
    </row>
    <row r="3667" spans="1:8" x14ac:dyDescent="0.25">
      <c r="A3667">
        <v>569453</v>
      </c>
      <c r="B3667" t="s">
        <v>2537</v>
      </c>
      <c r="C3667">
        <v>7102</v>
      </c>
      <c r="D3667" t="s">
        <v>2387</v>
      </c>
      <c r="E3667" t="s">
        <v>2388</v>
      </c>
      <c r="F3667" t="s">
        <v>2387</v>
      </c>
      <c r="G3667" t="s">
        <v>2277</v>
      </c>
      <c r="H3667" t="s">
        <v>2278</v>
      </c>
    </row>
    <row r="3668" spans="1:8" x14ac:dyDescent="0.25">
      <c r="A3668">
        <v>569461</v>
      </c>
      <c r="B3668" t="s">
        <v>645</v>
      </c>
      <c r="C3668">
        <v>6102</v>
      </c>
      <c r="D3668" t="s">
        <v>4708</v>
      </c>
      <c r="E3668" t="s">
        <v>4709</v>
      </c>
      <c r="F3668" t="s">
        <v>4708</v>
      </c>
      <c r="G3668" t="s">
        <v>4687</v>
      </c>
      <c r="H3668" t="s">
        <v>4688</v>
      </c>
    </row>
    <row r="3669" spans="1:8" x14ac:dyDescent="0.25">
      <c r="A3669">
        <v>569470</v>
      </c>
      <c r="B3669" t="s">
        <v>1899</v>
      </c>
      <c r="C3669">
        <v>6102</v>
      </c>
      <c r="D3669" t="s">
        <v>4708</v>
      </c>
      <c r="E3669" t="s">
        <v>4709</v>
      </c>
      <c r="F3669" t="s">
        <v>4708</v>
      </c>
      <c r="G3669" t="s">
        <v>4687</v>
      </c>
      <c r="H3669" t="s">
        <v>4688</v>
      </c>
    </row>
    <row r="3670" spans="1:8" x14ac:dyDescent="0.25">
      <c r="A3670">
        <v>569488</v>
      </c>
      <c r="B3670" t="s">
        <v>4887</v>
      </c>
      <c r="C3670">
        <v>6104</v>
      </c>
      <c r="D3670" t="s">
        <v>4723</v>
      </c>
      <c r="E3670" t="s">
        <v>4709</v>
      </c>
      <c r="F3670" t="s">
        <v>4708</v>
      </c>
      <c r="G3670" t="s">
        <v>4687</v>
      </c>
      <c r="H3670" t="s">
        <v>4688</v>
      </c>
    </row>
    <row r="3671" spans="1:8" x14ac:dyDescent="0.25">
      <c r="A3671">
        <v>569496</v>
      </c>
      <c r="B3671" t="s">
        <v>851</v>
      </c>
      <c r="C3671">
        <v>7210</v>
      </c>
      <c r="D3671" t="s">
        <v>5228</v>
      </c>
      <c r="E3671" t="s">
        <v>5229</v>
      </c>
      <c r="F3671" t="s">
        <v>5230</v>
      </c>
      <c r="G3671" t="s">
        <v>5225</v>
      </c>
      <c r="H3671" t="s">
        <v>5226</v>
      </c>
    </row>
    <row r="3672" spans="1:8" x14ac:dyDescent="0.25">
      <c r="A3672">
        <v>569500</v>
      </c>
      <c r="B3672" t="s">
        <v>2170</v>
      </c>
      <c r="C3672">
        <v>8119</v>
      </c>
      <c r="D3672" t="s">
        <v>2003</v>
      </c>
      <c r="E3672" t="s">
        <v>2004</v>
      </c>
      <c r="F3672" t="s">
        <v>2005</v>
      </c>
      <c r="G3672" t="s">
        <v>1998</v>
      </c>
      <c r="H3672" t="s">
        <v>1999</v>
      </c>
    </row>
    <row r="3673" spans="1:8" x14ac:dyDescent="0.25">
      <c r="A3673">
        <v>569518</v>
      </c>
      <c r="B3673" t="s">
        <v>4888</v>
      </c>
      <c r="C3673">
        <v>6104</v>
      </c>
      <c r="D3673" t="s">
        <v>4723</v>
      </c>
      <c r="E3673" t="s">
        <v>4709</v>
      </c>
      <c r="F3673" t="s">
        <v>4708</v>
      </c>
      <c r="G3673" t="s">
        <v>4687</v>
      </c>
      <c r="H3673" t="s">
        <v>4688</v>
      </c>
    </row>
    <row r="3674" spans="1:8" x14ac:dyDescent="0.25">
      <c r="A3674">
        <v>569526</v>
      </c>
      <c r="B3674" t="s">
        <v>2171</v>
      </c>
      <c r="C3674">
        <v>8103</v>
      </c>
      <c r="D3674" t="s">
        <v>2063</v>
      </c>
      <c r="E3674" t="s">
        <v>2064</v>
      </c>
      <c r="F3674" t="s">
        <v>2063</v>
      </c>
      <c r="G3674" t="s">
        <v>1998</v>
      </c>
      <c r="H3674" t="s">
        <v>1999</v>
      </c>
    </row>
    <row r="3675" spans="1:8" x14ac:dyDescent="0.25">
      <c r="A3675">
        <v>569534</v>
      </c>
      <c r="B3675" t="s">
        <v>4889</v>
      </c>
      <c r="C3675">
        <v>6102</v>
      </c>
      <c r="D3675" t="s">
        <v>4708</v>
      </c>
      <c r="E3675" t="s">
        <v>4709</v>
      </c>
      <c r="F3675" t="s">
        <v>4708</v>
      </c>
      <c r="G3675" t="s">
        <v>4687</v>
      </c>
      <c r="H3675" t="s">
        <v>4688</v>
      </c>
    </row>
    <row r="3676" spans="1:8" x14ac:dyDescent="0.25">
      <c r="A3676">
        <v>569542</v>
      </c>
      <c r="B3676" t="s">
        <v>2538</v>
      </c>
      <c r="C3676">
        <v>7101</v>
      </c>
      <c r="D3676" t="s">
        <v>186</v>
      </c>
      <c r="E3676" t="s">
        <v>2283</v>
      </c>
      <c r="F3676" t="s">
        <v>2284</v>
      </c>
      <c r="G3676" t="s">
        <v>2277</v>
      </c>
      <c r="H3676" t="s">
        <v>2278</v>
      </c>
    </row>
    <row r="3677" spans="1:8" x14ac:dyDescent="0.25">
      <c r="A3677">
        <v>569551</v>
      </c>
      <c r="B3677" t="s">
        <v>2172</v>
      </c>
      <c r="C3677">
        <v>8103</v>
      </c>
      <c r="D3677" t="s">
        <v>2063</v>
      </c>
      <c r="E3677" t="s">
        <v>2064</v>
      </c>
      <c r="F3677" t="s">
        <v>2063</v>
      </c>
      <c r="G3677" t="s">
        <v>1998</v>
      </c>
      <c r="H3677" t="s">
        <v>1999</v>
      </c>
    </row>
    <row r="3678" spans="1:8" x14ac:dyDescent="0.25">
      <c r="A3678">
        <v>569569</v>
      </c>
      <c r="B3678" t="s">
        <v>4744</v>
      </c>
      <c r="C3678">
        <v>6111</v>
      </c>
      <c r="D3678" t="s">
        <v>4744</v>
      </c>
      <c r="E3678" t="s">
        <v>4709</v>
      </c>
      <c r="F3678" t="s">
        <v>4708</v>
      </c>
      <c r="G3678" t="s">
        <v>4687</v>
      </c>
      <c r="H3678" t="s">
        <v>4688</v>
      </c>
    </row>
    <row r="3679" spans="1:8" x14ac:dyDescent="0.25">
      <c r="A3679">
        <v>569577</v>
      </c>
      <c r="B3679" t="s">
        <v>2173</v>
      </c>
      <c r="C3679">
        <v>8103</v>
      </c>
      <c r="D3679" t="s">
        <v>2063</v>
      </c>
      <c r="E3679" t="s">
        <v>2064</v>
      </c>
      <c r="F3679" t="s">
        <v>2063</v>
      </c>
      <c r="G3679" t="s">
        <v>1998</v>
      </c>
      <c r="H3679" t="s">
        <v>1999</v>
      </c>
    </row>
    <row r="3680" spans="1:8" x14ac:dyDescent="0.25">
      <c r="A3680">
        <v>569585</v>
      </c>
      <c r="B3680" t="s">
        <v>4890</v>
      </c>
      <c r="C3680">
        <v>6102</v>
      </c>
      <c r="D3680" t="s">
        <v>4708</v>
      </c>
      <c r="E3680" t="s">
        <v>4709</v>
      </c>
      <c r="F3680" t="s">
        <v>4708</v>
      </c>
      <c r="G3680" t="s">
        <v>4687</v>
      </c>
      <c r="H3680" t="s">
        <v>4688</v>
      </c>
    </row>
    <row r="3681" spans="1:8" x14ac:dyDescent="0.25">
      <c r="A3681">
        <v>569593</v>
      </c>
      <c r="B3681" t="s">
        <v>4891</v>
      </c>
      <c r="C3681">
        <v>6102</v>
      </c>
      <c r="D3681" t="s">
        <v>4708</v>
      </c>
      <c r="E3681" t="s">
        <v>4709</v>
      </c>
      <c r="F3681" t="s">
        <v>4708</v>
      </c>
      <c r="G3681" t="s">
        <v>4687</v>
      </c>
      <c r="H3681" t="s">
        <v>4688</v>
      </c>
    </row>
    <row r="3682" spans="1:8" x14ac:dyDescent="0.25">
      <c r="A3682">
        <v>569607</v>
      </c>
      <c r="B3682" t="s">
        <v>2174</v>
      </c>
      <c r="C3682">
        <v>8114</v>
      </c>
      <c r="D3682" t="s">
        <v>2082</v>
      </c>
      <c r="E3682" t="s">
        <v>2064</v>
      </c>
      <c r="F3682" t="s">
        <v>2063</v>
      </c>
      <c r="G3682" t="s">
        <v>1998</v>
      </c>
      <c r="H3682" t="s">
        <v>1999</v>
      </c>
    </row>
    <row r="3683" spans="1:8" x14ac:dyDescent="0.25">
      <c r="A3683">
        <v>569615</v>
      </c>
      <c r="B3683" t="s">
        <v>4892</v>
      </c>
      <c r="C3683">
        <v>6102</v>
      </c>
      <c r="D3683" t="s">
        <v>4708</v>
      </c>
      <c r="E3683" t="s">
        <v>4709</v>
      </c>
      <c r="F3683" t="s">
        <v>4708</v>
      </c>
      <c r="G3683" t="s">
        <v>4687</v>
      </c>
      <c r="H3683" t="s">
        <v>4688</v>
      </c>
    </row>
    <row r="3684" spans="1:8" x14ac:dyDescent="0.25">
      <c r="A3684">
        <v>569623</v>
      </c>
      <c r="B3684" t="s">
        <v>4893</v>
      </c>
      <c r="C3684">
        <v>6111</v>
      </c>
      <c r="D3684" t="s">
        <v>4744</v>
      </c>
      <c r="E3684" t="s">
        <v>4709</v>
      </c>
      <c r="F3684" t="s">
        <v>4708</v>
      </c>
      <c r="G3684" t="s">
        <v>4687</v>
      </c>
      <c r="H3684" t="s">
        <v>4688</v>
      </c>
    </row>
    <row r="3685" spans="1:8" x14ac:dyDescent="0.25">
      <c r="A3685">
        <v>569631</v>
      </c>
      <c r="B3685" t="s">
        <v>2175</v>
      </c>
      <c r="C3685">
        <v>8106</v>
      </c>
      <c r="D3685" t="s">
        <v>2018</v>
      </c>
      <c r="E3685" t="s">
        <v>2017</v>
      </c>
      <c r="F3685" t="s">
        <v>2018</v>
      </c>
      <c r="G3685" t="s">
        <v>1998</v>
      </c>
      <c r="H3685" t="s">
        <v>1999</v>
      </c>
    </row>
    <row r="3686" spans="1:8" x14ac:dyDescent="0.25">
      <c r="A3686">
        <v>569640</v>
      </c>
      <c r="B3686" t="s">
        <v>4894</v>
      </c>
      <c r="C3686">
        <v>6104</v>
      </c>
      <c r="D3686" t="s">
        <v>4723</v>
      </c>
      <c r="E3686" t="s">
        <v>4709</v>
      </c>
      <c r="F3686" t="s">
        <v>4708</v>
      </c>
      <c r="G3686" t="s">
        <v>4687</v>
      </c>
      <c r="H3686" t="s">
        <v>4688</v>
      </c>
    </row>
    <row r="3687" spans="1:8" x14ac:dyDescent="0.25">
      <c r="A3687">
        <v>569658</v>
      </c>
      <c r="B3687" t="s">
        <v>4895</v>
      </c>
      <c r="C3687">
        <v>6102</v>
      </c>
      <c r="D3687" t="s">
        <v>4708</v>
      </c>
      <c r="E3687" t="s">
        <v>4709</v>
      </c>
      <c r="F3687" t="s">
        <v>4708</v>
      </c>
      <c r="G3687" t="s">
        <v>4687</v>
      </c>
      <c r="H3687" t="s">
        <v>4688</v>
      </c>
    </row>
    <row r="3688" spans="1:8" x14ac:dyDescent="0.25">
      <c r="A3688">
        <v>569666</v>
      </c>
      <c r="B3688" t="s">
        <v>2176</v>
      </c>
      <c r="C3688">
        <v>8115</v>
      </c>
      <c r="D3688" t="s">
        <v>1996</v>
      </c>
      <c r="E3688" t="s">
        <v>1997</v>
      </c>
      <c r="F3688" t="s">
        <v>1996</v>
      </c>
      <c r="G3688" t="s">
        <v>1998</v>
      </c>
      <c r="H3688" t="s">
        <v>1999</v>
      </c>
    </row>
    <row r="3689" spans="1:8" x14ac:dyDescent="0.25">
      <c r="A3689">
        <v>569674</v>
      </c>
      <c r="B3689" t="s">
        <v>4896</v>
      </c>
      <c r="C3689">
        <v>6104</v>
      </c>
      <c r="D3689" t="s">
        <v>4723</v>
      </c>
      <c r="E3689" t="s">
        <v>4709</v>
      </c>
      <c r="F3689" t="s">
        <v>4708</v>
      </c>
      <c r="G3689" t="s">
        <v>4687</v>
      </c>
      <c r="H3689" t="s">
        <v>4688</v>
      </c>
    </row>
    <row r="3690" spans="1:8" x14ac:dyDescent="0.25">
      <c r="A3690">
        <v>569682</v>
      </c>
      <c r="B3690" t="s">
        <v>4897</v>
      </c>
      <c r="C3690">
        <v>6102</v>
      </c>
      <c r="D3690" t="s">
        <v>4708</v>
      </c>
      <c r="E3690" t="s">
        <v>4709</v>
      </c>
      <c r="F3690" t="s">
        <v>4708</v>
      </c>
      <c r="G3690" t="s">
        <v>4687</v>
      </c>
      <c r="H3690" t="s">
        <v>4688</v>
      </c>
    </row>
    <row r="3691" spans="1:8" x14ac:dyDescent="0.25">
      <c r="A3691">
        <v>569691</v>
      </c>
      <c r="B3691" t="s">
        <v>4898</v>
      </c>
      <c r="C3691">
        <v>6102</v>
      </c>
      <c r="D3691" t="s">
        <v>4708</v>
      </c>
      <c r="E3691" t="s">
        <v>4709</v>
      </c>
      <c r="F3691" t="s">
        <v>4708</v>
      </c>
      <c r="G3691" t="s">
        <v>4687</v>
      </c>
      <c r="H3691" t="s">
        <v>4688</v>
      </c>
    </row>
    <row r="3692" spans="1:8" x14ac:dyDescent="0.25">
      <c r="A3692">
        <v>569704</v>
      </c>
      <c r="B3692" t="s">
        <v>4899</v>
      </c>
      <c r="C3692">
        <v>6105</v>
      </c>
      <c r="D3692" t="s">
        <v>4685</v>
      </c>
      <c r="E3692" t="s">
        <v>4709</v>
      </c>
      <c r="F3692" t="s">
        <v>4708</v>
      </c>
      <c r="G3692" t="s">
        <v>4687</v>
      </c>
      <c r="H3692" t="s">
        <v>4688</v>
      </c>
    </row>
    <row r="3693" spans="1:8" x14ac:dyDescent="0.25">
      <c r="A3693">
        <v>569712</v>
      </c>
      <c r="B3693" t="s">
        <v>2521</v>
      </c>
      <c r="C3693">
        <v>6104</v>
      </c>
      <c r="D3693" t="s">
        <v>4723</v>
      </c>
      <c r="E3693" t="s">
        <v>4709</v>
      </c>
      <c r="F3693" t="s">
        <v>4708</v>
      </c>
      <c r="G3693" t="s">
        <v>4687</v>
      </c>
      <c r="H3693" t="s">
        <v>4688</v>
      </c>
    </row>
    <row r="3694" spans="1:8" x14ac:dyDescent="0.25">
      <c r="A3694">
        <v>569721</v>
      </c>
      <c r="B3694" t="s">
        <v>774</v>
      </c>
      <c r="C3694">
        <v>6111</v>
      </c>
      <c r="D3694" t="s">
        <v>4744</v>
      </c>
      <c r="E3694" t="s">
        <v>4709</v>
      </c>
      <c r="F3694" t="s">
        <v>4708</v>
      </c>
      <c r="G3694" t="s">
        <v>4687</v>
      </c>
      <c r="H3694" t="s">
        <v>4688</v>
      </c>
    </row>
    <row r="3695" spans="1:8" x14ac:dyDescent="0.25">
      <c r="A3695">
        <v>569739</v>
      </c>
      <c r="B3695" t="s">
        <v>3376</v>
      </c>
      <c r="C3695">
        <v>6111</v>
      </c>
      <c r="D3695" t="s">
        <v>4744</v>
      </c>
      <c r="E3695" t="s">
        <v>4709</v>
      </c>
      <c r="F3695" t="s">
        <v>4708</v>
      </c>
      <c r="G3695" t="s">
        <v>4687</v>
      </c>
      <c r="H3695" t="s">
        <v>4688</v>
      </c>
    </row>
    <row r="3696" spans="1:8" x14ac:dyDescent="0.25">
      <c r="A3696">
        <v>569747</v>
      </c>
      <c r="B3696" t="s">
        <v>2177</v>
      </c>
      <c r="C3696">
        <v>8116</v>
      </c>
      <c r="D3696" t="s">
        <v>2120</v>
      </c>
      <c r="E3696" t="s">
        <v>1997</v>
      </c>
      <c r="F3696" t="s">
        <v>1996</v>
      </c>
      <c r="G3696" t="s">
        <v>1998</v>
      </c>
      <c r="H3696" t="s">
        <v>1999</v>
      </c>
    </row>
    <row r="3697" spans="1:8" x14ac:dyDescent="0.25">
      <c r="A3697">
        <v>569755</v>
      </c>
      <c r="B3697" t="s">
        <v>2178</v>
      </c>
      <c r="C3697">
        <v>8112</v>
      </c>
      <c r="D3697" t="s">
        <v>2148</v>
      </c>
      <c r="E3697" t="s">
        <v>1997</v>
      </c>
      <c r="F3697" t="s">
        <v>1996</v>
      </c>
      <c r="G3697" t="s">
        <v>1998</v>
      </c>
      <c r="H3697" t="s">
        <v>1999</v>
      </c>
    </row>
    <row r="3698" spans="1:8" x14ac:dyDescent="0.25">
      <c r="A3698">
        <v>569771</v>
      </c>
      <c r="B3698" t="s">
        <v>2539</v>
      </c>
      <c r="C3698">
        <v>7107</v>
      </c>
      <c r="D3698" t="s">
        <v>2280</v>
      </c>
      <c r="E3698" t="s">
        <v>2281</v>
      </c>
      <c r="F3698" t="s">
        <v>2280</v>
      </c>
      <c r="G3698" t="s">
        <v>2277</v>
      </c>
      <c r="H3698" t="s">
        <v>2278</v>
      </c>
    </row>
    <row r="3699" spans="1:8" x14ac:dyDescent="0.25">
      <c r="A3699">
        <v>569780</v>
      </c>
      <c r="B3699" t="s">
        <v>4900</v>
      </c>
      <c r="C3699">
        <v>6104</v>
      </c>
      <c r="D3699" t="s">
        <v>4723</v>
      </c>
      <c r="E3699" t="s">
        <v>4709</v>
      </c>
      <c r="F3699" t="s">
        <v>4708</v>
      </c>
      <c r="G3699" t="s">
        <v>4687</v>
      </c>
      <c r="H3699" t="s">
        <v>4688</v>
      </c>
    </row>
    <row r="3700" spans="1:8" x14ac:dyDescent="0.25">
      <c r="A3700">
        <v>569798</v>
      </c>
      <c r="B3700" t="s">
        <v>2540</v>
      </c>
      <c r="C3700">
        <v>7110</v>
      </c>
      <c r="D3700" t="s">
        <v>2286</v>
      </c>
      <c r="E3700" t="s">
        <v>2281</v>
      </c>
      <c r="F3700" t="s">
        <v>2280</v>
      </c>
      <c r="G3700" t="s">
        <v>2277</v>
      </c>
      <c r="H3700" t="s">
        <v>2278</v>
      </c>
    </row>
    <row r="3701" spans="1:8" x14ac:dyDescent="0.25">
      <c r="A3701">
        <v>569801</v>
      </c>
      <c r="B3701" t="s">
        <v>4901</v>
      </c>
      <c r="C3701">
        <v>6102</v>
      </c>
      <c r="D3701" t="s">
        <v>4708</v>
      </c>
      <c r="E3701" t="s">
        <v>4709</v>
      </c>
      <c r="F3701" t="s">
        <v>4708</v>
      </c>
      <c r="G3701" t="s">
        <v>4687</v>
      </c>
      <c r="H3701" t="s">
        <v>4688</v>
      </c>
    </row>
    <row r="3702" spans="1:8" x14ac:dyDescent="0.25">
      <c r="A3702">
        <v>569810</v>
      </c>
      <c r="B3702" t="s">
        <v>1377</v>
      </c>
      <c r="C3702">
        <v>5205</v>
      </c>
      <c r="D3702" t="s">
        <v>1377</v>
      </c>
      <c r="E3702" t="s">
        <v>1378</v>
      </c>
      <c r="F3702" t="s">
        <v>1377</v>
      </c>
      <c r="G3702" t="s">
        <v>1374</v>
      </c>
      <c r="H3702" t="s">
        <v>1375</v>
      </c>
    </row>
    <row r="3703" spans="1:8" x14ac:dyDescent="0.25">
      <c r="A3703">
        <v>569828</v>
      </c>
      <c r="B3703" t="s">
        <v>164</v>
      </c>
      <c r="C3703">
        <v>5212</v>
      </c>
      <c r="D3703" t="s">
        <v>1451</v>
      </c>
      <c r="E3703" t="s">
        <v>1378</v>
      </c>
      <c r="F3703" t="s">
        <v>1377</v>
      </c>
      <c r="G3703" t="s">
        <v>1374</v>
      </c>
      <c r="H3703" t="s">
        <v>1375</v>
      </c>
    </row>
    <row r="3704" spans="1:8" x14ac:dyDescent="0.25">
      <c r="A3704">
        <v>569836</v>
      </c>
      <c r="B3704" t="s">
        <v>1452</v>
      </c>
      <c r="C3704">
        <v>5212</v>
      </c>
      <c r="D3704" t="s">
        <v>1451</v>
      </c>
      <c r="E3704" t="s">
        <v>1378</v>
      </c>
      <c r="F3704" t="s">
        <v>1377</v>
      </c>
      <c r="G3704" t="s">
        <v>1374</v>
      </c>
      <c r="H3704" t="s">
        <v>1375</v>
      </c>
    </row>
    <row r="3705" spans="1:8" x14ac:dyDescent="0.25">
      <c r="A3705">
        <v>569844</v>
      </c>
      <c r="B3705" t="s">
        <v>165</v>
      </c>
      <c r="C3705">
        <v>7110</v>
      </c>
      <c r="D3705" t="s">
        <v>2286</v>
      </c>
      <c r="E3705" t="s">
        <v>2281</v>
      </c>
      <c r="F3705" t="s">
        <v>2280</v>
      </c>
      <c r="G3705" t="s">
        <v>2277</v>
      </c>
      <c r="H3705" t="s">
        <v>2278</v>
      </c>
    </row>
    <row r="3706" spans="1:8" x14ac:dyDescent="0.25">
      <c r="A3706">
        <v>569852</v>
      </c>
      <c r="B3706" t="s">
        <v>1453</v>
      </c>
      <c r="C3706">
        <v>5205</v>
      </c>
      <c r="D3706" t="s">
        <v>1377</v>
      </c>
      <c r="E3706" t="s">
        <v>1378</v>
      </c>
      <c r="F3706" t="s">
        <v>1377</v>
      </c>
      <c r="G3706" t="s">
        <v>1374</v>
      </c>
      <c r="H3706" t="s">
        <v>1375</v>
      </c>
    </row>
    <row r="3707" spans="1:8" x14ac:dyDescent="0.25">
      <c r="A3707">
        <v>569861</v>
      </c>
      <c r="B3707" t="s">
        <v>1454</v>
      </c>
      <c r="C3707">
        <v>5205</v>
      </c>
      <c r="D3707" t="s">
        <v>1377</v>
      </c>
      <c r="E3707" t="s">
        <v>1378</v>
      </c>
      <c r="F3707" t="s">
        <v>1377</v>
      </c>
      <c r="G3707" t="s">
        <v>1374</v>
      </c>
      <c r="H3707" t="s">
        <v>1375</v>
      </c>
    </row>
    <row r="3708" spans="1:8" x14ac:dyDescent="0.25">
      <c r="A3708">
        <v>569879</v>
      </c>
      <c r="B3708" t="s">
        <v>1455</v>
      </c>
      <c r="C3708">
        <v>5205</v>
      </c>
      <c r="D3708" t="s">
        <v>1377</v>
      </c>
      <c r="E3708" t="s">
        <v>1378</v>
      </c>
      <c r="F3708" t="s">
        <v>1377</v>
      </c>
      <c r="G3708" t="s">
        <v>1374</v>
      </c>
      <c r="H3708" t="s">
        <v>1375</v>
      </c>
    </row>
    <row r="3709" spans="1:8" x14ac:dyDescent="0.25">
      <c r="A3709">
        <v>569887</v>
      </c>
      <c r="B3709" t="s">
        <v>1456</v>
      </c>
      <c r="C3709">
        <v>5205</v>
      </c>
      <c r="D3709" t="s">
        <v>1377</v>
      </c>
      <c r="E3709" t="s">
        <v>1378</v>
      </c>
      <c r="F3709" t="s">
        <v>1377</v>
      </c>
      <c r="G3709" t="s">
        <v>1374</v>
      </c>
      <c r="H3709" t="s">
        <v>1375</v>
      </c>
    </row>
    <row r="3710" spans="1:8" x14ac:dyDescent="0.25">
      <c r="A3710">
        <v>569895</v>
      </c>
      <c r="B3710" t="s">
        <v>2179</v>
      </c>
      <c r="C3710">
        <v>8109</v>
      </c>
      <c r="D3710" t="s">
        <v>2008</v>
      </c>
      <c r="E3710" t="s">
        <v>2007</v>
      </c>
      <c r="F3710" t="s">
        <v>2006</v>
      </c>
      <c r="G3710" t="s">
        <v>1998</v>
      </c>
      <c r="H3710" t="s">
        <v>1999</v>
      </c>
    </row>
    <row r="3711" spans="1:8" x14ac:dyDescent="0.25">
      <c r="A3711">
        <v>569909</v>
      </c>
      <c r="B3711" t="s">
        <v>2180</v>
      </c>
      <c r="C3711">
        <v>8117</v>
      </c>
      <c r="D3711" t="s">
        <v>2006</v>
      </c>
      <c r="E3711" t="s">
        <v>2007</v>
      </c>
      <c r="F3711" t="s">
        <v>2006</v>
      </c>
      <c r="G3711" t="s">
        <v>1998</v>
      </c>
      <c r="H3711" t="s">
        <v>1999</v>
      </c>
    </row>
    <row r="3712" spans="1:8" x14ac:dyDescent="0.25">
      <c r="A3712">
        <v>569917</v>
      </c>
      <c r="B3712" t="s">
        <v>1457</v>
      </c>
      <c r="C3712">
        <v>5205</v>
      </c>
      <c r="D3712" t="s">
        <v>1377</v>
      </c>
      <c r="E3712" t="s">
        <v>1378</v>
      </c>
      <c r="F3712" t="s">
        <v>1377</v>
      </c>
      <c r="G3712" t="s">
        <v>1374</v>
      </c>
      <c r="H3712" t="s">
        <v>1375</v>
      </c>
    </row>
    <row r="3713" spans="1:8" x14ac:dyDescent="0.25">
      <c r="A3713">
        <v>569925</v>
      </c>
      <c r="B3713" t="s">
        <v>1458</v>
      </c>
      <c r="C3713">
        <v>5205</v>
      </c>
      <c r="D3713" t="s">
        <v>1377</v>
      </c>
      <c r="E3713" t="s">
        <v>1378</v>
      </c>
      <c r="F3713" t="s">
        <v>1377</v>
      </c>
      <c r="G3713" t="s">
        <v>1374</v>
      </c>
      <c r="H3713" t="s">
        <v>1375</v>
      </c>
    </row>
    <row r="3714" spans="1:8" x14ac:dyDescent="0.25">
      <c r="A3714">
        <v>569933</v>
      </c>
      <c r="B3714" t="s">
        <v>1459</v>
      </c>
      <c r="C3714">
        <v>5205</v>
      </c>
      <c r="D3714" t="s">
        <v>1377</v>
      </c>
      <c r="E3714" t="s">
        <v>1378</v>
      </c>
      <c r="F3714" t="s">
        <v>1377</v>
      </c>
      <c r="G3714" t="s">
        <v>1374</v>
      </c>
      <c r="H3714" t="s">
        <v>1375</v>
      </c>
    </row>
    <row r="3715" spans="1:8" x14ac:dyDescent="0.25">
      <c r="A3715">
        <v>569941</v>
      </c>
      <c r="B3715" t="s">
        <v>1460</v>
      </c>
      <c r="C3715">
        <v>5205</v>
      </c>
      <c r="D3715" t="s">
        <v>1377</v>
      </c>
      <c r="E3715" t="s">
        <v>1378</v>
      </c>
      <c r="F3715" t="s">
        <v>1377</v>
      </c>
      <c r="G3715" t="s">
        <v>1374</v>
      </c>
      <c r="H3715" t="s">
        <v>1375</v>
      </c>
    </row>
    <row r="3716" spans="1:8" x14ac:dyDescent="0.25">
      <c r="A3716">
        <v>569950</v>
      </c>
      <c r="B3716" t="s">
        <v>2181</v>
      </c>
      <c r="C3716">
        <v>8122</v>
      </c>
      <c r="D3716" t="s">
        <v>2010</v>
      </c>
      <c r="E3716" t="s">
        <v>2007</v>
      </c>
      <c r="F3716" t="s">
        <v>2006</v>
      </c>
      <c r="G3716" t="s">
        <v>1998</v>
      </c>
      <c r="H3716" t="s">
        <v>1999</v>
      </c>
    </row>
    <row r="3717" spans="1:8" x14ac:dyDescent="0.25">
      <c r="A3717">
        <v>569968</v>
      </c>
      <c r="B3717" t="s">
        <v>1461</v>
      </c>
      <c r="C3717">
        <v>5205</v>
      </c>
      <c r="D3717" t="s">
        <v>1377</v>
      </c>
      <c r="E3717" t="s">
        <v>1378</v>
      </c>
      <c r="F3717" t="s">
        <v>1377</v>
      </c>
      <c r="G3717" t="s">
        <v>1374</v>
      </c>
      <c r="H3717" t="s">
        <v>1375</v>
      </c>
    </row>
    <row r="3718" spans="1:8" x14ac:dyDescent="0.25">
      <c r="A3718">
        <v>569976</v>
      </c>
      <c r="B3718" t="s">
        <v>1462</v>
      </c>
      <c r="C3718">
        <v>5205</v>
      </c>
      <c r="D3718" t="s">
        <v>1377</v>
      </c>
      <c r="E3718" t="s">
        <v>1378</v>
      </c>
      <c r="F3718" t="s">
        <v>1377</v>
      </c>
      <c r="G3718" t="s">
        <v>1374</v>
      </c>
      <c r="H3718" t="s">
        <v>1375</v>
      </c>
    </row>
    <row r="3719" spans="1:8" x14ac:dyDescent="0.25">
      <c r="A3719">
        <v>569984</v>
      </c>
      <c r="B3719" t="s">
        <v>1463</v>
      </c>
      <c r="C3719">
        <v>5205</v>
      </c>
      <c r="D3719" t="s">
        <v>1377</v>
      </c>
      <c r="E3719" t="s">
        <v>1378</v>
      </c>
      <c r="F3719" t="s">
        <v>1377</v>
      </c>
      <c r="G3719" t="s">
        <v>1374</v>
      </c>
      <c r="H3719" t="s">
        <v>1375</v>
      </c>
    </row>
    <row r="3720" spans="1:8" x14ac:dyDescent="0.25">
      <c r="A3720">
        <v>569992</v>
      </c>
      <c r="B3720" t="s">
        <v>1464</v>
      </c>
      <c r="C3720">
        <v>5205</v>
      </c>
      <c r="D3720" t="s">
        <v>1377</v>
      </c>
      <c r="E3720" t="s">
        <v>1378</v>
      </c>
      <c r="F3720" t="s">
        <v>1377</v>
      </c>
      <c r="G3720" t="s">
        <v>1374</v>
      </c>
      <c r="H3720" t="s">
        <v>1375</v>
      </c>
    </row>
    <row r="3721" spans="1:8" x14ac:dyDescent="0.25">
      <c r="A3721">
        <v>570001</v>
      </c>
      <c r="B3721" t="s">
        <v>1465</v>
      </c>
      <c r="C3721">
        <v>5212</v>
      </c>
      <c r="D3721" t="s">
        <v>1451</v>
      </c>
      <c r="E3721" t="s">
        <v>1378</v>
      </c>
      <c r="F3721" t="s">
        <v>1377</v>
      </c>
      <c r="G3721" t="s">
        <v>1374</v>
      </c>
      <c r="H3721" t="s">
        <v>1375</v>
      </c>
    </row>
    <row r="3722" spans="1:8" x14ac:dyDescent="0.25">
      <c r="A3722">
        <v>570010</v>
      </c>
      <c r="B3722" t="s">
        <v>1466</v>
      </c>
      <c r="C3722">
        <v>5205</v>
      </c>
      <c r="D3722" t="s">
        <v>1377</v>
      </c>
      <c r="E3722" t="s">
        <v>1378</v>
      </c>
      <c r="F3722" t="s">
        <v>1377</v>
      </c>
      <c r="G3722" t="s">
        <v>1374</v>
      </c>
      <c r="H3722" t="s">
        <v>1375</v>
      </c>
    </row>
    <row r="3723" spans="1:8" x14ac:dyDescent="0.25">
      <c r="A3723">
        <v>570028</v>
      </c>
      <c r="B3723" t="s">
        <v>1467</v>
      </c>
      <c r="C3723">
        <v>5205</v>
      </c>
      <c r="D3723" t="s">
        <v>1377</v>
      </c>
      <c r="E3723" t="s">
        <v>1378</v>
      </c>
      <c r="F3723" t="s">
        <v>1377</v>
      </c>
      <c r="G3723" t="s">
        <v>1374</v>
      </c>
      <c r="H3723" t="s">
        <v>1375</v>
      </c>
    </row>
    <row r="3724" spans="1:8" x14ac:dyDescent="0.25">
      <c r="A3724">
        <v>570036</v>
      </c>
      <c r="B3724" t="s">
        <v>2182</v>
      </c>
      <c r="C3724">
        <v>8122</v>
      </c>
      <c r="D3724" t="s">
        <v>2010</v>
      </c>
      <c r="E3724" t="s">
        <v>2007</v>
      </c>
      <c r="F3724" t="s">
        <v>2006</v>
      </c>
      <c r="G3724" t="s">
        <v>1998</v>
      </c>
      <c r="H3724" t="s">
        <v>1999</v>
      </c>
    </row>
    <row r="3725" spans="1:8" x14ac:dyDescent="0.25">
      <c r="A3725">
        <v>570044</v>
      </c>
      <c r="B3725" t="s">
        <v>1468</v>
      </c>
      <c r="C3725">
        <v>5205</v>
      </c>
      <c r="D3725" t="s">
        <v>1377</v>
      </c>
      <c r="E3725" t="s">
        <v>1378</v>
      </c>
      <c r="F3725" t="s">
        <v>1377</v>
      </c>
      <c r="G3725" t="s">
        <v>1374</v>
      </c>
      <c r="H3725" t="s">
        <v>1375</v>
      </c>
    </row>
    <row r="3726" spans="1:8" x14ac:dyDescent="0.25">
      <c r="A3726">
        <v>570052</v>
      </c>
      <c r="B3726" t="s">
        <v>1141</v>
      </c>
      <c r="C3726">
        <v>5205</v>
      </c>
      <c r="D3726" t="s">
        <v>1377</v>
      </c>
      <c r="E3726" t="s">
        <v>1378</v>
      </c>
      <c r="F3726" t="s">
        <v>1377</v>
      </c>
      <c r="G3726" t="s">
        <v>1374</v>
      </c>
      <c r="H3726" t="s">
        <v>1375</v>
      </c>
    </row>
    <row r="3727" spans="1:8" x14ac:dyDescent="0.25">
      <c r="A3727">
        <v>570061</v>
      </c>
      <c r="B3727" t="s">
        <v>2541</v>
      </c>
      <c r="C3727">
        <v>7101</v>
      </c>
      <c r="D3727" t="s">
        <v>186</v>
      </c>
      <c r="E3727" t="s">
        <v>2283</v>
      </c>
      <c r="F3727" t="s">
        <v>2284</v>
      </c>
      <c r="G3727" t="s">
        <v>2277</v>
      </c>
      <c r="H3727" t="s">
        <v>2278</v>
      </c>
    </row>
    <row r="3728" spans="1:8" x14ac:dyDescent="0.25">
      <c r="A3728">
        <v>570079</v>
      </c>
      <c r="B3728" t="s">
        <v>2542</v>
      </c>
      <c r="C3728">
        <v>7104</v>
      </c>
      <c r="D3728" t="s">
        <v>2339</v>
      </c>
      <c r="E3728" t="s">
        <v>2283</v>
      </c>
      <c r="F3728" t="s">
        <v>2284</v>
      </c>
      <c r="G3728" t="s">
        <v>2277</v>
      </c>
      <c r="H3728" t="s">
        <v>2278</v>
      </c>
    </row>
    <row r="3729" spans="1:8" x14ac:dyDescent="0.25">
      <c r="A3729">
        <v>570087</v>
      </c>
      <c r="B3729" t="s">
        <v>1469</v>
      </c>
      <c r="C3729">
        <v>5212</v>
      </c>
      <c r="D3729" t="s">
        <v>1451</v>
      </c>
      <c r="E3729" t="s">
        <v>1378</v>
      </c>
      <c r="F3729" t="s">
        <v>1377</v>
      </c>
      <c r="G3729" t="s">
        <v>1374</v>
      </c>
      <c r="H3729" t="s">
        <v>1375</v>
      </c>
    </row>
    <row r="3730" spans="1:8" x14ac:dyDescent="0.25">
      <c r="A3730">
        <v>570095</v>
      </c>
      <c r="B3730" t="s">
        <v>2543</v>
      </c>
      <c r="C3730">
        <v>7113</v>
      </c>
      <c r="D3730" t="s">
        <v>2392</v>
      </c>
      <c r="E3730" t="s">
        <v>2276</v>
      </c>
      <c r="F3730" t="s">
        <v>2275</v>
      </c>
      <c r="G3730" t="s">
        <v>2277</v>
      </c>
      <c r="H3730" t="s">
        <v>2278</v>
      </c>
    </row>
    <row r="3731" spans="1:8" x14ac:dyDescent="0.25">
      <c r="A3731">
        <v>570109</v>
      </c>
      <c r="B3731" t="s">
        <v>1470</v>
      </c>
      <c r="C3731">
        <v>5205</v>
      </c>
      <c r="D3731" t="s">
        <v>1377</v>
      </c>
      <c r="E3731" t="s">
        <v>1378</v>
      </c>
      <c r="F3731" t="s">
        <v>1377</v>
      </c>
      <c r="G3731" t="s">
        <v>1374</v>
      </c>
      <c r="H3731" t="s">
        <v>1375</v>
      </c>
    </row>
    <row r="3732" spans="1:8" x14ac:dyDescent="0.25">
      <c r="A3732">
        <v>570117</v>
      </c>
      <c r="B3732" t="s">
        <v>2544</v>
      </c>
      <c r="C3732">
        <v>7111</v>
      </c>
      <c r="D3732" t="s">
        <v>2275</v>
      </c>
      <c r="E3732" t="s">
        <v>2276</v>
      </c>
      <c r="F3732" t="s">
        <v>2275</v>
      </c>
      <c r="G3732" t="s">
        <v>2277</v>
      </c>
      <c r="H3732" t="s">
        <v>2278</v>
      </c>
    </row>
    <row r="3733" spans="1:8" x14ac:dyDescent="0.25">
      <c r="A3733">
        <v>570125</v>
      </c>
      <c r="B3733" t="s">
        <v>1471</v>
      </c>
      <c r="C3733">
        <v>5205</v>
      </c>
      <c r="D3733" t="s">
        <v>1377</v>
      </c>
      <c r="E3733" t="s">
        <v>1378</v>
      </c>
      <c r="F3733" t="s">
        <v>1377</v>
      </c>
      <c r="G3733" t="s">
        <v>1374</v>
      </c>
      <c r="H3733" t="s">
        <v>1375</v>
      </c>
    </row>
    <row r="3734" spans="1:8" x14ac:dyDescent="0.25">
      <c r="A3734">
        <v>570133</v>
      </c>
      <c r="B3734" t="s">
        <v>1472</v>
      </c>
      <c r="C3734">
        <v>5205</v>
      </c>
      <c r="D3734" t="s">
        <v>1377</v>
      </c>
      <c r="E3734" t="s">
        <v>1378</v>
      </c>
      <c r="F3734" t="s">
        <v>1377</v>
      </c>
      <c r="G3734" t="s">
        <v>1374</v>
      </c>
      <c r="H3734" t="s">
        <v>1375</v>
      </c>
    </row>
    <row r="3735" spans="1:8" x14ac:dyDescent="0.25">
      <c r="A3735">
        <v>570141</v>
      </c>
      <c r="B3735" t="s">
        <v>2545</v>
      </c>
      <c r="C3735">
        <v>7113</v>
      </c>
      <c r="D3735" t="s">
        <v>2392</v>
      </c>
      <c r="E3735" t="s">
        <v>2276</v>
      </c>
      <c r="F3735" t="s">
        <v>2275</v>
      </c>
      <c r="G3735" t="s">
        <v>2277</v>
      </c>
      <c r="H3735" t="s">
        <v>2278</v>
      </c>
    </row>
    <row r="3736" spans="1:8" x14ac:dyDescent="0.25">
      <c r="A3736">
        <v>570150</v>
      </c>
      <c r="B3736" t="s">
        <v>1473</v>
      </c>
      <c r="C3736">
        <v>5205</v>
      </c>
      <c r="D3736" t="s">
        <v>1377</v>
      </c>
      <c r="E3736" t="s">
        <v>1378</v>
      </c>
      <c r="F3736" t="s">
        <v>1377</v>
      </c>
      <c r="G3736" t="s">
        <v>1374</v>
      </c>
      <c r="H3736" t="s">
        <v>1375</v>
      </c>
    </row>
    <row r="3737" spans="1:8" x14ac:dyDescent="0.25">
      <c r="A3737">
        <v>570168</v>
      </c>
      <c r="B3737" t="s">
        <v>1474</v>
      </c>
      <c r="C3737">
        <v>5205</v>
      </c>
      <c r="D3737" t="s">
        <v>1377</v>
      </c>
      <c r="E3737" t="s">
        <v>1378</v>
      </c>
      <c r="F3737" t="s">
        <v>1377</v>
      </c>
      <c r="G3737" t="s">
        <v>1374</v>
      </c>
      <c r="H3737" t="s">
        <v>1375</v>
      </c>
    </row>
    <row r="3738" spans="1:8" x14ac:dyDescent="0.25">
      <c r="A3738">
        <v>570176</v>
      </c>
      <c r="B3738" t="s">
        <v>1475</v>
      </c>
      <c r="C3738">
        <v>5205</v>
      </c>
      <c r="D3738" t="s">
        <v>1377</v>
      </c>
      <c r="E3738" t="s">
        <v>1378</v>
      </c>
      <c r="F3738" t="s">
        <v>1377</v>
      </c>
      <c r="G3738" t="s">
        <v>1374</v>
      </c>
      <c r="H3738" t="s">
        <v>1375</v>
      </c>
    </row>
    <row r="3739" spans="1:8" x14ac:dyDescent="0.25">
      <c r="A3739">
        <v>570184</v>
      </c>
      <c r="B3739" t="s">
        <v>1476</v>
      </c>
      <c r="C3739">
        <v>5205</v>
      </c>
      <c r="D3739" t="s">
        <v>1377</v>
      </c>
      <c r="E3739" t="s">
        <v>1378</v>
      </c>
      <c r="F3739" t="s">
        <v>1377</v>
      </c>
      <c r="G3739" t="s">
        <v>1374</v>
      </c>
      <c r="H3739" t="s">
        <v>1375</v>
      </c>
    </row>
    <row r="3740" spans="1:8" x14ac:dyDescent="0.25">
      <c r="A3740">
        <v>570192</v>
      </c>
      <c r="B3740" t="s">
        <v>1477</v>
      </c>
      <c r="C3740">
        <v>5212</v>
      </c>
      <c r="D3740" t="s">
        <v>1451</v>
      </c>
      <c r="E3740" t="s">
        <v>1378</v>
      </c>
      <c r="F3740" t="s">
        <v>1377</v>
      </c>
      <c r="G3740" t="s">
        <v>1374</v>
      </c>
      <c r="H3740" t="s">
        <v>1375</v>
      </c>
    </row>
    <row r="3741" spans="1:8" x14ac:dyDescent="0.25">
      <c r="A3741">
        <v>570206</v>
      </c>
      <c r="B3741" t="s">
        <v>1478</v>
      </c>
      <c r="C3741">
        <v>5205</v>
      </c>
      <c r="D3741" t="s">
        <v>1377</v>
      </c>
      <c r="E3741" t="s">
        <v>1378</v>
      </c>
      <c r="F3741" t="s">
        <v>1377</v>
      </c>
      <c r="G3741" t="s">
        <v>1374</v>
      </c>
      <c r="H3741" t="s">
        <v>1375</v>
      </c>
    </row>
    <row r="3742" spans="1:8" x14ac:dyDescent="0.25">
      <c r="A3742">
        <v>570214</v>
      </c>
      <c r="B3742" t="s">
        <v>1479</v>
      </c>
      <c r="C3742">
        <v>5205</v>
      </c>
      <c r="D3742" t="s">
        <v>1377</v>
      </c>
      <c r="E3742" t="s">
        <v>1378</v>
      </c>
      <c r="F3742" t="s">
        <v>1377</v>
      </c>
      <c r="G3742" t="s">
        <v>1374</v>
      </c>
      <c r="H3742" t="s">
        <v>1375</v>
      </c>
    </row>
    <row r="3743" spans="1:8" x14ac:dyDescent="0.25">
      <c r="A3743">
        <v>570222</v>
      </c>
      <c r="B3743" t="s">
        <v>1480</v>
      </c>
      <c r="C3743">
        <v>5205</v>
      </c>
      <c r="D3743" t="s">
        <v>1377</v>
      </c>
      <c r="E3743" t="s">
        <v>1378</v>
      </c>
      <c r="F3743" t="s">
        <v>1377</v>
      </c>
      <c r="G3743" t="s">
        <v>1374</v>
      </c>
      <c r="H3743" t="s">
        <v>1375</v>
      </c>
    </row>
    <row r="3744" spans="1:8" x14ac:dyDescent="0.25">
      <c r="A3744">
        <v>570231</v>
      </c>
      <c r="B3744" t="s">
        <v>1481</v>
      </c>
      <c r="C3744">
        <v>5205</v>
      </c>
      <c r="D3744" t="s">
        <v>1377</v>
      </c>
      <c r="E3744" t="s">
        <v>1378</v>
      </c>
      <c r="F3744" t="s">
        <v>1377</v>
      </c>
      <c r="G3744" t="s">
        <v>1374</v>
      </c>
      <c r="H3744" t="s">
        <v>1375</v>
      </c>
    </row>
    <row r="3745" spans="1:8" x14ac:dyDescent="0.25">
      <c r="A3745">
        <v>570249</v>
      </c>
      <c r="B3745" t="s">
        <v>1482</v>
      </c>
      <c r="C3745">
        <v>5205</v>
      </c>
      <c r="D3745" t="s">
        <v>1377</v>
      </c>
      <c r="E3745" t="s">
        <v>1378</v>
      </c>
      <c r="F3745" t="s">
        <v>1377</v>
      </c>
      <c r="G3745" t="s">
        <v>1374</v>
      </c>
      <c r="H3745" t="s">
        <v>1375</v>
      </c>
    </row>
    <row r="3746" spans="1:8" x14ac:dyDescent="0.25">
      <c r="A3746">
        <v>570257</v>
      </c>
      <c r="B3746" t="s">
        <v>1483</v>
      </c>
      <c r="C3746">
        <v>5205</v>
      </c>
      <c r="D3746" t="s">
        <v>1377</v>
      </c>
      <c r="E3746" t="s">
        <v>1378</v>
      </c>
      <c r="F3746" t="s">
        <v>1377</v>
      </c>
      <c r="G3746" t="s">
        <v>1374</v>
      </c>
      <c r="H3746" t="s">
        <v>1375</v>
      </c>
    </row>
    <row r="3747" spans="1:8" x14ac:dyDescent="0.25">
      <c r="A3747">
        <v>570265</v>
      </c>
      <c r="B3747" t="s">
        <v>1484</v>
      </c>
      <c r="C3747">
        <v>5205</v>
      </c>
      <c r="D3747" t="s">
        <v>1377</v>
      </c>
      <c r="E3747" t="s">
        <v>1378</v>
      </c>
      <c r="F3747" t="s">
        <v>1377</v>
      </c>
      <c r="G3747" t="s">
        <v>1374</v>
      </c>
      <c r="H3747" t="s">
        <v>1375</v>
      </c>
    </row>
    <row r="3748" spans="1:8" x14ac:dyDescent="0.25">
      <c r="A3748">
        <v>570273</v>
      </c>
      <c r="B3748" t="s">
        <v>1485</v>
      </c>
      <c r="C3748">
        <v>5205</v>
      </c>
      <c r="D3748" t="s">
        <v>1377</v>
      </c>
      <c r="E3748" t="s">
        <v>1378</v>
      </c>
      <c r="F3748" t="s">
        <v>1377</v>
      </c>
      <c r="G3748" t="s">
        <v>1374</v>
      </c>
      <c r="H3748" t="s">
        <v>1375</v>
      </c>
    </row>
    <row r="3749" spans="1:8" x14ac:dyDescent="0.25">
      <c r="A3749">
        <v>570281</v>
      </c>
      <c r="B3749" t="s">
        <v>2546</v>
      </c>
      <c r="C3749">
        <v>7106</v>
      </c>
      <c r="D3749" t="s">
        <v>2407</v>
      </c>
      <c r="E3749" t="s">
        <v>2276</v>
      </c>
      <c r="F3749" t="s">
        <v>2275</v>
      </c>
      <c r="G3749" t="s">
        <v>2277</v>
      </c>
      <c r="H3749" t="s">
        <v>2278</v>
      </c>
    </row>
    <row r="3750" spans="1:8" x14ac:dyDescent="0.25">
      <c r="A3750">
        <v>570290</v>
      </c>
      <c r="B3750" t="s">
        <v>1486</v>
      </c>
      <c r="C3750">
        <v>5205</v>
      </c>
      <c r="D3750" t="s">
        <v>1377</v>
      </c>
      <c r="E3750" t="s">
        <v>1378</v>
      </c>
      <c r="F3750" t="s">
        <v>1377</v>
      </c>
      <c r="G3750" t="s">
        <v>1374</v>
      </c>
      <c r="H3750" t="s">
        <v>1375</v>
      </c>
    </row>
    <row r="3751" spans="1:8" x14ac:dyDescent="0.25">
      <c r="A3751">
        <v>570303</v>
      </c>
      <c r="B3751" t="s">
        <v>1487</v>
      </c>
      <c r="C3751">
        <v>5205</v>
      </c>
      <c r="D3751" t="s">
        <v>1377</v>
      </c>
      <c r="E3751" t="s">
        <v>1378</v>
      </c>
      <c r="F3751" t="s">
        <v>1377</v>
      </c>
      <c r="G3751" t="s">
        <v>1374</v>
      </c>
      <c r="H3751" t="s">
        <v>1375</v>
      </c>
    </row>
    <row r="3752" spans="1:8" x14ac:dyDescent="0.25">
      <c r="A3752">
        <v>570311</v>
      </c>
      <c r="B3752" t="s">
        <v>1488</v>
      </c>
      <c r="C3752">
        <v>5205</v>
      </c>
      <c r="D3752" t="s">
        <v>1377</v>
      </c>
      <c r="E3752" t="s">
        <v>1378</v>
      </c>
      <c r="F3752" t="s">
        <v>1377</v>
      </c>
      <c r="G3752" t="s">
        <v>1374</v>
      </c>
      <c r="H3752" t="s">
        <v>1375</v>
      </c>
    </row>
    <row r="3753" spans="1:8" x14ac:dyDescent="0.25">
      <c r="A3753">
        <v>570320</v>
      </c>
      <c r="B3753" t="s">
        <v>997</v>
      </c>
      <c r="C3753">
        <v>5205</v>
      </c>
      <c r="D3753" t="s">
        <v>1377</v>
      </c>
      <c r="E3753" t="s">
        <v>1378</v>
      </c>
      <c r="F3753" t="s">
        <v>1377</v>
      </c>
      <c r="G3753" t="s">
        <v>1374</v>
      </c>
      <c r="H3753" t="s">
        <v>1375</v>
      </c>
    </row>
    <row r="3754" spans="1:8" x14ac:dyDescent="0.25">
      <c r="A3754">
        <v>570338</v>
      </c>
      <c r="B3754" t="s">
        <v>2547</v>
      </c>
      <c r="C3754">
        <v>7113</v>
      </c>
      <c r="D3754" t="s">
        <v>2392</v>
      </c>
      <c r="E3754" t="s">
        <v>2276</v>
      </c>
      <c r="F3754" t="s">
        <v>2275</v>
      </c>
      <c r="G3754" t="s">
        <v>2277</v>
      </c>
      <c r="H3754" t="s">
        <v>2278</v>
      </c>
    </row>
    <row r="3755" spans="1:8" x14ac:dyDescent="0.25">
      <c r="A3755">
        <v>570346</v>
      </c>
      <c r="B3755" t="s">
        <v>5307</v>
      </c>
      <c r="C3755">
        <v>7212</v>
      </c>
      <c r="D3755" t="s">
        <v>5230</v>
      </c>
      <c r="E3755" t="s">
        <v>5229</v>
      </c>
      <c r="F3755" t="s">
        <v>5230</v>
      </c>
      <c r="G3755" t="s">
        <v>5225</v>
      </c>
      <c r="H3755" t="s">
        <v>5226</v>
      </c>
    </row>
    <row r="3756" spans="1:8" x14ac:dyDescent="0.25">
      <c r="A3756">
        <v>570354</v>
      </c>
      <c r="B3756" t="s">
        <v>1489</v>
      </c>
      <c r="C3756">
        <v>5205</v>
      </c>
      <c r="D3756" t="s">
        <v>1377</v>
      </c>
      <c r="E3756" t="s">
        <v>1378</v>
      </c>
      <c r="F3756" t="s">
        <v>1377</v>
      </c>
      <c r="G3756" t="s">
        <v>1374</v>
      </c>
      <c r="H3756" t="s">
        <v>1375</v>
      </c>
    </row>
    <row r="3757" spans="1:8" x14ac:dyDescent="0.25">
      <c r="A3757">
        <v>570362</v>
      </c>
      <c r="B3757" t="s">
        <v>1490</v>
      </c>
      <c r="C3757">
        <v>5212</v>
      </c>
      <c r="D3757" t="s">
        <v>1451</v>
      </c>
      <c r="E3757" t="s">
        <v>1378</v>
      </c>
      <c r="F3757" t="s">
        <v>1377</v>
      </c>
      <c r="G3757" t="s">
        <v>1374</v>
      </c>
      <c r="H3757" t="s">
        <v>1375</v>
      </c>
    </row>
    <row r="3758" spans="1:8" x14ac:dyDescent="0.25">
      <c r="A3758">
        <v>570371</v>
      </c>
      <c r="B3758" t="s">
        <v>2382</v>
      </c>
      <c r="C3758">
        <v>7212</v>
      </c>
      <c r="D3758" t="s">
        <v>5230</v>
      </c>
      <c r="E3758" t="s">
        <v>5229</v>
      </c>
      <c r="F3758" t="s">
        <v>5230</v>
      </c>
      <c r="G3758" t="s">
        <v>5225</v>
      </c>
      <c r="H3758" t="s">
        <v>5226</v>
      </c>
    </row>
    <row r="3759" spans="1:8" x14ac:dyDescent="0.25">
      <c r="A3759">
        <v>570397</v>
      </c>
      <c r="B3759" t="s">
        <v>1491</v>
      </c>
      <c r="C3759">
        <v>5212</v>
      </c>
      <c r="D3759" t="s">
        <v>1451</v>
      </c>
      <c r="E3759" t="s">
        <v>1378</v>
      </c>
      <c r="F3759" t="s">
        <v>1377</v>
      </c>
      <c r="G3759" t="s">
        <v>1374</v>
      </c>
      <c r="H3759" t="s">
        <v>1375</v>
      </c>
    </row>
    <row r="3760" spans="1:8" x14ac:dyDescent="0.25">
      <c r="A3760">
        <v>570401</v>
      </c>
      <c r="B3760" t="s">
        <v>1492</v>
      </c>
      <c r="C3760">
        <v>5212</v>
      </c>
      <c r="D3760" t="s">
        <v>1451</v>
      </c>
      <c r="E3760" t="s">
        <v>1378</v>
      </c>
      <c r="F3760" t="s">
        <v>1377</v>
      </c>
      <c r="G3760" t="s">
        <v>1374</v>
      </c>
      <c r="H3760" t="s">
        <v>1375</v>
      </c>
    </row>
    <row r="3761" spans="1:8" x14ac:dyDescent="0.25">
      <c r="A3761">
        <v>570419</v>
      </c>
      <c r="B3761" t="s">
        <v>1493</v>
      </c>
      <c r="C3761">
        <v>5205</v>
      </c>
      <c r="D3761" t="s">
        <v>1377</v>
      </c>
      <c r="E3761" t="s">
        <v>1378</v>
      </c>
      <c r="F3761" t="s">
        <v>1377</v>
      </c>
      <c r="G3761" t="s">
        <v>1374</v>
      </c>
      <c r="H3761" t="s">
        <v>1375</v>
      </c>
    </row>
    <row r="3762" spans="1:8" x14ac:dyDescent="0.25">
      <c r="A3762">
        <v>570427</v>
      </c>
      <c r="B3762" t="s">
        <v>1494</v>
      </c>
      <c r="C3762">
        <v>5212</v>
      </c>
      <c r="D3762" t="s">
        <v>1451</v>
      </c>
      <c r="E3762" t="s">
        <v>1378</v>
      </c>
      <c r="F3762" t="s">
        <v>1377</v>
      </c>
      <c r="G3762" t="s">
        <v>1374</v>
      </c>
      <c r="H3762" t="s">
        <v>1375</v>
      </c>
    </row>
    <row r="3763" spans="1:8" x14ac:dyDescent="0.25">
      <c r="A3763">
        <v>570435</v>
      </c>
      <c r="B3763" t="s">
        <v>1495</v>
      </c>
      <c r="C3763">
        <v>5205</v>
      </c>
      <c r="D3763" t="s">
        <v>1377</v>
      </c>
      <c r="E3763" t="s">
        <v>1378</v>
      </c>
      <c r="F3763" t="s">
        <v>1377</v>
      </c>
      <c r="G3763" t="s">
        <v>1374</v>
      </c>
      <c r="H3763" t="s">
        <v>1375</v>
      </c>
    </row>
    <row r="3764" spans="1:8" x14ac:dyDescent="0.25">
      <c r="A3764">
        <v>570443</v>
      </c>
      <c r="B3764" t="s">
        <v>1496</v>
      </c>
      <c r="C3764">
        <v>5205</v>
      </c>
      <c r="D3764" t="s">
        <v>1377</v>
      </c>
      <c r="E3764" t="s">
        <v>1378</v>
      </c>
      <c r="F3764" t="s">
        <v>1377</v>
      </c>
      <c r="G3764" t="s">
        <v>1374</v>
      </c>
      <c r="H3764" t="s">
        <v>1375</v>
      </c>
    </row>
    <row r="3765" spans="1:8" x14ac:dyDescent="0.25">
      <c r="A3765">
        <v>570451</v>
      </c>
      <c r="B3765" t="s">
        <v>1497</v>
      </c>
      <c r="C3765">
        <v>5205</v>
      </c>
      <c r="D3765" t="s">
        <v>1377</v>
      </c>
      <c r="E3765" t="s">
        <v>1378</v>
      </c>
      <c r="F3765" t="s">
        <v>1377</v>
      </c>
      <c r="G3765" t="s">
        <v>1374</v>
      </c>
      <c r="H3765" t="s">
        <v>1375</v>
      </c>
    </row>
    <row r="3766" spans="1:8" x14ac:dyDescent="0.25">
      <c r="A3766">
        <v>570478</v>
      </c>
      <c r="B3766" t="s">
        <v>1498</v>
      </c>
      <c r="C3766">
        <v>5212</v>
      </c>
      <c r="D3766" t="s">
        <v>1451</v>
      </c>
      <c r="E3766" t="s">
        <v>1378</v>
      </c>
      <c r="F3766" t="s">
        <v>1377</v>
      </c>
      <c r="G3766" t="s">
        <v>1374</v>
      </c>
      <c r="H3766" t="s">
        <v>1375</v>
      </c>
    </row>
    <row r="3767" spans="1:8" x14ac:dyDescent="0.25">
      <c r="A3767">
        <v>570494</v>
      </c>
      <c r="B3767" t="s">
        <v>1499</v>
      </c>
      <c r="C3767">
        <v>5205</v>
      </c>
      <c r="D3767" t="s">
        <v>1377</v>
      </c>
      <c r="E3767" t="s">
        <v>1378</v>
      </c>
      <c r="F3767" t="s">
        <v>1377</v>
      </c>
      <c r="G3767" t="s">
        <v>1374</v>
      </c>
      <c r="H3767" t="s">
        <v>1375</v>
      </c>
    </row>
    <row r="3768" spans="1:8" x14ac:dyDescent="0.25">
      <c r="A3768">
        <v>570508</v>
      </c>
      <c r="B3768" t="s">
        <v>1451</v>
      </c>
      <c r="C3768">
        <v>5212</v>
      </c>
      <c r="D3768" t="s">
        <v>1451</v>
      </c>
      <c r="E3768" t="s">
        <v>1378</v>
      </c>
      <c r="F3768" t="s">
        <v>1377</v>
      </c>
      <c r="G3768" t="s">
        <v>1374</v>
      </c>
      <c r="H3768" t="s">
        <v>1375</v>
      </c>
    </row>
    <row r="3769" spans="1:8" x14ac:dyDescent="0.25">
      <c r="A3769">
        <v>570516</v>
      </c>
      <c r="B3769" t="s">
        <v>1500</v>
      </c>
      <c r="C3769">
        <v>5212</v>
      </c>
      <c r="D3769" t="s">
        <v>1451</v>
      </c>
      <c r="E3769" t="s">
        <v>1378</v>
      </c>
      <c r="F3769" t="s">
        <v>1377</v>
      </c>
      <c r="G3769" t="s">
        <v>1374</v>
      </c>
      <c r="H3769" t="s">
        <v>1375</v>
      </c>
    </row>
    <row r="3770" spans="1:8" x14ac:dyDescent="0.25">
      <c r="A3770">
        <v>570524</v>
      </c>
      <c r="B3770" t="s">
        <v>201</v>
      </c>
      <c r="C3770">
        <v>5205</v>
      </c>
      <c r="D3770" t="s">
        <v>1377</v>
      </c>
      <c r="E3770" t="s">
        <v>1378</v>
      </c>
      <c r="F3770" t="s">
        <v>1377</v>
      </c>
      <c r="G3770" t="s">
        <v>1374</v>
      </c>
      <c r="H3770" t="s">
        <v>1375</v>
      </c>
    </row>
    <row r="3771" spans="1:8" x14ac:dyDescent="0.25">
      <c r="A3771">
        <v>570532</v>
      </c>
      <c r="B3771" t="s">
        <v>1501</v>
      </c>
      <c r="C3771">
        <v>5205</v>
      </c>
      <c r="D3771" t="s">
        <v>1377</v>
      </c>
      <c r="E3771" t="s">
        <v>1378</v>
      </c>
      <c r="F3771" t="s">
        <v>1377</v>
      </c>
      <c r="G3771" t="s">
        <v>1374</v>
      </c>
      <c r="H3771" t="s">
        <v>1375</v>
      </c>
    </row>
    <row r="3772" spans="1:8" x14ac:dyDescent="0.25">
      <c r="A3772">
        <v>570541</v>
      </c>
      <c r="B3772" t="s">
        <v>1502</v>
      </c>
      <c r="C3772">
        <v>5205</v>
      </c>
      <c r="D3772" t="s">
        <v>1377</v>
      </c>
      <c r="E3772" t="s">
        <v>1378</v>
      </c>
      <c r="F3772" t="s">
        <v>1377</v>
      </c>
      <c r="G3772" t="s">
        <v>1374</v>
      </c>
      <c r="H3772" t="s">
        <v>1375</v>
      </c>
    </row>
    <row r="3773" spans="1:8" x14ac:dyDescent="0.25">
      <c r="A3773">
        <v>570567</v>
      </c>
      <c r="B3773" t="s">
        <v>739</v>
      </c>
      <c r="C3773">
        <v>5212</v>
      </c>
      <c r="D3773" t="s">
        <v>1451</v>
      </c>
      <c r="E3773" t="s">
        <v>1378</v>
      </c>
      <c r="F3773" t="s">
        <v>1377</v>
      </c>
      <c r="G3773" t="s">
        <v>1374</v>
      </c>
      <c r="H3773" t="s">
        <v>1375</v>
      </c>
    </row>
    <row r="3774" spans="1:8" x14ac:dyDescent="0.25">
      <c r="A3774">
        <v>570575</v>
      </c>
      <c r="B3774" t="s">
        <v>36</v>
      </c>
      <c r="C3774">
        <v>5205</v>
      </c>
      <c r="D3774" t="s">
        <v>1377</v>
      </c>
      <c r="E3774" t="s">
        <v>1378</v>
      </c>
      <c r="F3774" t="s">
        <v>1377</v>
      </c>
      <c r="G3774" t="s">
        <v>1374</v>
      </c>
      <c r="H3774" t="s">
        <v>1375</v>
      </c>
    </row>
    <row r="3775" spans="1:8" x14ac:dyDescent="0.25">
      <c r="A3775">
        <v>570648</v>
      </c>
      <c r="B3775" t="s">
        <v>1503</v>
      </c>
      <c r="C3775">
        <v>5212</v>
      </c>
      <c r="D3775" t="s">
        <v>1451</v>
      </c>
      <c r="E3775" t="s">
        <v>1378</v>
      </c>
      <c r="F3775" t="s">
        <v>1377</v>
      </c>
      <c r="G3775" t="s">
        <v>1374</v>
      </c>
      <c r="H3775" t="s">
        <v>1375</v>
      </c>
    </row>
    <row r="3776" spans="1:8" x14ac:dyDescent="0.25">
      <c r="A3776">
        <v>570656</v>
      </c>
      <c r="B3776" t="s">
        <v>1504</v>
      </c>
      <c r="C3776">
        <v>5205</v>
      </c>
      <c r="D3776" t="s">
        <v>1377</v>
      </c>
      <c r="E3776" t="s">
        <v>1378</v>
      </c>
      <c r="F3776" t="s">
        <v>1377</v>
      </c>
      <c r="G3776" t="s">
        <v>1374</v>
      </c>
      <c r="H3776" t="s">
        <v>1375</v>
      </c>
    </row>
    <row r="3777" spans="1:8" x14ac:dyDescent="0.25">
      <c r="A3777">
        <v>570672</v>
      </c>
      <c r="B3777" t="s">
        <v>1505</v>
      </c>
      <c r="C3777">
        <v>5205</v>
      </c>
      <c r="D3777" t="s">
        <v>1377</v>
      </c>
      <c r="E3777" t="s">
        <v>1378</v>
      </c>
      <c r="F3777" t="s">
        <v>1377</v>
      </c>
      <c r="G3777" t="s">
        <v>1374</v>
      </c>
      <c r="H3777" t="s">
        <v>1375</v>
      </c>
    </row>
    <row r="3778" spans="1:8" x14ac:dyDescent="0.25">
      <c r="A3778">
        <v>570681</v>
      </c>
      <c r="B3778" t="s">
        <v>1506</v>
      </c>
      <c r="C3778">
        <v>5205</v>
      </c>
      <c r="D3778" t="s">
        <v>1377</v>
      </c>
      <c r="E3778" t="s">
        <v>1378</v>
      </c>
      <c r="F3778" t="s">
        <v>1377</v>
      </c>
      <c r="G3778" t="s">
        <v>1374</v>
      </c>
      <c r="H3778" t="s">
        <v>1375</v>
      </c>
    </row>
    <row r="3779" spans="1:8" x14ac:dyDescent="0.25">
      <c r="A3779">
        <v>570702</v>
      </c>
      <c r="B3779" t="s">
        <v>1507</v>
      </c>
      <c r="C3779">
        <v>5205</v>
      </c>
      <c r="D3779" t="s">
        <v>1377</v>
      </c>
      <c r="E3779" t="s">
        <v>1378</v>
      </c>
      <c r="F3779" t="s">
        <v>1377</v>
      </c>
      <c r="G3779" t="s">
        <v>1374</v>
      </c>
      <c r="H3779" t="s">
        <v>1375</v>
      </c>
    </row>
    <row r="3780" spans="1:8" x14ac:dyDescent="0.25">
      <c r="A3780">
        <v>570711</v>
      </c>
      <c r="B3780" t="s">
        <v>1508</v>
      </c>
      <c r="C3780">
        <v>5205</v>
      </c>
      <c r="D3780" t="s">
        <v>1377</v>
      </c>
      <c r="E3780" t="s">
        <v>1378</v>
      </c>
      <c r="F3780" t="s">
        <v>1377</v>
      </c>
      <c r="G3780" t="s">
        <v>1374</v>
      </c>
      <c r="H3780" t="s">
        <v>1375</v>
      </c>
    </row>
    <row r="3781" spans="1:8" x14ac:dyDescent="0.25">
      <c r="A3781">
        <v>570729</v>
      </c>
      <c r="B3781" t="s">
        <v>1509</v>
      </c>
      <c r="C3781">
        <v>5205</v>
      </c>
      <c r="D3781" t="s">
        <v>1377</v>
      </c>
      <c r="E3781" t="s">
        <v>1378</v>
      </c>
      <c r="F3781" t="s">
        <v>1377</v>
      </c>
      <c r="G3781" t="s">
        <v>1374</v>
      </c>
      <c r="H3781" t="s">
        <v>1375</v>
      </c>
    </row>
    <row r="3782" spans="1:8" x14ac:dyDescent="0.25">
      <c r="A3782">
        <v>570745</v>
      </c>
      <c r="B3782" t="s">
        <v>1510</v>
      </c>
      <c r="C3782">
        <v>5205</v>
      </c>
      <c r="D3782" t="s">
        <v>1377</v>
      </c>
      <c r="E3782" t="s">
        <v>1378</v>
      </c>
      <c r="F3782" t="s">
        <v>1377</v>
      </c>
      <c r="G3782" t="s">
        <v>1374</v>
      </c>
      <c r="H3782" t="s">
        <v>1375</v>
      </c>
    </row>
    <row r="3783" spans="1:8" x14ac:dyDescent="0.25">
      <c r="A3783">
        <v>570753</v>
      </c>
      <c r="B3783" t="s">
        <v>4295</v>
      </c>
      <c r="C3783">
        <v>2115</v>
      </c>
      <c r="D3783" t="s">
        <v>3506</v>
      </c>
      <c r="E3783" t="s">
        <v>3507</v>
      </c>
      <c r="F3783" t="s">
        <v>3506</v>
      </c>
      <c r="G3783" t="s">
        <v>3447</v>
      </c>
      <c r="H3783" t="s">
        <v>3448</v>
      </c>
    </row>
    <row r="3784" spans="1:8" x14ac:dyDescent="0.25">
      <c r="A3784">
        <v>570761</v>
      </c>
      <c r="B3784" t="s">
        <v>4296</v>
      </c>
      <c r="C3784">
        <v>2115</v>
      </c>
      <c r="D3784" t="s">
        <v>3506</v>
      </c>
      <c r="E3784" t="s">
        <v>3507</v>
      </c>
      <c r="F3784" t="s">
        <v>3506</v>
      </c>
      <c r="G3784" t="s">
        <v>3447</v>
      </c>
      <c r="H3784" t="s">
        <v>3448</v>
      </c>
    </row>
    <row r="3785" spans="1:8" x14ac:dyDescent="0.25">
      <c r="A3785">
        <v>570770</v>
      </c>
      <c r="B3785" t="s">
        <v>4297</v>
      </c>
      <c r="C3785">
        <v>2116</v>
      </c>
      <c r="D3785" t="s">
        <v>3509</v>
      </c>
      <c r="E3785" t="s">
        <v>3507</v>
      </c>
      <c r="F3785" t="s">
        <v>3506</v>
      </c>
      <c r="G3785" t="s">
        <v>3447</v>
      </c>
      <c r="H3785" t="s">
        <v>3448</v>
      </c>
    </row>
    <row r="3786" spans="1:8" x14ac:dyDescent="0.25">
      <c r="A3786">
        <v>570788</v>
      </c>
      <c r="B3786" t="s">
        <v>4298</v>
      </c>
      <c r="C3786">
        <v>2115</v>
      </c>
      <c r="D3786" t="s">
        <v>3506</v>
      </c>
      <c r="E3786" t="s">
        <v>3507</v>
      </c>
      <c r="F3786" t="s">
        <v>3506</v>
      </c>
      <c r="G3786" t="s">
        <v>3447</v>
      </c>
      <c r="H3786" t="s">
        <v>3448</v>
      </c>
    </row>
    <row r="3787" spans="1:8" x14ac:dyDescent="0.25">
      <c r="A3787">
        <v>570796</v>
      </c>
      <c r="B3787" t="s">
        <v>1511</v>
      </c>
      <c r="C3787">
        <v>5205</v>
      </c>
      <c r="D3787" t="s">
        <v>1377</v>
      </c>
      <c r="E3787" t="s">
        <v>1378</v>
      </c>
      <c r="F3787" t="s">
        <v>1377</v>
      </c>
      <c r="G3787" t="s">
        <v>1374</v>
      </c>
      <c r="H3787" t="s">
        <v>1375</v>
      </c>
    </row>
    <row r="3788" spans="1:8" x14ac:dyDescent="0.25">
      <c r="A3788">
        <v>570800</v>
      </c>
      <c r="B3788" t="s">
        <v>475</v>
      </c>
      <c r="C3788">
        <v>5205</v>
      </c>
      <c r="D3788" t="s">
        <v>1377</v>
      </c>
      <c r="E3788" t="s">
        <v>1378</v>
      </c>
      <c r="F3788" t="s">
        <v>1377</v>
      </c>
      <c r="G3788" t="s">
        <v>1374</v>
      </c>
      <c r="H3788" t="s">
        <v>1375</v>
      </c>
    </row>
    <row r="3789" spans="1:8" x14ac:dyDescent="0.25">
      <c r="A3789">
        <v>570818</v>
      </c>
      <c r="B3789" t="s">
        <v>1261</v>
      </c>
      <c r="C3789">
        <v>2115</v>
      </c>
      <c r="D3789" t="s">
        <v>3506</v>
      </c>
      <c r="E3789" t="s">
        <v>3507</v>
      </c>
      <c r="F3789" t="s">
        <v>3506</v>
      </c>
      <c r="G3789" t="s">
        <v>3447</v>
      </c>
      <c r="H3789" t="s">
        <v>3448</v>
      </c>
    </row>
    <row r="3790" spans="1:8" x14ac:dyDescent="0.25">
      <c r="A3790">
        <v>570826</v>
      </c>
      <c r="B3790" t="s">
        <v>4299</v>
      </c>
      <c r="C3790">
        <v>2115</v>
      </c>
      <c r="D3790" t="s">
        <v>3506</v>
      </c>
      <c r="E3790" t="s">
        <v>3507</v>
      </c>
      <c r="F3790" t="s">
        <v>3506</v>
      </c>
      <c r="G3790" t="s">
        <v>3447</v>
      </c>
      <c r="H3790" t="s">
        <v>3448</v>
      </c>
    </row>
    <row r="3791" spans="1:8" x14ac:dyDescent="0.25">
      <c r="A3791">
        <v>570834</v>
      </c>
      <c r="B3791" t="s">
        <v>1512</v>
      </c>
      <c r="C3791">
        <v>5212</v>
      </c>
      <c r="D3791" t="s">
        <v>1451</v>
      </c>
      <c r="E3791" t="s">
        <v>1378</v>
      </c>
      <c r="F3791" t="s">
        <v>1377</v>
      </c>
      <c r="G3791" t="s">
        <v>1374</v>
      </c>
      <c r="H3791" t="s">
        <v>1375</v>
      </c>
    </row>
    <row r="3792" spans="1:8" x14ac:dyDescent="0.25">
      <c r="A3792">
        <v>570842</v>
      </c>
      <c r="B3792" t="s">
        <v>4300</v>
      </c>
      <c r="C3792">
        <v>2115</v>
      </c>
      <c r="D3792" t="s">
        <v>3506</v>
      </c>
      <c r="E3792" t="s">
        <v>3507</v>
      </c>
      <c r="F3792" t="s">
        <v>3506</v>
      </c>
      <c r="G3792" t="s">
        <v>3447</v>
      </c>
      <c r="H3792" t="s">
        <v>3448</v>
      </c>
    </row>
    <row r="3793" spans="1:8" x14ac:dyDescent="0.25">
      <c r="A3793">
        <v>570851</v>
      </c>
      <c r="B3793" t="s">
        <v>1513</v>
      </c>
      <c r="C3793">
        <v>5212</v>
      </c>
      <c r="D3793" t="s">
        <v>1451</v>
      </c>
      <c r="E3793" t="s">
        <v>1378</v>
      </c>
      <c r="F3793" t="s">
        <v>1377</v>
      </c>
      <c r="G3793" t="s">
        <v>1374</v>
      </c>
      <c r="H3793" t="s">
        <v>1375</v>
      </c>
    </row>
    <row r="3794" spans="1:8" x14ac:dyDescent="0.25">
      <c r="A3794">
        <v>570869</v>
      </c>
      <c r="B3794" t="s">
        <v>1514</v>
      </c>
      <c r="C3794">
        <v>5212</v>
      </c>
      <c r="D3794" t="s">
        <v>1451</v>
      </c>
      <c r="E3794" t="s">
        <v>1378</v>
      </c>
      <c r="F3794" t="s">
        <v>1377</v>
      </c>
      <c r="G3794" t="s">
        <v>1374</v>
      </c>
      <c r="H3794" t="s">
        <v>1375</v>
      </c>
    </row>
    <row r="3795" spans="1:8" x14ac:dyDescent="0.25">
      <c r="A3795">
        <v>570877</v>
      </c>
      <c r="B3795" t="s">
        <v>1515</v>
      </c>
      <c r="C3795">
        <v>5205</v>
      </c>
      <c r="D3795" t="s">
        <v>1377</v>
      </c>
      <c r="E3795" t="s">
        <v>1378</v>
      </c>
      <c r="F3795" t="s">
        <v>1377</v>
      </c>
      <c r="G3795" t="s">
        <v>1374</v>
      </c>
      <c r="H3795" t="s">
        <v>1375</v>
      </c>
    </row>
    <row r="3796" spans="1:8" x14ac:dyDescent="0.25">
      <c r="A3796">
        <v>570885</v>
      </c>
      <c r="B3796" t="s">
        <v>514</v>
      </c>
      <c r="C3796">
        <v>5205</v>
      </c>
      <c r="D3796" t="s">
        <v>1377</v>
      </c>
      <c r="E3796" t="s">
        <v>1378</v>
      </c>
      <c r="F3796" t="s">
        <v>1377</v>
      </c>
      <c r="G3796" t="s">
        <v>1374</v>
      </c>
      <c r="H3796" t="s">
        <v>1375</v>
      </c>
    </row>
    <row r="3797" spans="1:8" x14ac:dyDescent="0.25">
      <c r="A3797">
        <v>570893</v>
      </c>
      <c r="B3797" t="s">
        <v>4301</v>
      </c>
      <c r="C3797">
        <v>2115</v>
      </c>
      <c r="D3797" t="s">
        <v>3506</v>
      </c>
      <c r="E3797" t="s">
        <v>3507</v>
      </c>
      <c r="F3797" t="s">
        <v>3506</v>
      </c>
      <c r="G3797" t="s">
        <v>3447</v>
      </c>
      <c r="H3797" t="s">
        <v>3448</v>
      </c>
    </row>
    <row r="3798" spans="1:8" x14ac:dyDescent="0.25">
      <c r="A3798">
        <v>570907</v>
      </c>
      <c r="B3798" t="s">
        <v>1516</v>
      </c>
      <c r="C3798">
        <v>5205</v>
      </c>
      <c r="D3798" t="s">
        <v>1377</v>
      </c>
      <c r="E3798" t="s">
        <v>1378</v>
      </c>
      <c r="F3798" t="s">
        <v>1377</v>
      </c>
      <c r="G3798" t="s">
        <v>1374</v>
      </c>
      <c r="H3798" t="s">
        <v>1375</v>
      </c>
    </row>
    <row r="3799" spans="1:8" x14ac:dyDescent="0.25">
      <c r="A3799">
        <v>570915</v>
      </c>
      <c r="B3799" t="s">
        <v>1283</v>
      </c>
      <c r="C3799">
        <v>5205</v>
      </c>
      <c r="D3799" t="s">
        <v>1377</v>
      </c>
      <c r="E3799" t="s">
        <v>1378</v>
      </c>
      <c r="F3799" t="s">
        <v>1377</v>
      </c>
      <c r="G3799" t="s">
        <v>1374</v>
      </c>
      <c r="H3799" t="s">
        <v>1375</v>
      </c>
    </row>
    <row r="3800" spans="1:8" x14ac:dyDescent="0.25">
      <c r="A3800">
        <v>570923</v>
      </c>
      <c r="B3800" t="s">
        <v>1974</v>
      </c>
      <c r="C3800">
        <v>2115</v>
      </c>
      <c r="D3800" t="s">
        <v>3506</v>
      </c>
      <c r="E3800" t="s">
        <v>3507</v>
      </c>
      <c r="F3800" t="s">
        <v>3506</v>
      </c>
      <c r="G3800" t="s">
        <v>3447</v>
      </c>
      <c r="H3800" t="s">
        <v>3448</v>
      </c>
    </row>
    <row r="3801" spans="1:8" x14ac:dyDescent="0.25">
      <c r="A3801">
        <v>570931</v>
      </c>
      <c r="B3801" t="s">
        <v>1517</v>
      </c>
      <c r="C3801">
        <v>5205</v>
      </c>
      <c r="D3801" t="s">
        <v>1377</v>
      </c>
      <c r="E3801" t="s">
        <v>1378</v>
      </c>
      <c r="F3801" t="s">
        <v>1377</v>
      </c>
      <c r="G3801" t="s">
        <v>1374</v>
      </c>
      <c r="H3801" t="s">
        <v>1375</v>
      </c>
    </row>
    <row r="3802" spans="1:8" x14ac:dyDescent="0.25">
      <c r="A3802">
        <v>570940</v>
      </c>
      <c r="B3802" t="s">
        <v>4302</v>
      </c>
      <c r="C3802">
        <v>2115</v>
      </c>
      <c r="D3802" t="s">
        <v>3506</v>
      </c>
      <c r="E3802" t="s">
        <v>3507</v>
      </c>
      <c r="F3802" t="s">
        <v>3506</v>
      </c>
      <c r="G3802" t="s">
        <v>3447</v>
      </c>
      <c r="H3802" t="s">
        <v>3448</v>
      </c>
    </row>
    <row r="3803" spans="1:8" x14ac:dyDescent="0.25">
      <c r="A3803">
        <v>570958</v>
      </c>
      <c r="B3803" t="s">
        <v>1518</v>
      </c>
      <c r="C3803">
        <v>5205</v>
      </c>
      <c r="D3803" t="s">
        <v>1377</v>
      </c>
      <c r="E3803" t="s">
        <v>1378</v>
      </c>
      <c r="F3803" t="s">
        <v>1377</v>
      </c>
      <c r="G3803" t="s">
        <v>1374</v>
      </c>
      <c r="H3803" t="s">
        <v>1375</v>
      </c>
    </row>
    <row r="3804" spans="1:8" x14ac:dyDescent="0.25">
      <c r="A3804">
        <v>570966</v>
      </c>
      <c r="B3804" t="s">
        <v>1519</v>
      </c>
      <c r="C3804">
        <v>5205</v>
      </c>
      <c r="D3804" t="s">
        <v>1377</v>
      </c>
      <c r="E3804" t="s">
        <v>1378</v>
      </c>
      <c r="F3804" t="s">
        <v>1377</v>
      </c>
      <c r="G3804" t="s">
        <v>1374</v>
      </c>
      <c r="H3804" t="s">
        <v>1375</v>
      </c>
    </row>
    <row r="3805" spans="1:8" x14ac:dyDescent="0.25">
      <c r="A3805">
        <v>570974</v>
      </c>
      <c r="B3805" t="s">
        <v>4303</v>
      </c>
      <c r="C3805">
        <v>2115</v>
      </c>
      <c r="D3805" t="s">
        <v>3506</v>
      </c>
      <c r="E3805" t="s">
        <v>3507</v>
      </c>
      <c r="F3805" t="s">
        <v>3506</v>
      </c>
      <c r="G3805" t="s">
        <v>3447</v>
      </c>
      <c r="H3805" t="s">
        <v>3448</v>
      </c>
    </row>
    <row r="3806" spans="1:8" x14ac:dyDescent="0.25">
      <c r="A3806">
        <v>570982</v>
      </c>
      <c r="B3806" t="s">
        <v>4304</v>
      </c>
      <c r="C3806">
        <v>2115</v>
      </c>
      <c r="D3806" t="s">
        <v>3506</v>
      </c>
      <c r="E3806" t="s">
        <v>3507</v>
      </c>
      <c r="F3806" t="s">
        <v>3506</v>
      </c>
      <c r="G3806" t="s">
        <v>3447</v>
      </c>
      <c r="H3806" t="s">
        <v>3448</v>
      </c>
    </row>
    <row r="3807" spans="1:8" x14ac:dyDescent="0.25">
      <c r="A3807">
        <v>570991</v>
      </c>
      <c r="B3807" t="s">
        <v>4305</v>
      </c>
      <c r="C3807">
        <v>2115</v>
      </c>
      <c r="D3807" t="s">
        <v>3506</v>
      </c>
      <c r="E3807" t="s">
        <v>3507</v>
      </c>
      <c r="F3807" t="s">
        <v>3506</v>
      </c>
      <c r="G3807" t="s">
        <v>3447</v>
      </c>
      <c r="H3807" t="s">
        <v>3448</v>
      </c>
    </row>
    <row r="3808" spans="1:8" x14ac:dyDescent="0.25">
      <c r="A3808">
        <v>571008</v>
      </c>
      <c r="B3808" t="s">
        <v>1520</v>
      </c>
      <c r="C3808">
        <v>5205</v>
      </c>
      <c r="D3808" t="s">
        <v>1377</v>
      </c>
      <c r="E3808" t="s">
        <v>1378</v>
      </c>
      <c r="F3808" t="s">
        <v>1377</v>
      </c>
      <c r="G3808" t="s">
        <v>1374</v>
      </c>
      <c r="H3808" t="s">
        <v>1375</v>
      </c>
    </row>
    <row r="3809" spans="1:8" x14ac:dyDescent="0.25">
      <c r="A3809">
        <v>571016</v>
      </c>
      <c r="B3809" t="s">
        <v>1521</v>
      </c>
      <c r="C3809">
        <v>5212</v>
      </c>
      <c r="D3809" t="s">
        <v>1451</v>
      </c>
      <c r="E3809" t="s">
        <v>1378</v>
      </c>
      <c r="F3809" t="s">
        <v>1377</v>
      </c>
      <c r="G3809" t="s">
        <v>1374</v>
      </c>
      <c r="H3809" t="s">
        <v>1375</v>
      </c>
    </row>
    <row r="3810" spans="1:8" x14ac:dyDescent="0.25">
      <c r="A3810">
        <v>571024</v>
      </c>
      <c r="B3810" t="s">
        <v>1522</v>
      </c>
      <c r="C3810">
        <v>5205</v>
      </c>
      <c r="D3810" t="s">
        <v>1377</v>
      </c>
      <c r="E3810" t="s">
        <v>1378</v>
      </c>
      <c r="F3810" t="s">
        <v>1377</v>
      </c>
      <c r="G3810" t="s">
        <v>1374</v>
      </c>
      <c r="H3810" t="s">
        <v>1375</v>
      </c>
    </row>
    <row r="3811" spans="1:8" x14ac:dyDescent="0.25">
      <c r="A3811">
        <v>571032</v>
      </c>
      <c r="B3811" t="s">
        <v>4306</v>
      </c>
      <c r="C3811">
        <v>2115</v>
      </c>
      <c r="D3811" t="s">
        <v>3506</v>
      </c>
      <c r="E3811" t="s">
        <v>3507</v>
      </c>
      <c r="F3811" t="s">
        <v>3506</v>
      </c>
      <c r="G3811" t="s">
        <v>3447</v>
      </c>
      <c r="H3811" t="s">
        <v>3448</v>
      </c>
    </row>
    <row r="3812" spans="1:8" x14ac:dyDescent="0.25">
      <c r="A3812">
        <v>571041</v>
      </c>
      <c r="B3812" t="s">
        <v>1523</v>
      </c>
      <c r="C3812">
        <v>5205</v>
      </c>
      <c r="D3812" t="s">
        <v>1377</v>
      </c>
      <c r="E3812" t="s">
        <v>1378</v>
      </c>
      <c r="F3812" t="s">
        <v>1377</v>
      </c>
      <c r="G3812" t="s">
        <v>1374</v>
      </c>
      <c r="H3812" t="s">
        <v>1375</v>
      </c>
    </row>
    <row r="3813" spans="1:8" x14ac:dyDescent="0.25">
      <c r="A3813">
        <v>571059</v>
      </c>
      <c r="B3813" t="s">
        <v>1524</v>
      </c>
      <c r="C3813">
        <v>5205</v>
      </c>
      <c r="D3813" t="s">
        <v>1377</v>
      </c>
      <c r="E3813" t="s">
        <v>1378</v>
      </c>
      <c r="F3813" t="s">
        <v>1377</v>
      </c>
      <c r="G3813" t="s">
        <v>1374</v>
      </c>
      <c r="H3813" t="s">
        <v>1375</v>
      </c>
    </row>
    <row r="3814" spans="1:8" x14ac:dyDescent="0.25">
      <c r="A3814">
        <v>571067</v>
      </c>
      <c r="B3814" t="s">
        <v>4307</v>
      </c>
      <c r="C3814">
        <v>2115</v>
      </c>
      <c r="D3814" t="s">
        <v>3506</v>
      </c>
      <c r="E3814" t="s">
        <v>3507</v>
      </c>
      <c r="F3814" t="s">
        <v>3506</v>
      </c>
      <c r="G3814" t="s">
        <v>3447</v>
      </c>
      <c r="H3814" t="s">
        <v>3448</v>
      </c>
    </row>
    <row r="3815" spans="1:8" x14ac:dyDescent="0.25">
      <c r="A3815">
        <v>571075</v>
      </c>
      <c r="B3815" t="s">
        <v>317</v>
      </c>
      <c r="C3815">
        <v>2115</v>
      </c>
      <c r="D3815" t="s">
        <v>3506</v>
      </c>
      <c r="E3815" t="s">
        <v>3507</v>
      </c>
      <c r="F3815" t="s">
        <v>3506</v>
      </c>
      <c r="G3815" t="s">
        <v>3447</v>
      </c>
      <c r="H3815" t="s">
        <v>3448</v>
      </c>
    </row>
    <row r="3816" spans="1:8" x14ac:dyDescent="0.25">
      <c r="A3816">
        <v>571083</v>
      </c>
      <c r="B3816" t="s">
        <v>1525</v>
      </c>
      <c r="C3816">
        <v>5212</v>
      </c>
      <c r="D3816" t="s">
        <v>1451</v>
      </c>
      <c r="E3816" t="s">
        <v>1378</v>
      </c>
      <c r="F3816" t="s">
        <v>1377</v>
      </c>
      <c r="G3816" t="s">
        <v>1374</v>
      </c>
      <c r="H3816" t="s">
        <v>1375</v>
      </c>
    </row>
    <row r="3817" spans="1:8" x14ac:dyDescent="0.25">
      <c r="A3817">
        <v>571091</v>
      </c>
      <c r="B3817" t="s">
        <v>1526</v>
      </c>
      <c r="C3817">
        <v>5205</v>
      </c>
      <c r="D3817" t="s">
        <v>1377</v>
      </c>
      <c r="E3817" t="s">
        <v>1378</v>
      </c>
      <c r="F3817" t="s">
        <v>1377</v>
      </c>
      <c r="G3817" t="s">
        <v>1374</v>
      </c>
      <c r="H3817" t="s">
        <v>1375</v>
      </c>
    </row>
    <row r="3818" spans="1:8" x14ac:dyDescent="0.25">
      <c r="A3818">
        <v>571105</v>
      </c>
      <c r="B3818" t="s">
        <v>1527</v>
      </c>
      <c r="C3818">
        <v>5205</v>
      </c>
      <c r="D3818" t="s">
        <v>1377</v>
      </c>
      <c r="E3818" t="s">
        <v>1378</v>
      </c>
      <c r="F3818" t="s">
        <v>1377</v>
      </c>
      <c r="G3818" t="s">
        <v>1374</v>
      </c>
      <c r="H3818" t="s">
        <v>1375</v>
      </c>
    </row>
    <row r="3819" spans="1:8" x14ac:dyDescent="0.25">
      <c r="A3819">
        <v>571113</v>
      </c>
      <c r="B3819" t="s">
        <v>1528</v>
      </c>
      <c r="C3819">
        <v>5205</v>
      </c>
      <c r="D3819" t="s">
        <v>1377</v>
      </c>
      <c r="E3819" t="s">
        <v>1378</v>
      </c>
      <c r="F3819" t="s">
        <v>1377</v>
      </c>
      <c r="G3819" t="s">
        <v>1374</v>
      </c>
      <c r="H3819" t="s">
        <v>1375</v>
      </c>
    </row>
    <row r="3820" spans="1:8" x14ac:dyDescent="0.25">
      <c r="A3820">
        <v>571121</v>
      </c>
      <c r="B3820" t="s">
        <v>4308</v>
      </c>
      <c r="C3820">
        <v>2115</v>
      </c>
      <c r="D3820" t="s">
        <v>3506</v>
      </c>
      <c r="E3820" t="s">
        <v>3507</v>
      </c>
      <c r="F3820" t="s">
        <v>3506</v>
      </c>
      <c r="G3820" t="s">
        <v>3447</v>
      </c>
      <c r="H3820" t="s">
        <v>3448</v>
      </c>
    </row>
    <row r="3821" spans="1:8" x14ac:dyDescent="0.25">
      <c r="A3821">
        <v>571130</v>
      </c>
      <c r="B3821" t="s">
        <v>1529</v>
      </c>
      <c r="C3821">
        <v>5212</v>
      </c>
      <c r="D3821" t="s">
        <v>1451</v>
      </c>
      <c r="E3821" t="s">
        <v>1378</v>
      </c>
      <c r="F3821" t="s">
        <v>1377</v>
      </c>
      <c r="G3821" t="s">
        <v>1374</v>
      </c>
      <c r="H3821" t="s">
        <v>1375</v>
      </c>
    </row>
    <row r="3822" spans="1:8" x14ac:dyDescent="0.25">
      <c r="A3822">
        <v>571148</v>
      </c>
      <c r="B3822" t="s">
        <v>4309</v>
      </c>
      <c r="C3822">
        <v>2115</v>
      </c>
      <c r="D3822" t="s">
        <v>3506</v>
      </c>
      <c r="E3822" t="s">
        <v>3507</v>
      </c>
      <c r="F3822" t="s">
        <v>3506</v>
      </c>
      <c r="G3822" t="s">
        <v>3447</v>
      </c>
      <c r="H3822" t="s">
        <v>3448</v>
      </c>
    </row>
    <row r="3823" spans="1:8" x14ac:dyDescent="0.25">
      <c r="A3823">
        <v>571156</v>
      </c>
      <c r="B3823" t="s">
        <v>4310</v>
      </c>
      <c r="C3823">
        <v>2115</v>
      </c>
      <c r="D3823" t="s">
        <v>3506</v>
      </c>
      <c r="E3823" t="s">
        <v>3507</v>
      </c>
      <c r="F3823" t="s">
        <v>3506</v>
      </c>
      <c r="G3823" t="s">
        <v>3447</v>
      </c>
      <c r="H3823" t="s">
        <v>3448</v>
      </c>
    </row>
    <row r="3824" spans="1:8" x14ac:dyDescent="0.25">
      <c r="A3824">
        <v>571164</v>
      </c>
      <c r="B3824" t="s">
        <v>2631</v>
      </c>
      <c r="C3824">
        <v>5304</v>
      </c>
      <c r="D3824" t="s">
        <v>2631</v>
      </c>
      <c r="E3824" t="s">
        <v>2632</v>
      </c>
      <c r="F3824" t="s">
        <v>2631</v>
      </c>
      <c r="G3824" t="s">
        <v>2633</v>
      </c>
      <c r="H3824" t="s">
        <v>2634</v>
      </c>
    </row>
    <row r="3825" spans="1:8" x14ac:dyDescent="0.25">
      <c r="A3825">
        <v>571172</v>
      </c>
      <c r="B3825" t="s">
        <v>815</v>
      </c>
      <c r="C3825">
        <v>2115</v>
      </c>
      <c r="D3825" t="s">
        <v>3506</v>
      </c>
      <c r="E3825" t="s">
        <v>3507</v>
      </c>
      <c r="F3825" t="s">
        <v>3506</v>
      </c>
      <c r="G3825" t="s">
        <v>3447</v>
      </c>
      <c r="H3825" t="s">
        <v>3448</v>
      </c>
    </row>
    <row r="3826" spans="1:8" x14ac:dyDescent="0.25">
      <c r="A3826">
        <v>571181</v>
      </c>
      <c r="B3826" t="s">
        <v>2676</v>
      </c>
      <c r="C3826">
        <v>5304</v>
      </c>
      <c r="D3826" t="s">
        <v>2631</v>
      </c>
      <c r="E3826" t="s">
        <v>2632</v>
      </c>
      <c r="F3826" t="s">
        <v>2631</v>
      </c>
      <c r="G3826" t="s">
        <v>2633</v>
      </c>
      <c r="H3826" t="s">
        <v>2634</v>
      </c>
    </row>
    <row r="3827" spans="1:8" x14ac:dyDescent="0.25">
      <c r="A3827">
        <v>571199</v>
      </c>
      <c r="B3827" t="s">
        <v>4311</v>
      </c>
      <c r="C3827">
        <v>2105</v>
      </c>
      <c r="D3827" t="s">
        <v>3473</v>
      </c>
      <c r="E3827" t="s">
        <v>3474</v>
      </c>
      <c r="F3827" t="s">
        <v>3475</v>
      </c>
      <c r="G3827" t="s">
        <v>3447</v>
      </c>
      <c r="H3827" t="s">
        <v>3448</v>
      </c>
    </row>
    <row r="3828" spans="1:8" x14ac:dyDescent="0.25">
      <c r="A3828">
        <v>571202</v>
      </c>
      <c r="B3828" t="s">
        <v>2677</v>
      </c>
      <c r="C3828">
        <v>5304</v>
      </c>
      <c r="D3828" t="s">
        <v>2631</v>
      </c>
      <c r="E3828" t="s">
        <v>2632</v>
      </c>
      <c r="F3828" t="s">
        <v>2631</v>
      </c>
      <c r="G3828" t="s">
        <v>2633</v>
      </c>
      <c r="H3828" t="s">
        <v>2634</v>
      </c>
    </row>
    <row r="3829" spans="1:8" x14ac:dyDescent="0.25">
      <c r="A3829">
        <v>571211</v>
      </c>
      <c r="B3829" t="s">
        <v>4312</v>
      </c>
      <c r="C3829">
        <v>2105</v>
      </c>
      <c r="D3829" t="s">
        <v>3473</v>
      </c>
      <c r="E3829" t="s">
        <v>3474</v>
      </c>
      <c r="F3829" t="s">
        <v>3475</v>
      </c>
      <c r="G3829" t="s">
        <v>3447</v>
      </c>
      <c r="H3829" t="s">
        <v>3448</v>
      </c>
    </row>
    <row r="3830" spans="1:8" x14ac:dyDescent="0.25">
      <c r="A3830">
        <v>571229</v>
      </c>
      <c r="B3830" t="s">
        <v>2678</v>
      </c>
      <c r="C3830">
        <v>5304</v>
      </c>
      <c r="D3830" t="s">
        <v>2631</v>
      </c>
      <c r="E3830" t="s">
        <v>2632</v>
      </c>
      <c r="F3830" t="s">
        <v>2631</v>
      </c>
      <c r="G3830" t="s">
        <v>2633</v>
      </c>
      <c r="H3830" t="s">
        <v>2634</v>
      </c>
    </row>
    <row r="3831" spans="1:8" x14ac:dyDescent="0.25">
      <c r="A3831">
        <v>571237</v>
      </c>
      <c r="B3831" t="s">
        <v>2679</v>
      </c>
      <c r="C3831">
        <v>5304</v>
      </c>
      <c r="D3831" t="s">
        <v>2631</v>
      </c>
      <c r="E3831" t="s">
        <v>2632</v>
      </c>
      <c r="F3831" t="s">
        <v>2631</v>
      </c>
      <c r="G3831" t="s">
        <v>2633</v>
      </c>
      <c r="H3831" t="s">
        <v>2634</v>
      </c>
    </row>
    <row r="3832" spans="1:8" x14ac:dyDescent="0.25">
      <c r="A3832">
        <v>571245</v>
      </c>
      <c r="B3832" t="s">
        <v>2680</v>
      </c>
      <c r="C3832">
        <v>5304</v>
      </c>
      <c r="D3832" t="s">
        <v>2631</v>
      </c>
      <c r="E3832" t="s">
        <v>2632</v>
      </c>
      <c r="F3832" t="s">
        <v>2631</v>
      </c>
      <c r="G3832" t="s">
        <v>2633</v>
      </c>
      <c r="H3832" t="s">
        <v>2634</v>
      </c>
    </row>
    <row r="3833" spans="1:8" x14ac:dyDescent="0.25">
      <c r="A3833">
        <v>571253</v>
      </c>
      <c r="B3833" t="s">
        <v>2681</v>
      </c>
      <c r="C3833">
        <v>5304</v>
      </c>
      <c r="D3833" t="s">
        <v>2631</v>
      </c>
      <c r="E3833" t="s">
        <v>2632</v>
      </c>
      <c r="F3833" t="s">
        <v>2631</v>
      </c>
      <c r="G3833" t="s">
        <v>2633</v>
      </c>
      <c r="H3833" t="s">
        <v>2634</v>
      </c>
    </row>
    <row r="3834" spans="1:8" x14ac:dyDescent="0.25">
      <c r="A3834">
        <v>571261</v>
      </c>
      <c r="B3834" t="s">
        <v>4313</v>
      </c>
      <c r="C3834">
        <v>2105</v>
      </c>
      <c r="D3834" t="s">
        <v>3473</v>
      </c>
      <c r="E3834" t="s">
        <v>3474</v>
      </c>
      <c r="F3834" t="s">
        <v>3475</v>
      </c>
      <c r="G3834" t="s">
        <v>3447</v>
      </c>
      <c r="H3834" t="s">
        <v>3448</v>
      </c>
    </row>
    <row r="3835" spans="1:8" x14ac:dyDescent="0.25">
      <c r="A3835">
        <v>571270</v>
      </c>
      <c r="B3835" t="s">
        <v>2682</v>
      </c>
      <c r="C3835">
        <v>5304</v>
      </c>
      <c r="D3835" t="s">
        <v>2631</v>
      </c>
      <c r="E3835" t="s">
        <v>2632</v>
      </c>
      <c r="F3835" t="s">
        <v>2631</v>
      </c>
      <c r="G3835" t="s">
        <v>2633</v>
      </c>
      <c r="H3835" t="s">
        <v>2634</v>
      </c>
    </row>
    <row r="3836" spans="1:8" x14ac:dyDescent="0.25">
      <c r="A3836">
        <v>571288</v>
      </c>
      <c r="B3836" t="s">
        <v>3171</v>
      </c>
      <c r="C3836">
        <v>2105</v>
      </c>
      <c r="D3836" t="s">
        <v>3473</v>
      </c>
      <c r="E3836" t="s">
        <v>3474</v>
      </c>
      <c r="F3836" t="s">
        <v>3475</v>
      </c>
      <c r="G3836" t="s">
        <v>3447</v>
      </c>
      <c r="H3836" t="s">
        <v>3448</v>
      </c>
    </row>
    <row r="3837" spans="1:8" x14ac:dyDescent="0.25">
      <c r="A3837">
        <v>571296</v>
      </c>
      <c r="B3837" t="s">
        <v>2683</v>
      </c>
      <c r="C3837">
        <v>5304</v>
      </c>
      <c r="D3837" t="s">
        <v>2631</v>
      </c>
      <c r="E3837" t="s">
        <v>2632</v>
      </c>
      <c r="F3837" t="s">
        <v>2631</v>
      </c>
      <c r="G3837" t="s">
        <v>2633</v>
      </c>
      <c r="H3837" t="s">
        <v>2634</v>
      </c>
    </row>
    <row r="3838" spans="1:8" x14ac:dyDescent="0.25">
      <c r="A3838">
        <v>571300</v>
      </c>
      <c r="B3838" t="s">
        <v>2684</v>
      </c>
      <c r="C3838">
        <v>5302</v>
      </c>
      <c r="D3838" t="s">
        <v>2528</v>
      </c>
      <c r="E3838" t="s">
        <v>2632</v>
      </c>
      <c r="F3838" t="s">
        <v>2631</v>
      </c>
      <c r="G3838" t="s">
        <v>2633</v>
      </c>
      <c r="H3838" t="s">
        <v>2634</v>
      </c>
    </row>
    <row r="3839" spans="1:8" x14ac:dyDescent="0.25">
      <c r="A3839">
        <v>571318</v>
      </c>
      <c r="B3839" t="s">
        <v>4314</v>
      </c>
      <c r="C3839">
        <v>2105</v>
      </c>
      <c r="D3839" t="s">
        <v>3473</v>
      </c>
      <c r="E3839" t="s">
        <v>3474</v>
      </c>
      <c r="F3839" t="s">
        <v>3475</v>
      </c>
      <c r="G3839" t="s">
        <v>3447</v>
      </c>
      <c r="H3839" t="s">
        <v>3448</v>
      </c>
    </row>
    <row r="3840" spans="1:8" x14ac:dyDescent="0.25">
      <c r="A3840">
        <v>571326</v>
      </c>
      <c r="B3840" t="s">
        <v>4315</v>
      </c>
      <c r="C3840">
        <v>2105</v>
      </c>
      <c r="D3840" t="s">
        <v>3473</v>
      </c>
      <c r="E3840" t="s">
        <v>3474</v>
      </c>
      <c r="F3840" t="s">
        <v>3475</v>
      </c>
      <c r="G3840" t="s">
        <v>3447</v>
      </c>
      <c r="H3840" t="s">
        <v>3448</v>
      </c>
    </row>
    <row r="3841" spans="1:8" x14ac:dyDescent="0.25">
      <c r="A3841">
        <v>571334</v>
      </c>
      <c r="B3841" t="s">
        <v>4316</v>
      </c>
      <c r="C3841">
        <v>2105</v>
      </c>
      <c r="D3841" t="s">
        <v>3473</v>
      </c>
      <c r="E3841" t="s">
        <v>3474</v>
      </c>
      <c r="F3841" t="s">
        <v>3475</v>
      </c>
      <c r="G3841" t="s">
        <v>3447</v>
      </c>
      <c r="H3841" t="s">
        <v>3448</v>
      </c>
    </row>
    <row r="3842" spans="1:8" x14ac:dyDescent="0.25">
      <c r="A3842">
        <v>571342</v>
      </c>
      <c r="B3842" t="s">
        <v>4317</v>
      </c>
      <c r="C3842">
        <v>2105</v>
      </c>
      <c r="D3842" t="s">
        <v>3473</v>
      </c>
      <c r="E3842" t="s">
        <v>3474</v>
      </c>
      <c r="F3842" t="s">
        <v>3475</v>
      </c>
      <c r="G3842" t="s">
        <v>3447</v>
      </c>
      <c r="H3842" t="s">
        <v>3448</v>
      </c>
    </row>
    <row r="3843" spans="1:8" x14ac:dyDescent="0.25">
      <c r="A3843">
        <v>571351</v>
      </c>
      <c r="B3843" t="s">
        <v>4318</v>
      </c>
      <c r="C3843">
        <v>2105</v>
      </c>
      <c r="D3843" t="s">
        <v>3473</v>
      </c>
      <c r="E3843" t="s">
        <v>3474</v>
      </c>
      <c r="F3843" t="s">
        <v>3475</v>
      </c>
      <c r="G3843" t="s">
        <v>3447</v>
      </c>
      <c r="H3843" t="s">
        <v>3448</v>
      </c>
    </row>
    <row r="3844" spans="1:8" x14ac:dyDescent="0.25">
      <c r="A3844">
        <v>571377</v>
      </c>
      <c r="B3844" t="s">
        <v>2685</v>
      </c>
      <c r="C3844">
        <v>5302</v>
      </c>
      <c r="D3844" t="s">
        <v>2528</v>
      </c>
      <c r="E3844" t="s">
        <v>2632</v>
      </c>
      <c r="F3844" t="s">
        <v>2631</v>
      </c>
      <c r="G3844" t="s">
        <v>2633</v>
      </c>
      <c r="H3844" t="s">
        <v>2634</v>
      </c>
    </row>
    <row r="3845" spans="1:8" x14ac:dyDescent="0.25">
      <c r="A3845">
        <v>571385</v>
      </c>
      <c r="B3845" t="s">
        <v>2686</v>
      </c>
      <c r="C3845">
        <v>5304</v>
      </c>
      <c r="D3845" t="s">
        <v>2631</v>
      </c>
      <c r="E3845" t="s">
        <v>2632</v>
      </c>
      <c r="F3845" t="s">
        <v>2631</v>
      </c>
      <c r="G3845" t="s">
        <v>2633</v>
      </c>
      <c r="H3845" t="s">
        <v>2634</v>
      </c>
    </row>
    <row r="3846" spans="1:8" x14ac:dyDescent="0.25">
      <c r="A3846">
        <v>571393</v>
      </c>
      <c r="B3846" t="s">
        <v>2528</v>
      </c>
      <c r="C3846">
        <v>5302</v>
      </c>
      <c r="D3846" t="s">
        <v>2528</v>
      </c>
      <c r="E3846" t="s">
        <v>2632</v>
      </c>
      <c r="F3846" t="s">
        <v>2631</v>
      </c>
      <c r="G3846" t="s">
        <v>2633</v>
      </c>
      <c r="H3846" t="s">
        <v>2634</v>
      </c>
    </row>
    <row r="3847" spans="1:8" x14ac:dyDescent="0.25">
      <c r="A3847">
        <v>571407</v>
      </c>
      <c r="B3847" t="s">
        <v>2687</v>
      </c>
      <c r="C3847">
        <v>5304</v>
      </c>
      <c r="D3847" t="s">
        <v>2631</v>
      </c>
      <c r="E3847" t="s">
        <v>2632</v>
      </c>
      <c r="F3847" t="s">
        <v>2631</v>
      </c>
      <c r="G3847" t="s">
        <v>2633</v>
      </c>
      <c r="H3847" t="s">
        <v>2634</v>
      </c>
    </row>
    <row r="3848" spans="1:8" x14ac:dyDescent="0.25">
      <c r="A3848">
        <v>571415</v>
      </c>
      <c r="B3848" t="s">
        <v>4319</v>
      </c>
      <c r="C3848">
        <v>2101</v>
      </c>
      <c r="D3848" t="s">
        <v>681</v>
      </c>
      <c r="E3848" t="s">
        <v>3476</v>
      </c>
      <c r="F3848" t="s">
        <v>681</v>
      </c>
      <c r="G3848" t="s">
        <v>3447</v>
      </c>
      <c r="H3848" t="s">
        <v>3448</v>
      </c>
    </row>
    <row r="3849" spans="1:8" x14ac:dyDescent="0.25">
      <c r="A3849">
        <v>571423</v>
      </c>
      <c r="B3849" t="s">
        <v>4320</v>
      </c>
      <c r="C3849">
        <v>2124</v>
      </c>
      <c r="D3849" t="s">
        <v>3454</v>
      </c>
      <c r="E3849" t="s">
        <v>3455</v>
      </c>
      <c r="F3849" t="s">
        <v>2698</v>
      </c>
      <c r="G3849" t="s">
        <v>3447</v>
      </c>
      <c r="H3849" t="s">
        <v>3448</v>
      </c>
    </row>
    <row r="3850" spans="1:8" x14ac:dyDescent="0.25">
      <c r="A3850">
        <v>571431</v>
      </c>
      <c r="B3850" t="s">
        <v>4321</v>
      </c>
      <c r="C3850">
        <v>2124</v>
      </c>
      <c r="D3850" t="s">
        <v>3454</v>
      </c>
      <c r="E3850" t="s">
        <v>3455</v>
      </c>
      <c r="F3850" t="s">
        <v>2698</v>
      </c>
      <c r="G3850" t="s">
        <v>3447</v>
      </c>
      <c r="H3850" t="s">
        <v>3448</v>
      </c>
    </row>
    <row r="3851" spans="1:8" x14ac:dyDescent="0.25">
      <c r="A3851">
        <v>571440</v>
      </c>
      <c r="B3851" t="s">
        <v>2688</v>
      </c>
      <c r="C3851">
        <v>5302</v>
      </c>
      <c r="D3851" t="s">
        <v>2528</v>
      </c>
      <c r="E3851" t="s">
        <v>2632</v>
      </c>
      <c r="F3851" t="s">
        <v>2631</v>
      </c>
      <c r="G3851" t="s">
        <v>2633</v>
      </c>
      <c r="H3851" t="s">
        <v>2634</v>
      </c>
    </row>
    <row r="3852" spans="1:8" x14ac:dyDescent="0.25">
      <c r="A3852">
        <v>571458</v>
      </c>
      <c r="B3852" t="s">
        <v>2689</v>
      </c>
      <c r="C3852">
        <v>5304</v>
      </c>
      <c r="D3852" t="s">
        <v>2631</v>
      </c>
      <c r="E3852" t="s">
        <v>2632</v>
      </c>
      <c r="F3852" t="s">
        <v>2631</v>
      </c>
      <c r="G3852" t="s">
        <v>2633</v>
      </c>
      <c r="H3852" t="s">
        <v>2634</v>
      </c>
    </row>
    <row r="3853" spans="1:8" x14ac:dyDescent="0.25">
      <c r="A3853">
        <v>571466</v>
      </c>
      <c r="B3853" t="s">
        <v>2690</v>
      </c>
      <c r="C3853">
        <v>5304</v>
      </c>
      <c r="D3853" t="s">
        <v>2631</v>
      </c>
      <c r="E3853" t="s">
        <v>2632</v>
      </c>
      <c r="F3853" t="s">
        <v>2631</v>
      </c>
      <c r="G3853" t="s">
        <v>2633</v>
      </c>
      <c r="H3853" t="s">
        <v>2634</v>
      </c>
    </row>
    <row r="3854" spans="1:8" x14ac:dyDescent="0.25">
      <c r="A3854">
        <v>571474</v>
      </c>
      <c r="B3854" t="s">
        <v>2691</v>
      </c>
      <c r="C3854">
        <v>5304</v>
      </c>
      <c r="D3854" t="s">
        <v>2631</v>
      </c>
      <c r="E3854" t="s">
        <v>2632</v>
      </c>
      <c r="F3854" t="s">
        <v>2631</v>
      </c>
      <c r="G3854" t="s">
        <v>2633</v>
      </c>
      <c r="H3854" t="s">
        <v>2634</v>
      </c>
    </row>
    <row r="3855" spans="1:8" x14ac:dyDescent="0.25">
      <c r="A3855">
        <v>571482</v>
      </c>
      <c r="B3855" t="s">
        <v>2692</v>
      </c>
      <c r="C3855">
        <v>5304</v>
      </c>
      <c r="D3855" t="s">
        <v>2631</v>
      </c>
      <c r="E3855" t="s">
        <v>2632</v>
      </c>
      <c r="F3855" t="s">
        <v>2631</v>
      </c>
      <c r="G3855" t="s">
        <v>2633</v>
      </c>
      <c r="H3855" t="s">
        <v>2634</v>
      </c>
    </row>
    <row r="3856" spans="1:8" x14ac:dyDescent="0.25">
      <c r="A3856">
        <v>571491</v>
      </c>
      <c r="B3856" t="s">
        <v>2693</v>
      </c>
      <c r="C3856">
        <v>5304</v>
      </c>
      <c r="D3856" t="s">
        <v>2631</v>
      </c>
      <c r="E3856" t="s">
        <v>2632</v>
      </c>
      <c r="F3856" t="s">
        <v>2631</v>
      </c>
      <c r="G3856" t="s">
        <v>2633</v>
      </c>
      <c r="H3856" t="s">
        <v>2634</v>
      </c>
    </row>
    <row r="3857" spans="1:8" x14ac:dyDescent="0.25">
      <c r="A3857">
        <v>571504</v>
      </c>
      <c r="B3857" t="s">
        <v>2694</v>
      </c>
      <c r="C3857">
        <v>5304</v>
      </c>
      <c r="D3857" t="s">
        <v>2631</v>
      </c>
      <c r="E3857" t="s">
        <v>2632</v>
      </c>
      <c r="F3857" t="s">
        <v>2631</v>
      </c>
      <c r="G3857" t="s">
        <v>2633</v>
      </c>
      <c r="H3857" t="s">
        <v>2634</v>
      </c>
    </row>
    <row r="3858" spans="1:8" x14ac:dyDescent="0.25">
      <c r="A3858">
        <v>571512</v>
      </c>
      <c r="B3858" t="s">
        <v>4322</v>
      </c>
      <c r="C3858">
        <v>2124</v>
      </c>
      <c r="D3858" t="s">
        <v>3454</v>
      </c>
      <c r="E3858" t="s">
        <v>3455</v>
      </c>
      <c r="F3858" t="s">
        <v>2698</v>
      </c>
      <c r="G3858" t="s">
        <v>3447</v>
      </c>
      <c r="H3858" t="s">
        <v>3448</v>
      </c>
    </row>
    <row r="3859" spans="1:8" x14ac:dyDescent="0.25">
      <c r="A3859">
        <v>571521</v>
      </c>
      <c r="B3859" t="s">
        <v>4323</v>
      </c>
      <c r="C3859">
        <v>2124</v>
      </c>
      <c r="D3859" t="s">
        <v>3454</v>
      </c>
      <c r="E3859" t="s">
        <v>3455</v>
      </c>
      <c r="F3859" t="s">
        <v>2698</v>
      </c>
      <c r="G3859" t="s">
        <v>3447</v>
      </c>
      <c r="H3859" t="s">
        <v>3448</v>
      </c>
    </row>
    <row r="3860" spans="1:8" x14ac:dyDescent="0.25">
      <c r="A3860">
        <v>571539</v>
      </c>
      <c r="B3860" t="s">
        <v>2695</v>
      </c>
      <c r="C3860">
        <v>5304</v>
      </c>
      <c r="D3860" t="s">
        <v>2631</v>
      </c>
      <c r="E3860" t="s">
        <v>2632</v>
      </c>
      <c r="F3860" t="s">
        <v>2631</v>
      </c>
      <c r="G3860" t="s">
        <v>2633</v>
      </c>
      <c r="H3860" t="s">
        <v>2634</v>
      </c>
    </row>
    <row r="3861" spans="1:8" x14ac:dyDescent="0.25">
      <c r="A3861">
        <v>571547</v>
      </c>
      <c r="B3861" t="s">
        <v>2696</v>
      </c>
      <c r="C3861">
        <v>5304</v>
      </c>
      <c r="D3861" t="s">
        <v>2631</v>
      </c>
      <c r="E3861" t="s">
        <v>2632</v>
      </c>
      <c r="F3861" t="s">
        <v>2631</v>
      </c>
      <c r="G3861" t="s">
        <v>2633</v>
      </c>
      <c r="H3861" t="s">
        <v>2634</v>
      </c>
    </row>
    <row r="3862" spans="1:8" x14ac:dyDescent="0.25">
      <c r="A3862">
        <v>571555</v>
      </c>
      <c r="B3862" t="s">
        <v>4324</v>
      </c>
      <c r="C3862">
        <v>2124</v>
      </c>
      <c r="D3862" t="s">
        <v>3454</v>
      </c>
      <c r="E3862" t="s">
        <v>3455</v>
      </c>
      <c r="F3862" t="s">
        <v>2698</v>
      </c>
      <c r="G3862" t="s">
        <v>3447</v>
      </c>
      <c r="H3862" t="s">
        <v>3448</v>
      </c>
    </row>
    <row r="3863" spans="1:8" x14ac:dyDescent="0.25">
      <c r="A3863">
        <v>571563</v>
      </c>
      <c r="B3863" t="s">
        <v>1883</v>
      </c>
      <c r="C3863">
        <v>5304</v>
      </c>
      <c r="D3863" t="s">
        <v>2631</v>
      </c>
      <c r="E3863" t="s">
        <v>2632</v>
      </c>
      <c r="F3863" t="s">
        <v>2631</v>
      </c>
      <c r="G3863" t="s">
        <v>2633</v>
      </c>
      <c r="H3863" t="s">
        <v>2634</v>
      </c>
    </row>
    <row r="3864" spans="1:8" x14ac:dyDescent="0.25">
      <c r="A3864">
        <v>571571</v>
      </c>
      <c r="B3864" t="s">
        <v>2697</v>
      </c>
      <c r="C3864">
        <v>5302</v>
      </c>
      <c r="D3864" t="s">
        <v>2528</v>
      </c>
      <c r="E3864" t="s">
        <v>2632</v>
      </c>
      <c r="F3864" t="s">
        <v>2631</v>
      </c>
      <c r="G3864" t="s">
        <v>2633</v>
      </c>
      <c r="H3864" t="s">
        <v>2634</v>
      </c>
    </row>
    <row r="3865" spans="1:8" x14ac:dyDescent="0.25">
      <c r="A3865">
        <v>571580</v>
      </c>
      <c r="B3865" t="s">
        <v>2698</v>
      </c>
      <c r="C3865">
        <v>5302</v>
      </c>
      <c r="D3865" t="s">
        <v>2528</v>
      </c>
      <c r="E3865" t="s">
        <v>2632</v>
      </c>
      <c r="F3865" t="s">
        <v>2631</v>
      </c>
      <c r="G3865" t="s">
        <v>2633</v>
      </c>
      <c r="H3865" t="s">
        <v>2634</v>
      </c>
    </row>
    <row r="3866" spans="1:8" x14ac:dyDescent="0.25">
      <c r="A3866">
        <v>571598</v>
      </c>
      <c r="B3866" t="s">
        <v>4325</v>
      </c>
      <c r="C3866">
        <v>2109</v>
      </c>
      <c r="D3866" t="s">
        <v>2698</v>
      </c>
      <c r="E3866" t="s">
        <v>3455</v>
      </c>
      <c r="F3866" t="s">
        <v>2698</v>
      </c>
      <c r="G3866" t="s">
        <v>3447</v>
      </c>
      <c r="H3866" t="s">
        <v>3448</v>
      </c>
    </row>
    <row r="3867" spans="1:8" x14ac:dyDescent="0.25">
      <c r="A3867">
        <v>571601</v>
      </c>
      <c r="B3867" t="s">
        <v>4326</v>
      </c>
      <c r="C3867">
        <v>2124</v>
      </c>
      <c r="D3867" t="s">
        <v>3454</v>
      </c>
      <c r="E3867" t="s">
        <v>3455</v>
      </c>
      <c r="F3867" t="s">
        <v>2698</v>
      </c>
      <c r="G3867" t="s">
        <v>3447</v>
      </c>
      <c r="H3867" t="s">
        <v>3448</v>
      </c>
    </row>
    <row r="3868" spans="1:8" x14ac:dyDescent="0.25">
      <c r="A3868">
        <v>571610</v>
      </c>
      <c r="B3868" t="s">
        <v>2699</v>
      </c>
      <c r="C3868">
        <v>5304</v>
      </c>
      <c r="D3868" t="s">
        <v>2631</v>
      </c>
      <c r="E3868" t="s">
        <v>2632</v>
      </c>
      <c r="F3868" t="s">
        <v>2631</v>
      </c>
      <c r="G3868" t="s">
        <v>2633</v>
      </c>
      <c r="H3868" t="s">
        <v>2634</v>
      </c>
    </row>
    <row r="3869" spans="1:8" x14ac:dyDescent="0.25">
      <c r="A3869">
        <v>571628</v>
      </c>
      <c r="B3869" t="s">
        <v>2700</v>
      </c>
      <c r="C3869">
        <v>5304</v>
      </c>
      <c r="D3869" t="s">
        <v>2631</v>
      </c>
      <c r="E3869" t="s">
        <v>2632</v>
      </c>
      <c r="F3869" t="s">
        <v>2631</v>
      </c>
      <c r="G3869" t="s">
        <v>2633</v>
      </c>
      <c r="H3869" t="s">
        <v>2634</v>
      </c>
    </row>
    <row r="3870" spans="1:8" x14ac:dyDescent="0.25">
      <c r="A3870">
        <v>571636</v>
      </c>
      <c r="B3870" t="s">
        <v>123</v>
      </c>
      <c r="C3870">
        <v>2110</v>
      </c>
      <c r="D3870" t="s">
        <v>3460</v>
      </c>
      <c r="E3870" t="s">
        <v>3461</v>
      </c>
      <c r="F3870" t="s">
        <v>3460</v>
      </c>
      <c r="G3870" t="s">
        <v>3447</v>
      </c>
      <c r="H3870" t="s">
        <v>3448</v>
      </c>
    </row>
    <row r="3871" spans="1:8" x14ac:dyDescent="0.25">
      <c r="A3871">
        <v>571644</v>
      </c>
      <c r="B3871" t="s">
        <v>4327</v>
      </c>
      <c r="C3871">
        <v>2122</v>
      </c>
      <c r="D3871" t="s">
        <v>868</v>
      </c>
      <c r="E3871" t="s">
        <v>3451</v>
      </c>
      <c r="F3871" t="s">
        <v>3452</v>
      </c>
      <c r="G3871" t="s">
        <v>3447</v>
      </c>
      <c r="H3871" t="s">
        <v>3448</v>
      </c>
    </row>
    <row r="3872" spans="1:8" x14ac:dyDescent="0.25">
      <c r="A3872">
        <v>571652</v>
      </c>
      <c r="B3872" t="s">
        <v>2701</v>
      </c>
      <c r="C3872">
        <v>5304</v>
      </c>
      <c r="D3872" t="s">
        <v>2631</v>
      </c>
      <c r="E3872" t="s">
        <v>2632</v>
      </c>
      <c r="F3872" t="s">
        <v>2631</v>
      </c>
      <c r="G3872" t="s">
        <v>2633</v>
      </c>
      <c r="H3872" t="s">
        <v>2634</v>
      </c>
    </row>
    <row r="3873" spans="1:8" x14ac:dyDescent="0.25">
      <c r="A3873">
        <v>571661</v>
      </c>
      <c r="B3873" t="s">
        <v>2702</v>
      </c>
      <c r="C3873">
        <v>5302</v>
      </c>
      <c r="D3873" t="s">
        <v>2528</v>
      </c>
      <c r="E3873" t="s">
        <v>2632</v>
      </c>
      <c r="F3873" t="s">
        <v>2631</v>
      </c>
      <c r="G3873" t="s">
        <v>2633</v>
      </c>
      <c r="H3873" t="s">
        <v>2634</v>
      </c>
    </row>
    <row r="3874" spans="1:8" x14ac:dyDescent="0.25">
      <c r="A3874">
        <v>571679</v>
      </c>
      <c r="B3874" t="s">
        <v>4328</v>
      </c>
      <c r="C3874">
        <v>2122</v>
      </c>
      <c r="D3874" t="s">
        <v>868</v>
      </c>
      <c r="E3874" t="s">
        <v>3451</v>
      </c>
      <c r="F3874" t="s">
        <v>3452</v>
      </c>
      <c r="G3874" t="s">
        <v>3447</v>
      </c>
      <c r="H3874" t="s">
        <v>3448</v>
      </c>
    </row>
    <row r="3875" spans="1:8" x14ac:dyDescent="0.25">
      <c r="A3875">
        <v>571687</v>
      </c>
      <c r="B3875" t="s">
        <v>4329</v>
      </c>
      <c r="C3875">
        <v>2110</v>
      </c>
      <c r="D3875" t="s">
        <v>3460</v>
      </c>
      <c r="E3875" t="s">
        <v>3461</v>
      </c>
      <c r="F3875" t="s">
        <v>3460</v>
      </c>
      <c r="G3875" t="s">
        <v>3447</v>
      </c>
      <c r="H3875" t="s">
        <v>3448</v>
      </c>
    </row>
    <row r="3876" spans="1:8" x14ac:dyDescent="0.25">
      <c r="A3876">
        <v>571695</v>
      </c>
      <c r="B3876" t="s">
        <v>2411</v>
      </c>
      <c r="C3876">
        <v>5314</v>
      </c>
      <c r="D3876" t="s">
        <v>2665</v>
      </c>
      <c r="E3876" t="s">
        <v>2658</v>
      </c>
      <c r="F3876" t="s">
        <v>2659</v>
      </c>
      <c r="G3876" t="s">
        <v>2633</v>
      </c>
      <c r="H3876" t="s">
        <v>2634</v>
      </c>
    </row>
    <row r="3877" spans="1:8" x14ac:dyDescent="0.25">
      <c r="A3877">
        <v>571709</v>
      </c>
      <c r="B3877" t="s">
        <v>2703</v>
      </c>
      <c r="C3877">
        <v>5304</v>
      </c>
      <c r="D3877" t="s">
        <v>2631</v>
      </c>
      <c r="E3877" t="s">
        <v>2632</v>
      </c>
      <c r="F3877" t="s">
        <v>2631</v>
      </c>
      <c r="G3877" t="s">
        <v>2633</v>
      </c>
      <c r="H3877" t="s">
        <v>2634</v>
      </c>
    </row>
    <row r="3878" spans="1:8" x14ac:dyDescent="0.25">
      <c r="A3878">
        <v>571717</v>
      </c>
      <c r="B3878" t="s">
        <v>4330</v>
      </c>
      <c r="C3878">
        <v>2106</v>
      </c>
      <c r="D3878" t="s">
        <v>3468</v>
      </c>
      <c r="E3878" t="s">
        <v>3461</v>
      </c>
      <c r="F3878" t="s">
        <v>3460</v>
      </c>
      <c r="G3878" t="s">
        <v>3447</v>
      </c>
      <c r="H3878" t="s">
        <v>3448</v>
      </c>
    </row>
    <row r="3879" spans="1:8" x14ac:dyDescent="0.25">
      <c r="A3879">
        <v>571725</v>
      </c>
      <c r="B3879" t="s">
        <v>2704</v>
      </c>
      <c r="C3879">
        <v>5304</v>
      </c>
      <c r="D3879" t="s">
        <v>2631</v>
      </c>
      <c r="E3879" t="s">
        <v>2632</v>
      </c>
      <c r="F3879" t="s">
        <v>2631</v>
      </c>
      <c r="G3879" t="s">
        <v>2633</v>
      </c>
      <c r="H3879" t="s">
        <v>2634</v>
      </c>
    </row>
    <row r="3880" spans="1:8" x14ac:dyDescent="0.25">
      <c r="A3880">
        <v>571733</v>
      </c>
      <c r="B3880" t="s">
        <v>2705</v>
      </c>
      <c r="C3880">
        <v>5304</v>
      </c>
      <c r="D3880" t="s">
        <v>2631</v>
      </c>
      <c r="E3880" t="s">
        <v>2632</v>
      </c>
      <c r="F3880" t="s">
        <v>2631</v>
      </c>
      <c r="G3880" t="s">
        <v>2633</v>
      </c>
      <c r="H3880" t="s">
        <v>2634</v>
      </c>
    </row>
    <row r="3881" spans="1:8" x14ac:dyDescent="0.25">
      <c r="A3881">
        <v>571741</v>
      </c>
      <c r="B3881" t="s">
        <v>4331</v>
      </c>
      <c r="C3881">
        <v>2104</v>
      </c>
      <c r="D3881" t="s">
        <v>3490</v>
      </c>
      <c r="E3881" t="s">
        <v>3491</v>
      </c>
      <c r="F3881" t="s">
        <v>3492</v>
      </c>
      <c r="G3881" t="s">
        <v>3447</v>
      </c>
      <c r="H3881" t="s">
        <v>3448</v>
      </c>
    </row>
    <row r="3882" spans="1:8" x14ac:dyDescent="0.25">
      <c r="A3882">
        <v>571750</v>
      </c>
      <c r="B3882" t="s">
        <v>2706</v>
      </c>
      <c r="C3882">
        <v>5304</v>
      </c>
      <c r="D3882" t="s">
        <v>2631</v>
      </c>
      <c r="E3882" t="s">
        <v>2632</v>
      </c>
      <c r="F3882" t="s">
        <v>2631</v>
      </c>
      <c r="G3882" t="s">
        <v>2633</v>
      </c>
      <c r="H3882" t="s">
        <v>2634</v>
      </c>
    </row>
    <row r="3883" spans="1:8" x14ac:dyDescent="0.25">
      <c r="A3883">
        <v>571768</v>
      </c>
      <c r="B3883" t="s">
        <v>1697</v>
      </c>
      <c r="C3883">
        <v>5304</v>
      </c>
      <c r="D3883" t="s">
        <v>2631</v>
      </c>
      <c r="E3883" t="s">
        <v>2632</v>
      </c>
      <c r="F3883" t="s">
        <v>2631</v>
      </c>
      <c r="G3883" t="s">
        <v>2633</v>
      </c>
      <c r="H3883" t="s">
        <v>2634</v>
      </c>
    </row>
    <row r="3884" spans="1:8" x14ac:dyDescent="0.25">
      <c r="A3884">
        <v>571776</v>
      </c>
      <c r="B3884" t="s">
        <v>2707</v>
      </c>
      <c r="C3884">
        <v>5304</v>
      </c>
      <c r="D3884" t="s">
        <v>2631</v>
      </c>
      <c r="E3884" t="s">
        <v>2632</v>
      </c>
      <c r="F3884" t="s">
        <v>2631</v>
      </c>
      <c r="G3884" t="s">
        <v>2633</v>
      </c>
      <c r="H3884" t="s">
        <v>2634</v>
      </c>
    </row>
    <row r="3885" spans="1:8" x14ac:dyDescent="0.25">
      <c r="A3885">
        <v>571784</v>
      </c>
      <c r="B3885" t="s">
        <v>4332</v>
      </c>
      <c r="C3885">
        <v>2117</v>
      </c>
      <c r="D3885" t="s">
        <v>3647</v>
      </c>
      <c r="E3885" t="s">
        <v>3504</v>
      </c>
      <c r="F3885" t="s">
        <v>3503</v>
      </c>
      <c r="G3885" t="s">
        <v>3447</v>
      </c>
      <c r="H3885" t="s">
        <v>3448</v>
      </c>
    </row>
    <row r="3886" spans="1:8" x14ac:dyDescent="0.25">
      <c r="A3886">
        <v>571792</v>
      </c>
      <c r="B3886" t="s">
        <v>4333</v>
      </c>
      <c r="C3886">
        <v>2111</v>
      </c>
      <c r="D3886" t="s">
        <v>3618</v>
      </c>
      <c r="E3886" t="s">
        <v>3504</v>
      </c>
      <c r="F3886" t="s">
        <v>3503</v>
      </c>
      <c r="G3886" t="s">
        <v>3447</v>
      </c>
      <c r="H3886" t="s">
        <v>3448</v>
      </c>
    </row>
    <row r="3887" spans="1:8" x14ac:dyDescent="0.25">
      <c r="A3887">
        <v>571806</v>
      </c>
      <c r="B3887" t="s">
        <v>4334</v>
      </c>
      <c r="C3887">
        <v>2115</v>
      </c>
      <c r="D3887" t="s">
        <v>3506</v>
      </c>
      <c r="E3887" t="s">
        <v>3507</v>
      </c>
      <c r="F3887" t="s">
        <v>3506</v>
      </c>
      <c r="G3887" t="s">
        <v>3447</v>
      </c>
      <c r="H3887" t="s">
        <v>3448</v>
      </c>
    </row>
    <row r="3888" spans="1:8" x14ac:dyDescent="0.25">
      <c r="A3888">
        <v>571814</v>
      </c>
      <c r="B3888" t="s">
        <v>2625</v>
      </c>
      <c r="C3888">
        <v>2115</v>
      </c>
      <c r="D3888" t="s">
        <v>3506</v>
      </c>
      <c r="E3888" t="s">
        <v>3507</v>
      </c>
      <c r="F3888" t="s">
        <v>3506</v>
      </c>
      <c r="G3888" t="s">
        <v>3447</v>
      </c>
      <c r="H3888" t="s">
        <v>3448</v>
      </c>
    </row>
    <row r="3889" spans="1:8" x14ac:dyDescent="0.25">
      <c r="A3889">
        <v>571822</v>
      </c>
      <c r="B3889" t="s">
        <v>2708</v>
      </c>
      <c r="C3889">
        <v>5304</v>
      </c>
      <c r="D3889" t="s">
        <v>2631</v>
      </c>
      <c r="E3889" t="s">
        <v>2632</v>
      </c>
      <c r="F3889" t="s">
        <v>2631</v>
      </c>
      <c r="G3889" t="s">
        <v>2633</v>
      </c>
      <c r="H3889" t="s">
        <v>2634</v>
      </c>
    </row>
    <row r="3890" spans="1:8" x14ac:dyDescent="0.25">
      <c r="A3890">
        <v>571831</v>
      </c>
      <c r="B3890" t="s">
        <v>2709</v>
      </c>
      <c r="C3890">
        <v>5302</v>
      </c>
      <c r="D3890" t="s">
        <v>2528</v>
      </c>
      <c r="E3890" t="s">
        <v>2632</v>
      </c>
      <c r="F3890" t="s">
        <v>2631</v>
      </c>
      <c r="G3890" t="s">
        <v>2633</v>
      </c>
      <c r="H3890" t="s">
        <v>2634</v>
      </c>
    </row>
    <row r="3891" spans="1:8" x14ac:dyDescent="0.25">
      <c r="A3891">
        <v>571849</v>
      </c>
      <c r="B3891" t="s">
        <v>4335</v>
      </c>
      <c r="C3891">
        <v>2115</v>
      </c>
      <c r="D3891" t="s">
        <v>3506</v>
      </c>
      <c r="E3891" t="s">
        <v>3507</v>
      </c>
      <c r="F3891" t="s">
        <v>3506</v>
      </c>
      <c r="G3891" t="s">
        <v>3447</v>
      </c>
      <c r="H3891" t="s">
        <v>3448</v>
      </c>
    </row>
    <row r="3892" spans="1:8" x14ac:dyDescent="0.25">
      <c r="A3892">
        <v>571857</v>
      </c>
      <c r="B3892" t="s">
        <v>2710</v>
      </c>
      <c r="C3892">
        <v>5304</v>
      </c>
      <c r="D3892" t="s">
        <v>2631</v>
      </c>
      <c r="E3892" t="s">
        <v>2632</v>
      </c>
      <c r="F3892" t="s">
        <v>2631</v>
      </c>
      <c r="G3892" t="s">
        <v>2633</v>
      </c>
      <c r="H3892" t="s">
        <v>2634</v>
      </c>
    </row>
    <row r="3893" spans="1:8" x14ac:dyDescent="0.25">
      <c r="A3893">
        <v>571865</v>
      </c>
      <c r="B3893" t="s">
        <v>4058</v>
      </c>
      <c r="C3893">
        <v>2116</v>
      </c>
      <c r="D3893" t="s">
        <v>3509</v>
      </c>
      <c r="E3893" t="s">
        <v>3507</v>
      </c>
      <c r="F3893" t="s">
        <v>3506</v>
      </c>
      <c r="G3893" t="s">
        <v>3447</v>
      </c>
      <c r="H3893" t="s">
        <v>3448</v>
      </c>
    </row>
    <row r="3894" spans="1:8" x14ac:dyDescent="0.25">
      <c r="A3894">
        <v>571873</v>
      </c>
      <c r="B3894" t="s">
        <v>1170</v>
      </c>
      <c r="C3894">
        <v>5304</v>
      </c>
      <c r="D3894" t="s">
        <v>2631</v>
      </c>
      <c r="E3894" t="s">
        <v>2632</v>
      </c>
      <c r="F3894" t="s">
        <v>2631</v>
      </c>
      <c r="G3894" t="s">
        <v>2633</v>
      </c>
      <c r="H3894" t="s">
        <v>2634</v>
      </c>
    </row>
    <row r="3895" spans="1:8" x14ac:dyDescent="0.25">
      <c r="A3895">
        <v>571881</v>
      </c>
      <c r="B3895" t="s">
        <v>4336</v>
      </c>
      <c r="C3895">
        <v>2116</v>
      </c>
      <c r="D3895" t="s">
        <v>3509</v>
      </c>
      <c r="E3895" t="s">
        <v>3507</v>
      </c>
      <c r="F3895" t="s">
        <v>3506</v>
      </c>
      <c r="G3895" t="s">
        <v>3447</v>
      </c>
      <c r="H3895" t="s">
        <v>3448</v>
      </c>
    </row>
    <row r="3896" spans="1:8" x14ac:dyDescent="0.25">
      <c r="A3896">
        <v>571890</v>
      </c>
      <c r="B3896" t="s">
        <v>2711</v>
      </c>
      <c r="C3896">
        <v>5304</v>
      </c>
      <c r="D3896" t="s">
        <v>2631</v>
      </c>
      <c r="E3896" t="s">
        <v>2632</v>
      </c>
      <c r="F3896" t="s">
        <v>2631</v>
      </c>
      <c r="G3896" t="s">
        <v>2633</v>
      </c>
      <c r="H3896" t="s">
        <v>2634</v>
      </c>
    </row>
    <row r="3897" spans="1:8" x14ac:dyDescent="0.25">
      <c r="A3897">
        <v>571903</v>
      </c>
      <c r="B3897" t="s">
        <v>2712</v>
      </c>
      <c r="C3897">
        <v>5304</v>
      </c>
      <c r="D3897" t="s">
        <v>2631</v>
      </c>
      <c r="E3897" t="s">
        <v>2632</v>
      </c>
      <c r="F3897" t="s">
        <v>2631</v>
      </c>
      <c r="G3897" t="s">
        <v>2633</v>
      </c>
      <c r="H3897" t="s">
        <v>2634</v>
      </c>
    </row>
    <row r="3898" spans="1:8" x14ac:dyDescent="0.25">
      <c r="A3898">
        <v>571911</v>
      </c>
      <c r="B3898" t="s">
        <v>493</v>
      </c>
      <c r="C3898">
        <v>5304</v>
      </c>
      <c r="D3898" t="s">
        <v>2631</v>
      </c>
      <c r="E3898" t="s">
        <v>2632</v>
      </c>
      <c r="F3898" t="s">
        <v>2631</v>
      </c>
      <c r="G3898" t="s">
        <v>2633</v>
      </c>
      <c r="H3898" t="s">
        <v>2634</v>
      </c>
    </row>
    <row r="3899" spans="1:8" x14ac:dyDescent="0.25">
      <c r="A3899">
        <v>571920</v>
      </c>
      <c r="B3899" t="s">
        <v>200</v>
      </c>
      <c r="C3899">
        <v>5314</v>
      </c>
      <c r="D3899" t="s">
        <v>2665</v>
      </c>
      <c r="E3899" t="s">
        <v>2658</v>
      </c>
      <c r="F3899" t="s">
        <v>2659</v>
      </c>
      <c r="G3899" t="s">
        <v>2633</v>
      </c>
      <c r="H3899" t="s">
        <v>2634</v>
      </c>
    </row>
    <row r="3900" spans="1:8" x14ac:dyDescent="0.25">
      <c r="A3900">
        <v>571938</v>
      </c>
      <c r="B3900" t="s">
        <v>4337</v>
      </c>
      <c r="C3900">
        <v>2116</v>
      </c>
      <c r="D3900" t="s">
        <v>3509</v>
      </c>
      <c r="E3900" t="s">
        <v>3507</v>
      </c>
      <c r="F3900" t="s">
        <v>3506</v>
      </c>
      <c r="G3900" t="s">
        <v>3447</v>
      </c>
      <c r="H3900" t="s">
        <v>3448</v>
      </c>
    </row>
    <row r="3901" spans="1:8" x14ac:dyDescent="0.25">
      <c r="A3901">
        <v>571946</v>
      </c>
      <c r="B3901" t="s">
        <v>4338</v>
      </c>
      <c r="C3901">
        <v>2116</v>
      </c>
      <c r="D3901" t="s">
        <v>3509</v>
      </c>
      <c r="E3901" t="s">
        <v>3507</v>
      </c>
      <c r="F3901" t="s">
        <v>3506</v>
      </c>
      <c r="G3901" t="s">
        <v>3447</v>
      </c>
      <c r="H3901" t="s">
        <v>3448</v>
      </c>
    </row>
    <row r="3902" spans="1:8" x14ac:dyDescent="0.25">
      <c r="A3902">
        <v>571954</v>
      </c>
      <c r="B3902" t="s">
        <v>4339</v>
      </c>
      <c r="C3902">
        <v>2103</v>
      </c>
      <c r="D3902" t="s">
        <v>3450</v>
      </c>
      <c r="E3902" t="s">
        <v>3451</v>
      </c>
      <c r="F3902" t="s">
        <v>3452</v>
      </c>
      <c r="G3902" t="s">
        <v>3447</v>
      </c>
      <c r="H3902" t="s">
        <v>3448</v>
      </c>
    </row>
    <row r="3903" spans="1:8" x14ac:dyDescent="0.25">
      <c r="A3903">
        <v>571962</v>
      </c>
      <c r="B3903" t="s">
        <v>2713</v>
      </c>
      <c r="C3903">
        <v>5304</v>
      </c>
      <c r="D3903" t="s">
        <v>2631</v>
      </c>
      <c r="E3903" t="s">
        <v>2632</v>
      </c>
      <c r="F3903" t="s">
        <v>2631</v>
      </c>
      <c r="G3903" t="s">
        <v>2633</v>
      </c>
      <c r="H3903" t="s">
        <v>2634</v>
      </c>
    </row>
    <row r="3904" spans="1:8" x14ac:dyDescent="0.25">
      <c r="A3904">
        <v>571971</v>
      </c>
      <c r="B3904" t="s">
        <v>4340</v>
      </c>
      <c r="C3904">
        <v>2115</v>
      </c>
      <c r="D3904" t="s">
        <v>3506</v>
      </c>
      <c r="E3904" t="s">
        <v>3507</v>
      </c>
      <c r="F3904" t="s">
        <v>3506</v>
      </c>
      <c r="G3904" t="s">
        <v>3447</v>
      </c>
      <c r="H3904" t="s">
        <v>3448</v>
      </c>
    </row>
    <row r="3905" spans="1:8" x14ac:dyDescent="0.25">
      <c r="A3905">
        <v>571989</v>
      </c>
      <c r="B3905" t="s">
        <v>4341</v>
      </c>
      <c r="C3905">
        <v>2115</v>
      </c>
      <c r="D3905" t="s">
        <v>3506</v>
      </c>
      <c r="E3905" t="s">
        <v>3507</v>
      </c>
      <c r="F3905" t="s">
        <v>3506</v>
      </c>
      <c r="G3905" t="s">
        <v>3447</v>
      </c>
      <c r="H3905" t="s">
        <v>3448</v>
      </c>
    </row>
    <row r="3906" spans="1:8" x14ac:dyDescent="0.25">
      <c r="A3906">
        <v>571997</v>
      </c>
      <c r="B3906" t="s">
        <v>4342</v>
      </c>
      <c r="C3906">
        <v>2116</v>
      </c>
      <c r="D3906" t="s">
        <v>3509</v>
      </c>
      <c r="E3906" t="s">
        <v>3507</v>
      </c>
      <c r="F3906" t="s">
        <v>3506</v>
      </c>
      <c r="G3906" t="s">
        <v>3447</v>
      </c>
      <c r="H3906" t="s">
        <v>3448</v>
      </c>
    </row>
    <row r="3907" spans="1:8" x14ac:dyDescent="0.25">
      <c r="A3907">
        <v>572004</v>
      </c>
      <c r="B3907" t="s">
        <v>2714</v>
      </c>
      <c r="C3907">
        <v>5304</v>
      </c>
      <c r="D3907" t="s">
        <v>2631</v>
      </c>
      <c r="E3907" t="s">
        <v>2632</v>
      </c>
      <c r="F3907" t="s">
        <v>2631</v>
      </c>
      <c r="G3907" t="s">
        <v>2633</v>
      </c>
      <c r="H3907" t="s">
        <v>2634</v>
      </c>
    </row>
    <row r="3908" spans="1:8" x14ac:dyDescent="0.25">
      <c r="A3908">
        <v>572012</v>
      </c>
      <c r="B3908" t="s">
        <v>4343</v>
      </c>
      <c r="C3908">
        <v>2115</v>
      </c>
      <c r="D3908" t="s">
        <v>3506</v>
      </c>
      <c r="E3908" t="s">
        <v>3507</v>
      </c>
      <c r="F3908" t="s">
        <v>3506</v>
      </c>
      <c r="G3908" t="s">
        <v>3447</v>
      </c>
      <c r="H3908" t="s">
        <v>3448</v>
      </c>
    </row>
    <row r="3909" spans="1:8" x14ac:dyDescent="0.25">
      <c r="A3909">
        <v>572021</v>
      </c>
      <c r="B3909" t="s">
        <v>4344</v>
      </c>
      <c r="C3909">
        <v>2115</v>
      </c>
      <c r="D3909" t="s">
        <v>3506</v>
      </c>
      <c r="E3909" t="s">
        <v>3507</v>
      </c>
      <c r="F3909" t="s">
        <v>3506</v>
      </c>
      <c r="G3909" t="s">
        <v>3447</v>
      </c>
      <c r="H3909" t="s">
        <v>3448</v>
      </c>
    </row>
    <row r="3910" spans="1:8" x14ac:dyDescent="0.25">
      <c r="A3910">
        <v>572039</v>
      </c>
      <c r="B3910" t="s">
        <v>2715</v>
      </c>
      <c r="C3910">
        <v>5304</v>
      </c>
      <c r="D3910" t="s">
        <v>2631</v>
      </c>
      <c r="E3910" t="s">
        <v>2632</v>
      </c>
      <c r="F3910" t="s">
        <v>2631</v>
      </c>
      <c r="G3910" t="s">
        <v>2633</v>
      </c>
      <c r="H3910" t="s">
        <v>2634</v>
      </c>
    </row>
    <row r="3911" spans="1:8" x14ac:dyDescent="0.25">
      <c r="A3911">
        <v>572047</v>
      </c>
      <c r="B3911" t="s">
        <v>1530</v>
      </c>
      <c r="C3911">
        <v>5207</v>
      </c>
      <c r="D3911" t="s">
        <v>1381</v>
      </c>
      <c r="E3911" t="s">
        <v>1382</v>
      </c>
      <c r="F3911" t="s">
        <v>1381</v>
      </c>
      <c r="G3911" t="s">
        <v>1374</v>
      </c>
      <c r="H3911" t="s">
        <v>1375</v>
      </c>
    </row>
    <row r="3912" spans="1:8" x14ac:dyDescent="0.25">
      <c r="A3912">
        <v>572063</v>
      </c>
      <c r="B3912" t="s">
        <v>2716</v>
      </c>
      <c r="C3912">
        <v>5302</v>
      </c>
      <c r="D3912" t="s">
        <v>2528</v>
      </c>
      <c r="E3912" t="s">
        <v>2632</v>
      </c>
      <c r="F3912" t="s">
        <v>2631</v>
      </c>
      <c r="G3912" t="s">
        <v>2633</v>
      </c>
      <c r="H3912" t="s">
        <v>2634</v>
      </c>
    </row>
    <row r="3913" spans="1:8" x14ac:dyDescent="0.25">
      <c r="A3913">
        <v>572071</v>
      </c>
      <c r="B3913" t="s">
        <v>2717</v>
      </c>
      <c r="C3913">
        <v>5304</v>
      </c>
      <c r="D3913" t="s">
        <v>2631</v>
      </c>
      <c r="E3913" t="s">
        <v>2632</v>
      </c>
      <c r="F3913" t="s">
        <v>2631</v>
      </c>
      <c r="G3913" t="s">
        <v>2633</v>
      </c>
      <c r="H3913" t="s">
        <v>2634</v>
      </c>
    </row>
    <row r="3914" spans="1:8" x14ac:dyDescent="0.25">
      <c r="A3914">
        <v>572080</v>
      </c>
      <c r="B3914" t="s">
        <v>2718</v>
      </c>
      <c r="C3914">
        <v>5304</v>
      </c>
      <c r="D3914" t="s">
        <v>2631</v>
      </c>
      <c r="E3914" t="s">
        <v>2632</v>
      </c>
      <c r="F3914" t="s">
        <v>2631</v>
      </c>
      <c r="G3914" t="s">
        <v>2633</v>
      </c>
      <c r="H3914" t="s">
        <v>2634</v>
      </c>
    </row>
    <row r="3915" spans="1:8" x14ac:dyDescent="0.25">
      <c r="A3915">
        <v>572098</v>
      </c>
      <c r="B3915" t="s">
        <v>2719</v>
      </c>
      <c r="C3915">
        <v>5304</v>
      </c>
      <c r="D3915" t="s">
        <v>2631</v>
      </c>
      <c r="E3915" t="s">
        <v>2632</v>
      </c>
      <c r="F3915" t="s">
        <v>2631</v>
      </c>
      <c r="G3915" t="s">
        <v>2633</v>
      </c>
      <c r="H3915" t="s">
        <v>2634</v>
      </c>
    </row>
    <row r="3916" spans="1:8" x14ac:dyDescent="0.25">
      <c r="A3916">
        <v>572101</v>
      </c>
      <c r="B3916" t="s">
        <v>2720</v>
      </c>
      <c r="C3916">
        <v>5304</v>
      </c>
      <c r="D3916" t="s">
        <v>2631</v>
      </c>
      <c r="E3916" t="s">
        <v>2632</v>
      </c>
      <c r="F3916" t="s">
        <v>2631</v>
      </c>
      <c r="G3916" t="s">
        <v>2633</v>
      </c>
      <c r="H3916" t="s">
        <v>2634</v>
      </c>
    </row>
    <row r="3917" spans="1:8" x14ac:dyDescent="0.25">
      <c r="A3917">
        <v>572110</v>
      </c>
      <c r="B3917" t="s">
        <v>2365</v>
      </c>
      <c r="C3917">
        <v>5304</v>
      </c>
      <c r="D3917" t="s">
        <v>2631</v>
      </c>
      <c r="E3917" t="s">
        <v>2632</v>
      </c>
      <c r="F3917" t="s">
        <v>2631</v>
      </c>
      <c r="G3917" t="s">
        <v>2633</v>
      </c>
      <c r="H3917" t="s">
        <v>2634</v>
      </c>
    </row>
    <row r="3918" spans="1:8" x14ac:dyDescent="0.25">
      <c r="A3918">
        <v>572128</v>
      </c>
      <c r="B3918" t="s">
        <v>56</v>
      </c>
      <c r="C3918">
        <v>5207</v>
      </c>
      <c r="D3918" t="s">
        <v>1381</v>
      </c>
      <c r="E3918" t="s">
        <v>1382</v>
      </c>
      <c r="F3918" t="s">
        <v>1381</v>
      </c>
      <c r="G3918" t="s">
        <v>1374</v>
      </c>
      <c r="H3918" t="s">
        <v>1375</v>
      </c>
    </row>
    <row r="3919" spans="1:8" x14ac:dyDescent="0.25">
      <c r="A3919">
        <v>572136</v>
      </c>
      <c r="B3919" t="s">
        <v>1531</v>
      </c>
      <c r="C3919">
        <v>5207</v>
      </c>
      <c r="D3919" t="s">
        <v>1381</v>
      </c>
      <c r="E3919" t="s">
        <v>1382</v>
      </c>
      <c r="F3919" t="s">
        <v>1381</v>
      </c>
      <c r="G3919" t="s">
        <v>1374</v>
      </c>
      <c r="H3919" t="s">
        <v>1375</v>
      </c>
    </row>
    <row r="3920" spans="1:8" x14ac:dyDescent="0.25">
      <c r="A3920">
        <v>572144</v>
      </c>
      <c r="B3920" t="s">
        <v>1532</v>
      </c>
      <c r="C3920">
        <v>5207</v>
      </c>
      <c r="D3920" t="s">
        <v>1381</v>
      </c>
      <c r="E3920" t="s">
        <v>1382</v>
      </c>
      <c r="F3920" t="s">
        <v>1381</v>
      </c>
      <c r="G3920" t="s">
        <v>1374</v>
      </c>
      <c r="H3920" t="s">
        <v>1375</v>
      </c>
    </row>
    <row r="3921" spans="1:8" x14ac:dyDescent="0.25">
      <c r="A3921">
        <v>572152</v>
      </c>
      <c r="B3921" t="s">
        <v>2721</v>
      </c>
      <c r="C3921">
        <v>5302</v>
      </c>
      <c r="D3921" t="s">
        <v>2528</v>
      </c>
      <c r="E3921" t="s">
        <v>2632</v>
      </c>
      <c r="F3921" t="s">
        <v>2631</v>
      </c>
      <c r="G3921" t="s">
        <v>2633</v>
      </c>
      <c r="H3921" t="s">
        <v>2634</v>
      </c>
    </row>
    <row r="3922" spans="1:8" x14ac:dyDescent="0.25">
      <c r="A3922">
        <v>572161</v>
      </c>
      <c r="B3922" t="s">
        <v>2722</v>
      </c>
      <c r="C3922">
        <v>5304</v>
      </c>
      <c r="D3922" t="s">
        <v>2631</v>
      </c>
      <c r="E3922" t="s">
        <v>2632</v>
      </c>
      <c r="F3922" t="s">
        <v>2631</v>
      </c>
      <c r="G3922" t="s">
        <v>2633</v>
      </c>
      <c r="H3922" t="s">
        <v>2634</v>
      </c>
    </row>
    <row r="3923" spans="1:8" x14ac:dyDescent="0.25">
      <c r="A3923">
        <v>572179</v>
      </c>
      <c r="B3923" t="s">
        <v>644</v>
      </c>
      <c r="C3923">
        <v>5304</v>
      </c>
      <c r="D3923" t="s">
        <v>2631</v>
      </c>
      <c r="E3923" t="s">
        <v>2632</v>
      </c>
      <c r="F3923" t="s">
        <v>2631</v>
      </c>
      <c r="G3923" t="s">
        <v>2633</v>
      </c>
      <c r="H3923" t="s">
        <v>2634</v>
      </c>
    </row>
    <row r="3924" spans="1:8" x14ac:dyDescent="0.25">
      <c r="A3924">
        <v>572187</v>
      </c>
      <c r="B3924" t="s">
        <v>1533</v>
      </c>
      <c r="C3924">
        <v>5207</v>
      </c>
      <c r="D3924" t="s">
        <v>1381</v>
      </c>
      <c r="E3924" t="s">
        <v>1382</v>
      </c>
      <c r="F3924" t="s">
        <v>1381</v>
      </c>
      <c r="G3924" t="s">
        <v>1374</v>
      </c>
      <c r="H3924" t="s">
        <v>1375</v>
      </c>
    </row>
    <row r="3925" spans="1:8" x14ac:dyDescent="0.25">
      <c r="A3925">
        <v>572195</v>
      </c>
      <c r="B3925" t="s">
        <v>2723</v>
      </c>
      <c r="C3925">
        <v>5312</v>
      </c>
      <c r="D3925" t="s">
        <v>2641</v>
      </c>
      <c r="E3925" t="s">
        <v>2642</v>
      </c>
      <c r="F3925" t="s">
        <v>2641</v>
      </c>
      <c r="G3925" t="s">
        <v>2633</v>
      </c>
      <c r="H3925" t="s">
        <v>2634</v>
      </c>
    </row>
    <row r="3926" spans="1:8" x14ac:dyDescent="0.25">
      <c r="A3926">
        <v>572209</v>
      </c>
      <c r="B3926" t="s">
        <v>2724</v>
      </c>
      <c r="C3926">
        <v>5314</v>
      </c>
      <c r="D3926" t="s">
        <v>2665</v>
      </c>
      <c r="E3926" t="s">
        <v>2658</v>
      </c>
      <c r="F3926" t="s">
        <v>2659</v>
      </c>
      <c r="G3926" t="s">
        <v>2633</v>
      </c>
      <c r="H3926" t="s">
        <v>2634</v>
      </c>
    </row>
    <row r="3927" spans="1:8" x14ac:dyDescent="0.25">
      <c r="A3927">
        <v>572217</v>
      </c>
      <c r="B3927" t="s">
        <v>2725</v>
      </c>
      <c r="C3927">
        <v>5304</v>
      </c>
      <c r="D3927" t="s">
        <v>2631</v>
      </c>
      <c r="E3927" t="s">
        <v>2632</v>
      </c>
      <c r="F3927" t="s">
        <v>2631</v>
      </c>
      <c r="G3927" t="s">
        <v>2633</v>
      </c>
      <c r="H3927" t="s">
        <v>2634</v>
      </c>
    </row>
    <row r="3928" spans="1:8" x14ac:dyDescent="0.25">
      <c r="A3928">
        <v>572225</v>
      </c>
      <c r="B3928" t="s">
        <v>2726</v>
      </c>
      <c r="C3928">
        <v>5304</v>
      </c>
      <c r="D3928" t="s">
        <v>2631</v>
      </c>
      <c r="E3928" t="s">
        <v>2632</v>
      </c>
      <c r="F3928" t="s">
        <v>2631</v>
      </c>
      <c r="G3928" t="s">
        <v>2633</v>
      </c>
      <c r="H3928" t="s">
        <v>2634</v>
      </c>
    </row>
    <row r="3929" spans="1:8" x14ac:dyDescent="0.25">
      <c r="A3929">
        <v>572233</v>
      </c>
      <c r="B3929" t="s">
        <v>2727</v>
      </c>
      <c r="C3929">
        <v>5307</v>
      </c>
      <c r="D3929" t="s">
        <v>2728</v>
      </c>
      <c r="E3929" t="s">
        <v>2642</v>
      </c>
      <c r="F3929" t="s">
        <v>2641</v>
      </c>
      <c r="G3929" t="s">
        <v>2633</v>
      </c>
      <c r="H3929" t="s">
        <v>2634</v>
      </c>
    </row>
    <row r="3930" spans="1:8" x14ac:dyDescent="0.25">
      <c r="A3930">
        <v>572241</v>
      </c>
      <c r="B3930" t="s">
        <v>2729</v>
      </c>
      <c r="C3930">
        <v>5304</v>
      </c>
      <c r="D3930" t="s">
        <v>2631</v>
      </c>
      <c r="E3930" t="s">
        <v>2632</v>
      </c>
      <c r="F3930" t="s">
        <v>2631</v>
      </c>
      <c r="G3930" t="s">
        <v>2633</v>
      </c>
      <c r="H3930" t="s">
        <v>2634</v>
      </c>
    </row>
    <row r="3931" spans="1:8" x14ac:dyDescent="0.25">
      <c r="A3931">
        <v>572250</v>
      </c>
      <c r="B3931" t="s">
        <v>2730</v>
      </c>
      <c r="C3931">
        <v>5308</v>
      </c>
      <c r="D3931" t="s">
        <v>2644</v>
      </c>
      <c r="E3931" t="s">
        <v>2642</v>
      </c>
      <c r="F3931" t="s">
        <v>2641</v>
      </c>
      <c r="G3931" t="s">
        <v>2633</v>
      </c>
      <c r="H3931" t="s">
        <v>2634</v>
      </c>
    </row>
    <row r="3932" spans="1:8" x14ac:dyDescent="0.25">
      <c r="A3932">
        <v>572268</v>
      </c>
      <c r="B3932" t="s">
        <v>2731</v>
      </c>
      <c r="C3932">
        <v>5304</v>
      </c>
      <c r="D3932" t="s">
        <v>2631</v>
      </c>
      <c r="E3932" t="s">
        <v>2632</v>
      </c>
      <c r="F3932" t="s">
        <v>2631</v>
      </c>
      <c r="G3932" t="s">
        <v>2633</v>
      </c>
      <c r="H3932" t="s">
        <v>2634</v>
      </c>
    </row>
    <row r="3933" spans="1:8" x14ac:dyDescent="0.25">
      <c r="A3933">
        <v>572276</v>
      </c>
      <c r="B3933" t="s">
        <v>2732</v>
      </c>
      <c r="C3933">
        <v>5304</v>
      </c>
      <c r="D3933" t="s">
        <v>2631</v>
      </c>
      <c r="E3933" t="s">
        <v>2632</v>
      </c>
      <c r="F3933" t="s">
        <v>2631</v>
      </c>
      <c r="G3933" t="s">
        <v>2633</v>
      </c>
      <c r="H3933" t="s">
        <v>2634</v>
      </c>
    </row>
    <row r="3934" spans="1:8" x14ac:dyDescent="0.25">
      <c r="A3934">
        <v>572284</v>
      </c>
      <c r="B3934" t="s">
        <v>2733</v>
      </c>
      <c r="C3934">
        <v>5308</v>
      </c>
      <c r="D3934" t="s">
        <v>2644</v>
      </c>
      <c r="E3934" t="s">
        <v>2642</v>
      </c>
      <c r="F3934" t="s">
        <v>2641</v>
      </c>
      <c r="G3934" t="s">
        <v>2633</v>
      </c>
      <c r="H3934" t="s">
        <v>2634</v>
      </c>
    </row>
    <row r="3935" spans="1:8" x14ac:dyDescent="0.25">
      <c r="A3935">
        <v>572292</v>
      </c>
      <c r="B3935" t="s">
        <v>2734</v>
      </c>
      <c r="C3935">
        <v>5308</v>
      </c>
      <c r="D3935" t="s">
        <v>2644</v>
      </c>
      <c r="E3935" t="s">
        <v>2642</v>
      </c>
      <c r="F3935" t="s">
        <v>2641</v>
      </c>
      <c r="G3935" t="s">
        <v>2633</v>
      </c>
      <c r="H3935" t="s">
        <v>2634</v>
      </c>
    </row>
    <row r="3936" spans="1:8" x14ac:dyDescent="0.25">
      <c r="A3936">
        <v>572306</v>
      </c>
      <c r="B3936" t="s">
        <v>2735</v>
      </c>
      <c r="C3936">
        <v>5314</v>
      </c>
      <c r="D3936" t="s">
        <v>2665</v>
      </c>
      <c r="E3936" t="s">
        <v>2658</v>
      </c>
      <c r="F3936" t="s">
        <v>2659</v>
      </c>
      <c r="G3936" t="s">
        <v>2633</v>
      </c>
      <c r="H3936" t="s">
        <v>2634</v>
      </c>
    </row>
    <row r="3937" spans="1:8" x14ac:dyDescent="0.25">
      <c r="A3937">
        <v>572314</v>
      </c>
      <c r="B3937" t="s">
        <v>2736</v>
      </c>
      <c r="C3937">
        <v>5304</v>
      </c>
      <c r="D3937" t="s">
        <v>2631</v>
      </c>
      <c r="E3937" t="s">
        <v>2632</v>
      </c>
      <c r="F3937" t="s">
        <v>2631</v>
      </c>
      <c r="G3937" t="s">
        <v>2633</v>
      </c>
      <c r="H3937" t="s">
        <v>2634</v>
      </c>
    </row>
    <row r="3938" spans="1:8" x14ac:dyDescent="0.25">
      <c r="A3938">
        <v>572322</v>
      </c>
      <c r="B3938" t="s">
        <v>1095</v>
      </c>
      <c r="C3938">
        <v>5302</v>
      </c>
      <c r="D3938" t="s">
        <v>2528</v>
      </c>
      <c r="E3938" t="s">
        <v>2632</v>
      </c>
      <c r="F3938" t="s">
        <v>2631</v>
      </c>
      <c r="G3938" t="s">
        <v>2633</v>
      </c>
      <c r="H3938" t="s">
        <v>2634</v>
      </c>
    </row>
    <row r="3939" spans="1:8" x14ac:dyDescent="0.25">
      <c r="A3939">
        <v>572331</v>
      </c>
      <c r="B3939" t="s">
        <v>1412</v>
      </c>
      <c r="C3939">
        <v>5304</v>
      </c>
      <c r="D3939" t="s">
        <v>2631</v>
      </c>
      <c r="E3939" t="s">
        <v>2632</v>
      </c>
      <c r="F3939" t="s">
        <v>2631</v>
      </c>
      <c r="G3939" t="s">
        <v>2633</v>
      </c>
      <c r="H3939" t="s">
        <v>2634</v>
      </c>
    </row>
    <row r="3940" spans="1:8" x14ac:dyDescent="0.25">
      <c r="A3940">
        <v>572349</v>
      </c>
      <c r="B3940" t="s">
        <v>2737</v>
      </c>
      <c r="C3940">
        <v>5302</v>
      </c>
      <c r="D3940" t="s">
        <v>2528</v>
      </c>
      <c r="E3940" t="s">
        <v>2632</v>
      </c>
      <c r="F3940" t="s">
        <v>2631</v>
      </c>
      <c r="G3940" t="s">
        <v>2633</v>
      </c>
      <c r="H3940" t="s">
        <v>2634</v>
      </c>
    </row>
    <row r="3941" spans="1:8" x14ac:dyDescent="0.25">
      <c r="A3941">
        <v>572357</v>
      </c>
      <c r="B3941" t="s">
        <v>1878</v>
      </c>
      <c r="C3941">
        <v>5307</v>
      </c>
      <c r="D3941" t="s">
        <v>2728</v>
      </c>
      <c r="E3941" t="s">
        <v>2642</v>
      </c>
      <c r="F3941" t="s">
        <v>2641</v>
      </c>
      <c r="G3941" t="s">
        <v>2633</v>
      </c>
      <c r="H3941" t="s">
        <v>2634</v>
      </c>
    </row>
    <row r="3942" spans="1:8" x14ac:dyDescent="0.25">
      <c r="A3942">
        <v>572365</v>
      </c>
      <c r="B3942" t="s">
        <v>2538</v>
      </c>
      <c r="C3942">
        <v>5307</v>
      </c>
      <c r="D3942" t="s">
        <v>2728</v>
      </c>
      <c r="E3942" t="s">
        <v>2642</v>
      </c>
      <c r="F3942" t="s">
        <v>2641</v>
      </c>
      <c r="G3942" t="s">
        <v>2633</v>
      </c>
      <c r="H3942" t="s">
        <v>2634</v>
      </c>
    </row>
    <row r="3943" spans="1:8" x14ac:dyDescent="0.25">
      <c r="A3943">
        <v>572373</v>
      </c>
      <c r="B3943" t="s">
        <v>2738</v>
      </c>
      <c r="C3943">
        <v>5307</v>
      </c>
      <c r="D3943" t="s">
        <v>2728</v>
      </c>
      <c r="E3943" t="s">
        <v>2642</v>
      </c>
      <c r="F3943" t="s">
        <v>2641</v>
      </c>
      <c r="G3943" t="s">
        <v>2633</v>
      </c>
      <c r="H3943" t="s">
        <v>2634</v>
      </c>
    </row>
    <row r="3944" spans="1:8" x14ac:dyDescent="0.25">
      <c r="A3944">
        <v>572381</v>
      </c>
      <c r="B3944" t="s">
        <v>2739</v>
      </c>
      <c r="C3944">
        <v>5302</v>
      </c>
      <c r="D3944" t="s">
        <v>2528</v>
      </c>
      <c r="E3944" t="s">
        <v>2632</v>
      </c>
      <c r="F3944" t="s">
        <v>2631</v>
      </c>
      <c r="G3944" t="s">
        <v>2633</v>
      </c>
      <c r="H3944" t="s">
        <v>2634</v>
      </c>
    </row>
    <row r="3945" spans="1:8" x14ac:dyDescent="0.25">
      <c r="A3945">
        <v>572390</v>
      </c>
      <c r="B3945" t="s">
        <v>2740</v>
      </c>
      <c r="C3945">
        <v>5302</v>
      </c>
      <c r="D3945" t="s">
        <v>2528</v>
      </c>
      <c r="E3945" t="s">
        <v>2632</v>
      </c>
      <c r="F3945" t="s">
        <v>2631</v>
      </c>
      <c r="G3945" t="s">
        <v>2633</v>
      </c>
      <c r="H3945" t="s">
        <v>2634</v>
      </c>
    </row>
    <row r="3946" spans="1:8" x14ac:dyDescent="0.25">
      <c r="A3946">
        <v>572403</v>
      </c>
      <c r="B3946" t="s">
        <v>2741</v>
      </c>
      <c r="C3946">
        <v>5304</v>
      </c>
      <c r="D3946" t="s">
        <v>2631</v>
      </c>
      <c r="E3946" t="s">
        <v>2632</v>
      </c>
      <c r="F3946" t="s">
        <v>2631</v>
      </c>
      <c r="G3946" t="s">
        <v>2633</v>
      </c>
      <c r="H3946" t="s">
        <v>2634</v>
      </c>
    </row>
    <row r="3947" spans="1:8" x14ac:dyDescent="0.25">
      <c r="A3947">
        <v>572411</v>
      </c>
      <c r="B3947" t="s">
        <v>2742</v>
      </c>
      <c r="C3947">
        <v>5304</v>
      </c>
      <c r="D3947" t="s">
        <v>2631</v>
      </c>
      <c r="E3947" t="s">
        <v>2632</v>
      </c>
      <c r="F3947" t="s">
        <v>2631</v>
      </c>
      <c r="G3947" t="s">
        <v>2633</v>
      </c>
      <c r="H3947" t="s">
        <v>2634</v>
      </c>
    </row>
    <row r="3948" spans="1:8" x14ac:dyDescent="0.25">
      <c r="A3948">
        <v>572420</v>
      </c>
      <c r="B3948" t="s">
        <v>2743</v>
      </c>
      <c r="C3948">
        <v>5304</v>
      </c>
      <c r="D3948" t="s">
        <v>2631</v>
      </c>
      <c r="E3948" t="s">
        <v>2632</v>
      </c>
      <c r="F3948" t="s">
        <v>2631</v>
      </c>
      <c r="G3948" t="s">
        <v>2633</v>
      </c>
      <c r="H3948" t="s">
        <v>2634</v>
      </c>
    </row>
    <row r="3949" spans="1:8" x14ac:dyDescent="0.25">
      <c r="A3949">
        <v>572438</v>
      </c>
      <c r="B3949" t="s">
        <v>2744</v>
      </c>
      <c r="C3949">
        <v>5307</v>
      </c>
      <c r="D3949" t="s">
        <v>2728</v>
      </c>
      <c r="E3949" t="s">
        <v>2642</v>
      </c>
      <c r="F3949" t="s">
        <v>2641</v>
      </c>
      <c r="G3949" t="s">
        <v>2633</v>
      </c>
      <c r="H3949" t="s">
        <v>2634</v>
      </c>
    </row>
    <row r="3950" spans="1:8" x14ac:dyDescent="0.25">
      <c r="A3950">
        <v>572446</v>
      </c>
      <c r="B3950" t="s">
        <v>2745</v>
      </c>
      <c r="C3950">
        <v>5304</v>
      </c>
      <c r="D3950" t="s">
        <v>2631</v>
      </c>
      <c r="E3950" t="s">
        <v>2632</v>
      </c>
      <c r="F3950" t="s">
        <v>2631</v>
      </c>
      <c r="G3950" t="s">
        <v>2633</v>
      </c>
      <c r="H3950" t="s">
        <v>2634</v>
      </c>
    </row>
    <row r="3951" spans="1:8" x14ac:dyDescent="0.25">
      <c r="A3951">
        <v>572454</v>
      </c>
      <c r="B3951" t="s">
        <v>2746</v>
      </c>
      <c r="C3951">
        <v>5304</v>
      </c>
      <c r="D3951" t="s">
        <v>2631</v>
      </c>
      <c r="E3951" t="s">
        <v>2632</v>
      </c>
      <c r="F3951" t="s">
        <v>2631</v>
      </c>
      <c r="G3951" t="s">
        <v>2633</v>
      </c>
      <c r="H3951" t="s">
        <v>2634</v>
      </c>
    </row>
    <row r="3952" spans="1:8" x14ac:dyDescent="0.25">
      <c r="A3952">
        <v>572462</v>
      </c>
      <c r="B3952" t="s">
        <v>2747</v>
      </c>
      <c r="C3952">
        <v>5302</v>
      </c>
      <c r="D3952" t="s">
        <v>2528</v>
      </c>
      <c r="E3952" t="s">
        <v>2632</v>
      </c>
      <c r="F3952" t="s">
        <v>2631</v>
      </c>
      <c r="G3952" t="s">
        <v>2633</v>
      </c>
      <c r="H3952" t="s">
        <v>2634</v>
      </c>
    </row>
    <row r="3953" spans="1:8" x14ac:dyDescent="0.25">
      <c r="A3953">
        <v>572471</v>
      </c>
      <c r="B3953" t="s">
        <v>2748</v>
      </c>
      <c r="C3953">
        <v>5304</v>
      </c>
      <c r="D3953" t="s">
        <v>2631</v>
      </c>
      <c r="E3953" t="s">
        <v>2632</v>
      </c>
      <c r="F3953" t="s">
        <v>2631</v>
      </c>
      <c r="G3953" t="s">
        <v>2633</v>
      </c>
      <c r="H3953" t="s">
        <v>2634</v>
      </c>
    </row>
    <row r="3954" spans="1:8" x14ac:dyDescent="0.25">
      <c r="A3954">
        <v>572489</v>
      </c>
      <c r="B3954" t="s">
        <v>1525</v>
      </c>
      <c r="C3954">
        <v>5314</v>
      </c>
      <c r="D3954" t="s">
        <v>2665</v>
      </c>
      <c r="E3954" t="s">
        <v>2658</v>
      </c>
      <c r="F3954" t="s">
        <v>2659</v>
      </c>
      <c r="G3954" t="s">
        <v>2633</v>
      </c>
      <c r="H3954" t="s">
        <v>2634</v>
      </c>
    </row>
    <row r="3955" spans="1:8" x14ac:dyDescent="0.25">
      <c r="A3955">
        <v>572497</v>
      </c>
      <c r="B3955" t="s">
        <v>2749</v>
      </c>
      <c r="C3955">
        <v>5302</v>
      </c>
      <c r="D3955" t="s">
        <v>2528</v>
      </c>
      <c r="E3955" t="s">
        <v>2632</v>
      </c>
      <c r="F3955" t="s">
        <v>2631</v>
      </c>
      <c r="G3955" t="s">
        <v>2633</v>
      </c>
      <c r="H3955" t="s">
        <v>2634</v>
      </c>
    </row>
    <row r="3956" spans="1:8" x14ac:dyDescent="0.25">
      <c r="A3956">
        <v>572501</v>
      </c>
      <c r="B3956" t="s">
        <v>2750</v>
      </c>
      <c r="C3956">
        <v>5302</v>
      </c>
      <c r="D3956" t="s">
        <v>2528</v>
      </c>
      <c r="E3956" t="s">
        <v>2632</v>
      </c>
      <c r="F3956" t="s">
        <v>2631</v>
      </c>
      <c r="G3956" t="s">
        <v>2633</v>
      </c>
      <c r="H3956" t="s">
        <v>2634</v>
      </c>
    </row>
    <row r="3957" spans="1:8" x14ac:dyDescent="0.25">
      <c r="A3957">
        <v>572519</v>
      </c>
      <c r="B3957" t="s">
        <v>2550</v>
      </c>
      <c r="C3957">
        <v>5308</v>
      </c>
      <c r="D3957" t="s">
        <v>2644</v>
      </c>
      <c r="E3957" t="s">
        <v>2642</v>
      </c>
      <c r="F3957" t="s">
        <v>2641</v>
      </c>
      <c r="G3957" t="s">
        <v>2633</v>
      </c>
      <c r="H3957" t="s">
        <v>2634</v>
      </c>
    </row>
    <row r="3958" spans="1:8" x14ac:dyDescent="0.25">
      <c r="A3958">
        <v>572527</v>
      </c>
      <c r="B3958" t="s">
        <v>2751</v>
      </c>
      <c r="C3958">
        <v>5302</v>
      </c>
      <c r="D3958" t="s">
        <v>2528</v>
      </c>
      <c r="E3958" t="s">
        <v>2632</v>
      </c>
      <c r="F3958" t="s">
        <v>2631</v>
      </c>
      <c r="G3958" t="s">
        <v>2633</v>
      </c>
      <c r="H3958" t="s">
        <v>2634</v>
      </c>
    </row>
    <row r="3959" spans="1:8" x14ac:dyDescent="0.25">
      <c r="A3959">
        <v>572535</v>
      </c>
      <c r="B3959" t="s">
        <v>2752</v>
      </c>
      <c r="C3959">
        <v>5304</v>
      </c>
      <c r="D3959" t="s">
        <v>2631</v>
      </c>
      <c r="E3959" t="s">
        <v>2632</v>
      </c>
      <c r="F3959" t="s">
        <v>2631</v>
      </c>
      <c r="G3959" t="s">
        <v>2633</v>
      </c>
      <c r="H3959" t="s">
        <v>2634</v>
      </c>
    </row>
    <row r="3960" spans="1:8" x14ac:dyDescent="0.25">
      <c r="A3960">
        <v>572543</v>
      </c>
      <c r="B3960" t="s">
        <v>2753</v>
      </c>
      <c r="C3960">
        <v>5302</v>
      </c>
      <c r="D3960" t="s">
        <v>2528</v>
      </c>
      <c r="E3960" t="s">
        <v>2632</v>
      </c>
      <c r="F3960" t="s">
        <v>2631</v>
      </c>
      <c r="G3960" t="s">
        <v>2633</v>
      </c>
      <c r="H3960" t="s">
        <v>2634</v>
      </c>
    </row>
    <row r="3961" spans="1:8" x14ac:dyDescent="0.25">
      <c r="A3961">
        <v>572551</v>
      </c>
      <c r="B3961" t="s">
        <v>2754</v>
      </c>
      <c r="C3961">
        <v>5302</v>
      </c>
      <c r="D3961" t="s">
        <v>2528</v>
      </c>
      <c r="E3961" t="s">
        <v>2632</v>
      </c>
      <c r="F3961" t="s">
        <v>2631</v>
      </c>
      <c r="G3961" t="s">
        <v>2633</v>
      </c>
      <c r="H3961" t="s">
        <v>2634</v>
      </c>
    </row>
    <row r="3962" spans="1:8" x14ac:dyDescent="0.25">
      <c r="A3962">
        <v>572560</v>
      </c>
      <c r="B3962" t="s">
        <v>2755</v>
      </c>
      <c r="C3962">
        <v>5312</v>
      </c>
      <c r="D3962" t="s">
        <v>2641</v>
      </c>
      <c r="E3962" t="s">
        <v>2642</v>
      </c>
      <c r="F3962" t="s">
        <v>2641</v>
      </c>
      <c r="G3962" t="s">
        <v>2633</v>
      </c>
      <c r="H3962" t="s">
        <v>2634</v>
      </c>
    </row>
    <row r="3963" spans="1:8" x14ac:dyDescent="0.25">
      <c r="A3963">
        <v>572578</v>
      </c>
      <c r="B3963" t="s">
        <v>2756</v>
      </c>
      <c r="C3963">
        <v>5304</v>
      </c>
      <c r="D3963" t="s">
        <v>2631</v>
      </c>
      <c r="E3963" t="s">
        <v>2632</v>
      </c>
      <c r="F3963" t="s">
        <v>2631</v>
      </c>
      <c r="G3963" t="s">
        <v>2633</v>
      </c>
      <c r="H3963" t="s">
        <v>2634</v>
      </c>
    </row>
    <row r="3964" spans="1:8" x14ac:dyDescent="0.25">
      <c r="A3964">
        <v>572586</v>
      </c>
      <c r="B3964" t="s">
        <v>2757</v>
      </c>
      <c r="C3964">
        <v>5312</v>
      </c>
      <c r="D3964" t="s">
        <v>2641</v>
      </c>
      <c r="E3964" t="s">
        <v>2642</v>
      </c>
      <c r="F3964" t="s">
        <v>2641</v>
      </c>
      <c r="G3964" t="s">
        <v>2633</v>
      </c>
      <c r="H3964" t="s">
        <v>2634</v>
      </c>
    </row>
    <row r="3965" spans="1:8" x14ac:dyDescent="0.25">
      <c r="A3965">
        <v>572594</v>
      </c>
      <c r="B3965" t="s">
        <v>2758</v>
      </c>
      <c r="C3965">
        <v>5312</v>
      </c>
      <c r="D3965" t="s">
        <v>2641</v>
      </c>
      <c r="E3965" t="s">
        <v>2642</v>
      </c>
      <c r="F3965" t="s">
        <v>2641</v>
      </c>
      <c r="G3965" t="s">
        <v>2633</v>
      </c>
      <c r="H3965" t="s">
        <v>2634</v>
      </c>
    </row>
    <row r="3966" spans="1:8" x14ac:dyDescent="0.25">
      <c r="A3966">
        <v>572608</v>
      </c>
      <c r="B3966" t="s">
        <v>2759</v>
      </c>
      <c r="C3966">
        <v>5307</v>
      </c>
      <c r="D3966" t="s">
        <v>2728</v>
      </c>
      <c r="E3966" t="s">
        <v>2642</v>
      </c>
      <c r="F3966" t="s">
        <v>2641</v>
      </c>
      <c r="G3966" t="s">
        <v>2633</v>
      </c>
      <c r="H3966" t="s">
        <v>2634</v>
      </c>
    </row>
    <row r="3967" spans="1:8" x14ac:dyDescent="0.25">
      <c r="A3967">
        <v>572616</v>
      </c>
      <c r="B3967" t="s">
        <v>2760</v>
      </c>
      <c r="C3967">
        <v>5307</v>
      </c>
      <c r="D3967" t="s">
        <v>2728</v>
      </c>
      <c r="E3967" t="s">
        <v>2642</v>
      </c>
      <c r="F3967" t="s">
        <v>2641</v>
      </c>
      <c r="G3967" t="s">
        <v>2633</v>
      </c>
      <c r="H3967" t="s">
        <v>2634</v>
      </c>
    </row>
    <row r="3968" spans="1:8" x14ac:dyDescent="0.25">
      <c r="A3968">
        <v>572624</v>
      </c>
      <c r="B3968" t="s">
        <v>2761</v>
      </c>
      <c r="C3968">
        <v>5308</v>
      </c>
      <c r="D3968" t="s">
        <v>2644</v>
      </c>
      <c r="E3968" t="s">
        <v>2642</v>
      </c>
      <c r="F3968" t="s">
        <v>2641</v>
      </c>
      <c r="G3968" t="s">
        <v>2633</v>
      </c>
      <c r="H3968" t="s">
        <v>2634</v>
      </c>
    </row>
    <row r="3969" spans="1:8" x14ac:dyDescent="0.25">
      <c r="A3969">
        <v>572632</v>
      </c>
      <c r="B3969" t="s">
        <v>2762</v>
      </c>
      <c r="C3969">
        <v>5308</v>
      </c>
      <c r="D3969" t="s">
        <v>2644</v>
      </c>
      <c r="E3969" t="s">
        <v>2642</v>
      </c>
      <c r="F3969" t="s">
        <v>2641</v>
      </c>
      <c r="G3969" t="s">
        <v>2633</v>
      </c>
      <c r="H3969" t="s">
        <v>2634</v>
      </c>
    </row>
    <row r="3970" spans="1:8" x14ac:dyDescent="0.25">
      <c r="A3970">
        <v>572641</v>
      </c>
      <c r="B3970" t="s">
        <v>2763</v>
      </c>
      <c r="C3970">
        <v>5304</v>
      </c>
      <c r="D3970" t="s">
        <v>2631</v>
      </c>
      <c r="E3970" t="s">
        <v>2632</v>
      </c>
      <c r="F3970" t="s">
        <v>2631</v>
      </c>
      <c r="G3970" t="s">
        <v>2633</v>
      </c>
      <c r="H3970" t="s">
        <v>2634</v>
      </c>
    </row>
    <row r="3971" spans="1:8" x14ac:dyDescent="0.25">
      <c r="A3971">
        <v>572659</v>
      </c>
      <c r="B3971" t="s">
        <v>1381</v>
      </c>
      <c r="C3971">
        <v>5207</v>
      </c>
      <c r="D3971" t="s">
        <v>1381</v>
      </c>
      <c r="E3971" t="s">
        <v>1382</v>
      </c>
      <c r="F3971" t="s">
        <v>1381</v>
      </c>
      <c r="G3971" t="s">
        <v>1374</v>
      </c>
      <c r="H3971" t="s">
        <v>1375</v>
      </c>
    </row>
    <row r="3972" spans="1:8" x14ac:dyDescent="0.25">
      <c r="A3972">
        <v>572667</v>
      </c>
      <c r="B3972" t="s">
        <v>1534</v>
      </c>
      <c r="C3972">
        <v>5204</v>
      </c>
      <c r="D3972" t="s">
        <v>1422</v>
      </c>
      <c r="E3972" t="s">
        <v>1382</v>
      </c>
      <c r="F3972" t="s">
        <v>1381</v>
      </c>
      <c r="G3972" t="s">
        <v>1374</v>
      </c>
      <c r="H3972" t="s">
        <v>1375</v>
      </c>
    </row>
    <row r="3973" spans="1:8" x14ac:dyDescent="0.25">
      <c r="A3973">
        <v>572675</v>
      </c>
      <c r="B3973" t="s">
        <v>1535</v>
      </c>
      <c r="C3973">
        <v>5207</v>
      </c>
      <c r="D3973" t="s">
        <v>1381</v>
      </c>
      <c r="E3973" t="s">
        <v>1382</v>
      </c>
      <c r="F3973" t="s">
        <v>1381</v>
      </c>
      <c r="G3973" t="s">
        <v>1374</v>
      </c>
      <c r="H3973" t="s">
        <v>1375</v>
      </c>
    </row>
    <row r="3974" spans="1:8" x14ac:dyDescent="0.25">
      <c r="A3974">
        <v>572683</v>
      </c>
      <c r="B3974" t="s">
        <v>2764</v>
      </c>
      <c r="C3974">
        <v>5308</v>
      </c>
      <c r="D3974" t="s">
        <v>2644</v>
      </c>
      <c r="E3974" t="s">
        <v>2642</v>
      </c>
      <c r="F3974" t="s">
        <v>2641</v>
      </c>
      <c r="G3974" t="s">
        <v>2633</v>
      </c>
      <c r="H3974" t="s">
        <v>2634</v>
      </c>
    </row>
    <row r="3975" spans="1:8" x14ac:dyDescent="0.25">
      <c r="A3975">
        <v>572691</v>
      </c>
      <c r="B3975" t="s">
        <v>2765</v>
      </c>
      <c r="C3975">
        <v>5312</v>
      </c>
      <c r="D3975" t="s">
        <v>2641</v>
      </c>
      <c r="E3975" t="s">
        <v>2642</v>
      </c>
      <c r="F3975" t="s">
        <v>2641</v>
      </c>
      <c r="G3975" t="s">
        <v>2633</v>
      </c>
      <c r="H3975" t="s">
        <v>2634</v>
      </c>
    </row>
    <row r="3976" spans="1:8" x14ac:dyDescent="0.25">
      <c r="A3976">
        <v>572705</v>
      </c>
      <c r="B3976" t="s">
        <v>1536</v>
      </c>
      <c r="C3976">
        <v>5204</v>
      </c>
      <c r="D3976" t="s">
        <v>1422</v>
      </c>
      <c r="E3976" t="s">
        <v>1382</v>
      </c>
      <c r="F3976" t="s">
        <v>1381</v>
      </c>
      <c r="G3976" t="s">
        <v>1374</v>
      </c>
      <c r="H3976" t="s">
        <v>1375</v>
      </c>
    </row>
    <row r="3977" spans="1:8" x14ac:dyDescent="0.25">
      <c r="A3977">
        <v>572713</v>
      </c>
      <c r="B3977" t="s">
        <v>986</v>
      </c>
      <c r="C3977">
        <v>5312</v>
      </c>
      <c r="D3977" t="s">
        <v>2641</v>
      </c>
      <c r="E3977" t="s">
        <v>2642</v>
      </c>
      <c r="F3977" t="s">
        <v>2641</v>
      </c>
      <c r="G3977" t="s">
        <v>2633</v>
      </c>
      <c r="H3977" t="s">
        <v>2634</v>
      </c>
    </row>
    <row r="3978" spans="1:8" x14ac:dyDescent="0.25">
      <c r="A3978">
        <v>572721</v>
      </c>
      <c r="B3978" t="s">
        <v>2766</v>
      </c>
      <c r="C3978">
        <v>5312</v>
      </c>
      <c r="D3978" t="s">
        <v>2641</v>
      </c>
      <c r="E3978" t="s">
        <v>2642</v>
      </c>
      <c r="F3978" t="s">
        <v>2641</v>
      </c>
      <c r="G3978" t="s">
        <v>2633</v>
      </c>
      <c r="H3978" t="s">
        <v>2634</v>
      </c>
    </row>
    <row r="3979" spans="1:8" x14ac:dyDescent="0.25">
      <c r="A3979">
        <v>572730</v>
      </c>
      <c r="B3979" t="s">
        <v>2767</v>
      </c>
      <c r="C3979">
        <v>5307</v>
      </c>
      <c r="D3979" t="s">
        <v>2728</v>
      </c>
      <c r="E3979" t="s">
        <v>2642</v>
      </c>
      <c r="F3979" t="s">
        <v>2641</v>
      </c>
      <c r="G3979" t="s">
        <v>2633</v>
      </c>
      <c r="H3979" t="s">
        <v>2634</v>
      </c>
    </row>
    <row r="3980" spans="1:8" x14ac:dyDescent="0.25">
      <c r="A3980">
        <v>572748</v>
      </c>
      <c r="B3980" t="s">
        <v>2768</v>
      </c>
      <c r="C3980">
        <v>5312</v>
      </c>
      <c r="D3980" t="s">
        <v>2641</v>
      </c>
      <c r="E3980" t="s">
        <v>2642</v>
      </c>
      <c r="F3980" t="s">
        <v>2641</v>
      </c>
      <c r="G3980" t="s">
        <v>2633</v>
      </c>
      <c r="H3980" t="s">
        <v>2634</v>
      </c>
    </row>
    <row r="3981" spans="1:8" x14ac:dyDescent="0.25">
      <c r="A3981">
        <v>572756</v>
      </c>
      <c r="B3981" t="s">
        <v>1537</v>
      </c>
      <c r="C3981">
        <v>5204</v>
      </c>
      <c r="D3981" t="s">
        <v>1422</v>
      </c>
      <c r="E3981" t="s">
        <v>1382</v>
      </c>
      <c r="F3981" t="s">
        <v>1381</v>
      </c>
      <c r="G3981" t="s">
        <v>1374</v>
      </c>
      <c r="H3981" t="s">
        <v>1375</v>
      </c>
    </row>
    <row r="3982" spans="1:8" x14ac:dyDescent="0.25">
      <c r="A3982">
        <v>572764</v>
      </c>
      <c r="B3982" t="s">
        <v>2769</v>
      </c>
      <c r="C3982">
        <v>5311</v>
      </c>
      <c r="D3982" t="s">
        <v>2646</v>
      </c>
      <c r="E3982" t="s">
        <v>2647</v>
      </c>
      <c r="F3982" t="s">
        <v>2648</v>
      </c>
      <c r="G3982" t="s">
        <v>2633</v>
      </c>
      <c r="H3982" t="s">
        <v>2634</v>
      </c>
    </row>
    <row r="3983" spans="1:8" x14ac:dyDescent="0.25">
      <c r="A3983">
        <v>572772</v>
      </c>
      <c r="B3983" t="s">
        <v>1538</v>
      </c>
      <c r="C3983">
        <v>5207</v>
      </c>
      <c r="D3983" t="s">
        <v>1381</v>
      </c>
      <c r="E3983" t="s">
        <v>1382</v>
      </c>
      <c r="F3983" t="s">
        <v>1381</v>
      </c>
      <c r="G3983" t="s">
        <v>1374</v>
      </c>
      <c r="H3983" t="s">
        <v>1375</v>
      </c>
    </row>
    <row r="3984" spans="1:8" x14ac:dyDescent="0.25">
      <c r="A3984">
        <v>572781</v>
      </c>
      <c r="B3984" t="s">
        <v>1539</v>
      </c>
      <c r="C3984">
        <v>5204</v>
      </c>
      <c r="D3984" t="s">
        <v>1422</v>
      </c>
      <c r="E3984" t="s">
        <v>1382</v>
      </c>
      <c r="F3984" t="s">
        <v>1381</v>
      </c>
      <c r="G3984" t="s">
        <v>1374</v>
      </c>
      <c r="H3984" t="s">
        <v>1375</v>
      </c>
    </row>
    <row r="3985" spans="1:8" x14ac:dyDescent="0.25">
      <c r="A3985">
        <v>572799</v>
      </c>
      <c r="B3985" t="s">
        <v>2770</v>
      </c>
      <c r="C3985">
        <v>5309</v>
      </c>
      <c r="D3985" t="s">
        <v>2648</v>
      </c>
      <c r="E3985" t="s">
        <v>2647</v>
      </c>
      <c r="F3985" t="s">
        <v>2648</v>
      </c>
      <c r="G3985" t="s">
        <v>2633</v>
      </c>
      <c r="H3985" t="s">
        <v>2634</v>
      </c>
    </row>
    <row r="3986" spans="1:8" x14ac:dyDescent="0.25">
      <c r="A3986">
        <v>572802</v>
      </c>
      <c r="B3986" t="s">
        <v>2771</v>
      </c>
      <c r="C3986">
        <v>5309</v>
      </c>
      <c r="D3986" t="s">
        <v>2648</v>
      </c>
      <c r="E3986" t="s">
        <v>2647</v>
      </c>
      <c r="F3986" t="s">
        <v>2648</v>
      </c>
      <c r="G3986" t="s">
        <v>2633</v>
      </c>
      <c r="H3986" t="s">
        <v>2634</v>
      </c>
    </row>
    <row r="3987" spans="1:8" x14ac:dyDescent="0.25">
      <c r="A3987">
        <v>572811</v>
      </c>
      <c r="B3987" t="s">
        <v>1540</v>
      </c>
      <c r="C3987">
        <v>5207</v>
      </c>
      <c r="D3987" t="s">
        <v>1381</v>
      </c>
      <c r="E3987" t="s">
        <v>1382</v>
      </c>
      <c r="F3987" t="s">
        <v>1381</v>
      </c>
      <c r="G3987" t="s">
        <v>1374</v>
      </c>
      <c r="H3987" t="s">
        <v>1375</v>
      </c>
    </row>
    <row r="3988" spans="1:8" x14ac:dyDescent="0.25">
      <c r="A3988">
        <v>572829</v>
      </c>
      <c r="B3988" t="s">
        <v>1541</v>
      </c>
      <c r="C3988">
        <v>5207</v>
      </c>
      <c r="D3988" t="s">
        <v>1381</v>
      </c>
      <c r="E3988" t="s">
        <v>1382</v>
      </c>
      <c r="F3988" t="s">
        <v>1381</v>
      </c>
      <c r="G3988" t="s">
        <v>1374</v>
      </c>
      <c r="H3988" t="s">
        <v>1375</v>
      </c>
    </row>
    <row r="3989" spans="1:8" x14ac:dyDescent="0.25">
      <c r="A3989">
        <v>572837</v>
      </c>
      <c r="B3989" t="s">
        <v>1542</v>
      </c>
      <c r="C3989">
        <v>5204</v>
      </c>
      <c r="D3989" t="s">
        <v>1422</v>
      </c>
      <c r="E3989" t="s">
        <v>1382</v>
      </c>
      <c r="F3989" t="s">
        <v>1381</v>
      </c>
      <c r="G3989" t="s">
        <v>1374</v>
      </c>
      <c r="H3989" t="s">
        <v>1375</v>
      </c>
    </row>
    <row r="3990" spans="1:8" x14ac:dyDescent="0.25">
      <c r="A3990">
        <v>572845</v>
      </c>
      <c r="B3990" t="s">
        <v>2772</v>
      </c>
      <c r="C3990">
        <v>5309</v>
      </c>
      <c r="D3990" t="s">
        <v>2648</v>
      </c>
      <c r="E3990" t="s">
        <v>2647</v>
      </c>
      <c r="F3990" t="s">
        <v>2648</v>
      </c>
      <c r="G3990" t="s">
        <v>2633</v>
      </c>
      <c r="H3990" t="s">
        <v>2634</v>
      </c>
    </row>
    <row r="3991" spans="1:8" x14ac:dyDescent="0.25">
      <c r="A3991">
        <v>572853</v>
      </c>
      <c r="B3991" t="s">
        <v>2773</v>
      </c>
      <c r="C3991">
        <v>5309</v>
      </c>
      <c r="D3991" t="s">
        <v>2648</v>
      </c>
      <c r="E3991" t="s">
        <v>2647</v>
      </c>
      <c r="F3991" t="s">
        <v>2648</v>
      </c>
      <c r="G3991" t="s">
        <v>2633</v>
      </c>
      <c r="H3991" t="s">
        <v>2634</v>
      </c>
    </row>
    <row r="3992" spans="1:8" x14ac:dyDescent="0.25">
      <c r="A3992">
        <v>572861</v>
      </c>
      <c r="B3992" t="s">
        <v>2774</v>
      </c>
      <c r="C3992">
        <v>5309</v>
      </c>
      <c r="D3992" t="s">
        <v>2648</v>
      </c>
      <c r="E3992" t="s">
        <v>2647</v>
      </c>
      <c r="F3992" t="s">
        <v>2648</v>
      </c>
      <c r="G3992" t="s">
        <v>2633</v>
      </c>
      <c r="H3992" t="s">
        <v>2634</v>
      </c>
    </row>
    <row r="3993" spans="1:8" x14ac:dyDescent="0.25">
      <c r="A3993">
        <v>572870</v>
      </c>
      <c r="B3993" t="s">
        <v>123</v>
      </c>
      <c r="C3993">
        <v>5309</v>
      </c>
      <c r="D3993" t="s">
        <v>2648</v>
      </c>
      <c r="E3993" t="s">
        <v>2647</v>
      </c>
      <c r="F3993" t="s">
        <v>2648</v>
      </c>
      <c r="G3993" t="s">
        <v>2633</v>
      </c>
      <c r="H3993" t="s">
        <v>2634</v>
      </c>
    </row>
    <row r="3994" spans="1:8" x14ac:dyDescent="0.25">
      <c r="A3994">
        <v>572888</v>
      </c>
      <c r="B3994" t="s">
        <v>2775</v>
      </c>
      <c r="C3994">
        <v>5309</v>
      </c>
      <c r="D3994" t="s">
        <v>2648</v>
      </c>
      <c r="E3994" t="s">
        <v>2647</v>
      </c>
      <c r="F3994" t="s">
        <v>2648</v>
      </c>
      <c r="G3994" t="s">
        <v>2633</v>
      </c>
      <c r="H3994" t="s">
        <v>2634</v>
      </c>
    </row>
    <row r="3995" spans="1:8" x14ac:dyDescent="0.25">
      <c r="A3995">
        <v>572896</v>
      </c>
      <c r="B3995" t="s">
        <v>2776</v>
      </c>
      <c r="C3995">
        <v>5309</v>
      </c>
      <c r="D3995" t="s">
        <v>2648</v>
      </c>
      <c r="E3995" t="s">
        <v>2647</v>
      </c>
      <c r="F3995" t="s">
        <v>2648</v>
      </c>
      <c r="G3995" t="s">
        <v>2633</v>
      </c>
      <c r="H3995" t="s">
        <v>2634</v>
      </c>
    </row>
    <row r="3996" spans="1:8" x14ac:dyDescent="0.25">
      <c r="A3996">
        <v>572900</v>
      </c>
      <c r="B3996" t="s">
        <v>1543</v>
      </c>
      <c r="C3996">
        <v>5207</v>
      </c>
      <c r="D3996" t="s">
        <v>1381</v>
      </c>
      <c r="E3996" t="s">
        <v>1382</v>
      </c>
      <c r="F3996" t="s">
        <v>1381</v>
      </c>
      <c r="G3996" t="s">
        <v>1374</v>
      </c>
      <c r="H3996" t="s">
        <v>1375</v>
      </c>
    </row>
    <row r="3997" spans="1:8" x14ac:dyDescent="0.25">
      <c r="A3997">
        <v>572918</v>
      </c>
      <c r="B3997" t="s">
        <v>1544</v>
      </c>
      <c r="C3997">
        <v>5204</v>
      </c>
      <c r="D3997" t="s">
        <v>1422</v>
      </c>
      <c r="E3997" t="s">
        <v>1382</v>
      </c>
      <c r="F3997" t="s">
        <v>1381</v>
      </c>
      <c r="G3997" t="s">
        <v>1374</v>
      </c>
      <c r="H3997" t="s">
        <v>1375</v>
      </c>
    </row>
    <row r="3998" spans="1:8" x14ac:dyDescent="0.25">
      <c r="A3998">
        <v>572926</v>
      </c>
      <c r="B3998" t="s">
        <v>1422</v>
      </c>
      <c r="C3998">
        <v>5204</v>
      </c>
      <c r="D3998" t="s">
        <v>1422</v>
      </c>
      <c r="E3998" t="s">
        <v>1382</v>
      </c>
      <c r="F3998" t="s">
        <v>1381</v>
      </c>
      <c r="G3998" t="s">
        <v>1374</v>
      </c>
      <c r="H3998" t="s">
        <v>1375</v>
      </c>
    </row>
    <row r="3999" spans="1:8" x14ac:dyDescent="0.25">
      <c r="A3999">
        <v>572934</v>
      </c>
      <c r="B3999" t="s">
        <v>2777</v>
      </c>
      <c r="C3999">
        <v>5309</v>
      </c>
      <c r="D3999" t="s">
        <v>2648</v>
      </c>
      <c r="E3999" t="s">
        <v>2647</v>
      </c>
      <c r="F3999" t="s">
        <v>2648</v>
      </c>
      <c r="G3999" t="s">
        <v>2633</v>
      </c>
      <c r="H3999" t="s">
        <v>2634</v>
      </c>
    </row>
    <row r="4000" spans="1:8" x14ac:dyDescent="0.25">
      <c r="A4000">
        <v>572942</v>
      </c>
      <c r="B4000" t="s">
        <v>2778</v>
      </c>
      <c r="C4000">
        <v>5309</v>
      </c>
      <c r="D4000" t="s">
        <v>2648</v>
      </c>
      <c r="E4000" t="s">
        <v>2647</v>
      </c>
      <c r="F4000" t="s">
        <v>2648</v>
      </c>
      <c r="G4000" t="s">
        <v>2633</v>
      </c>
      <c r="H4000" t="s">
        <v>2634</v>
      </c>
    </row>
    <row r="4001" spans="1:8" x14ac:dyDescent="0.25">
      <c r="A4001">
        <v>572951</v>
      </c>
      <c r="B4001" t="s">
        <v>2779</v>
      </c>
      <c r="C4001">
        <v>5309</v>
      </c>
      <c r="D4001" t="s">
        <v>2648</v>
      </c>
      <c r="E4001" t="s">
        <v>2647</v>
      </c>
      <c r="F4001" t="s">
        <v>2648</v>
      </c>
      <c r="G4001" t="s">
        <v>2633</v>
      </c>
      <c r="H4001" t="s">
        <v>2634</v>
      </c>
    </row>
    <row r="4002" spans="1:8" x14ac:dyDescent="0.25">
      <c r="A4002">
        <v>572969</v>
      </c>
      <c r="B4002" t="s">
        <v>1545</v>
      </c>
      <c r="C4002">
        <v>5204</v>
      </c>
      <c r="D4002" t="s">
        <v>1422</v>
      </c>
      <c r="E4002" t="s">
        <v>1382</v>
      </c>
      <c r="F4002" t="s">
        <v>1381</v>
      </c>
      <c r="G4002" t="s">
        <v>1374</v>
      </c>
      <c r="H4002" t="s">
        <v>1375</v>
      </c>
    </row>
    <row r="4003" spans="1:8" x14ac:dyDescent="0.25">
      <c r="A4003">
        <v>572977</v>
      </c>
      <c r="B4003" t="s">
        <v>2780</v>
      </c>
      <c r="C4003">
        <v>5309</v>
      </c>
      <c r="D4003" t="s">
        <v>2648</v>
      </c>
      <c r="E4003" t="s">
        <v>2647</v>
      </c>
      <c r="F4003" t="s">
        <v>2648</v>
      </c>
      <c r="G4003" t="s">
        <v>2633</v>
      </c>
      <c r="H4003" t="s">
        <v>2634</v>
      </c>
    </row>
    <row r="4004" spans="1:8" x14ac:dyDescent="0.25">
      <c r="A4004">
        <v>572985</v>
      </c>
      <c r="B4004" t="s">
        <v>2781</v>
      </c>
      <c r="C4004">
        <v>5309</v>
      </c>
      <c r="D4004" t="s">
        <v>2648</v>
      </c>
      <c r="E4004" t="s">
        <v>2647</v>
      </c>
      <c r="F4004" t="s">
        <v>2648</v>
      </c>
      <c r="G4004" t="s">
        <v>2633</v>
      </c>
      <c r="H4004" t="s">
        <v>2634</v>
      </c>
    </row>
    <row r="4005" spans="1:8" x14ac:dyDescent="0.25">
      <c r="A4005">
        <v>572993</v>
      </c>
      <c r="B4005" t="s">
        <v>1546</v>
      </c>
      <c r="C4005">
        <v>5204</v>
      </c>
      <c r="D4005" t="s">
        <v>1422</v>
      </c>
      <c r="E4005" t="s">
        <v>1382</v>
      </c>
      <c r="F4005" t="s">
        <v>1381</v>
      </c>
      <c r="G4005" t="s">
        <v>1374</v>
      </c>
      <c r="H4005" t="s">
        <v>1375</v>
      </c>
    </row>
    <row r="4006" spans="1:8" x14ac:dyDescent="0.25">
      <c r="A4006">
        <v>573001</v>
      </c>
      <c r="B4006" t="s">
        <v>1547</v>
      </c>
      <c r="C4006">
        <v>5207</v>
      </c>
      <c r="D4006" t="s">
        <v>1381</v>
      </c>
      <c r="E4006" t="s">
        <v>1382</v>
      </c>
      <c r="F4006" t="s">
        <v>1381</v>
      </c>
      <c r="G4006" t="s">
        <v>1374</v>
      </c>
      <c r="H4006" t="s">
        <v>1375</v>
      </c>
    </row>
    <row r="4007" spans="1:8" x14ac:dyDescent="0.25">
      <c r="A4007">
        <v>573019</v>
      </c>
      <c r="B4007" t="s">
        <v>2782</v>
      </c>
      <c r="C4007">
        <v>5311</v>
      </c>
      <c r="D4007" t="s">
        <v>2646</v>
      </c>
      <c r="E4007" t="s">
        <v>2647</v>
      </c>
      <c r="F4007" t="s">
        <v>2648</v>
      </c>
      <c r="G4007" t="s">
        <v>2633</v>
      </c>
      <c r="H4007" t="s">
        <v>2634</v>
      </c>
    </row>
    <row r="4008" spans="1:8" x14ac:dyDescent="0.25">
      <c r="A4008">
        <v>573027</v>
      </c>
      <c r="B4008" t="s">
        <v>2783</v>
      </c>
      <c r="C4008">
        <v>5311</v>
      </c>
      <c r="D4008" t="s">
        <v>2646</v>
      </c>
      <c r="E4008" t="s">
        <v>2647</v>
      </c>
      <c r="F4008" t="s">
        <v>2648</v>
      </c>
      <c r="G4008" t="s">
        <v>2633</v>
      </c>
      <c r="H4008" t="s">
        <v>2634</v>
      </c>
    </row>
    <row r="4009" spans="1:8" x14ac:dyDescent="0.25">
      <c r="A4009">
        <v>573035</v>
      </c>
      <c r="B4009" t="s">
        <v>1170</v>
      </c>
      <c r="C4009">
        <v>5311</v>
      </c>
      <c r="D4009" t="s">
        <v>2646</v>
      </c>
      <c r="E4009" t="s">
        <v>2647</v>
      </c>
      <c r="F4009" t="s">
        <v>2648</v>
      </c>
      <c r="G4009" t="s">
        <v>2633</v>
      </c>
      <c r="H4009" t="s">
        <v>2634</v>
      </c>
    </row>
    <row r="4010" spans="1:8" x14ac:dyDescent="0.25">
      <c r="A4010">
        <v>573043</v>
      </c>
      <c r="B4010" t="s">
        <v>1548</v>
      </c>
      <c r="C4010">
        <v>5207</v>
      </c>
      <c r="D4010" t="s">
        <v>1381</v>
      </c>
      <c r="E4010" t="s">
        <v>1382</v>
      </c>
      <c r="F4010" t="s">
        <v>1381</v>
      </c>
      <c r="G4010" t="s">
        <v>1374</v>
      </c>
      <c r="H4010" t="s">
        <v>1375</v>
      </c>
    </row>
    <row r="4011" spans="1:8" x14ac:dyDescent="0.25">
      <c r="A4011">
        <v>573051</v>
      </c>
      <c r="B4011" t="s">
        <v>1549</v>
      </c>
      <c r="C4011">
        <v>5207</v>
      </c>
      <c r="D4011" t="s">
        <v>1381</v>
      </c>
      <c r="E4011" t="s">
        <v>1382</v>
      </c>
      <c r="F4011" t="s">
        <v>1381</v>
      </c>
      <c r="G4011" t="s">
        <v>1374</v>
      </c>
      <c r="H4011" t="s">
        <v>1375</v>
      </c>
    </row>
    <row r="4012" spans="1:8" x14ac:dyDescent="0.25">
      <c r="A4012">
        <v>573060</v>
      </c>
      <c r="B4012" t="s">
        <v>1550</v>
      </c>
      <c r="C4012">
        <v>5207</v>
      </c>
      <c r="D4012" t="s">
        <v>1381</v>
      </c>
      <c r="E4012" t="s">
        <v>1382</v>
      </c>
      <c r="F4012" t="s">
        <v>1381</v>
      </c>
      <c r="G4012" t="s">
        <v>1374</v>
      </c>
      <c r="H4012" t="s">
        <v>1375</v>
      </c>
    </row>
    <row r="4013" spans="1:8" x14ac:dyDescent="0.25">
      <c r="A4013">
        <v>573078</v>
      </c>
      <c r="B4013" t="s">
        <v>2784</v>
      </c>
      <c r="C4013">
        <v>5309</v>
      </c>
      <c r="D4013" t="s">
        <v>2648</v>
      </c>
      <c r="E4013" t="s">
        <v>2647</v>
      </c>
      <c r="F4013" t="s">
        <v>2648</v>
      </c>
      <c r="G4013" t="s">
        <v>2633</v>
      </c>
      <c r="H4013" t="s">
        <v>2634</v>
      </c>
    </row>
    <row r="4014" spans="1:8" x14ac:dyDescent="0.25">
      <c r="A4014">
        <v>573086</v>
      </c>
      <c r="B4014" t="s">
        <v>1551</v>
      </c>
      <c r="C4014">
        <v>5204</v>
      </c>
      <c r="D4014" t="s">
        <v>1422</v>
      </c>
      <c r="E4014" t="s">
        <v>1382</v>
      </c>
      <c r="F4014" t="s">
        <v>1381</v>
      </c>
      <c r="G4014" t="s">
        <v>1374</v>
      </c>
      <c r="H4014" t="s">
        <v>1375</v>
      </c>
    </row>
    <row r="4015" spans="1:8" x14ac:dyDescent="0.25">
      <c r="A4015">
        <v>573094</v>
      </c>
      <c r="B4015" t="s">
        <v>1552</v>
      </c>
      <c r="C4015">
        <v>5207</v>
      </c>
      <c r="D4015" t="s">
        <v>1381</v>
      </c>
      <c r="E4015" t="s">
        <v>1382</v>
      </c>
      <c r="F4015" t="s">
        <v>1381</v>
      </c>
      <c r="G4015" t="s">
        <v>1374</v>
      </c>
      <c r="H4015" t="s">
        <v>1375</v>
      </c>
    </row>
    <row r="4016" spans="1:8" x14ac:dyDescent="0.25">
      <c r="A4016">
        <v>573108</v>
      </c>
      <c r="B4016" t="s">
        <v>1553</v>
      </c>
      <c r="C4016">
        <v>5207</v>
      </c>
      <c r="D4016" t="s">
        <v>1381</v>
      </c>
      <c r="E4016" t="s">
        <v>1382</v>
      </c>
      <c r="F4016" t="s">
        <v>1381</v>
      </c>
      <c r="G4016" t="s">
        <v>1374</v>
      </c>
      <c r="H4016" t="s">
        <v>1375</v>
      </c>
    </row>
    <row r="4017" spans="1:8" x14ac:dyDescent="0.25">
      <c r="A4017">
        <v>573116</v>
      </c>
      <c r="B4017" t="s">
        <v>1554</v>
      </c>
      <c r="C4017">
        <v>5207</v>
      </c>
      <c r="D4017" t="s">
        <v>1381</v>
      </c>
      <c r="E4017" t="s">
        <v>1382</v>
      </c>
      <c r="F4017" t="s">
        <v>1381</v>
      </c>
      <c r="G4017" t="s">
        <v>1374</v>
      </c>
      <c r="H4017" t="s">
        <v>1375</v>
      </c>
    </row>
    <row r="4018" spans="1:8" x14ac:dyDescent="0.25">
      <c r="A4018">
        <v>573124</v>
      </c>
      <c r="B4018" t="s">
        <v>1555</v>
      </c>
      <c r="C4018">
        <v>5207</v>
      </c>
      <c r="D4018" t="s">
        <v>1381</v>
      </c>
      <c r="E4018" t="s">
        <v>1382</v>
      </c>
      <c r="F4018" t="s">
        <v>1381</v>
      </c>
      <c r="G4018" t="s">
        <v>1374</v>
      </c>
      <c r="H4018" t="s">
        <v>1375</v>
      </c>
    </row>
    <row r="4019" spans="1:8" x14ac:dyDescent="0.25">
      <c r="A4019">
        <v>573132</v>
      </c>
      <c r="B4019" t="s">
        <v>1556</v>
      </c>
      <c r="C4019">
        <v>5212</v>
      </c>
      <c r="D4019" t="s">
        <v>1451</v>
      </c>
      <c r="E4019" t="s">
        <v>1378</v>
      </c>
      <c r="F4019" t="s">
        <v>1377</v>
      </c>
      <c r="G4019" t="s">
        <v>1374</v>
      </c>
      <c r="H4019" t="s">
        <v>1375</v>
      </c>
    </row>
    <row r="4020" spans="1:8" x14ac:dyDescent="0.25">
      <c r="A4020">
        <v>573141</v>
      </c>
      <c r="B4020" t="s">
        <v>1557</v>
      </c>
      <c r="C4020">
        <v>5204</v>
      </c>
      <c r="D4020" t="s">
        <v>1422</v>
      </c>
      <c r="E4020" t="s">
        <v>1382</v>
      </c>
      <c r="F4020" t="s">
        <v>1381</v>
      </c>
      <c r="G4020" t="s">
        <v>1374</v>
      </c>
      <c r="H4020" t="s">
        <v>1375</v>
      </c>
    </row>
    <row r="4021" spans="1:8" x14ac:dyDescent="0.25">
      <c r="A4021">
        <v>573159</v>
      </c>
      <c r="B4021" t="s">
        <v>1489</v>
      </c>
      <c r="C4021">
        <v>5207</v>
      </c>
      <c r="D4021" t="s">
        <v>1381</v>
      </c>
      <c r="E4021" t="s">
        <v>1382</v>
      </c>
      <c r="F4021" t="s">
        <v>1381</v>
      </c>
      <c r="G4021" t="s">
        <v>1374</v>
      </c>
      <c r="H4021" t="s">
        <v>1375</v>
      </c>
    </row>
    <row r="4022" spans="1:8" x14ac:dyDescent="0.25">
      <c r="A4022">
        <v>573167</v>
      </c>
      <c r="B4022" t="s">
        <v>1558</v>
      </c>
      <c r="C4022">
        <v>5207</v>
      </c>
      <c r="D4022" t="s">
        <v>1381</v>
      </c>
      <c r="E4022" t="s">
        <v>1382</v>
      </c>
      <c r="F4022" t="s">
        <v>1381</v>
      </c>
      <c r="G4022" t="s">
        <v>1374</v>
      </c>
      <c r="H4022" t="s">
        <v>1375</v>
      </c>
    </row>
    <row r="4023" spans="1:8" x14ac:dyDescent="0.25">
      <c r="A4023">
        <v>573175</v>
      </c>
      <c r="B4023" t="s">
        <v>1559</v>
      </c>
      <c r="C4023">
        <v>5204</v>
      </c>
      <c r="D4023" t="s">
        <v>1422</v>
      </c>
      <c r="E4023" t="s">
        <v>1382</v>
      </c>
      <c r="F4023" t="s">
        <v>1381</v>
      </c>
      <c r="G4023" t="s">
        <v>1374</v>
      </c>
      <c r="H4023" t="s">
        <v>1375</v>
      </c>
    </row>
    <row r="4024" spans="1:8" x14ac:dyDescent="0.25">
      <c r="A4024">
        <v>573183</v>
      </c>
      <c r="B4024" t="s">
        <v>1560</v>
      </c>
      <c r="C4024">
        <v>5207</v>
      </c>
      <c r="D4024" t="s">
        <v>1381</v>
      </c>
      <c r="E4024" t="s">
        <v>1382</v>
      </c>
      <c r="F4024" t="s">
        <v>1381</v>
      </c>
      <c r="G4024" t="s">
        <v>1374</v>
      </c>
      <c r="H4024" t="s">
        <v>1375</v>
      </c>
    </row>
    <row r="4025" spans="1:8" x14ac:dyDescent="0.25">
      <c r="A4025">
        <v>573191</v>
      </c>
      <c r="B4025" t="s">
        <v>1561</v>
      </c>
      <c r="C4025">
        <v>5205</v>
      </c>
      <c r="D4025" t="s">
        <v>1377</v>
      </c>
      <c r="E4025" t="s">
        <v>1378</v>
      </c>
      <c r="F4025" t="s">
        <v>1377</v>
      </c>
      <c r="G4025" t="s">
        <v>1374</v>
      </c>
      <c r="H4025" t="s">
        <v>1375</v>
      </c>
    </row>
    <row r="4026" spans="1:8" x14ac:dyDescent="0.25">
      <c r="A4026">
        <v>573205</v>
      </c>
      <c r="B4026" t="s">
        <v>1562</v>
      </c>
      <c r="C4026">
        <v>5207</v>
      </c>
      <c r="D4026" t="s">
        <v>1381</v>
      </c>
      <c r="E4026" t="s">
        <v>1382</v>
      </c>
      <c r="F4026" t="s">
        <v>1381</v>
      </c>
      <c r="G4026" t="s">
        <v>1374</v>
      </c>
      <c r="H4026" t="s">
        <v>1375</v>
      </c>
    </row>
    <row r="4027" spans="1:8" x14ac:dyDescent="0.25">
      <c r="A4027">
        <v>573213</v>
      </c>
      <c r="B4027" t="s">
        <v>1563</v>
      </c>
      <c r="C4027">
        <v>5207</v>
      </c>
      <c r="D4027" t="s">
        <v>1381</v>
      </c>
      <c r="E4027" t="s">
        <v>1382</v>
      </c>
      <c r="F4027" t="s">
        <v>1381</v>
      </c>
      <c r="G4027" t="s">
        <v>1374</v>
      </c>
      <c r="H4027" t="s">
        <v>1375</v>
      </c>
    </row>
    <row r="4028" spans="1:8" x14ac:dyDescent="0.25">
      <c r="A4028">
        <v>573221</v>
      </c>
      <c r="B4028" t="s">
        <v>1564</v>
      </c>
      <c r="C4028">
        <v>5204</v>
      </c>
      <c r="D4028" t="s">
        <v>1422</v>
      </c>
      <c r="E4028" t="s">
        <v>1382</v>
      </c>
      <c r="F4028" t="s">
        <v>1381</v>
      </c>
      <c r="G4028" t="s">
        <v>1374</v>
      </c>
      <c r="H4028" t="s">
        <v>1375</v>
      </c>
    </row>
    <row r="4029" spans="1:8" x14ac:dyDescent="0.25">
      <c r="A4029">
        <v>573230</v>
      </c>
      <c r="B4029" t="s">
        <v>1565</v>
      </c>
      <c r="C4029">
        <v>5207</v>
      </c>
      <c r="D4029" t="s">
        <v>1381</v>
      </c>
      <c r="E4029" t="s">
        <v>1382</v>
      </c>
      <c r="F4029" t="s">
        <v>1381</v>
      </c>
      <c r="G4029" t="s">
        <v>1374</v>
      </c>
      <c r="H4029" t="s">
        <v>1375</v>
      </c>
    </row>
    <row r="4030" spans="1:8" x14ac:dyDescent="0.25">
      <c r="A4030">
        <v>573248</v>
      </c>
      <c r="B4030" t="s">
        <v>1566</v>
      </c>
      <c r="C4030">
        <v>5210</v>
      </c>
      <c r="D4030" t="s">
        <v>1566</v>
      </c>
      <c r="E4030" t="s">
        <v>1382</v>
      </c>
      <c r="F4030" t="s">
        <v>1381</v>
      </c>
      <c r="G4030" t="s">
        <v>1374</v>
      </c>
      <c r="H4030" t="s">
        <v>1375</v>
      </c>
    </row>
    <row r="4031" spans="1:8" x14ac:dyDescent="0.25">
      <c r="A4031">
        <v>573256</v>
      </c>
      <c r="B4031" t="s">
        <v>1567</v>
      </c>
      <c r="C4031">
        <v>5207</v>
      </c>
      <c r="D4031" t="s">
        <v>1381</v>
      </c>
      <c r="E4031" t="s">
        <v>1382</v>
      </c>
      <c r="F4031" t="s">
        <v>1381</v>
      </c>
      <c r="G4031" t="s">
        <v>1374</v>
      </c>
      <c r="H4031" t="s">
        <v>1375</v>
      </c>
    </row>
    <row r="4032" spans="1:8" x14ac:dyDescent="0.25">
      <c r="A4032">
        <v>573264</v>
      </c>
      <c r="B4032" t="s">
        <v>416</v>
      </c>
      <c r="C4032">
        <v>5207</v>
      </c>
      <c r="D4032" t="s">
        <v>1381</v>
      </c>
      <c r="E4032" t="s">
        <v>1382</v>
      </c>
      <c r="F4032" t="s">
        <v>1381</v>
      </c>
      <c r="G4032" t="s">
        <v>1374</v>
      </c>
      <c r="H4032" t="s">
        <v>1375</v>
      </c>
    </row>
    <row r="4033" spans="1:8" x14ac:dyDescent="0.25">
      <c r="A4033">
        <v>573272</v>
      </c>
      <c r="B4033" t="s">
        <v>1568</v>
      </c>
      <c r="C4033">
        <v>5204</v>
      </c>
      <c r="D4033" t="s">
        <v>1422</v>
      </c>
      <c r="E4033" t="s">
        <v>1382</v>
      </c>
      <c r="F4033" t="s">
        <v>1381</v>
      </c>
      <c r="G4033" t="s">
        <v>1374</v>
      </c>
      <c r="H4033" t="s">
        <v>1375</v>
      </c>
    </row>
    <row r="4034" spans="1:8" x14ac:dyDescent="0.25">
      <c r="A4034">
        <v>573281</v>
      </c>
      <c r="B4034" t="s">
        <v>1569</v>
      </c>
      <c r="C4034">
        <v>5207</v>
      </c>
      <c r="D4034" t="s">
        <v>1381</v>
      </c>
      <c r="E4034" t="s">
        <v>1382</v>
      </c>
      <c r="F4034" t="s">
        <v>1381</v>
      </c>
      <c r="G4034" t="s">
        <v>1374</v>
      </c>
      <c r="H4034" t="s">
        <v>1375</v>
      </c>
    </row>
    <row r="4035" spans="1:8" x14ac:dyDescent="0.25">
      <c r="A4035">
        <v>573299</v>
      </c>
      <c r="B4035" t="s">
        <v>1570</v>
      </c>
      <c r="C4035">
        <v>5210</v>
      </c>
      <c r="D4035" t="s">
        <v>1566</v>
      </c>
      <c r="E4035" t="s">
        <v>1382</v>
      </c>
      <c r="F4035" t="s">
        <v>1381</v>
      </c>
      <c r="G4035" t="s">
        <v>1374</v>
      </c>
      <c r="H4035" t="s">
        <v>1375</v>
      </c>
    </row>
    <row r="4036" spans="1:8" x14ac:dyDescent="0.25">
      <c r="A4036">
        <v>573302</v>
      </c>
      <c r="B4036" t="s">
        <v>1571</v>
      </c>
      <c r="C4036">
        <v>5207</v>
      </c>
      <c r="D4036" t="s">
        <v>1381</v>
      </c>
      <c r="E4036" t="s">
        <v>1382</v>
      </c>
      <c r="F4036" t="s">
        <v>1381</v>
      </c>
      <c r="G4036" t="s">
        <v>1374</v>
      </c>
      <c r="H4036" t="s">
        <v>1375</v>
      </c>
    </row>
    <row r="4037" spans="1:8" x14ac:dyDescent="0.25">
      <c r="A4037">
        <v>573311</v>
      </c>
      <c r="B4037" t="s">
        <v>1572</v>
      </c>
      <c r="C4037">
        <v>5204</v>
      </c>
      <c r="D4037" t="s">
        <v>1422</v>
      </c>
      <c r="E4037" t="s">
        <v>1382</v>
      </c>
      <c r="F4037" t="s">
        <v>1381</v>
      </c>
      <c r="G4037" t="s">
        <v>1374</v>
      </c>
      <c r="H4037" t="s">
        <v>1375</v>
      </c>
    </row>
    <row r="4038" spans="1:8" x14ac:dyDescent="0.25">
      <c r="A4038">
        <v>573329</v>
      </c>
      <c r="B4038" t="s">
        <v>1278</v>
      </c>
      <c r="C4038">
        <v>5207</v>
      </c>
      <c r="D4038" t="s">
        <v>1381</v>
      </c>
      <c r="E4038" t="s">
        <v>1382</v>
      </c>
      <c r="F4038" t="s">
        <v>1381</v>
      </c>
      <c r="G4038" t="s">
        <v>1374</v>
      </c>
      <c r="H4038" t="s">
        <v>1375</v>
      </c>
    </row>
    <row r="4039" spans="1:8" x14ac:dyDescent="0.25">
      <c r="A4039">
        <v>573337</v>
      </c>
      <c r="B4039" t="s">
        <v>1573</v>
      </c>
      <c r="C4039">
        <v>5207</v>
      </c>
      <c r="D4039" t="s">
        <v>1381</v>
      </c>
      <c r="E4039" t="s">
        <v>1382</v>
      </c>
      <c r="F4039" t="s">
        <v>1381</v>
      </c>
      <c r="G4039" t="s">
        <v>1374</v>
      </c>
      <c r="H4039" t="s">
        <v>1375</v>
      </c>
    </row>
    <row r="4040" spans="1:8" x14ac:dyDescent="0.25">
      <c r="A4040">
        <v>573345</v>
      </c>
      <c r="B4040" t="s">
        <v>1574</v>
      </c>
      <c r="C4040">
        <v>5207</v>
      </c>
      <c r="D4040" t="s">
        <v>1381</v>
      </c>
      <c r="E4040" t="s">
        <v>1382</v>
      </c>
      <c r="F4040" t="s">
        <v>1381</v>
      </c>
      <c r="G4040" t="s">
        <v>1374</v>
      </c>
      <c r="H4040" t="s">
        <v>1375</v>
      </c>
    </row>
    <row r="4041" spans="1:8" x14ac:dyDescent="0.25">
      <c r="A4041">
        <v>573353</v>
      </c>
      <c r="B4041" t="s">
        <v>1575</v>
      </c>
      <c r="C4041">
        <v>5207</v>
      </c>
      <c r="D4041" t="s">
        <v>1381</v>
      </c>
      <c r="E4041" t="s">
        <v>1382</v>
      </c>
      <c r="F4041" t="s">
        <v>1381</v>
      </c>
      <c r="G4041" t="s">
        <v>1374</v>
      </c>
      <c r="H4041" t="s">
        <v>1375</v>
      </c>
    </row>
    <row r="4042" spans="1:8" x14ac:dyDescent="0.25">
      <c r="A4042">
        <v>573361</v>
      </c>
      <c r="B4042" t="s">
        <v>1576</v>
      </c>
      <c r="C4042">
        <v>5207</v>
      </c>
      <c r="D4042" t="s">
        <v>1381</v>
      </c>
      <c r="E4042" t="s">
        <v>1382</v>
      </c>
      <c r="F4042" t="s">
        <v>1381</v>
      </c>
      <c r="G4042" t="s">
        <v>1374</v>
      </c>
      <c r="H4042" t="s">
        <v>1375</v>
      </c>
    </row>
    <row r="4043" spans="1:8" x14ac:dyDescent="0.25">
      <c r="A4043">
        <v>573370</v>
      </c>
      <c r="B4043" t="s">
        <v>1577</v>
      </c>
      <c r="C4043">
        <v>5207</v>
      </c>
      <c r="D4043" t="s">
        <v>1381</v>
      </c>
      <c r="E4043" t="s">
        <v>1382</v>
      </c>
      <c r="F4043" t="s">
        <v>1381</v>
      </c>
      <c r="G4043" t="s">
        <v>1374</v>
      </c>
      <c r="H4043" t="s">
        <v>1375</v>
      </c>
    </row>
    <row r="4044" spans="1:8" x14ac:dyDescent="0.25">
      <c r="A4044">
        <v>573388</v>
      </c>
      <c r="B4044" t="s">
        <v>1578</v>
      </c>
      <c r="C4044">
        <v>5209</v>
      </c>
      <c r="D4044" t="s">
        <v>1372</v>
      </c>
      <c r="E4044" t="s">
        <v>1373</v>
      </c>
      <c r="F4044" t="s">
        <v>1372</v>
      </c>
      <c r="G4044" t="s">
        <v>1374</v>
      </c>
      <c r="H4044" t="s">
        <v>1375</v>
      </c>
    </row>
    <row r="4045" spans="1:8" x14ac:dyDescent="0.25">
      <c r="A4045">
        <v>573400</v>
      </c>
      <c r="B4045" t="s">
        <v>1939</v>
      </c>
      <c r="C4045">
        <v>5109</v>
      </c>
      <c r="D4045" t="s">
        <v>1814</v>
      </c>
      <c r="E4045" t="s">
        <v>1832</v>
      </c>
      <c r="F4045" t="s">
        <v>1833</v>
      </c>
      <c r="G4045" t="s">
        <v>1794</v>
      </c>
      <c r="H4045" t="s">
        <v>1795</v>
      </c>
    </row>
    <row r="4046" spans="1:8" x14ac:dyDescent="0.25">
      <c r="A4046">
        <v>573418</v>
      </c>
      <c r="B4046" t="s">
        <v>1940</v>
      </c>
      <c r="C4046">
        <v>5104</v>
      </c>
      <c r="D4046" t="s">
        <v>1831</v>
      </c>
      <c r="E4046" t="s">
        <v>1832</v>
      </c>
      <c r="F4046" t="s">
        <v>1833</v>
      </c>
      <c r="G4046" t="s">
        <v>1794</v>
      </c>
      <c r="H4046" t="s">
        <v>1795</v>
      </c>
    </row>
    <row r="4047" spans="1:8" x14ac:dyDescent="0.25">
      <c r="A4047">
        <v>573426</v>
      </c>
      <c r="B4047" t="s">
        <v>2785</v>
      </c>
      <c r="C4047">
        <v>5306</v>
      </c>
      <c r="D4047" t="s">
        <v>2661</v>
      </c>
      <c r="E4047" t="s">
        <v>2658</v>
      </c>
      <c r="F4047" t="s">
        <v>2659</v>
      </c>
      <c r="G4047" t="s">
        <v>2633</v>
      </c>
      <c r="H4047" t="s">
        <v>2634</v>
      </c>
    </row>
    <row r="4048" spans="1:8" x14ac:dyDescent="0.25">
      <c r="A4048">
        <v>573434</v>
      </c>
      <c r="B4048" t="s">
        <v>2349</v>
      </c>
      <c r="C4048">
        <v>7213</v>
      </c>
      <c r="D4048" t="s">
        <v>5223</v>
      </c>
      <c r="E4048" t="s">
        <v>5224</v>
      </c>
      <c r="F4048" t="s">
        <v>5223</v>
      </c>
      <c r="G4048" t="s">
        <v>5225</v>
      </c>
      <c r="H4048" t="s">
        <v>5226</v>
      </c>
    </row>
    <row r="4049" spans="1:8" x14ac:dyDescent="0.25">
      <c r="A4049">
        <v>573442</v>
      </c>
      <c r="B4049" t="s">
        <v>1579</v>
      </c>
      <c r="C4049">
        <v>5207</v>
      </c>
      <c r="D4049" t="s">
        <v>1381</v>
      </c>
      <c r="E4049" t="s">
        <v>1382</v>
      </c>
      <c r="F4049" t="s">
        <v>1381</v>
      </c>
      <c r="G4049" t="s">
        <v>1374</v>
      </c>
      <c r="H4049" t="s">
        <v>1375</v>
      </c>
    </row>
    <row r="4050" spans="1:8" x14ac:dyDescent="0.25">
      <c r="A4050">
        <v>573451</v>
      </c>
      <c r="B4050" t="s">
        <v>1580</v>
      </c>
      <c r="C4050">
        <v>5207</v>
      </c>
      <c r="D4050" t="s">
        <v>1381</v>
      </c>
      <c r="E4050" t="s">
        <v>1382</v>
      </c>
      <c r="F4050" t="s">
        <v>1381</v>
      </c>
      <c r="G4050" t="s">
        <v>1374</v>
      </c>
      <c r="H4050" t="s">
        <v>1375</v>
      </c>
    </row>
    <row r="4051" spans="1:8" x14ac:dyDescent="0.25">
      <c r="A4051">
        <v>573469</v>
      </c>
      <c r="B4051" t="s">
        <v>1581</v>
      </c>
      <c r="C4051">
        <v>5207</v>
      </c>
      <c r="D4051" t="s">
        <v>1381</v>
      </c>
      <c r="E4051" t="s">
        <v>1382</v>
      </c>
      <c r="F4051" t="s">
        <v>1381</v>
      </c>
      <c r="G4051" t="s">
        <v>1374</v>
      </c>
      <c r="H4051" t="s">
        <v>1375</v>
      </c>
    </row>
    <row r="4052" spans="1:8" x14ac:dyDescent="0.25">
      <c r="A4052">
        <v>573477</v>
      </c>
      <c r="B4052" t="s">
        <v>1582</v>
      </c>
      <c r="C4052">
        <v>5204</v>
      </c>
      <c r="D4052" t="s">
        <v>1422</v>
      </c>
      <c r="E4052" t="s">
        <v>1382</v>
      </c>
      <c r="F4052" t="s">
        <v>1381</v>
      </c>
      <c r="G4052" t="s">
        <v>1374</v>
      </c>
      <c r="H4052" t="s">
        <v>1375</v>
      </c>
    </row>
    <row r="4053" spans="1:8" x14ac:dyDescent="0.25">
      <c r="A4053">
        <v>573485</v>
      </c>
      <c r="B4053" t="s">
        <v>4902</v>
      </c>
      <c r="C4053">
        <v>6113</v>
      </c>
      <c r="D4053" t="s">
        <v>4694</v>
      </c>
      <c r="E4053" t="s">
        <v>4693</v>
      </c>
      <c r="F4053" t="s">
        <v>4694</v>
      </c>
      <c r="G4053" t="s">
        <v>4687</v>
      </c>
      <c r="H4053" t="s">
        <v>4688</v>
      </c>
    </row>
    <row r="4054" spans="1:8" x14ac:dyDescent="0.25">
      <c r="A4054">
        <v>573493</v>
      </c>
      <c r="B4054" t="s">
        <v>1583</v>
      </c>
      <c r="C4054">
        <v>5207</v>
      </c>
      <c r="D4054" t="s">
        <v>1381</v>
      </c>
      <c r="E4054" t="s">
        <v>1382</v>
      </c>
      <c r="F4054" t="s">
        <v>1381</v>
      </c>
      <c r="G4054" t="s">
        <v>1374</v>
      </c>
      <c r="H4054" t="s">
        <v>1375</v>
      </c>
    </row>
    <row r="4055" spans="1:8" x14ac:dyDescent="0.25">
      <c r="A4055">
        <v>573507</v>
      </c>
      <c r="B4055" t="s">
        <v>1584</v>
      </c>
      <c r="C4055">
        <v>5210</v>
      </c>
      <c r="D4055" t="s">
        <v>1566</v>
      </c>
      <c r="E4055" t="s">
        <v>1382</v>
      </c>
      <c r="F4055" t="s">
        <v>1381</v>
      </c>
      <c r="G4055" t="s">
        <v>1374</v>
      </c>
      <c r="H4055" t="s">
        <v>1375</v>
      </c>
    </row>
    <row r="4056" spans="1:8" x14ac:dyDescent="0.25">
      <c r="A4056">
        <v>573515</v>
      </c>
      <c r="B4056" t="s">
        <v>2786</v>
      </c>
      <c r="C4056">
        <v>5309</v>
      </c>
      <c r="D4056" t="s">
        <v>2648</v>
      </c>
      <c r="E4056" t="s">
        <v>2647</v>
      </c>
      <c r="F4056" t="s">
        <v>2648</v>
      </c>
      <c r="G4056" t="s">
        <v>2633</v>
      </c>
      <c r="H4056" t="s">
        <v>2634</v>
      </c>
    </row>
    <row r="4057" spans="1:8" x14ac:dyDescent="0.25">
      <c r="A4057">
        <v>573523</v>
      </c>
      <c r="B4057" t="s">
        <v>1585</v>
      </c>
      <c r="C4057">
        <v>5204</v>
      </c>
      <c r="D4057" t="s">
        <v>1422</v>
      </c>
      <c r="E4057" t="s">
        <v>1382</v>
      </c>
      <c r="F4057" t="s">
        <v>1381</v>
      </c>
      <c r="G4057" t="s">
        <v>1374</v>
      </c>
      <c r="H4057" t="s">
        <v>1375</v>
      </c>
    </row>
    <row r="4058" spans="1:8" x14ac:dyDescent="0.25">
      <c r="A4058">
        <v>573531</v>
      </c>
      <c r="B4058" t="s">
        <v>1586</v>
      </c>
      <c r="C4058">
        <v>5205</v>
      </c>
      <c r="D4058" t="s">
        <v>1377</v>
      </c>
      <c r="E4058" t="s">
        <v>1378</v>
      </c>
      <c r="F4058" t="s">
        <v>1377</v>
      </c>
      <c r="G4058" t="s">
        <v>1374</v>
      </c>
      <c r="H4058" t="s">
        <v>1375</v>
      </c>
    </row>
    <row r="4059" spans="1:8" x14ac:dyDescent="0.25">
      <c r="A4059">
        <v>573540</v>
      </c>
      <c r="B4059" t="s">
        <v>1587</v>
      </c>
      <c r="C4059">
        <v>5207</v>
      </c>
      <c r="D4059" t="s">
        <v>1381</v>
      </c>
      <c r="E4059" t="s">
        <v>1382</v>
      </c>
      <c r="F4059" t="s">
        <v>1381</v>
      </c>
      <c r="G4059" t="s">
        <v>1374</v>
      </c>
      <c r="H4059" t="s">
        <v>1375</v>
      </c>
    </row>
    <row r="4060" spans="1:8" x14ac:dyDescent="0.25">
      <c r="A4060">
        <v>573558</v>
      </c>
      <c r="B4060" t="s">
        <v>4903</v>
      </c>
      <c r="C4060">
        <v>6102</v>
      </c>
      <c r="D4060" t="s">
        <v>4708</v>
      </c>
      <c r="E4060" t="s">
        <v>4709</v>
      </c>
      <c r="F4060" t="s">
        <v>4708</v>
      </c>
      <c r="G4060" t="s">
        <v>4687</v>
      </c>
      <c r="H4060" t="s">
        <v>4688</v>
      </c>
    </row>
    <row r="4061" spans="1:8" x14ac:dyDescent="0.25">
      <c r="A4061">
        <v>573566</v>
      </c>
      <c r="B4061" t="s">
        <v>1942</v>
      </c>
      <c r="C4061">
        <v>6111</v>
      </c>
      <c r="D4061" t="s">
        <v>4744</v>
      </c>
      <c r="E4061" t="s">
        <v>4709</v>
      </c>
      <c r="F4061" t="s">
        <v>4708</v>
      </c>
      <c r="G4061" t="s">
        <v>4687</v>
      </c>
      <c r="H4061" t="s">
        <v>4688</v>
      </c>
    </row>
    <row r="4062" spans="1:8" x14ac:dyDescent="0.25">
      <c r="A4062">
        <v>573574</v>
      </c>
      <c r="B4062" t="s">
        <v>4904</v>
      </c>
      <c r="C4062">
        <v>6111</v>
      </c>
      <c r="D4062" t="s">
        <v>4744</v>
      </c>
      <c r="E4062" t="s">
        <v>4709</v>
      </c>
      <c r="F4062" t="s">
        <v>4708</v>
      </c>
      <c r="G4062" t="s">
        <v>4687</v>
      </c>
      <c r="H4062" t="s">
        <v>4688</v>
      </c>
    </row>
    <row r="4063" spans="1:8" x14ac:dyDescent="0.25">
      <c r="A4063">
        <v>573582</v>
      </c>
      <c r="B4063" t="s">
        <v>4905</v>
      </c>
      <c r="C4063">
        <v>6104</v>
      </c>
      <c r="D4063" t="s">
        <v>4723</v>
      </c>
      <c r="E4063" t="s">
        <v>4709</v>
      </c>
      <c r="F4063" t="s">
        <v>4708</v>
      </c>
      <c r="G4063" t="s">
        <v>4687</v>
      </c>
      <c r="H4063" t="s">
        <v>4688</v>
      </c>
    </row>
    <row r="4064" spans="1:8" x14ac:dyDescent="0.25">
      <c r="A4064">
        <v>573591</v>
      </c>
      <c r="B4064" t="s">
        <v>4906</v>
      </c>
      <c r="C4064">
        <v>6111</v>
      </c>
      <c r="D4064" t="s">
        <v>4744</v>
      </c>
      <c r="E4064" t="s">
        <v>4709</v>
      </c>
      <c r="F4064" t="s">
        <v>4708</v>
      </c>
      <c r="G4064" t="s">
        <v>4687</v>
      </c>
      <c r="H4064" t="s">
        <v>4688</v>
      </c>
    </row>
    <row r="4065" spans="1:8" x14ac:dyDescent="0.25">
      <c r="A4065">
        <v>573604</v>
      </c>
      <c r="B4065" t="s">
        <v>4907</v>
      </c>
      <c r="C4065">
        <v>6111</v>
      </c>
      <c r="D4065" t="s">
        <v>4744</v>
      </c>
      <c r="E4065" t="s">
        <v>4709</v>
      </c>
      <c r="F4065" t="s">
        <v>4708</v>
      </c>
      <c r="G4065" t="s">
        <v>4687</v>
      </c>
      <c r="H4065" t="s">
        <v>4688</v>
      </c>
    </row>
    <row r="4066" spans="1:8" x14ac:dyDescent="0.25">
      <c r="A4066">
        <v>573612</v>
      </c>
      <c r="B4066" t="s">
        <v>1588</v>
      </c>
      <c r="C4066">
        <v>5204</v>
      </c>
      <c r="D4066" t="s">
        <v>1422</v>
      </c>
      <c r="E4066" t="s">
        <v>1382</v>
      </c>
      <c r="F4066" t="s">
        <v>1381</v>
      </c>
      <c r="G4066" t="s">
        <v>1374</v>
      </c>
      <c r="H4066" t="s">
        <v>1375</v>
      </c>
    </row>
    <row r="4067" spans="1:8" x14ac:dyDescent="0.25">
      <c r="A4067">
        <v>573621</v>
      </c>
      <c r="B4067" t="s">
        <v>1589</v>
      </c>
      <c r="C4067">
        <v>5205</v>
      </c>
      <c r="D4067" t="s">
        <v>1377</v>
      </c>
      <c r="E4067" t="s">
        <v>1378</v>
      </c>
      <c r="F4067" t="s">
        <v>1377</v>
      </c>
      <c r="G4067" t="s">
        <v>1374</v>
      </c>
      <c r="H4067" t="s">
        <v>1375</v>
      </c>
    </row>
    <row r="4068" spans="1:8" x14ac:dyDescent="0.25">
      <c r="A4068">
        <v>573639</v>
      </c>
      <c r="B4068" t="s">
        <v>1590</v>
      </c>
      <c r="C4068">
        <v>5207</v>
      </c>
      <c r="D4068" t="s">
        <v>1381</v>
      </c>
      <c r="E4068" t="s">
        <v>1382</v>
      </c>
      <c r="F4068" t="s">
        <v>1381</v>
      </c>
      <c r="G4068" t="s">
        <v>1374</v>
      </c>
      <c r="H4068" t="s">
        <v>1375</v>
      </c>
    </row>
    <row r="4069" spans="1:8" x14ac:dyDescent="0.25">
      <c r="A4069">
        <v>573647</v>
      </c>
      <c r="B4069" t="s">
        <v>1591</v>
      </c>
      <c r="C4069">
        <v>5207</v>
      </c>
      <c r="D4069" t="s">
        <v>1381</v>
      </c>
      <c r="E4069" t="s">
        <v>1382</v>
      </c>
      <c r="F4069" t="s">
        <v>1381</v>
      </c>
      <c r="G4069" t="s">
        <v>1374</v>
      </c>
      <c r="H4069" t="s">
        <v>1375</v>
      </c>
    </row>
    <row r="4070" spans="1:8" x14ac:dyDescent="0.25">
      <c r="A4070">
        <v>573655</v>
      </c>
      <c r="B4070" t="s">
        <v>1592</v>
      </c>
      <c r="C4070">
        <v>5210</v>
      </c>
      <c r="D4070" t="s">
        <v>1566</v>
      </c>
      <c r="E4070" t="s">
        <v>1382</v>
      </c>
      <c r="F4070" t="s">
        <v>1381</v>
      </c>
      <c r="G4070" t="s">
        <v>1374</v>
      </c>
      <c r="H4070" t="s">
        <v>1375</v>
      </c>
    </row>
    <row r="4071" spans="1:8" x14ac:dyDescent="0.25">
      <c r="A4071">
        <v>573663</v>
      </c>
      <c r="B4071" t="s">
        <v>1593</v>
      </c>
      <c r="C4071">
        <v>5207</v>
      </c>
      <c r="D4071" t="s">
        <v>1381</v>
      </c>
      <c r="E4071" t="s">
        <v>1382</v>
      </c>
      <c r="F4071" t="s">
        <v>1381</v>
      </c>
      <c r="G4071" t="s">
        <v>1374</v>
      </c>
      <c r="H4071" t="s">
        <v>1375</v>
      </c>
    </row>
    <row r="4072" spans="1:8" x14ac:dyDescent="0.25">
      <c r="A4072">
        <v>573671</v>
      </c>
      <c r="B4072" t="s">
        <v>1594</v>
      </c>
      <c r="C4072">
        <v>5204</v>
      </c>
      <c r="D4072" t="s">
        <v>1422</v>
      </c>
      <c r="E4072" t="s">
        <v>1382</v>
      </c>
      <c r="F4072" t="s">
        <v>1381</v>
      </c>
      <c r="G4072" t="s">
        <v>1374</v>
      </c>
      <c r="H4072" t="s">
        <v>1375</v>
      </c>
    </row>
    <row r="4073" spans="1:8" x14ac:dyDescent="0.25">
      <c r="A4073">
        <v>573680</v>
      </c>
      <c r="B4073" t="s">
        <v>1595</v>
      </c>
      <c r="C4073">
        <v>5207</v>
      </c>
      <c r="D4073" t="s">
        <v>1381</v>
      </c>
      <c r="E4073" t="s">
        <v>1382</v>
      </c>
      <c r="F4073" t="s">
        <v>1381</v>
      </c>
      <c r="G4073" t="s">
        <v>1374</v>
      </c>
      <c r="H4073" t="s">
        <v>1375</v>
      </c>
    </row>
    <row r="4074" spans="1:8" x14ac:dyDescent="0.25">
      <c r="A4074">
        <v>573698</v>
      </c>
      <c r="B4074" t="s">
        <v>1596</v>
      </c>
      <c r="C4074">
        <v>5207</v>
      </c>
      <c r="D4074" t="s">
        <v>1381</v>
      </c>
      <c r="E4074" t="s">
        <v>1382</v>
      </c>
      <c r="F4074" t="s">
        <v>1381</v>
      </c>
      <c r="G4074" t="s">
        <v>1374</v>
      </c>
      <c r="H4074" t="s">
        <v>1375</v>
      </c>
    </row>
    <row r="4075" spans="1:8" x14ac:dyDescent="0.25">
      <c r="A4075">
        <v>573701</v>
      </c>
      <c r="B4075" t="s">
        <v>1597</v>
      </c>
      <c r="C4075">
        <v>5207</v>
      </c>
      <c r="D4075" t="s">
        <v>1381</v>
      </c>
      <c r="E4075" t="s">
        <v>1382</v>
      </c>
      <c r="F4075" t="s">
        <v>1381</v>
      </c>
      <c r="G4075" t="s">
        <v>1374</v>
      </c>
      <c r="H4075" t="s">
        <v>1375</v>
      </c>
    </row>
    <row r="4076" spans="1:8" x14ac:dyDescent="0.25">
      <c r="A4076">
        <v>573710</v>
      </c>
      <c r="B4076" t="s">
        <v>1598</v>
      </c>
      <c r="C4076">
        <v>5212</v>
      </c>
      <c r="D4076" t="s">
        <v>1451</v>
      </c>
      <c r="E4076" t="s">
        <v>1378</v>
      </c>
      <c r="F4076" t="s">
        <v>1377</v>
      </c>
      <c r="G4076" t="s">
        <v>1374</v>
      </c>
      <c r="H4076" t="s">
        <v>1375</v>
      </c>
    </row>
    <row r="4077" spans="1:8" x14ac:dyDescent="0.25">
      <c r="A4077">
        <v>573728</v>
      </c>
      <c r="B4077" t="s">
        <v>1599</v>
      </c>
      <c r="C4077">
        <v>5207</v>
      </c>
      <c r="D4077" t="s">
        <v>1381</v>
      </c>
      <c r="E4077" t="s">
        <v>1382</v>
      </c>
      <c r="F4077" t="s">
        <v>1381</v>
      </c>
      <c r="G4077" t="s">
        <v>1374</v>
      </c>
      <c r="H4077" t="s">
        <v>1375</v>
      </c>
    </row>
    <row r="4078" spans="1:8" x14ac:dyDescent="0.25">
      <c r="A4078">
        <v>573736</v>
      </c>
      <c r="B4078" t="s">
        <v>1600</v>
      </c>
      <c r="C4078">
        <v>5210</v>
      </c>
      <c r="D4078" t="s">
        <v>1566</v>
      </c>
      <c r="E4078" t="s">
        <v>1382</v>
      </c>
      <c r="F4078" t="s">
        <v>1381</v>
      </c>
      <c r="G4078" t="s">
        <v>1374</v>
      </c>
      <c r="H4078" t="s">
        <v>1375</v>
      </c>
    </row>
    <row r="4079" spans="1:8" x14ac:dyDescent="0.25">
      <c r="A4079">
        <v>573744</v>
      </c>
      <c r="B4079" t="s">
        <v>1601</v>
      </c>
      <c r="C4079">
        <v>5212</v>
      </c>
      <c r="D4079" t="s">
        <v>1451</v>
      </c>
      <c r="E4079" t="s">
        <v>1378</v>
      </c>
      <c r="F4079" t="s">
        <v>1377</v>
      </c>
      <c r="G4079" t="s">
        <v>1374</v>
      </c>
      <c r="H4079" t="s">
        <v>1375</v>
      </c>
    </row>
    <row r="4080" spans="1:8" x14ac:dyDescent="0.25">
      <c r="A4080">
        <v>573752</v>
      </c>
      <c r="B4080" t="s">
        <v>1602</v>
      </c>
      <c r="C4080">
        <v>5207</v>
      </c>
      <c r="D4080" t="s">
        <v>1381</v>
      </c>
      <c r="E4080" t="s">
        <v>1382</v>
      </c>
      <c r="F4080" t="s">
        <v>1381</v>
      </c>
      <c r="G4080" t="s">
        <v>1374</v>
      </c>
      <c r="H4080" t="s">
        <v>1375</v>
      </c>
    </row>
    <row r="4081" spans="1:8" x14ac:dyDescent="0.25">
      <c r="A4081">
        <v>573761</v>
      </c>
      <c r="B4081" t="s">
        <v>1603</v>
      </c>
      <c r="C4081">
        <v>5207</v>
      </c>
      <c r="D4081" t="s">
        <v>1381</v>
      </c>
      <c r="E4081" t="s">
        <v>1382</v>
      </c>
      <c r="F4081" t="s">
        <v>1381</v>
      </c>
      <c r="G4081" t="s">
        <v>1374</v>
      </c>
      <c r="H4081" t="s">
        <v>1375</v>
      </c>
    </row>
    <row r="4082" spans="1:8" x14ac:dyDescent="0.25">
      <c r="A4082">
        <v>573779</v>
      </c>
      <c r="B4082" t="s">
        <v>1604</v>
      </c>
      <c r="C4082">
        <v>5205</v>
      </c>
      <c r="D4082" t="s">
        <v>1377</v>
      </c>
      <c r="E4082" t="s">
        <v>1378</v>
      </c>
      <c r="F4082" t="s">
        <v>1377</v>
      </c>
      <c r="G4082" t="s">
        <v>1374</v>
      </c>
      <c r="H4082" t="s">
        <v>1375</v>
      </c>
    </row>
    <row r="4083" spans="1:8" x14ac:dyDescent="0.25">
      <c r="A4083">
        <v>573787</v>
      </c>
      <c r="B4083" t="s">
        <v>2787</v>
      </c>
      <c r="C4083">
        <v>5304</v>
      </c>
      <c r="D4083" t="s">
        <v>2631</v>
      </c>
      <c r="E4083" t="s">
        <v>2632</v>
      </c>
      <c r="F4083" t="s">
        <v>2631</v>
      </c>
      <c r="G4083" t="s">
        <v>2633</v>
      </c>
      <c r="H4083" t="s">
        <v>2634</v>
      </c>
    </row>
    <row r="4084" spans="1:8" x14ac:dyDescent="0.25">
      <c r="A4084">
        <v>573795</v>
      </c>
      <c r="B4084" t="s">
        <v>1605</v>
      </c>
      <c r="C4084">
        <v>5207</v>
      </c>
      <c r="D4084" t="s">
        <v>1381</v>
      </c>
      <c r="E4084" t="s">
        <v>1382</v>
      </c>
      <c r="F4084" t="s">
        <v>1381</v>
      </c>
      <c r="G4084" t="s">
        <v>1374</v>
      </c>
      <c r="H4084" t="s">
        <v>1375</v>
      </c>
    </row>
    <row r="4085" spans="1:8" x14ac:dyDescent="0.25">
      <c r="A4085">
        <v>573809</v>
      </c>
      <c r="B4085" t="s">
        <v>1606</v>
      </c>
      <c r="C4085">
        <v>5207</v>
      </c>
      <c r="D4085" t="s">
        <v>1381</v>
      </c>
      <c r="E4085" t="s">
        <v>1382</v>
      </c>
      <c r="F4085" t="s">
        <v>1381</v>
      </c>
      <c r="G4085" t="s">
        <v>1374</v>
      </c>
      <c r="H4085" t="s">
        <v>1375</v>
      </c>
    </row>
    <row r="4086" spans="1:8" x14ac:dyDescent="0.25">
      <c r="A4086">
        <v>573817</v>
      </c>
      <c r="B4086" t="s">
        <v>2788</v>
      </c>
      <c r="C4086">
        <v>5304</v>
      </c>
      <c r="D4086" t="s">
        <v>2631</v>
      </c>
      <c r="E4086" t="s">
        <v>2632</v>
      </c>
      <c r="F4086" t="s">
        <v>2631</v>
      </c>
      <c r="G4086" t="s">
        <v>2633</v>
      </c>
      <c r="H4086" t="s">
        <v>2634</v>
      </c>
    </row>
    <row r="4087" spans="1:8" x14ac:dyDescent="0.25">
      <c r="A4087">
        <v>573825</v>
      </c>
      <c r="B4087" t="s">
        <v>1607</v>
      </c>
      <c r="C4087">
        <v>5207</v>
      </c>
      <c r="D4087" t="s">
        <v>1381</v>
      </c>
      <c r="E4087" t="s">
        <v>1382</v>
      </c>
      <c r="F4087" t="s">
        <v>1381</v>
      </c>
      <c r="G4087" t="s">
        <v>1374</v>
      </c>
      <c r="H4087" t="s">
        <v>1375</v>
      </c>
    </row>
    <row r="4088" spans="1:8" x14ac:dyDescent="0.25">
      <c r="A4088">
        <v>573833</v>
      </c>
      <c r="B4088" t="s">
        <v>1608</v>
      </c>
      <c r="C4088">
        <v>5207</v>
      </c>
      <c r="D4088" t="s">
        <v>1381</v>
      </c>
      <c r="E4088" t="s">
        <v>1382</v>
      </c>
      <c r="F4088" t="s">
        <v>1381</v>
      </c>
      <c r="G4088" t="s">
        <v>1374</v>
      </c>
      <c r="H4088" t="s">
        <v>1375</v>
      </c>
    </row>
    <row r="4089" spans="1:8" x14ac:dyDescent="0.25">
      <c r="A4089">
        <v>573841</v>
      </c>
      <c r="B4089" t="s">
        <v>1609</v>
      </c>
      <c r="C4089">
        <v>5207</v>
      </c>
      <c r="D4089" t="s">
        <v>1381</v>
      </c>
      <c r="E4089" t="s">
        <v>1382</v>
      </c>
      <c r="F4089" t="s">
        <v>1381</v>
      </c>
      <c r="G4089" t="s">
        <v>1374</v>
      </c>
      <c r="H4089" t="s">
        <v>1375</v>
      </c>
    </row>
    <row r="4090" spans="1:8" x14ac:dyDescent="0.25">
      <c r="A4090">
        <v>573850</v>
      </c>
      <c r="B4090" t="s">
        <v>1610</v>
      </c>
      <c r="C4090">
        <v>5207</v>
      </c>
      <c r="D4090" t="s">
        <v>1381</v>
      </c>
      <c r="E4090" t="s">
        <v>1382</v>
      </c>
      <c r="F4090" t="s">
        <v>1381</v>
      </c>
      <c r="G4090" t="s">
        <v>1374</v>
      </c>
      <c r="H4090" t="s">
        <v>1375</v>
      </c>
    </row>
    <row r="4091" spans="1:8" x14ac:dyDescent="0.25">
      <c r="A4091">
        <v>573868</v>
      </c>
      <c r="B4091" t="s">
        <v>1372</v>
      </c>
      <c r="C4091">
        <v>5209</v>
      </c>
      <c r="D4091" t="s">
        <v>1372</v>
      </c>
      <c r="E4091" t="s">
        <v>1373</v>
      </c>
      <c r="F4091" t="s">
        <v>1372</v>
      </c>
      <c r="G4091" t="s">
        <v>1374</v>
      </c>
      <c r="H4091" t="s">
        <v>1375</v>
      </c>
    </row>
    <row r="4092" spans="1:8" x14ac:dyDescent="0.25">
      <c r="A4092">
        <v>573876</v>
      </c>
      <c r="B4092" t="s">
        <v>2789</v>
      </c>
      <c r="C4092">
        <v>5304</v>
      </c>
      <c r="D4092" t="s">
        <v>2631</v>
      </c>
      <c r="E4092" t="s">
        <v>2632</v>
      </c>
      <c r="F4092" t="s">
        <v>2631</v>
      </c>
      <c r="G4092" t="s">
        <v>2633</v>
      </c>
      <c r="H4092" t="s">
        <v>2634</v>
      </c>
    </row>
    <row r="4093" spans="1:8" x14ac:dyDescent="0.25">
      <c r="A4093">
        <v>573884</v>
      </c>
      <c r="B4093" t="s">
        <v>1611</v>
      </c>
      <c r="C4093">
        <v>5209</v>
      </c>
      <c r="D4093" t="s">
        <v>1372</v>
      </c>
      <c r="E4093" t="s">
        <v>1373</v>
      </c>
      <c r="F4093" t="s">
        <v>1372</v>
      </c>
      <c r="G4093" t="s">
        <v>1374</v>
      </c>
      <c r="H4093" t="s">
        <v>1375</v>
      </c>
    </row>
    <row r="4094" spans="1:8" x14ac:dyDescent="0.25">
      <c r="A4094">
        <v>573892</v>
      </c>
      <c r="B4094" t="s">
        <v>1612</v>
      </c>
      <c r="C4094">
        <v>5211</v>
      </c>
      <c r="D4094" t="s">
        <v>1395</v>
      </c>
      <c r="E4094" t="s">
        <v>1373</v>
      </c>
      <c r="F4094" t="s">
        <v>1372</v>
      </c>
      <c r="G4094" t="s">
        <v>1374</v>
      </c>
      <c r="H4094" t="s">
        <v>1375</v>
      </c>
    </row>
    <row r="4095" spans="1:8" x14ac:dyDescent="0.25">
      <c r="A4095">
        <v>573906</v>
      </c>
      <c r="B4095" t="s">
        <v>1613</v>
      </c>
      <c r="C4095">
        <v>5209</v>
      </c>
      <c r="D4095" t="s">
        <v>1372</v>
      </c>
      <c r="E4095" t="s">
        <v>1373</v>
      </c>
      <c r="F4095" t="s">
        <v>1372</v>
      </c>
      <c r="G4095" t="s">
        <v>1374</v>
      </c>
      <c r="H4095" t="s">
        <v>1375</v>
      </c>
    </row>
    <row r="4096" spans="1:8" x14ac:dyDescent="0.25">
      <c r="A4096">
        <v>573914</v>
      </c>
      <c r="B4096" t="s">
        <v>1614</v>
      </c>
      <c r="C4096">
        <v>5201</v>
      </c>
      <c r="D4096" t="s">
        <v>1398</v>
      </c>
      <c r="E4096" t="s">
        <v>1373</v>
      </c>
      <c r="F4096" t="s">
        <v>1372</v>
      </c>
      <c r="G4096" t="s">
        <v>1374</v>
      </c>
      <c r="H4096" t="s">
        <v>1375</v>
      </c>
    </row>
    <row r="4097" spans="1:8" x14ac:dyDescent="0.25">
      <c r="A4097">
        <v>573922</v>
      </c>
      <c r="B4097" t="s">
        <v>1398</v>
      </c>
      <c r="C4097">
        <v>5201</v>
      </c>
      <c r="D4097" t="s">
        <v>1398</v>
      </c>
      <c r="E4097" t="s">
        <v>1373</v>
      </c>
      <c r="F4097" t="s">
        <v>1372</v>
      </c>
      <c r="G4097" t="s">
        <v>1374</v>
      </c>
      <c r="H4097" t="s">
        <v>1375</v>
      </c>
    </row>
    <row r="4098" spans="1:8" x14ac:dyDescent="0.25">
      <c r="A4098">
        <v>573931</v>
      </c>
      <c r="B4098" t="s">
        <v>1615</v>
      </c>
      <c r="C4098">
        <v>5209</v>
      </c>
      <c r="D4098" t="s">
        <v>1372</v>
      </c>
      <c r="E4098" t="s">
        <v>1373</v>
      </c>
      <c r="F4098" t="s">
        <v>1372</v>
      </c>
      <c r="G4098" t="s">
        <v>1374</v>
      </c>
      <c r="H4098" t="s">
        <v>1375</v>
      </c>
    </row>
    <row r="4099" spans="1:8" x14ac:dyDescent="0.25">
      <c r="A4099">
        <v>573949</v>
      </c>
      <c r="B4099" t="s">
        <v>2550</v>
      </c>
      <c r="C4099">
        <v>5304</v>
      </c>
      <c r="D4099" t="s">
        <v>2631</v>
      </c>
      <c r="E4099" t="s">
        <v>2632</v>
      </c>
      <c r="F4099" t="s">
        <v>2631</v>
      </c>
      <c r="G4099" t="s">
        <v>2633</v>
      </c>
      <c r="H4099" t="s">
        <v>2634</v>
      </c>
    </row>
    <row r="4100" spans="1:8" x14ac:dyDescent="0.25">
      <c r="A4100">
        <v>573957</v>
      </c>
      <c r="B4100" t="s">
        <v>1616</v>
      </c>
      <c r="C4100">
        <v>5211</v>
      </c>
      <c r="D4100" t="s">
        <v>1395</v>
      </c>
      <c r="E4100" t="s">
        <v>1373</v>
      </c>
      <c r="F4100" t="s">
        <v>1372</v>
      </c>
      <c r="G4100" t="s">
        <v>1374</v>
      </c>
      <c r="H4100" t="s">
        <v>1375</v>
      </c>
    </row>
    <row r="4101" spans="1:8" x14ac:dyDescent="0.25">
      <c r="A4101">
        <v>573965</v>
      </c>
      <c r="B4101" t="s">
        <v>1617</v>
      </c>
      <c r="C4101">
        <v>5209</v>
      </c>
      <c r="D4101" t="s">
        <v>1372</v>
      </c>
      <c r="E4101" t="s">
        <v>1373</v>
      </c>
      <c r="F4101" t="s">
        <v>1372</v>
      </c>
      <c r="G4101" t="s">
        <v>1374</v>
      </c>
      <c r="H4101" t="s">
        <v>1375</v>
      </c>
    </row>
    <row r="4102" spans="1:8" x14ac:dyDescent="0.25">
      <c r="A4102">
        <v>573973</v>
      </c>
      <c r="B4102" t="s">
        <v>1618</v>
      </c>
      <c r="C4102">
        <v>5209</v>
      </c>
      <c r="D4102" t="s">
        <v>1372</v>
      </c>
      <c r="E4102" t="s">
        <v>1373</v>
      </c>
      <c r="F4102" t="s">
        <v>1372</v>
      </c>
      <c r="G4102" t="s">
        <v>1374</v>
      </c>
      <c r="H4102" t="s">
        <v>1375</v>
      </c>
    </row>
    <row r="4103" spans="1:8" x14ac:dyDescent="0.25">
      <c r="A4103">
        <v>573981</v>
      </c>
      <c r="B4103" t="s">
        <v>1619</v>
      </c>
      <c r="C4103">
        <v>5209</v>
      </c>
      <c r="D4103" t="s">
        <v>1372</v>
      </c>
      <c r="E4103" t="s">
        <v>1373</v>
      </c>
      <c r="F4103" t="s">
        <v>1372</v>
      </c>
      <c r="G4103" t="s">
        <v>1374</v>
      </c>
      <c r="H4103" t="s">
        <v>1375</v>
      </c>
    </row>
    <row r="4104" spans="1:8" x14ac:dyDescent="0.25">
      <c r="A4104">
        <v>573990</v>
      </c>
      <c r="B4104" t="s">
        <v>1620</v>
      </c>
      <c r="C4104">
        <v>5209</v>
      </c>
      <c r="D4104" t="s">
        <v>1372</v>
      </c>
      <c r="E4104" t="s">
        <v>1373</v>
      </c>
      <c r="F4104" t="s">
        <v>1372</v>
      </c>
      <c r="G4104" t="s">
        <v>1374</v>
      </c>
      <c r="H4104" t="s">
        <v>1375</v>
      </c>
    </row>
    <row r="4105" spans="1:8" x14ac:dyDescent="0.25">
      <c r="A4105">
        <v>574007</v>
      </c>
      <c r="B4105" t="s">
        <v>2790</v>
      </c>
      <c r="C4105">
        <v>5304</v>
      </c>
      <c r="D4105" t="s">
        <v>2631</v>
      </c>
      <c r="E4105" t="s">
        <v>2632</v>
      </c>
      <c r="F4105" t="s">
        <v>2631</v>
      </c>
      <c r="G4105" t="s">
        <v>2633</v>
      </c>
      <c r="H4105" t="s">
        <v>2634</v>
      </c>
    </row>
    <row r="4106" spans="1:8" x14ac:dyDescent="0.25">
      <c r="A4106">
        <v>574015</v>
      </c>
      <c r="B4106" t="s">
        <v>1621</v>
      </c>
      <c r="C4106">
        <v>5206</v>
      </c>
      <c r="D4106" t="s">
        <v>1390</v>
      </c>
      <c r="E4106" t="s">
        <v>1373</v>
      </c>
      <c r="F4106" t="s">
        <v>1372</v>
      </c>
      <c r="G4106" t="s">
        <v>1374</v>
      </c>
      <c r="H4106" t="s">
        <v>1375</v>
      </c>
    </row>
    <row r="4107" spans="1:8" x14ac:dyDescent="0.25">
      <c r="A4107">
        <v>574023</v>
      </c>
      <c r="B4107" t="s">
        <v>1622</v>
      </c>
      <c r="C4107">
        <v>5209</v>
      </c>
      <c r="D4107" t="s">
        <v>1372</v>
      </c>
      <c r="E4107" t="s">
        <v>1373</v>
      </c>
      <c r="F4107" t="s">
        <v>1372</v>
      </c>
      <c r="G4107" t="s">
        <v>1374</v>
      </c>
      <c r="H4107" t="s">
        <v>1375</v>
      </c>
    </row>
    <row r="4108" spans="1:8" x14ac:dyDescent="0.25">
      <c r="A4108">
        <v>574031</v>
      </c>
      <c r="B4108" t="s">
        <v>1623</v>
      </c>
      <c r="C4108">
        <v>5201</v>
      </c>
      <c r="D4108" t="s">
        <v>1398</v>
      </c>
      <c r="E4108" t="s">
        <v>1373</v>
      </c>
      <c r="F4108" t="s">
        <v>1372</v>
      </c>
      <c r="G4108" t="s">
        <v>1374</v>
      </c>
      <c r="H4108" t="s">
        <v>1375</v>
      </c>
    </row>
    <row r="4109" spans="1:8" x14ac:dyDescent="0.25">
      <c r="A4109">
        <v>574040</v>
      </c>
      <c r="B4109" t="s">
        <v>1624</v>
      </c>
      <c r="C4109">
        <v>5206</v>
      </c>
      <c r="D4109" t="s">
        <v>1390</v>
      </c>
      <c r="E4109" t="s">
        <v>1373</v>
      </c>
      <c r="F4109" t="s">
        <v>1372</v>
      </c>
      <c r="G4109" t="s">
        <v>1374</v>
      </c>
      <c r="H4109" t="s">
        <v>1375</v>
      </c>
    </row>
    <row r="4110" spans="1:8" x14ac:dyDescent="0.25">
      <c r="A4110">
        <v>574058</v>
      </c>
      <c r="B4110" t="s">
        <v>1625</v>
      </c>
      <c r="C4110">
        <v>5201</v>
      </c>
      <c r="D4110" t="s">
        <v>1398</v>
      </c>
      <c r="E4110" t="s">
        <v>1373</v>
      </c>
      <c r="F4110" t="s">
        <v>1372</v>
      </c>
      <c r="G4110" t="s">
        <v>1374</v>
      </c>
      <c r="H4110" t="s">
        <v>1375</v>
      </c>
    </row>
    <row r="4111" spans="1:8" x14ac:dyDescent="0.25">
      <c r="A4111">
        <v>574066</v>
      </c>
      <c r="B4111" t="s">
        <v>1626</v>
      </c>
      <c r="C4111">
        <v>5209</v>
      </c>
      <c r="D4111" t="s">
        <v>1372</v>
      </c>
      <c r="E4111" t="s">
        <v>1373</v>
      </c>
      <c r="F4111" t="s">
        <v>1372</v>
      </c>
      <c r="G4111" t="s">
        <v>1374</v>
      </c>
      <c r="H4111" t="s">
        <v>1375</v>
      </c>
    </row>
    <row r="4112" spans="1:8" x14ac:dyDescent="0.25">
      <c r="A4112">
        <v>574074</v>
      </c>
      <c r="B4112" t="s">
        <v>1627</v>
      </c>
      <c r="C4112">
        <v>5209</v>
      </c>
      <c r="D4112" t="s">
        <v>1372</v>
      </c>
      <c r="E4112" t="s">
        <v>1373</v>
      </c>
      <c r="F4112" t="s">
        <v>1372</v>
      </c>
      <c r="G4112" t="s">
        <v>1374</v>
      </c>
      <c r="H4112" t="s">
        <v>1375</v>
      </c>
    </row>
    <row r="4113" spans="1:8" x14ac:dyDescent="0.25">
      <c r="A4113">
        <v>574082</v>
      </c>
      <c r="B4113" t="s">
        <v>1628</v>
      </c>
      <c r="C4113">
        <v>5209</v>
      </c>
      <c r="D4113" t="s">
        <v>1372</v>
      </c>
      <c r="E4113" t="s">
        <v>1373</v>
      </c>
      <c r="F4113" t="s">
        <v>1372</v>
      </c>
      <c r="G4113" t="s">
        <v>1374</v>
      </c>
      <c r="H4113" t="s">
        <v>1375</v>
      </c>
    </row>
    <row r="4114" spans="1:8" x14ac:dyDescent="0.25">
      <c r="A4114">
        <v>574091</v>
      </c>
      <c r="B4114" t="s">
        <v>2791</v>
      </c>
      <c r="C4114">
        <v>5304</v>
      </c>
      <c r="D4114" t="s">
        <v>2631</v>
      </c>
      <c r="E4114" t="s">
        <v>2632</v>
      </c>
      <c r="F4114" t="s">
        <v>2631</v>
      </c>
      <c r="G4114" t="s">
        <v>2633</v>
      </c>
      <c r="H4114" t="s">
        <v>2634</v>
      </c>
    </row>
    <row r="4115" spans="1:8" x14ac:dyDescent="0.25">
      <c r="A4115">
        <v>574104</v>
      </c>
      <c r="B4115" t="s">
        <v>1253</v>
      </c>
      <c r="C4115">
        <v>5304</v>
      </c>
      <c r="D4115" t="s">
        <v>2631</v>
      </c>
      <c r="E4115" t="s">
        <v>2632</v>
      </c>
      <c r="F4115" t="s">
        <v>2631</v>
      </c>
      <c r="G4115" t="s">
        <v>2633</v>
      </c>
      <c r="H4115" t="s">
        <v>2634</v>
      </c>
    </row>
    <row r="4116" spans="1:8" x14ac:dyDescent="0.25">
      <c r="A4116">
        <v>574112</v>
      </c>
      <c r="B4116" t="s">
        <v>1057</v>
      </c>
      <c r="C4116">
        <v>5206</v>
      </c>
      <c r="D4116" t="s">
        <v>1390</v>
      </c>
      <c r="E4116" t="s">
        <v>1373</v>
      </c>
      <c r="F4116" t="s">
        <v>1372</v>
      </c>
      <c r="G4116" t="s">
        <v>1374</v>
      </c>
      <c r="H4116" t="s">
        <v>1375</v>
      </c>
    </row>
    <row r="4117" spans="1:8" x14ac:dyDescent="0.25">
      <c r="A4117">
        <v>574121</v>
      </c>
      <c r="B4117" t="s">
        <v>1390</v>
      </c>
      <c r="C4117">
        <v>5206</v>
      </c>
      <c r="D4117" t="s">
        <v>1390</v>
      </c>
      <c r="E4117" t="s">
        <v>1373</v>
      </c>
      <c r="F4117" t="s">
        <v>1372</v>
      </c>
      <c r="G4117" t="s">
        <v>1374</v>
      </c>
      <c r="H4117" t="s">
        <v>1375</v>
      </c>
    </row>
    <row r="4118" spans="1:8" x14ac:dyDescent="0.25">
      <c r="A4118">
        <v>574139</v>
      </c>
      <c r="B4118" t="s">
        <v>1629</v>
      </c>
      <c r="C4118">
        <v>5206</v>
      </c>
      <c r="D4118" t="s">
        <v>1390</v>
      </c>
      <c r="E4118" t="s">
        <v>1373</v>
      </c>
      <c r="F4118" t="s">
        <v>1372</v>
      </c>
      <c r="G4118" t="s">
        <v>1374</v>
      </c>
      <c r="H4118" t="s">
        <v>1375</v>
      </c>
    </row>
    <row r="4119" spans="1:8" x14ac:dyDescent="0.25">
      <c r="A4119">
        <v>574147</v>
      </c>
      <c r="B4119" t="s">
        <v>1630</v>
      </c>
      <c r="C4119">
        <v>5211</v>
      </c>
      <c r="D4119" t="s">
        <v>1395</v>
      </c>
      <c r="E4119" t="s">
        <v>1373</v>
      </c>
      <c r="F4119" t="s">
        <v>1372</v>
      </c>
      <c r="G4119" t="s">
        <v>1374</v>
      </c>
      <c r="H4119" t="s">
        <v>1375</v>
      </c>
    </row>
    <row r="4120" spans="1:8" x14ac:dyDescent="0.25">
      <c r="A4120">
        <v>574155</v>
      </c>
      <c r="B4120" t="s">
        <v>1631</v>
      </c>
      <c r="C4120">
        <v>5201</v>
      </c>
      <c r="D4120" t="s">
        <v>1398</v>
      </c>
      <c r="E4120" t="s">
        <v>1373</v>
      </c>
      <c r="F4120" t="s">
        <v>1372</v>
      </c>
      <c r="G4120" t="s">
        <v>1374</v>
      </c>
      <c r="H4120" t="s">
        <v>1375</v>
      </c>
    </row>
    <row r="4121" spans="1:8" x14ac:dyDescent="0.25">
      <c r="A4121">
        <v>574163</v>
      </c>
      <c r="B4121" t="s">
        <v>1632</v>
      </c>
      <c r="C4121">
        <v>5201</v>
      </c>
      <c r="D4121" t="s">
        <v>1398</v>
      </c>
      <c r="E4121" t="s">
        <v>1373</v>
      </c>
      <c r="F4121" t="s">
        <v>1372</v>
      </c>
      <c r="G4121" t="s">
        <v>1374</v>
      </c>
      <c r="H4121" t="s">
        <v>1375</v>
      </c>
    </row>
    <row r="4122" spans="1:8" x14ac:dyDescent="0.25">
      <c r="A4122">
        <v>574171</v>
      </c>
      <c r="B4122" t="s">
        <v>1633</v>
      </c>
      <c r="C4122">
        <v>5201</v>
      </c>
      <c r="D4122" t="s">
        <v>1398</v>
      </c>
      <c r="E4122" t="s">
        <v>1373</v>
      </c>
      <c r="F4122" t="s">
        <v>1372</v>
      </c>
      <c r="G4122" t="s">
        <v>1374</v>
      </c>
      <c r="H4122" t="s">
        <v>1375</v>
      </c>
    </row>
    <row r="4123" spans="1:8" x14ac:dyDescent="0.25">
      <c r="A4123">
        <v>574180</v>
      </c>
      <c r="B4123" t="s">
        <v>1634</v>
      </c>
      <c r="C4123">
        <v>5209</v>
      </c>
      <c r="D4123" t="s">
        <v>1372</v>
      </c>
      <c r="E4123" t="s">
        <v>1373</v>
      </c>
      <c r="F4123" t="s">
        <v>1372</v>
      </c>
      <c r="G4123" t="s">
        <v>1374</v>
      </c>
      <c r="H4123" t="s">
        <v>1375</v>
      </c>
    </row>
    <row r="4124" spans="1:8" x14ac:dyDescent="0.25">
      <c r="A4124">
        <v>574198</v>
      </c>
      <c r="B4124" t="s">
        <v>2792</v>
      </c>
      <c r="C4124">
        <v>5309</v>
      </c>
      <c r="D4124" t="s">
        <v>2648</v>
      </c>
      <c r="E4124" t="s">
        <v>2647</v>
      </c>
      <c r="F4124" t="s">
        <v>2648</v>
      </c>
      <c r="G4124" t="s">
        <v>2633</v>
      </c>
      <c r="H4124" t="s">
        <v>2634</v>
      </c>
    </row>
    <row r="4125" spans="1:8" x14ac:dyDescent="0.25">
      <c r="A4125">
        <v>574201</v>
      </c>
      <c r="B4125" t="s">
        <v>1941</v>
      </c>
      <c r="C4125">
        <v>5104</v>
      </c>
      <c r="D4125" t="s">
        <v>1831</v>
      </c>
      <c r="E4125" t="s">
        <v>1832</v>
      </c>
      <c r="F4125" t="s">
        <v>1833</v>
      </c>
      <c r="G4125" t="s">
        <v>1794</v>
      </c>
      <c r="H4125" t="s">
        <v>1795</v>
      </c>
    </row>
    <row r="4126" spans="1:8" x14ac:dyDescent="0.25">
      <c r="A4126">
        <v>574210</v>
      </c>
      <c r="B4126" t="s">
        <v>1635</v>
      </c>
      <c r="C4126">
        <v>5209</v>
      </c>
      <c r="D4126" t="s">
        <v>1372</v>
      </c>
      <c r="E4126" t="s">
        <v>1373</v>
      </c>
      <c r="F4126" t="s">
        <v>1372</v>
      </c>
      <c r="G4126" t="s">
        <v>1374</v>
      </c>
      <c r="H4126" t="s">
        <v>1375</v>
      </c>
    </row>
    <row r="4127" spans="1:8" x14ac:dyDescent="0.25">
      <c r="A4127">
        <v>574228</v>
      </c>
      <c r="B4127" t="s">
        <v>1636</v>
      </c>
      <c r="C4127">
        <v>5201</v>
      </c>
      <c r="D4127" t="s">
        <v>1398</v>
      </c>
      <c r="E4127" t="s">
        <v>1373</v>
      </c>
      <c r="F4127" t="s">
        <v>1372</v>
      </c>
      <c r="G4127" t="s">
        <v>1374</v>
      </c>
      <c r="H4127" t="s">
        <v>1375</v>
      </c>
    </row>
    <row r="4128" spans="1:8" x14ac:dyDescent="0.25">
      <c r="A4128">
        <v>574236</v>
      </c>
      <c r="B4128" t="s">
        <v>1637</v>
      </c>
      <c r="C4128">
        <v>5209</v>
      </c>
      <c r="D4128" t="s">
        <v>1372</v>
      </c>
      <c r="E4128" t="s">
        <v>1373</v>
      </c>
      <c r="F4128" t="s">
        <v>1372</v>
      </c>
      <c r="G4128" t="s">
        <v>1374</v>
      </c>
      <c r="H4128" t="s">
        <v>1375</v>
      </c>
    </row>
    <row r="4129" spans="1:8" x14ac:dyDescent="0.25">
      <c r="A4129">
        <v>574244</v>
      </c>
      <c r="B4129" t="s">
        <v>1638</v>
      </c>
      <c r="C4129">
        <v>5211</v>
      </c>
      <c r="D4129" t="s">
        <v>1395</v>
      </c>
      <c r="E4129" t="s">
        <v>1373</v>
      </c>
      <c r="F4129" t="s">
        <v>1372</v>
      </c>
      <c r="G4129" t="s">
        <v>1374</v>
      </c>
      <c r="H4129" t="s">
        <v>1375</v>
      </c>
    </row>
    <row r="4130" spans="1:8" x14ac:dyDescent="0.25">
      <c r="A4130">
        <v>574252</v>
      </c>
      <c r="B4130" t="s">
        <v>1639</v>
      </c>
      <c r="C4130">
        <v>5201</v>
      </c>
      <c r="D4130" t="s">
        <v>1398</v>
      </c>
      <c r="E4130" t="s">
        <v>1373</v>
      </c>
      <c r="F4130" t="s">
        <v>1372</v>
      </c>
      <c r="G4130" t="s">
        <v>1374</v>
      </c>
      <c r="H4130" t="s">
        <v>1375</v>
      </c>
    </row>
    <row r="4131" spans="1:8" x14ac:dyDescent="0.25">
      <c r="A4131">
        <v>574261</v>
      </c>
      <c r="B4131" t="s">
        <v>1640</v>
      </c>
      <c r="C4131">
        <v>5211</v>
      </c>
      <c r="D4131" t="s">
        <v>1395</v>
      </c>
      <c r="E4131" t="s">
        <v>1373</v>
      </c>
      <c r="F4131" t="s">
        <v>1372</v>
      </c>
      <c r="G4131" t="s">
        <v>1374</v>
      </c>
      <c r="H4131" t="s">
        <v>1375</v>
      </c>
    </row>
    <row r="4132" spans="1:8" x14ac:dyDescent="0.25">
      <c r="A4132">
        <v>574279</v>
      </c>
      <c r="B4132" t="s">
        <v>1395</v>
      </c>
      <c r="C4132">
        <v>5211</v>
      </c>
      <c r="D4132" t="s">
        <v>1395</v>
      </c>
      <c r="E4132" t="s">
        <v>1373</v>
      </c>
      <c r="F4132" t="s">
        <v>1372</v>
      </c>
      <c r="G4132" t="s">
        <v>1374</v>
      </c>
      <c r="H4132" t="s">
        <v>1375</v>
      </c>
    </row>
    <row r="4133" spans="1:8" x14ac:dyDescent="0.25">
      <c r="A4133">
        <v>574287</v>
      </c>
      <c r="B4133" t="s">
        <v>1641</v>
      </c>
      <c r="C4133">
        <v>5209</v>
      </c>
      <c r="D4133" t="s">
        <v>1372</v>
      </c>
      <c r="E4133" t="s">
        <v>1373</v>
      </c>
      <c r="F4133" t="s">
        <v>1372</v>
      </c>
      <c r="G4133" t="s">
        <v>1374</v>
      </c>
      <c r="H4133" t="s">
        <v>1375</v>
      </c>
    </row>
    <row r="4134" spans="1:8" x14ac:dyDescent="0.25">
      <c r="A4134">
        <v>574295</v>
      </c>
      <c r="B4134" t="s">
        <v>1642</v>
      </c>
      <c r="C4134">
        <v>5206</v>
      </c>
      <c r="D4134" t="s">
        <v>1390</v>
      </c>
      <c r="E4134" t="s">
        <v>1373</v>
      </c>
      <c r="F4134" t="s">
        <v>1372</v>
      </c>
      <c r="G4134" t="s">
        <v>1374</v>
      </c>
      <c r="H4134" t="s">
        <v>1375</v>
      </c>
    </row>
    <row r="4135" spans="1:8" x14ac:dyDescent="0.25">
      <c r="A4135">
        <v>574309</v>
      </c>
      <c r="B4135" t="s">
        <v>2793</v>
      </c>
      <c r="C4135">
        <v>5308</v>
      </c>
      <c r="D4135" t="s">
        <v>2644</v>
      </c>
      <c r="E4135" t="s">
        <v>2642</v>
      </c>
      <c r="F4135" t="s">
        <v>2641</v>
      </c>
      <c r="G4135" t="s">
        <v>2633</v>
      </c>
      <c r="H4135" t="s">
        <v>2634</v>
      </c>
    </row>
    <row r="4136" spans="1:8" x14ac:dyDescent="0.25">
      <c r="A4136">
        <v>574317</v>
      </c>
      <c r="B4136" t="s">
        <v>1264</v>
      </c>
      <c r="C4136">
        <v>5201</v>
      </c>
      <c r="D4136" t="s">
        <v>1398</v>
      </c>
      <c r="E4136" t="s">
        <v>1373</v>
      </c>
      <c r="F4136" t="s">
        <v>1372</v>
      </c>
      <c r="G4136" t="s">
        <v>1374</v>
      </c>
      <c r="H4136" t="s">
        <v>1375</v>
      </c>
    </row>
    <row r="4137" spans="1:8" x14ac:dyDescent="0.25">
      <c r="A4137">
        <v>574325</v>
      </c>
      <c r="B4137" t="s">
        <v>2794</v>
      </c>
      <c r="C4137">
        <v>5308</v>
      </c>
      <c r="D4137" t="s">
        <v>2644</v>
      </c>
      <c r="E4137" t="s">
        <v>2642</v>
      </c>
      <c r="F4137" t="s">
        <v>2641</v>
      </c>
      <c r="G4137" t="s">
        <v>2633</v>
      </c>
      <c r="H4137" t="s">
        <v>2634</v>
      </c>
    </row>
    <row r="4138" spans="1:8" x14ac:dyDescent="0.25">
      <c r="A4138">
        <v>574333</v>
      </c>
      <c r="B4138" t="s">
        <v>469</v>
      </c>
      <c r="C4138">
        <v>5308</v>
      </c>
      <c r="D4138" t="s">
        <v>2644</v>
      </c>
      <c r="E4138" t="s">
        <v>2642</v>
      </c>
      <c r="F4138" t="s">
        <v>2641</v>
      </c>
      <c r="G4138" t="s">
        <v>2633</v>
      </c>
      <c r="H4138" t="s">
        <v>2634</v>
      </c>
    </row>
    <row r="4139" spans="1:8" x14ac:dyDescent="0.25">
      <c r="A4139">
        <v>574341</v>
      </c>
      <c r="B4139" t="s">
        <v>1643</v>
      </c>
      <c r="C4139">
        <v>5209</v>
      </c>
      <c r="D4139" t="s">
        <v>1372</v>
      </c>
      <c r="E4139" t="s">
        <v>1373</v>
      </c>
      <c r="F4139" t="s">
        <v>1372</v>
      </c>
      <c r="G4139" t="s">
        <v>1374</v>
      </c>
      <c r="H4139" t="s">
        <v>1375</v>
      </c>
    </row>
    <row r="4140" spans="1:8" x14ac:dyDescent="0.25">
      <c r="A4140">
        <v>574350</v>
      </c>
      <c r="B4140" t="s">
        <v>1644</v>
      </c>
      <c r="C4140">
        <v>5211</v>
      </c>
      <c r="D4140" t="s">
        <v>1395</v>
      </c>
      <c r="E4140" t="s">
        <v>1373</v>
      </c>
      <c r="F4140" t="s">
        <v>1372</v>
      </c>
      <c r="G4140" t="s">
        <v>1374</v>
      </c>
      <c r="H4140" t="s">
        <v>1375</v>
      </c>
    </row>
    <row r="4141" spans="1:8" x14ac:dyDescent="0.25">
      <c r="A4141">
        <v>574368</v>
      </c>
      <c r="B4141" t="s">
        <v>1645</v>
      </c>
      <c r="C4141">
        <v>5211</v>
      </c>
      <c r="D4141" t="s">
        <v>1395</v>
      </c>
      <c r="E4141" t="s">
        <v>1373</v>
      </c>
      <c r="F4141" t="s">
        <v>1372</v>
      </c>
      <c r="G4141" t="s">
        <v>1374</v>
      </c>
      <c r="H4141" t="s">
        <v>1375</v>
      </c>
    </row>
    <row r="4142" spans="1:8" x14ac:dyDescent="0.25">
      <c r="A4142">
        <v>574376</v>
      </c>
      <c r="B4142" t="s">
        <v>1646</v>
      </c>
      <c r="C4142">
        <v>5206</v>
      </c>
      <c r="D4142" t="s">
        <v>1390</v>
      </c>
      <c r="E4142" t="s">
        <v>1373</v>
      </c>
      <c r="F4142" t="s">
        <v>1372</v>
      </c>
      <c r="G4142" t="s">
        <v>1374</v>
      </c>
      <c r="H4142" t="s">
        <v>1375</v>
      </c>
    </row>
    <row r="4143" spans="1:8" x14ac:dyDescent="0.25">
      <c r="A4143">
        <v>574384</v>
      </c>
      <c r="B4143" t="s">
        <v>1647</v>
      </c>
      <c r="C4143">
        <v>5206</v>
      </c>
      <c r="D4143" t="s">
        <v>1390</v>
      </c>
      <c r="E4143" t="s">
        <v>1373</v>
      </c>
      <c r="F4143" t="s">
        <v>1372</v>
      </c>
      <c r="G4143" t="s">
        <v>1374</v>
      </c>
      <c r="H4143" t="s">
        <v>1375</v>
      </c>
    </row>
    <row r="4144" spans="1:8" x14ac:dyDescent="0.25">
      <c r="A4144">
        <v>574392</v>
      </c>
      <c r="B4144" t="s">
        <v>2795</v>
      </c>
      <c r="C4144">
        <v>5306</v>
      </c>
      <c r="D4144" t="s">
        <v>2661</v>
      </c>
      <c r="E4144" t="s">
        <v>2658</v>
      </c>
      <c r="F4144" t="s">
        <v>2659</v>
      </c>
      <c r="G4144" t="s">
        <v>2633</v>
      </c>
      <c r="H4144" t="s">
        <v>2634</v>
      </c>
    </row>
    <row r="4145" spans="1:8" x14ac:dyDescent="0.25">
      <c r="A4145">
        <v>574406</v>
      </c>
      <c r="B4145" t="s">
        <v>1648</v>
      </c>
      <c r="C4145">
        <v>5206</v>
      </c>
      <c r="D4145" t="s">
        <v>1390</v>
      </c>
      <c r="E4145" t="s">
        <v>1373</v>
      </c>
      <c r="F4145" t="s">
        <v>1372</v>
      </c>
      <c r="G4145" t="s">
        <v>1374</v>
      </c>
      <c r="H4145" t="s">
        <v>1375</v>
      </c>
    </row>
    <row r="4146" spans="1:8" x14ac:dyDescent="0.25">
      <c r="A4146">
        <v>574422</v>
      </c>
      <c r="B4146" t="s">
        <v>1649</v>
      </c>
      <c r="C4146">
        <v>5209</v>
      </c>
      <c r="D4146" t="s">
        <v>1372</v>
      </c>
      <c r="E4146" t="s">
        <v>1373</v>
      </c>
      <c r="F4146" t="s">
        <v>1372</v>
      </c>
      <c r="G4146" t="s">
        <v>1374</v>
      </c>
      <c r="H4146" t="s">
        <v>1375</v>
      </c>
    </row>
    <row r="4147" spans="1:8" x14ac:dyDescent="0.25">
      <c r="A4147">
        <v>574431</v>
      </c>
      <c r="B4147" t="s">
        <v>1650</v>
      </c>
      <c r="C4147">
        <v>5211</v>
      </c>
      <c r="D4147" t="s">
        <v>1395</v>
      </c>
      <c r="E4147" t="s">
        <v>1373</v>
      </c>
      <c r="F4147" t="s">
        <v>1372</v>
      </c>
      <c r="G4147" t="s">
        <v>1374</v>
      </c>
      <c r="H4147" t="s">
        <v>1375</v>
      </c>
    </row>
    <row r="4148" spans="1:8" x14ac:dyDescent="0.25">
      <c r="A4148">
        <v>574449</v>
      </c>
      <c r="B4148" t="s">
        <v>2796</v>
      </c>
      <c r="C4148">
        <v>5314</v>
      </c>
      <c r="D4148" t="s">
        <v>2665</v>
      </c>
      <c r="E4148" t="s">
        <v>2658</v>
      </c>
      <c r="F4148" t="s">
        <v>2659</v>
      </c>
      <c r="G4148" t="s">
        <v>2633</v>
      </c>
      <c r="H4148" t="s">
        <v>2634</v>
      </c>
    </row>
    <row r="4149" spans="1:8" x14ac:dyDescent="0.25">
      <c r="A4149">
        <v>574457</v>
      </c>
      <c r="B4149" t="s">
        <v>1651</v>
      </c>
      <c r="C4149">
        <v>5211</v>
      </c>
      <c r="D4149" t="s">
        <v>1395</v>
      </c>
      <c r="E4149" t="s">
        <v>1373</v>
      </c>
      <c r="F4149" t="s">
        <v>1372</v>
      </c>
      <c r="G4149" t="s">
        <v>1374</v>
      </c>
      <c r="H4149" t="s">
        <v>1375</v>
      </c>
    </row>
    <row r="4150" spans="1:8" x14ac:dyDescent="0.25">
      <c r="A4150">
        <v>574465</v>
      </c>
      <c r="B4150" t="s">
        <v>1652</v>
      </c>
      <c r="C4150">
        <v>5209</v>
      </c>
      <c r="D4150" t="s">
        <v>1372</v>
      </c>
      <c r="E4150" t="s">
        <v>1373</v>
      </c>
      <c r="F4150" t="s">
        <v>1372</v>
      </c>
      <c r="G4150" t="s">
        <v>1374</v>
      </c>
      <c r="H4150" t="s">
        <v>1375</v>
      </c>
    </row>
    <row r="4151" spans="1:8" x14ac:dyDescent="0.25">
      <c r="A4151">
        <v>574481</v>
      </c>
      <c r="B4151" t="s">
        <v>1095</v>
      </c>
      <c r="C4151">
        <v>5209</v>
      </c>
      <c r="D4151" t="s">
        <v>1372</v>
      </c>
      <c r="E4151" t="s">
        <v>1373</v>
      </c>
      <c r="F4151" t="s">
        <v>1372</v>
      </c>
      <c r="G4151" t="s">
        <v>1374</v>
      </c>
      <c r="H4151" t="s">
        <v>1375</v>
      </c>
    </row>
    <row r="4152" spans="1:8" x14ac:dyDescent="0.25">
      <c r="A4152">
        <v>574490</v>
      </c>
      <c r="B4152" t="s">
        <v>1653</v>
      </c>
      <c r="C4152">
        <v>5209</v>
      </c>
      <c r="D4152" t="s">
        <v>1372</v>
      </c>
      <c r="E4152" t="s">
        <v>1373</v>
      </c>
      <c r="F4152" t="s">
        <v>1372</v>
      </c>
      <c r="G4152" t="s">
        <v>1374</v>
      </c>
      <c r="H4152" t="s">
        <v>1375</v>
      </c>
    </row>
    <row r="4153" spans="1:8" x14ac:dyDescent="0.25">
      <c r="A4153">
        <v>574511</v>
      </c>
      <c r="B4153" t="s">
        <v>1654</v>
      </c>
      <c r="C4153">
        <v>5201</v>
      </c>
      <c r="D4153" t="s">
        <v>1398</v>
      </c>
      <c r="E4153" t="s">
        <v>1373</v>
      </c>
      <c r="F4153" t="s">
        <v>1372</v>
      </c>
      <c r="G4153" t="s">
        <v>1374</v>
      </c>
      <c r="H4153" t="s">
        <v>1375</v>
      </c>
    </row>
    <row r="4154" spans="1:8" x14ac:dyDescent="0.25">
      <c r="A4154">
        <v>574538</v>
      </c>
      <c r="B4154" t="s">
        <v>1655</v>
      </c>
      <c r="C4154">
        <v>5201</v>
      </c>
      <c r="D4154" t="s">
        <v>1398</v>
      </c>
      <c r="E4154" t="s">
        <v>1373</v>
      </c>
      <c r="F4154" t="s">
        <v>1372</v>
      </c>
      <c r="G4154" t="s">
        <v>1374</v>
      </c>
      <c r="H4154" t="s">
        <v>1375</v>
      </c>
    </row>
    <row r="4155" spans="1:8" x14ac:dyDescent="0.25">
      <c r="A4155">
        <v>574546</v>
      </c>
      <c r="B4155" t="s">
        <v>1656</v>
      </c>
      <c r="C4155">
        <v>5209</v>
      </c>
      <c r="D4155" t="s">
        <v>1372</v>
      </c>
      <c r="E4155" t="s">
        <v>1373</v>
      </c>
      <c r="F4155" t="s">
        <v>1372</v>
      </c>
      <c r="G4155" t="s">
        <v>1374</v>
      </c>
      <c r="H4155" t="s">
        <v>1375</v>
      </c>
    </row>
    <row r="4156" spans="1:8" x14ac:dyDescent="0.25">
      <c r="A4156">
        <v>574554</v>
      </c>
      <c r="B4156" t="s">
        <v>1657</v>
      </c>
      <c r="C4156">
        <v>5206</v>
      </c>
      <c r="D4156" t="s">
        <v>1390</v>
      </c>
      <c r="E4156" t="s">
        <v>1373</v>
      </c>
      <c r="F4156" t="s">
        <v>1372</v>
      </c>
      <c r="G4156" t="s">
        <v>1374</v>
      </c>
      <c r="H4156" t="s">
        <v>1375</v>
      </c>
    </row>
    <row r="4157" spans="1:8" x14ac:dyDescent="0.25">
      <c r="A4157">
        <v>574562</v>
      </c>
      <c r="B4157" t="s">
        <v>1658</v>
      </c>
      <c r="C4157">
        <v>5209</v>
      </c>
      <c r="D4157" t="s">
        <v>1372</v>
      </c>
      <c r="E4157" t="s">
        <v>1373</v>
      </c>
      <c r="F4157" t="s">
        <v>1372</v>
      </c>
      <c r="G4157" t="s">
        <v>1374</v>
      </c>
      <c r="H4157" t="s">
        <v>1375</v>
      </c>
    </row>
    <row r="4158" spans="1:8" x14ac:dyDescent="0.25">
      <c r="A4158">
        <v>574571</v>
      </c>
      <c r="B4158" t="s">
        <v>1659</v>
      </c>
      <c r="C4158">
        <v>5209</v>
      </c>
      <c r="D4158" t="s">
        <v>1372</v>
      </c>
      <c r="E4158" t="s">
        <v>1373</v>
      </c>
      <c r="F4158" t="s">
        <v>1372</v>
      </c>
      <c r="G4158" t="s">
        <v>1374</v>
      </c>
      <c r="H4158" t="s">
        <v>1375</v>
      </c>
    </row>
    <row r="4159" spans="1:8" x14ac:dyDescent="0.25">
      <c r="A4159">
        <v>574589</v>
      </c>
      <c r="B4159" t="s">
        <v>1660</v>
      </c>
      <c r="C4159">
        <v>5206</v>
      </c>
      <c r="D4159" t="s">
        <v>1390</v>
      </c>
      <c r="E4159" t="s">
        <v>1373</v>
      </c>
      <c r="F4159" t="s">
        <v>1372</v>
      </c>
      <c r="G4159" t="s">
        <v>1374</v>
      </c>
      <c r="H4159" t="s">
        <v>1375</v>
      </c>
    </row>
    <row r="4160" spans="1:8" x14ac:dyDescent="0.25">
      <c r="A4160">
        <v>574597</v>
      </c>
      <c r="B4160" t="s">
        <v>1661</v>
      </c>
      <c r="C4160">
        <v>5203</v>
      </c>
      <c r="D4160" t="s">
        <v>1388</v>
      </c>
      <c r="E4160" t="s">
        <v>1386</v>
      </c>
      <c r="F4160" t="s">
        <v>1385</v>
      </c>
      <c r="G4160" t="s">
        <v>1374</v>
      </c>
      <c r="H4160" t="s">
        <v>1375</v>
      </c>
    </row>
    <row r="4161" spans="1:8" x14ac:dyDescent="0.25">
      <c r="A4161">
        <v>574601</v>
      </c>
      <c r="B4161" t="s">
        <v>100</v>
      </c>
      <c r="C4161">
        <v>5206</v>
      </c>
      <c r="D4161" t="s">
        <v>1390</v>
      </c>
      <c r="E4161" t="s">
        <v>1373</v>
      </c>
      <c r="F4161" t="s">
        <v>1372</v>
      </c>
      <c r="G4161" t="s">
        <v>1374</v>
      </c>
      <c r="H4161" t="s">
        <v>1375</v>
      </c>
    </row>
    <row r="4162" spans="1:8" x14ac:dyDescent="0.25">
      <c r="A4162">
        <v>574627</v>
      </c>
      <c r="B4162" t="s">
        <v>1662</v>
      </c>
      <c r="C4162">
        <v>5211</v>
      </c>
      <c r="D4162" t="s">
        <v>1395</v>
      </c>
      <c r="E4162" t="s">
        <v>1373</v>
      </c>
      <c r="F4162" t="s">
        <v>1372</v>
      </c>
      <c r="G4162" t="s">
        <v>1374</v>
      </c>
      <c r="H4162" t="s">
        <v>1375</v>
      </c>
    </row>
    <row r="4163" spans="1:8" x14ac:dyDescent="0.25">
      <c r="A4163">
        <v>574635</v>
      </c>
      <c r="B4163" t="s">
        <v>1663</v>
      </c>
      <c r="C4163">
        <v>5209</v>
      </c>
      <c r="D4163" t="s">
        <v>1372</v>
      </c>
      <c r="E4163" t="s">
        <v>1373</v>
      </c>
      <c r="F4163" t="s">
        <v>1372</v>
      </c>
      <c r="G4163" t="s">
        <v>1374</v>
      </c>
      <c r="H4163" t="s">
        <v>1375</v>
      </c>
    </row>
    <row r="4164" spans="1:8" x14ac:dyDescent="0.25">
      <c r="A4164">
        <v>574643</v>
      </c>
      <c r="B4164" t="s">
        <v>1664</v>
      </c>
      <c r="C4164">
        <v>5209</v>
      </c>
      <c r="D4164" t="s">
        <v>1372</v>
      </c>
      <c r="E4164" t="s">
        <v>1373</v>
      </c>
      <c r="F4164" t="s">
        <v>1372</v>
      </c>
      <c r="G4164" t="s">
        <v>1374</v>
      </c>
      <c r="H4164" t="s">
        <v>1375</v>
      </c>
    </row>
    <row r="4165" spans="1:8" x14ac:dyDescent="0.25">
      <c r="A4165">
        <v>574651</v>
      </c>
      <c r="B4165" t="s">
        <v>1665</v>
      </c>
      <c r="C4165">
        <v>5209</v>
      </c>
      <c r="D4165" t="s">
        <v>1372</v>
      </c>
      <c r="E4165" t="s">
        <v>1373</v>
      </c>
      <c r="F4165" t="s">
        <v>1372</v>
      </c>
      <c r="G4165" t="s">
        <v>1374</v>
      </c>
      <c r="H4165" t="s">
        <v>1375</v>
      </c>
    </row>
    <row r="4166" spans="1:8" x14ac:dyDescent="0.25">
      <c r="A4166">
        <v>574660</v>
      </c>
      <c r="B4166" t="s">
        <v>1666</v>
      </c>
      <c r="C4166">
        <v>5206</v>
      </c>
      <c r="D4166" t="s">
        <v>1390</v>
      </c>
      <c r="E4166" t="s">
        <v>1373</v>
      </c>
      <c r="F4166" t="s">
        <v>1372</v>
      </c>
      <c r="G4166" t="s">
        <v>1374</v>
      </c>
      <c r="H4166" t="s">
        <v>1375</v>
      </c>
    </row>
    <row r="4167" spans="1:8" x14ac:dyDescent="0.25">
      <c r="A4167">
        <v>574686</v>
      </c>
      <c r="B4167" t="s">
        <v>1667</v>
      </c>
      <c r="C4167">
        <v>5209</v>
      </c>
      <c r="D4167" t="s">
        <v>1372</v>
      </c>
      <c r="E4167" t="s">
        <v>1373</v>
      </c>
      <c r="F4167" t="s">
        <v>1372</v>
      </c>
      <c r="G4167" t="s">
        <v>1374</v>
      </c>
      <c r="H4167" t="s">
        <v>1375</v>
      </c>
    </row>
    <row r="4168" spans="1:8" x14ac:dyDescent="0.25">
      <c r="A4168">
        <v>574694</v>
      </c>
      <c r="B4168" t="s">
        <v>1668</v>
      </c>
      <c r="C4168">
        <v>5209</v>
      </c>
      <c r="D4168" t="s">
        <v>1372</v>
      </c>
      <c r="E4168" t="s">
        <v>1373</v>
      </c>
      <c r="F4168" t="s">
        <v>1372</v>
      </c>
      <c r="G4168" t="s">
        <v>1374</v>
      </c>
      <c r="H4168" t="s">
        <v>1375</v>
      </c>
    </row>
    <row r="4169" spans="1:8" x14ac:dyDescent="0.25">
      <c r="A4169">
        <v>574708</v>
      </c>
      <c r="B4169" t="s">
        <v>1669</v>
      </c>
      <c r="C4169">
        <v>5209</v>
      </c>
      <c r="D4169" t="s">
        <v>1372</v>
      </c>
      <c r="E4169" t="s">
        <v>1373</v>
      </c>
      <c r="F4169" t="s">
        <v>1372</v>
      </c>
      <c r="G4169" t="s">
        <v>1374</v>
      </c>
      <c r="H4169" t="s">
        <v>1375</v>
      </c>
    </row>
    <row r="4170" spans="1:8" x14ac:dyDescent="0.25">
      <c r="A4170">
        <v>574724</v>
      </c>
      <c r="B4170" t="s">
        <v>1452</v>
      </c>
      <c r="C4170">
        <v>5309</v>
      </c>
      <c r="D4170" t="s">
        <v>2648</v>
      </c>
      <c r="E4170" t="s">
        <v>2647</v>
      </c>
      <c r="F4170" t="s">
        <v>2648</v>
      </c>
      <c r="G4170" t="s">
        <v>2633</v>
      </c>
      <c r="H4170" t="s">
        <v>2634</v>
      </c>
    </row>
    <row r="4171" spans="1:8" x14ac:dyDescent="0.25">
      <c r="A4171">
        <v>574741</v>
      </c>
      <c r="B4171" t="s">
        <v>2797</v>
      </c>
      <c r="C4171">
        <v>5309</v>
      </c>
      <c r="D4171" t="s">
        <v>2648</v>
      </c>
      <c r="E4171" t="s">
        <v>2647</v>
      </c>
      <c r="F4171" t="s">
        <v>2648</v>
      </c>
      <c r="G4171" t="s">
        <v>2633</v>
      </c>
      <c r="H4171" t="s">
        <v>2634</v>
      </c>
    </row>
    <row r="4172" spans="1:8" x14ac:dyDescent="0.25">
      <c r="A4172">
        <v>574767</v>
      </c>
      <c r="B4172" t="s">
        <v>2798</v>
      </c>
      <c r="C4172">
        <v>5309</v>
      </c>
      <c r="D4172" t="s">
        <v>2648</v>
      </c>
      <c r="E4172" t="s">
        <v>2647</v>
      </c>
      <c r="F4172" t="s">
        <v>2648</v>
      </c>
      <c r="G4172" t="s">
        <v>2633</v>
      </c>
      <c r="H4172" t="s">
        <v>2634</v>
      </c>
    </row>
    <row r="4173" spans="1:8" x14ac:dyDescent="0.25">
      <c r="A4173">
        <v>574783</v>
      </c>
      <c r="B4173" t="s">
        <v>172</v>
      </c>
      <c r="C4173">
        <v>5309</v>
      </c>
      <c r="D4173" t="s">
        <v>2648</v>
      </c>
      <c r="E4173" t="s">
        <v>2647</v>
      </c>
      <c r="F4173" t="s">
        <v>2648</v>
      </c>
      <c r="G4173" t="s">
        <v>2633</v>
      </c>
      <c r="H4173" t="s">
        <v>2634</v>
      </c>
    </row>
    <row r="4174" spans="1:8" x14ac:dyDescent="0.25">
      <c r="A4174">
        <v>574791</v>
      </c>
      <c r="B4174" t="s">
        <v>228</v>
      </c>
      <c r="C4174">
        <v>5311</v>
      </c>
      <c r="D4174" t="s">
        <v>2646</v>
      </c>
      <c r="E4174" t="s">
        <v>2647</v>
      </c>
      <c r="F4174" t="s">
        <v>2648</v>
      </c>
      <c r="G4174" t="s">
        <v>2633</v>
      </c>
      <c r="H4174" t="s">
        <v>2634</v>
      </c>
    </row>
    <row r="4175" spans="1:8" x14ac:dyDescent="0.25">
      <c r="A4175">
        <v>574805</v>
      </c>
      <c r="B4175" t="s">
        <v>2799</v>
      </c>
      <c r="C4175">
        <v>5311</v>
      </c>
      <c r="D4175" t="s">
        <v>2646</v>
      </c>
      <c r="E4175" t="s">
        <v>2647</v>
      </c>
      <c r="F4175" t="s">
        <v>2648</v>
      </c>
      <c r="G4175" t="s">
        <v>2633</v>
      </c>
      <c r="H4175" t="s">
        <v>2634</v>
      </c>
    </row>
    <row r="4176" spans="1:8" x14ac:dyDescent="0.25">
      <c r="A4176">
        <v>574813</v>
      </c>
      <c r="B4176" t="s">
        <v>2800</v>
      </c>
      <c r="C4176">
        <v>5309</v>
      </c>
      <c r="D4176" t="s">
        <v>2648</v>
      </c>
      <c r="E4176" t="s">
        <v>2647</v>
      </c>
      <c r="F4176" t="s">
        <v>2648</v>
      </c>
      <c r="G4176" t="s">
        <v>2633</v>
      </c>
      <c r="H4176" t="s">
        <v>2634</v>
      </c>
    </row>
    <row r="4177" spans="1:8" x14ac:dyDescent="0.25">
      <c r="A4177">
        <v>574821</v>
      </c>
      <c r="B4177" t="s">
        <v>2801</v>
      </c>
      <c r="C4177">
        <v>5311</v>
      </c>
      <c r="D4177" t="s">
        <v>2646</v>
      </c>
      <c r="E4177" t="s">
        <v>2647</v>
      </c>
      <c r="F4177" t="s">
        <v>2648</v>
      </c>
      <c r="G4177" t="s">
        <v>2633</v>
      </c>
      <c r="H4177" t="s">
        <v>2634</v>
      </c>
    </row>
    <row r="4178" spans="1:8" x14ac:dyDescent="0.25">
      <c r="A4178">
        <v>574830</v>
      </c>
      <c r="B4178" t="s">
        <v>2802</v>
      </c>
      <c r="C4178">
        <v>5309</v>
      </c>
      <c r="D4178" t="s">
        <v>2648</v>
      </c>
      <c r="E4178" t="s">
        <v>2647</v>
      </c>
      <c r="F4178" t="s">
        <v>2648</v>
      </c>
      <c r="G4178" t="s">
        <v>2633</v>
      </c>
      <c r="H4178" t="s">
        <v>2634</v>
      </c>
    </row>
    <row r="4179" spans="1:8" x14ac:dyDescent="0.25">
      <c r="A4179">
        <v>574848</v>
      </c>
      <c r="B4179" t="s">
        <v>2803</v>
      </c>
      <c r="C4179">
        <v>5303</v>
      </c>
      <c r="D4179" t="s">
        <v>2804</v>
      </c>
      <c r="E4179" t="s">
        <v>2647</v>
      </c>
      <c r="F4179" t="s">
        <v>2648</v>
      </c>
      <c r="G4179" t="s">
        <v>2633</v>
      </c>
      <c r="H4179" t="s">
        <v>2634</v>
      </c>
    </row>
    <row r="4180" spans="1:8" x14ac:dyDescent="0.25">
      <c r="A4180">
        <v>574856</v>
      </c>
      <c r="B4180" t="s">
        <v>2805</v>
      </c>
      <c r="C4180">
        <v>5309</v>
      </c>
      <c r="D4180" t="s">
        <v>2648</v>
      </c>
      <c r="E4180" t="s">
        <v>2647</v>
      </c>
      <c r="F4180" t="s">
        <v>2648</v>
      </c>
      <c r="G4180" t="s">
        <v>2633</v>
      </c>
      <c r="H4180" t="s">
        <v>2634</v>
      </c>
    </row>
    <row r="4181" spans="1:8" x14ac:dyDescent="0.25">
      <c r="A4181">
        <v>574864</v>
      </c>
      <c r="B4181" t="s">
        <v>2806</v>
      </c>
      <c r="C4181">
        <v>5309</v>
      </c>
      <c r="D4181" t="s">
        <v>2648</v>
      </c>
      <c r="E4181" t="s">
        <v>2647</v>
      </c>
      <c r="F4181" t="s">
        <v>2648</v>
      </c>
      <c r="G4181" t="s">
        <v>2633</v>
      </c>
      <c r="H4181" t="s">
        <v>2634</v>
      </c>
    </row>
    <row r="4182" spans="1:8" x14ac:dyDescent="0.25">
      <c r="A4182">
        <v>574899</v>
      </c>
      <c r="B4182" t="s">
        <v>2807</v>
      </c>
      <c r="C4182">
        <v>5309</v>
      </c>
      <c r="D4182" t="s">
        <v>2648</v>
      </c>
      <c r="E4182" t="s">
        <v>2647</v>
      </c>
      <c r="F4182" t="s">
        <v>2648</v>
      </c>
      <c r="G4182" t="s">
        <v>2633</v>
      </c>
      <c r="H4182" t="s">
        <v>2634</v>
      </c>
    </row>
    <row r="4183" spans="1:8" x14ac:dyDescent="0.25">
      <c r="A4183">
        <v>574902</v>
      </c>
      <c r="B4183" t="s">
        <v>1621</v>
      </c>
      <c r="C4183">
        <v>5309</v>
      </c>
      <c r="D4183" t="s">
        <v>2648</v>
      </c>
      <c r="E4183" t="s">
        <v>2647</v>
      </c>
      <c r="F4183" t="s">
        <v>2648</v>
      </c>
      <c r="G4183" t="s">
        <v>2633</v>
      </c>
      <c r="H4183" t="s">
        <v>2634</v>
      </c>
    </row>
    <row r="4184" spans="1:8" x14ac:dyDescent="0.25">
      <c r="A4184">
        <v>574911</v>
      </c>
      <c r="B4184" t="s">
        <v>2808</v>
      </c>
      <c r="C4184">
        <v>5303</v>
      </c>
      <c r="D4184" t="s">
        <v>2804</v>
      </c>
      <c r="E4184" t="s">
        <v>2647</v>
      </c>
      <c r="F4184" t="s">
        <v>2648</v>
      </c>
      <c r="G4184" t="s">
        <v>2633</v>
      </c>
      <c r="H4184" t="s">
        <v>2634</v>
      </c>
    </row>
    <row r="4185" spans="1:8" x14ac:dyDescent="0.25">
      <c r="A4185">
        <v>574929</v>
      </c>
      <c r="B4185" t="s">
        <v>2809</v>
      </c>
      <c r="C4185">
        <v>5303</v>
      </c>
      <c r="D4185" t="s">
        <v>2804</v>
      </c>
      <c r="E4185" t="s">
        <v>2647</v>
      </c>
      <c r="F4185" t="s">
        <v>2648</v>
      </c>
      <c r="G4185" t="s">
        <v>2633</v>
      </c>
      <c r="H4185" t="s">
        <v>2634</v>
      </c>
    </row>
    <row r="4186" spans="1:8" x14ac:dyDescent="0.25">
      <c r="A4186">
        <v>574953</v>
      </c>
      <c r="B4186" t="s">
        <v>2810</v>
      </c>
      <c r="C4186">
        <v>5309</v>
      </c>
      <c r="D4186" t="s">
        <v>2648</v>
      </c>
      <c r="E4186" t="s">
        <v>2647</v>
      </c>
      <c r="F4186" t="s">
        <v>2648</v>
      </c>
      <c r="G4186" t="s">
        <v>2633</v>
      </c>
      <c r="H4186" t="s">
        <v>2634</v>
      </c>
    </row>
    <row r="4187" spans="1:8" x14ac:dyDescent="0.25">
      <c r="A4187">
        <v>574961</v>
      </c>
      <c r="B4187" t="s">
        <v>2811</v>
      </c>
      <c r="C4187">
        <v>5311</v>
      </c>
      <c r="D4187" t="s">
        <v>2646</v>
      </c>
      <c r="E4187" t="s">
        <v>2647</v>
      </c>
      <c r="F4187" t="s">
        <v>2648</v>
      </c>
      <c r="G4187" t="s">
        <v>2633</v>
      </c>
      <c r="H4187" t="s">
        <v>2634</v>
      </c>
    </row>
    <row r="4188" spans="1:8" x14ac:dyDescent="0.25">
      <c r="A4188">
        <v>574988</v>
      </c>
      <c r="B4188" t="s">
        <v>2804</v>
      </c>
      <c r="C4188">
        <v>5303</v>
      </c>
      <c r="D4188" t="s">
        <v>2804</v>
      </c>
      <c r="E4188" t="s">
        <v>2647</v>
      </c>
      <c r="F4188" t="s">
        <v>2648</v>
      </c>
      <c r="G4188" t="s">
        <v>2633</v>
      </c>
      <c r="H4188" t="s">
        <v>2634</v>
      </c>
    </row>
    <row r="4189" spans="1:8" x14ac:dyDescent="0.25">
      <c r="A4189">
        <v>574996</v>
      </c>
      <c r="B4189" t="s">
        <v>2812</v>
      </c>
      <c r="C4189">
        <v>5303</v>
      </c>
      <c r="D4189" t="s">
        <v>2804</v>
      </c>
      <c r="E4189" t="s">
        <v>2647</v>
      </c>
      <c r="F4189" t="s">
        <v>2648</v>
      </c>
      <c r="G4189" t="s">
        <v>2633</v>
      </c>
      <c r="H4189" t="s">
        <v>2634</v>
      </c>
    </row>
    <row r="4190" spans="1:8" x14ac:dyDescent="0.25">
      <c r="A4190">
        <v>575011</v>
      </c>
      <c r="B4190" t="s">
        <v>2813</v>
      </c>
      <c r="C4190">
        <v>5303</v>
      </c>
      <c r="D4190" t="s">
        <v>2804</v>
      </c>
      <c r="E4190" t="s">
        <v>2647</v>
      </c>
      <c r="F4190" t="s">
        <v>2648</v>
      </c>
      <c r="G4190" t="s">
        <v>2633</v>
      </c>
      <c r="H4190" t="s">
        <v>2634</v>
      </c>
    </row>
    <row r="4191" spans="1:8" x14ac:dyDescent="0.25">
      <c r="A4191">
        <v>575046</v>
      </c>
      <c r="B4191" t="s">
        <v>2814</v>
      </c>
      <c r="C4191">
        <v>5309</v>
      </c>
      <c r="D4191" t="s">
        <v>2648</v>
      </c>
      <c r="E4191" t="s">
        <v>2647</v>
      </c>
      <c r="F4191" t="s">
        <v>2648</v>
      </c>
      <c r="G4191" t="s">
        <v>2633</v>
      </c>
      <c r="H4191" t="s">
        <v>2634</v>
      </c>
    </row>
    <row r="4192" spans="1:8" x14ac:dyDescent="0.25">
      <c r="A4192">
        <v>575054</v>
      </c>
      <c r="B4192" t="s">
        <v>2815</v>
      </c>
      <c r="C4192">
        <v>5311</v>
      </c>
      <c r="D4192" t="s">
        <v>2646</v>
      </c>
      <c r="E4192" t="s">
        <v>2647</v>
      </c>
      <c r="F4192" t="s">
        <v>2648</v>
      </c>
      <c r="G4192" t="s">
        <v>2633</v>
      </c>
      <c r="H4192" t="s">
        <v>2634</v>
      </c>
    </row>
    <row r="4193" spans="1:8" x14ac:dyDescent="0.25">
      <c r="A4193">
        <v>575062</v>
      </c>
      <c r="B4193" t="s">
        <v>1434</v>
      </c>
      <c r="C4193">
        <v>5309</v>
      </c>
      <c r="D4193" t="s">
        <v>2648</v>
      </c>
      <c r="E4193" t="s">
        <v>2647</v>
      </c>
      <c r="F4193" t="s">
        <v>2648</v>
      </c>
      <c r="G4193" t="s">
        <v>2633</v>
      </c>
      <c r="H4193" t="s">
        <v>2634</v>
      </c>
    </row>
    <row r="4194" spans="1:8" x14ac:dyDescent="0.25">
      <c r="A4194">
        <v>575071</v>
      </c>
      <c r="B4194" t="s">
        <v>2816</v>
      </c>
      <c r="C4194">
        <v>5311</v>
      </c>
      <c r="D4194" t="s">
        <v>2646</v>
      </c>
      <c r="E4194" t="s">
        <v>2647</v>
      </c>
      <c r="F4194" t="s">
        <v>2648</v>
      </c>
      <c r="G4194" t="s">
        <v>2633</v>
      </c>
      <c r="H4194" t="s">
        <v>2634</v>
      </c>
    </row>
    <row r="4195" spans="1:8" x14ac:dyDescent="0.25">
      <c r="A4195">
        <v>575089</v>
      </c>
      <c r="B4195" t="s">
        <v>2817</v>
      </c>
      <c r="C4195">
        <v>5303</v>
      </c>
      <c r="D4195" t="s">
        <v>2804</v>
      </c>
      <c r="E4195" t="s">
        <v>2647</v>
      </c>
      <c r="F4195" t="s">
        <v>2648</v>
      </c>
      <c r="G4195" t="s">
        <v>2633</v>
      </c>
      <c r="H4195" t="s">
        <v>2634</v>
      </c>
    </row>
    <row r="4196" spans="1:8" x14ac:dyDescent="0.25">
      <c r="A4196">
        <v>575097</v>
      </c>
      <c r="B4196" t="s">
        <v>2818</v>
      </c>
      <c r="C4196">
        <v>5309</v>
      </c>
      <c r="D4196" t="s">
        <v>2648</v>
      </c>
      <c r="E4196" t="s">
        <v>2647</v>
      </c>
      <c r="F4196" t="s">
        <v>2648</v>
      </c>
      <c r="G4196" t="s">
        <v>2633</v>
      </c>
      <c r="H4196" t="s">
        <v>2634</v>
      </c>
    </row>
    <row r="4197" spans="1:8" x14ac:dyDescent="0.25">
      <c r="A4197">
        <v>575101</v>
      </c>
      <c r="B4197" t="s">
        <v>2819</v>
      </c>
      <c r="C4197">
        <v>5311</v>
      </c>
      <c r="D4197" t="s">
        <v>2646</v>
      </c>
      <c r="E4197" t="s">
        <v>2647</v>
      </c>
      <c r="F4197" t="s">
        <v>2648</v>
      </c>
      <c r="G4197" t="s">
        <v>2633</v>
      </c>
      <c r="H4197" t="s">
        <v>2634</v>
      </c>
    </row>
    <row r="4198" spans="1:8" x14ac:dyDescent="0.25">
      <c r="A4198">
        <v>575119</v>
      </c>
      <c r="B4198" t="s">
        <v>2820</v>
      </c>
      <c r="C4198">
        <v>5303</v>
      </c>
      <c r="D4198" t="s">
        <v>2804</v>
      </c>
      <c r="E4198" t="s">
        <v>2647</v>
      </c>
      <c r="F4198" t="s">
        <v>2648</v>
      </c>
      <c r="G4198" t="s">
        <v>2633</v>
      </c>
      <c r="H4198" t="s">
        <v>2634</v>
      </c>
    </row>
    <row r="4199" spans="1:8" x14ac:dyDescent="0.25">
      <c r="A4199">
        <v>575127</v>
      </c>
      <c r="B4199" t="s">
        <v>2821</v>
      </c>
      <c r="C4199">
        <v>5311</v>
      </c>
      <c r="D4199" t="s">
        <v>2646</v>
      </c>
      <c r="E4199" t="s">
        <v>2647</v>
      </c>
      <c r="F4199" t="s">
        <v>2648</v>
      </c>
      <c r="G4199" t="s">
        <v>2633</v>
      </c>
      <c r="H4199" t="s">
        <v>2634</v>
      </c>
    </row>
    <row r="4200" spans="1:8" x14ac:dyDescent="0.25">
      <c r="A4200">
        <v>575135</v>
      </c>
      <c r="B4200" t="s">
        <v>1472</v>
      </c>
      <c r="C4200">
        <v>5311</v>
      </c>
      <c r="D4200" t="s">
        <v>2646</v>
      </c>
      <c r="E4200" t="s">
        <v>2647</v>
      </c>
      <c r="F4200" t="s">
        <v>2648</v>
      </c>
      <c r="G4200" t="s">
        <v>2633</v>
      </c>
      <c r="H4200" t="s">
        <v>2634</v>
      </c>
    </row>
    <row r="4201" spans="1:8" x14ac:dyDescent="0.25">
      <c r="A4201">
        <v>575143</v>
      </c>
      <c r="B4201" t="s">
        <v>2822</v>
      </c>
      <c r="C4201">
        <v>5309</v>
      </c>
      <c r="D4201" t="s">
        <v>2648</v>
      </c>
      <c r="E4201" t="s">
        <v>2647</v>
      </c>
      <c r="F4201" t="s">
        <v>2648</v>
      </c>
      <c r="G4201" t="s">
        <v>2633</v>
      </c>
      <c r="H4201" t="s">
        <v>2634</v>
      </c>
    </row>
    <row r="4202" spans="1:8" x14ac:dyDescent="0.25">
      <c r="A4202">
        <v>575151</v>
      </c>
      <c r="B4202" t="s">
        <v>2823</v>
      </c>
      <c r="C4202">
        <v>5309</v>
      </c>
      <c r="D4202" t="s">
        <v>2648</v>
      </c>
      <c r="E4202" t="s">
        <v>2647</v>
      </c>
      <c r="F4202" t="s">
        <v>2648</v>
      </c>
      <c r="G4202" t="s">
        <v>2633</v>
      </c>
      <c r="H4202" t="s">
        <v>2634</v>
      </c>
    </row>
    <row r="4203" spans="1:8" x14ac:dyDescent="0.25">
      <c r="A4203">
        <v>575178</v>
      </c>
      <c r="B4203" t="s">
        <v>2824</v>
      </c>
      <c r="C4203">
        <v>5311</v>
      </c>
      <c r="D4203" t="s">
        <v>2646</v>
      </c>
      <c r="E4203" t="s">
        <v>2647</v>
      </c>
      <c r="F4203" t="s">
        <v>2648</v>
      </c>
      <c r="G4203" t="s">
        <v>2633</v>
      </c>
      <c r="H4203" t="s">
        <v>2634</v>
      </c>
    </row>
    <row r="4204" spans="1:8" x14ac:dyDescent="0.25">
      <c r="A4204">
        <v>575194</v>
      </c>
      <c r="B4204" t="s">
        <v>2825</v>
      </c>
      <c r="C4204">
        <v>5311</v>
      </c>
      <c r="D4204" t="s">
        <v>2646</v>
      </c>
      <c r="E4204" t="s">
        <v>2647</v>
      </c>
      <c r="F4204" t="s">
        <v>2648</v>
      </c>
      <c r="G4204" t="s">
        <v>2633</v>
      </c>
      <c r="H4204" t="s">
        <v>2634</v>
      </c>
    </row>
    <row r="4205" spans="1:8" x14ac:dyDescent="0.25">
      <c r="A4205">
        <v>575232</v>
      </c>
      <c r="B4205" t="s">
        <v>2826</v>
      </c>
      <c r="C4205">
        <v>5309</v>
      </c>
      <c r="D4205" t="s">
        <v>2648</v>
      </c>
      <c r="E4205" t="s">
        <v>2647</v>
      </c>
      <c r="F4205" t="s">
        <v>2648</v>
      </c>
      <c r="G4205" t="s">
        <v>2633</v>
      </c>
      <c r="H4205" t="s">
        <v>2634</v>
      </c>
    </row>
    <row r="4206" spans="1:8" x14ac:dyDescent="0.25">
      <c r="A4206">
        <v>575259</v>
      </c>
      <c r="B4206" t="s">
        <v>2827</v>
      </c>
      <c r="C4206">
        <v>5311</v>
      </c>
      <c r="D4206" t="s">
        <v>2646</v>
      </c>
      <c r="E4206" t="s">
        <v>2647</v>
      </c>
      <c r="F4206" t="s">
        <v>2648</v>
      </c>
      <c r="G4206" t="s">
        <v>2633</v>
      </c>
      <c r="H4206" t="s">
        <v>2634</v>
      </c>
    </row>
    <row r="4207" spans="1:8" x14ac:dyDescent="0.25">
      <c r="A4207">
        <v>575305</v>
      </c>
      <c r="B4207" t="s">
        <v>2828</v>
      </c>
      <c r="C4207">
        <v>5309</v>
      </c>
      <c r="D4207" t="s">
        <v>2648</v>
      </c>
      <c r="E4207" t="s">
        <v>2647</v>
      </c>
      <c r="F4207" t="s">
        <v>2648</v>
      </c>
      <c r="G4207" t="s">
        <v>2633</v>
      </c>
      <c r="H4207" t="s">
        <v>2634</v>
      </c>
    </row>
    <row r="4208" spans="1:8" x14ac:dyDescent="0.25">
      <c r="A4208">
        <v>575313</v>
      </c>
      <c r="B4208" t="s">
        <v>2829</v>
      </c>
      <c r="C4208">
        <v>5311</v>
      </c>
      <c r="D4208" t="s">
        <v>2646</v>
      </c>
      <c r="E4208" t="s">
        <v>2647</v>
      </c>
      <c r="F4208" t="s">
        <v>2648</v>
      </c>
      <c r="G4208" t="s">
        <v>2633</v>
      </c>
      <c r="H4208" t="s">
        <v>2634</v>
      </c>
    </row>
    <row r="4209" spans="1:8" x14ac:dyDescent="0.25">
      <c r="A4209">
        <v>575330</v>
      </c>
      <c r="B4209" t="s">
        <v>2830</v>
      </c>
      <c r="C4209">
        <v>5311</v>
      </c>
      <c r="D4209" t="s">
        <v>2646</v>
      </c>
      <c r="E4209" t="s">
        <v>2647</v>
      </c>
      <c r="F4209" t="s">
        <v>2648</v>
      </c>
      <c r="G4209" t="s">
        <v>2633</v>
      </c>
      <c r="H4209" t="s">
        <v>2634</v>
      </c>
    </row>
    <row r="4210" spans="1:8" x14ac:dyDescent="0.25">
      <c r="A4210">
        <v>575372</v>
      </c>
      <c r="B4210" t="s">
        <v>1166</v>
      </c>
      <c r="C4210">
        <v>5309</v>
      </c>
      <c r="D4210" t="s">
        <v>2648</v>
      </c>
      <c r="E4210" t="s">
        <v>2647</v>
      </c>
      <c r="F4210" t="s">
        <v>2648</v>
      </c>
      <c r="G4210" t="s">
        <v>2633</v>
      </c>
      <c r="H4210" t="s">
        <v>2634</v>
      </c>
    </row>
    <row r="4211" spans="1:8" x14ac:dyDescent="0.25">
      <c r="A4211">
        <v>575381</v>
      </c>
      <c r="B4211" t="s">
        <v>2831</v>
      </c>
      <c r="C4211">
        <v>5311</v>
      </c>
      <c r="D4211" t="s">
        <v>2646</v>
      </c>
      <c r="E4211" t="s">
        <v>2647</v>
      </c>
      <c r="F4211" t="s">
        <v>2648</v>
      </c>
      <c r="G4211" t="s">
        <v>2633</v>
      </c>
      <c r="H4211" t="s">
        <v>2634</v>
      </c>
    </row>
    <row r="4212" spans="1:8" x14ac:dyDescent="0.25">
      <c r="A4212">
        <v>575399</v>
      </c>
      <c r="B4212" t="s">
        <v>833</v>
      </c>
      <c r="C4212">
        <v>5309</v>
      </c>
      <c r="D4212" t="s">
        <v>2648</v>
      </c>
      <c r="E4212" t="s">
        <v>2647</v>
      </c>
      <c r="F4212" t="s">
        <v>2648</v>
      </c>
      <c r="G4212" t="s">
        <v>2633</v>
      </c>
      <c r="H4212" t="s">
        <v>2634</v>
      </c>
    </row>
    <row r="4213" spans="1:8" x14ac:dyDescent="0.25">
      <c r="A4213">
        <v>575429</v>
      </c>
      <c r="B4213" t="s">
        <v>2832</v>
      </c>
      <c r="C4213">
        <v>5309</v>
      </c>
      <c r="D4213" t="s">
        <v>2648</v>
      </c>
      <c r="E4213" t="s">
        <v>2647</v>
      </c>
      <c r="F4213" t="s">
        <v>2648</v>
      </c>
      <c r="G4213" t="s">
        <v>2633</v>
      </c>
      <c r="H4213" t="s">
        <v>2634</v>
      </c>
    </row>
    <row r="4214" spans="1:8" x14ac:dyDescent="0.25">
      <c r="A4214">
        <v>575437</v>
      </c>
      <c r="B4214" t="s">
        <v>2833</v>
      </c>
      <c r="C4214">
        <v>5309</v>
      </c>
      <c r="D4214" t="s">
        <v>2648</v>
      </c>
      <c r="E4214" t="s">
        <v>2647</v>
      </c>
      <c r="F4214" t="s">
        <v>2648</v>
      </c>
      <c r="G4214" t="s">
        <v>2633</v>
      </c>
      <c r="H4214" t="s">
        <v>2634</v>
      </c>
    </row>
    <row r="4215" spans="1:8" x14ac:dyDescent="0.25">
      <c r="A4215">
        <v>575445</v>
      </c>
      <c r="B4215" t="s">
        <v>2834</v>
      </c>
      <c r="C4215">
        <v>5303</v>
      </c>
      <c r="D4215" t="s">
        <v>2804</v>
      </c>
      <c r="E4215" t="s">
        <v>2647</v>
      </c>
      <c r="F4215" t="s">
        <v>2648</v>
      </c>
      <c r="G4215" t="s">
        <v>2633</v>
      </c>
      <c r="H4215" t="s">
        <v>2634</v>
      </c>
    </row>
    <row r="4216" spans="1:8" x14ac:dyDescent="0.25">
      <c r="A4216">
        <v>575461</v>
      </c>
      <c r="B4216" t="s">
        <v>2835</v>
      </c>
      <c r="C4216">
        <v>5303</v>
      </c>
      <c r="D4216" t="s">
        <v>2804</v>
      </c>
      <c r="E4216" t="s">
        <v>2647</v>
      </c>
      <c r="F4216" t="s">
        <v>2648</v>
      </c>
      <c r="G4216" t="s">
        <v>2633</v>
      </c>
      <c r="H4216" t="s">
        <v>2634</v>
      </c>
    </row>
    <row r="4217" spans="1:8" x14ac:dyDescent="0.25">
      <c r="A4217">
        <v>575470</v>
      </c>
      <c r="B4217" t="s">
        <v>2836</v>
      </c>
      <c r="C4217">
        <v>5311</v>
      </c>
      <c r="D4217" t="s">
        <v>2646</v>
      </c>
      <c r="E4217" t="s">
        <v>2647</v>
      </c>
      <c r="F4217" t="s">
        <v>2648</v>
      </c>
      <c r="G4217" t="s">
        <v>2633</v>
      </c>
      <c r="H4217" t="s">
        <v>2634</v>
      </c>
    </row>
    <row r="4218" spans="1:8" x14ac:dyDescent="0.25">
      <c r="A4218">
        <v>575500</v>
      </c>
      <c r="B4218" t="s">
        <v>2646</v>
      </c>
      <c r="C4218">
        <v>5311</v>
      </c>
      <c r="D4218" t="s">
        <v>2646</v>
      </c>
      <c r="E4218" t="s">
        <v>2647</v>
      </c>
      <c r="F4218" t="s">
        <v>2648</v>
      </c>
      <c r="G4218" t="s">
        <v>2633</v>
      </c>
      <c r="H4218" t="s">
        <v>2634</v>
      </c>
    </row>
    <row r="4219" spans="1:8" x14ac:dyDescent="0.25">
      <c r="A4219">
        <v>575518</v>
      </c>
      <c r="B4219" t="s">
        <v>2837</v>
      </c>
      <c r="C4219">
        <v>5311</v>
      </c>
      <c r="D4219" t="s">
        <v>2646</v>
      </c>
      <c r="E4219" t="s">
        <v>2647</v>
      </c>
      <c r="F4219" t="s">
        <v>2648</v>
      </c>
      <c r="G4219" t="s">
        <v>2633</v>
      </c>
      <c r="H4219" t="s">
        <v>2634</v>
      </c>
    </row>
    <row r="4220" spans="1:8" x14ac:dyDescent="0.25">
      <c r="A4220">
        <v>575526</v>
      </c>
      <c r="B4220" t="s">
        <v>1710</v>
      </c>
      <c r="C4220">
        <v>5311</v>
      </c>
      <c r="D4220" t="s">
        <v>2646</v>
      </c>
      <c r="E4220" t="s">
        <v>2647</v>
      </c>
      <c r="F4220" t="s">
        <v>2648</v>
      </c>
      <c r="G4220" t="s">
        <v>2633</v>
      </c>
      <c r="H4220" t="s">
        <v>2634</v>
      </c>
    </row>
    <row r="4221" spans="1:8" x14ac:dyDescent="0.25">
      <c r="A4221">
        <v>575534</v>
      </c>
      <c r="B4221" t="s">
        <v>2838</v>
      </c>
      <c r="C4221">
        <v>5309</v>
      </c>
      <c r="D4221" t="s">
        <v>2648</v>
      </c>
      <c r="E4221" t="s">
        <v>2647</v>
      </c>
      <c r="F4221" t="s">
        <v>2648</v>
      </c>
      <c r="G4221" t="s">
        <v>2633</v>
      </c>
      <c r="H4221" t="s">
        <v>2634</v>
      </c>
    </row>
    <row r="4222" spans="1:8" x14ac:dyDescent="0.25">
      <c r="A4222">
        <v>575542</v>
      </c>
      <c r="B4222" t="s">
        <v>2839</v>
      </c>
      <c r="C4222">
        <v>5314</v>
      </c>
      <c r="D4222" t="s">
        <v>2665</v>
      </c>
      <c r="E4222" t="s">
        <v>2658</v>
      </c>
      <c r="F4222" t="s">
        <v>2659</v>
      </c>
      <c r="G4222" t="s">
        <v>2633</v>
      </c>
      <c r="H4222" t="s">
        <v>2634</v>
      </c>
    </row>
    <row r="4223" spans="1:8" x14ac:dyDescent="0.25">
      <c r="A4223">
        <v>575551</v>
      </c>
      <c r="B4223" t="s">
        <v>2840</v>
      </c>
      <c r="C4223">
        <v>5309</v>
      </c>
      <c r="D4223" t="s">
        <v>2648</v>
      </c>
      <c r="E4223" t="s">
        <v>2647</v>
      </c>
      <c r="F4223" t="s">
        <v>2648</v>
      </c>
      <c r="G4223" t="s">
        <v>2633</v>
      </c>
      <c r="H4223" t="s">
        <v>2634</v>
      </c>
    </row>
    <row r="4224" spans="1:8" x14ac:dyDescent="0.25">
      <c r="A4224">
        <v>575569</v>
      </c>
      <c r="B4224" t="s">
        <v>1564</v>
      </c>
      <c r="C4224">
        <v>5309</v>
      </c>
      <c r="D4224" t="s">
        <v>2648</v>
      </c>
      <c r="E4224" t="s">
        <v>2647</v>
      </c>
      <c r="F4224" t="s">
        <v>2648</v>
      </c>
      <c r="G4224" t="s">
        <v>2633</v>
      </c>
      <c r="H4224" t="s">
        <v>2634</v>
      </c>
    </row>
    <row r="4225" spans="1:8" x14ac:dyDescent="0.25">
      <c r="A4225">
        <v>575577</v>
      </c>
      <c r="B4225" t="s">
        <v>2841</v>
      </c>
      <c r="C4225">
        <v>5309</v>
      </c>
      <c r="D4225" t="s">
        <v>2648</v>
      </c>
      <c r="E4225" t="s">
        <v>2647</v>
      </c>
      <c r="F4225" t="s">
        <v>2648</v>
      </c>
      <c r="G4225" t="s">
        <v>2633</v>
      </c>
      <c r="H4225" t="s">
        <v>2634</v>
      </c>
    </row>
    <row r="4226" spans="1:8" x14ac:dyDescent="0.25">
      <c r="A4226">
        <v>575593</v>
      </c>
      <c r="B4226" t="s">
        <v>2842</v>
      </c>
      <c r="C4226">
        <v>5309</v>
      </c>
      <c r="D4226" t="s">
        <v>2648</v>
      </c>
      <c r="E4226" t="s">
        <v>2647</v>
      </c>
      <c r="F4226" t="s">
        <v>2648</v>
      </c>
      <c r="G4226" t="s">
        <v>2633</v>
      </c>
      <c r="H4226" t="s">
        <v>2634</v>
      </c>
    </row>
    <row r="4227" spans="1:8" x14ac:dyDescent="0.25">
      <c r="A4227">
        <v>575607</v>
      </c>
      <c r="B4227" t="s">
        <v>2843</v>
      </c>
      <c r="C4227">
        <v>5311</v>
      </c>
      <c r="D4227" t="s">
        <v>2646</v>
      </c>
      <c r="E4227" t="s">
        <v>2647</v>
      </c>
      <c r="F4227" t="s">
        <v>2648</v>
      </c>
      <c r="G4227" t="s">
        <v>2633</v>
      </c>
      <c r="H4227" t="s">
        <v>2634</v>
      </c>
    </row>
    <row r="4228" spans="1:8" x14ac:dyDescent="0.25">
      <c r="A4228">
        <v>575615</v>
      </c>
      <c r="B4228" t="s">
        <v>2844</v>
      </c>
      <c r="C4228">
        <v>5311</v>
      </c>
      <c r="D4228" t="s">
        <v>2646</v>
      </c>
      <c r="E4228" t="s">
        <v>2647</v>
      </c>
      <c r="F4228" t="s">
        <v>2648</v>
      </c>
      <c r="G4228" t="s">
        <v>2633</v>
      </c>
      <c r="H4228" t="s">
        <v>2634</v>
      </c>
    </row>
    <row r="4229" spans="1:8" x14ac:dyDescent="0.25">
      <c r="A4229">
        <v>575623</v>
      </c>
      <c r="B4229" t="s">
        <v>2845</v>
      </c>
      <c r="C4229">
        <v>5311</v>
      </c>
      <c r="D4229" t="s">
        <v>2646</v>
      </c>
      <c r="E4229" t="s">
        <v>2647</v>
      </c>
      <c r="F4229" t="s">
        <v>2648</v>
      </c>
      <c r="G4229" t="s">
        <v>2633</v>
      </c>
      <c r="H4229" t="s">
        <v>2634</v>
      </c>
    </row>
    <row r="4230" spans="1:8" x14ac:dyDescent="0.25">
      <c r="A4230">
        <v>575640</v>
      </c>
      <c r="B4230" t="s">
        <v>2846</v>
      </c>
      <c r="C4230">
        <v>5309</v>
      </c>
      <c r="D4230" t="s">
        <v>2648</v>
      </c>
      <c r="E4230" t="s">
        <v>2647</v>
      </c>
      <c r="F4230" t="s">
        <v>2648</v>
      </c>
      <c r="G4230" t="s">
        <v>2633</v>
      </c>
      <c r="H4230" t="s">
        <v>2634</v>
      </c>
    </row>
    <row r="4231" spans="1:8" x14ac:dyDescent="0.25">
      <c r="A4231">
        <v>575658</v>
      </c>
      <c r="B4231" t="s">
        <v>2847</v>
      </c>
      <c r="C4231">
        <v>5309</v>
      </c>
      <c r="D4231" t="s">
        <v>2648</v>
      </c>
      <c r="E4231" t="s">
        <v>2647</v>
      </c>
      <c r="F4231" t="s">
        <v>2648</v>
      </c>
      <c r="G4231" t="s">
        <v>2633</v>
      </c>
      <c r="H4231" t="s">
        <v>2634</v>
      </c>
    </row>
    <row r="4232" spans="1:8" x14ac:dyDescent="0.25">
      <c r="A4232">
        <v>575666</v>
      </c>
      <c r="B4232" t="s">
        <v>2848</v>
      </c>
      <c r="C4232">
        <v>5311</v>
      </c>
      <c r="D4232" t="s">
        <v>2646</v>
      </c>
      <c r="E4232" t="s">
        <v>2647</v>
      </c>
      <c r="F4232" t="s">
        <v>2648</v>
      </c>
      <c r="G4232" t="s">
        <v>2633</v>
      </c>
      <c r="H4232" t="s">
        <v>2634</v>
      </c>
    </row>
    <row r="4233" spans="1:8" x14ac:dyDescent="0.25">
      <c r="A4233">
        <v>575682</v>
      </c>
      <c r="B4233" t="s">
        <v>2849</v>
      </c>
      <c r="C4233">
        <v>5309</v>
      </c>
      <c r="D4233" t="s">
        <v>2648</v>
      </c>
      <c r="E4233" t="s">
        <v>2647</v>
      </c>
      <c r="F4233" t="s">
        <v>2648</v>
      </c>
      <c r="G4233" t="s">
        <v>2633</v>
      </c>
      <c r="H4233" t="s">
        <v>2634</v>
      </c>
    </row>
    <row r="4234" spans="1:8" x14ac:dyDescent="0.25">
      <c r="A4234">
        <v>575704</v>
      </c>
      <c r="B4234" t="s">
        <v>2850</v>
      </c>
      <c r="C4234">
        <v>5309</v>
      </c>
      <c r="D4234" t="s">
        <v>2648</v>
      </c>
      <c r="E4234" t="s">
        <v>2647</v>
      </c>
      <c r="F4234" t="s">
        <v>2648</v>
      </c>
      <c r="G4234" t="s">
        <v>2633</v>
      </c>
      <c r="H4234" t="s">
        <v>2634</v>
      </c>
    </row>
    <row r="4235" spans="1:8" x14ac:dyDescent="0.25">
      <c r="A4235">
        <v>575712</v>
      </c>
      <c r="B4235" t="s">
        <v>2851</v>
      </c>
      <c r="C4235">
        <v>5309</v>
      </c>
      <c r="D4235" t="s">
        <v>2648</v>
      </c>
      <c r="E4235" t="s">
        <v>2647</v>
      </c>
      <c r="F4235" t="s">
        <v>2648</v>
      </c>
      <c r="G4235" t="s">
        <v>2633</v>
      </c>
      <c r="H4235" t="s">
        <v>2634</v>
      </c>
    </row>
    <row r="4236" spans="1:8" x14ac:dyDescent="0.25">
      <c r="A4236">
        <v>575721</v>
      </c>
      <c r="B4236" t="s">
        <v>2852</v>
      </c>
      <c r="C4236">
        <v>5309</v>
      </c>
      <c r="D4236" t="s">
        <v>2648</v>
      </c>
      <c r="E4236" t="s">
        <v>2647</v>
      </c>
      <c r="F4236" t="s">
        <v>2648</v>
      </c>
      <c r="G4236" t="s">
        <v>2633</v>
      </c>
      <c r="H4236" t="s">
        <v>2634</v>
      </c>
    </row>
    <row r="4237" spans="1:8" x14ac:dyDescent="0.25">
      <c r="A4237">
        <v>575739</v>
      </c>
      <c r="B4237" t="s">
        <v>2853</v>
      </c>
      <c r="C4237">
        <v>5309</v>
      </c>
      <c r="D4237" t="s">
        <v>2648</v>
      </c>
      <c r="E4237" t="s">
        <v>2647</v>
      </c>
      <c r="F4237" t="s">
        <v>2648</v>
      </c>
      <c r="G4237" t="s">
        <v>2633</v>
      </c>
      <c r="H4237" t="s">
        <v>2634</v>
      </c>
    </row>
    <row r="4238" spans="1:8" x14ac:dyDescent="0.25">
      <c r="A4238">
        <v>575755</v>
      </c>
      <c r="B4238" t="s">
        <v>2854</v>
      </c>
      <c r="C4238">
        <v>5311</v>
      </c>
      <c r="D4238" t="s">
        <v>2646</v>
      </c>
      <c r="E4238" t="s">
        <v>2647</v>
      </c>
      <c r="F4238" t="s">
        <v>2648</v>
      </c>
      <c r="G4238" t="s">
        <v>2633</v>
      </c>
      <c r="H4238" t="s">
        <v>2634</v>
      </c>
    </row>
    <row r="4239" spans="1:8" x14ac:dyDescent="0.25">
      <c r="A4239">
        <v>575763</v>
      </c>
      <c r="B4239" t="s">
        <v>2855</v>
      </c>
      <c r="C4239">
        <v>5311</v>
      </c>
      <c r="D4239" t="s">
        <v>2646</v>
      </c>
      <c r="E4239" t="s">
        <v>2647</v>
      </c>
      <c r="F4239" t="s">
        <v>2648</v>
      </c>
      <c r="G4239" t="s">
        <v>2633</v>
      </c>
      <c r="H4239" t="s">
        <v>2634</v>
      </c>
    </row>
    <row r="4240" spans="1:8" x14ac:dyDescent="0.25">
      <c r="A4240">
        <v>575771</v>
      </c>
      <c r="B4240" t="s">
        <v>2856</v>
      </c>
      <c r="C4240">
        <v>5311</v>
      </c>
      <c r="D4240" t="s">
        <v>2646</v>
      </c>
      <c r="E4240" t="s">
        <v>2647</v>
      </c>
      <c r="F4240" t="s">
        <v>2648</v>
      </c>
      <c r="G4240" t="s">
        <v>2633</v>
      </c>
      <c r="H4240" t="s">
        <v>2634</v>
      </c>
    </row>
    <row r="4241" spans="1:8" x14ac:dyDescent="0.25">
      <c r="A4241">
        <v>575780</v>
      </c>
      <c r="B4241" t="s">
        <v>2857</v>
      </c>
      <c r="C4241">
        <v>5311</v>
      </c>
      <c r="D4241" t="s">
        <v>2646</v>
      </c>
      <c r="E4241" t="s">
        <v>2647</v>
      </c>
      <c r="F4241" t="s">
        <v>2648</v>
      </c>
      <c r="G4241" t="s">
        <v>2633</v>
      </c>
      <c r="H4241" t="s">
        <v>2634</v>
      </c>
    </row>
    <row r="4242" spans="1:8" x14ac:dyDescent="0.25">
      <c r="A4242">
        <v>575810</v>
      </c>
      <c r="B4242" t="s">
        <v>2858</v>
      </c>
      <c r="C4242">
        <v>5311</v>
      </c>
      <c r="D4242" t="s">
        <v>2646</v>
      </c>
      <c r="E4242" t="s">
        <v>2647</v>
      </c>
      <c r="F4242" t="s">
        <v>2648</v>
      </c>
      <c r="G4242" t="s">
        <v>2633</v>
      </c>
      <c r="H4242" t="s">
        <v>2634</v>
      </c>
    </row>
    <row r="4243" spans="1:8" x14ac:dyDescent="0.25">
      <c r="A4243">
        <v>575828</v>
      </c>
      <c r="B4243" t="s">
        <v>2859</v>
      </c>
      <c r="C4243">
        <v>5303</v>
      </c>
      <c r="D4243" t="s">
        <v>2804</v>
      </c>
      <c r="E4243" t="s">
        <v>2647</v>
      </c>
      <c r="F4243" t="s">
        <v>2648</v>
      </c>
      <c r="G4243" t="s">
        <v>2633</v>
      </c>
      <c r="H4243" t="s">
        <v>2634</v>
      </c>
    </row>
    <row r="4244" spans="1:8" x14ac:dyDescent="0.25">
      <c r="A4244">
        <v>575844</v>
      </c>
      <c r="B4244" t="s">
        <v>2860</v>
      </c>
      <c r="C4244">
        <v>5311</v>
      </c>
      <c r="D4244" t="s">
        <v>2646</v>
      </c>
      <c r="E4244" t="s">
        <v>2647</v>
      </c>
      <c r="F4244" t="s">
        <v>2648</v>
      </c>
      <c r="G4244" t="s">
        <v>2633</v>
      </c>
      <c r="H4244" t="s">
        <v>2634</v>
      </c>
    </row>
    <row r="4245" spans="1:8" x14ac:dyDescent="0.25">
      <c r="A4245">
        <v>575861</v>
      </c>
      <c r="B4245" t="s">
        <v>2861</v>
      </c>
      <c r="C4245">
        <v>5314</v>
      </c>
      <c r="D4245" t="s">
        <v>2665</v>
      </c>
      <c r="E4245" t="s">
        <v>2658</v>
      </c>
      <c r="F4245" t="s">
        <v>2659</v>
      </c>
      <c r="G4245" t="s">
        <v>2633</v>
      </c>
      <c r="H4245" t="s">
        <v>2634</v>
      </c>
    </row>
    <row r="4246" spans="1:8" x14ac:dyDescent="0.25">
      <c r="A4246">
        <v>575879</v>
      </c>
      <c r="B4246" t="s">
        <v>2862</v>
      </c>
      <c r="C4246">
        <v>5303</v>
      </c>
      <c r="D4246" t="s">
        <v>2804</v>
      </c>
      <c r="E4246" t="s">
        <v>2647</v>
      </c>
      <c r="F4246" t="s">
        <v>2648</v>
      </c>
      <c r="G4246" t="s">
        <v>2633</v>
      </c>
      <c r="H4246" t="s">
        <v>2634</v>
      </c>
    </row>
    <row r="4247" spans="1:8" x14ac:dyDescent="0.25">
      <c r="A4247">
        <v>575887</v>
      </c>
      <c r="B4247" t="s">
        <v>2863</v>
      </c>
      <c r="C4247">
        <v>5309</v>
      </c>
      <c r="D4247" t="s">
        <v>2648</v>
      </c>
      <c r="E4247" t="s">
        <v>2647</v>
      </c>
      <c r="F4247" t="s">
        <v>2648</v>
      </c>
      <c r="G4247" t="s">
        <v>2633</v>
      </c>
      <c r="H4247" t="s">
        <v>2634</v>
      </c>
    </row>
    <row r="4248" spans="1:8" x14ac:dyDescent="0.25">
      <c r="A4248">
        <v>575909</v>
      </c>
      <c r="B4248" t="s">
        <v>2864</v>
      </c>
      <c r="C4248">
        <v>5311</v>
      </c>
      <c r="D4248" t="s">
        <v>2646</v>
      </c>
      <c r="E4248" t="s">
        <v>2647</v>
      </c>
      <c r="F4248" t="s">
        <v>2648</v>
      </c>
      <c r="G4248" t="s">
        <v>2633</v>
      </c>
      <c r="H4248" t="s">
        <v>2634</v>
      </c>
    </row>
    <row r="4249" spans="1:8" x14ac:dyDescent="0.25">
      <c r="A4249">
        <v>575917</v>
      </c>
      <c r="B4249" t="s">
        <v>1376</v>
      </c>
      <c r="C4249">
        <v>5311</v>
      </c>
      <c r="D4249" t="s">
        <v>2646</v>
      </c>
      <c r="E4249" t="s">
        <v>2647</v>
      </c>
      <c r="F4249" t="s">
        <v>2648</v>
      </c>
      <c r="G4249" t="s">
        <v>2633</v>
      </c>
      <c r="H4249" t="s">
        <v>2634</v>
      </c>
    </row>
    <row r="4250" spans="1:8" x14ac:dyDescent="0.25">
      <c r="A4250">
        <v>575925</v>
      </c>
      <c r="B4250" t="s">
        <v>1289</v>
      </c>
      <c r="C4250">
        <v>5311</v>
      </c>
      <c r="D4250" t="s">
        <v>2646</v>
      </c>
      <c r="E4250" t="s">
        <v>2647</v>
      </c>
      <c r="F4250" t="s">
        <v>2648</v>
      </c>
      <c r="G4250" t="s">
        <v>2633</v>
      </c>
      <c r="H4250" t="s">
        <v>2634</v>
      </c>
    </row>
    <row r="4251" spans="1:8" x14ac:dyDescent="0.25">
      <c r="A4251">
        <v>575933</v>
      </c>
      <c r="B4251" t="s">
        <v>2865</v>
      </c>
      <c r="C4251">
        <v>5311</v>
      </c>
      <c r="D4251" t="s">
        <v>2646</v>
      </c>
      <c r="E4251" t="s">
        <v>2647</v>
      </c>
      <c r="F4251" t="s">
        <v>2648</v>
      </c>
      <c r="G4251" t="s">
        <v>2633</v>
      </c>
      <c r="H4251" t="s">
        <v>2634</v>
      </c>
    </row>
    <row r="4252" spans="1:8" x14ac:dyDescent="0.25">
      <c r="A4252">
        <v>575941</v>
      </c>
      <c r="B4252" t="s">
        <v>2866</v>
      </c>
      <c r="C4252">
        <v>5303</v>
      </c>
      <c r="D4252" t="s">
        <v>2804</v>
      </c>
      <c r="E4252" t="s">
        <v>2647</v>
      </c>
      <c r="F4252" t="s">
        <v>2648</v>
      </c>
      <c r="G4252" t="s">
        <v>2633</v>
      </c>
      <c r="H4252" t="s">
        <v>2634</v>
      </c>
    </row>
    <row r="4253" spans="1:8" x14ac:dyDescent="0.25">
      <c r="A4253">
        <v>575968</v>
      </c>
      <c r="B4253" t="s">
        <v>2867</v>
      </c>
      <c r="C4253">
        <v>5311</v>
      </c>
      <c r="D4253" t="s">
        <v>2646</v>
      </c>
      <c r="E4253" t="s">
        <v>2647</v>
      </c>
      <c r="F4253" t="s">
        <v>2648</v>
      </c>
      <c r="G4253" t="s">
        <v>2633</v>
      </c>
      <c r="H4253" t="s">
        <v>2634</v>
      </c>
    </row>
    <row r="4254" spans="1:8" x14ac:dyDescent="0.25">
      <c r="A4254">
        <v>575984</v>
      </c>
      <c r="B4254" t="s">
        <v>2868</v>
      </c>
      <c r="C4254">
        <v>5309</v>
      </c>
      <c r="D4254" t="s">
        <v>2648</v>
      </c>
      <c r="E4254" t="s">
        <v>2647</v>
      </c>
      <c r="F4254" t="s">
        <v>2648</v>
      </c>
      <c r="G4254" t="s">
        <v>2633</v>
      </c>
      <c r="H4254" t="s">
        <v>2634</v>
      </c>
    </row>
    <row r="4255" spans="1:8" x14ac:dyDescent="0.25">
      <c r="A4255">
        <v>575992</v>
      </c>
      <c r="B4255" t="s">
        <v>2869</v>
      </c>
      <c r="C4255">
        <v>5309</v>
      </c>
      <c r="D4255" t="s">
        <v>2648</v>
      </c>
      <c r="E4255" t="s">
        <v>2647</v>
      </c>
      <c r="F4255" t="s">
        <v>2648</v>
      </c>
      <c r="G4255" t="s">
        <v>2633</v>
      </c>
      <c r="H4255" t="s">
        <v>2634</v>
      </c>
    </row>
    <row r="4256" spans="1:8" x14ac:dyDescent="0.25">
      <c r="A4256">
        <v>576000</v>
      </c>
      <c r="B4256" t="s">
        <v>2870</v>
      </c>
      <c r="C4256">
        <v>5303</v>
      </c>
      <c r="D4256" t="s">
        <v>2804</v>
      </c>
      <c r="E4256" t="s">
        <v>2647</v>
      </c>
      <c r="F4256" t="s">
        <v>2648</v>
      </c>
      <c r="G4256" t="s">
        <v>2633</v>
      </c>
      <c r="H4256" t="s">
        <v>2634</v>
      </c>
    </row>
    <row r="4257" spans="1:8" x14ac:dyDescent="0.25">
      <c r="A4257">
        <v>576018</v>
      </c>
      <c r="B4257" t="s">
        <v>2871</v>
      </c>
      <c r="C4257">
        <v>5311</v>
      </c>
      <c r="D4257" t="s">
        <v>2646</v>
      </c>
      <c r="E4257" t="s">
        <v>2647</v>
      </c>
      <c r="F4257" t="s">
        <v>2648</v>
      </c>
      <c r="G4257" t="s">
        <v>2633</v>
      </c>
      <c r="H4257" t="s">
        <v>2634</v>
      </c>
    </row>
    <row r="4258" spans="1:8" x14ac:dyDescent="0.25">
      <c r="A4258">
        <v>576026</v>
      </c>
      <c r="B4258" t="s">
        <v>1601</v>
      </c>
      <c r="C4258">
        <v>5311</v>
      </c>
      <c r="D4258" t="s">
        <v>2646</v>
      </c>
      <c r="E4258" t="s">
        <v>2647</v>
      </c>
      <c r="F4258" t="s">
        <v>2648</v>
      </c>
      <c r="G4258" t="s">
        <v>2633</v>
      </c>
      <c r="H4258" t="s">
        <v>2634</v>
      </c>
    </row>
    <row r="4259" spans="1:8" x14ac:dyDescent="0.25">
      <c r="A4259">
        <v>576042</v>
      </c>
      <c r="B4259" t="s">
        <v>2872</v>
      </c>
      <c r="C4259">
        <v>5311</v>
      </c>
      <c r="D4259" t="s">
        <v>2646</v>
      </c>
      <c r="E4259" t="s">
        <v>2647</v>
      </c>
      <c r="F4259" t="s">
        <v>2648</v>
      </c>
      <c r="G4259" t="s">
        <v>2633</v>
      </c>
      <c r="H4259" t="s">
        <v>2634</v>
      </c>
    </row>
    <row r="4260" spans="1:8" x14ac:dyDescent="0.25">
      <c r="A4260">
        <v>576051</v>
      </c>
      <c r="B4260" t="s">
        <v>2873</v>
      </c>
      <c r="C4260">
        <v>5309</v>
      </c>
      <c r="D4260" t="s">
        <v>2648</v>
      </c>
      <c r="E4260" t="s">
        <v>2647</v>
      </c>
      <c r="F4260" t="s">
        <v>2648</v>
      </c>
      <c r="G4260" t="s">
        <v>2633</v>
      </c>
      <c r="H4260" t="s">
        <v>2634</v>
      </c>
    </row>
    <row r="4261" spans="1:8" x14ac:dyDescent="0.25">
      <c r="A4261">
        <v>576069</v>
      </c>
      <c r="B4261" t="s">
        <v>1406</v>
      </c>
      <c r="C4261">
        <v>5213</v>
      </c>
      <c r="D4261" t="s">
        <v>1406</v>
      </c>
      <c r="E4261" t="s">
        <v>1405</v>
      </c>
      <c r="F4261" t="s">
        <v>1406</v>
      </c>
      <c r="G4261" t="s">
        <v>1374</v>
      </c>
      <c r="H4261" t="s">
        <v>1375</v>
      </c>
    </row>
    <row r="4262" spans="1:8" x14ac:dyDescent="0.25">
      <c r="A4262">
        <v>576077</v>
      </c>
      <c r="B4262" t="s">
        <v>1670</v>
      </c>
      <c r="C4262">
        <v>5208</v>
      </c>
      <c r="D4262" t="s">
        <v>1404</v>
      </c>
      <c r="E4262" t="s">
        <v>1405</v>
      </c>
      <c r="F4262" t="s">
        <v>1406</v>
      </c>
      <c r="G4262" t="s">
        <v>1374</v>
      </c>
      <c r="H4262" t="s">
        <v>1375</v>
      </c>
    </row>
    <row r="4263" spans="1:8" x14ac:dyDescent="0.25">
      <c r="A4263">
        <v>576085</v>
      </c>
      <c r="B4263" t="s">
        <v>1671</v>
      </c>
      <c r="C4263">
        <v>5202</v>
      </c>
      <c r="D4263" t="s">
        <v>1409</v>
      </c>
      <c r="E4263" t="s">
        <v>1405</v>
      </c>
      <c r="F4263" t="s">
        <v>1406</v>
      </c>
      <c r="G4263" t="s">
        <v>1374</v>
      </c>
      <c r="H4263" t="s">
        <v>1375</v>
      </c>
    </row>
    <row r="4264" spans="1:8" x14ac:dyDescent="0.25">
      <c r="A4264">
        <v>576093</v>
      </c>
      <c r="B4264" t="s">
        <v>1672</v>
      </c>
      <c r="C4264">
        <v>5213</v>
      </c>
      <c r="D4264" t="s">
        <v>1406</v>
      </c>
      <c r="E4264" t="s">
        <v>1405</v>
      </c>
      <c r="F4264" t="s">
        <v>1406</v>
      </c>
      <c r="G4264" t="s">
        <v>1374</v>
      </c>
      <c r="H4264" t="s">
        <v>1375</v>
      </c>
    </row>
    <row r="4265" spans="1:8" x14ac:dyDescent="0.25">
      <c r="A4265">
        <v>576107</v>
      </c>
      <c r="B4265" t="s">
        <v>1673</v>
      </c>
      <c r="C4265">
        <v>5213</v>
      </c>
      <c r="D4265" t="s">
        <v>1406</v>
      </c>
      <c r="E4265" t="s">
        <v>1405</v>
      </c>
      <c r="F4265" t="s">
        <v>1406</v>
      </c>
      <c r="G4265" t="s">
        <v>1374</v>
      </c>
      <c r="H4265" t="s">
        <v>1375</v>
      </c>
    </row>
    <row r="4266" spans="1:8" x14ac:dyDescent="0.25">
      <c r="A4266">
        <v>576115</v>
      </c>
      <c r="B4266" t="s">
        <v>1674</v>
      </c>
      <c r="C4266">
        <v>5202</v>
      </c>
      <c r="D4266" t="s">
        <v>1409</v>
      </c>
      <c r="E4266" t="s">
        <v>1405</v>
      </c>
      <c r="F4266" t="s">
        <v>1406</v>
      </c>
      <c r="G4266" t="s">
        <v>1374</v>
      </c>
      <c r="H4266" t="s">
        <v>1375</v>
      </c>
    </row>
    <row r="4267" spans="1:8" x14ac:dyDescent="0.25">
      <c r="A4267">
        <v>576123</v>
      </c>
      <c r="B4267" t="s">
        <v>1675</v>
      </c>
      <c r="C4267">
        <v>5208</v>
      </c>
      <c r="D4267" t="s">
        <v>1404</v>
      </c>
      <c r="E4267" t="s">
        <v>1405</v>
      </c>
      <c r="F4267" t="s">
        <v>1406</v>
      </c>
      <c r="G4267" t="s">
        <v>1374</v>
      </c>
      <c r="H4267" t="s">
        <v>1375</v>
      </c>
    </row>
    <row r="4268" spans="1:8" x14ac:dyDescent="0.25">
      <c r="A4268">
        <v>576131</v>
      </c>
      <c r="B4268" t="s">
        <v>1676</v>
      </c>
      <c r="C4268">
        <v>5208</v>
      </c>
      <c r="D4268" t="s">
        <v>1404</v>
      </c>
      <c r="E4268" t="s">
        <v>1405</v>
      </c>
      <c r="F4268" t="s">
        <v>1406</v>
      </c>
      <c r="G4268" t="s">
        <v>1374</v>
      </c>
      <c r="H4268" t="s">
        <v>1375</v>
      </c>
    </row>
    <row r="4269" spans="1:8" x14ac:dyDescent="0.25">
      <c r="A4269">
        <v>576140</v>
      </c>
      <c r="B4269" t="s">
        <v>86</v>
      </c>
      <c r="C4269">
        <v>5208</v>
      </c>
      <c r="D4269" t="s">
        <v>1404</v>
      </c>
      <c r="E4269" t="s">
        <v>1405</v>
      </c>
      <c r="F4269" t="s">
        <v>1406</v>
      </c>
      <c r="G4269" t="s">
        <v>1374</v>
      </c>
      <c r="H4269" t="s">
        <v>1375</v>
      </c>
    </row>
    <row r="4270" spans="1:8" x14ac:dyDescent="0.25">
      <c r="A4270">
        <v>576166</v>
      </c>
      <c r="B4270" t="s">
        <v>1677</v>
      </c>
      <c r="C4270">
        <v>5202</v>
      </c>
      <c r="D4270" t="s">
        <v>1409</v>
      </c>
      <c r="E4270" t="s">
        <v>1405</v>
      </c>
      <c r="F4270" t="s">
        <v>1406</v>
      </c>
      <c r="G4270" t="s">
        <v>1374</v>
      </c>
      <c r="H4270" t="s">
        <v>1375</v>
      </c>
    </row>
    <row r="4271" spans="1:8" x14ac:dyDescent="0.25">
      <c r="A4271">
        <v>576174</v>
      </c>
      <c r="B4271" t="s">
        <v>1678</v>
      </c>
      <c r="C4271">
        <v>5213</v>
      </c>
      <c r="D4271" t="s">
        <v>1406</v>
      </c>
      <c r="E4271" t="s">
        <v>1405</v>
      </c>
      <c r="F4271" t="s">
        <v>1406</v>
      </c>
      <c r="G4271" t="s">
        <v>1374</v>
      </c>
      <c r="H4271" t="s">
        <v>1375</v>
      </c>
    </row>
    <row r="4272" spans="1:8" x14ac:dyDescent="0.25">
      <c r="A4272">
        <v>576182</v>
      </c>
      <c r="B4272" t="s">
        <v>1679</v>
      </c>
      <c r="C4272">
        <v>5208</v>
      </c>
      <c r="D4272" t="s">
        <v>1404</v>
      </c>
      <c r="E4272" t="s">
        <v>1405</v>
      </c>
      <c r="F4272" t="s">
        <v>1406</v>
      </c>
      <c r="G4272" t="s">
        <v>1374</v>
      </c>
      <c r="H4272" t="s">
        <v>1375</v>
      </c>
    </row>
    <row r="4273" spans="1:8" x14ac:dyDescent="0.25">
      <c r="A4273">
        <v>576191</v>
      </c>
      <c r="B4273" t="s">
        <v>1680</v>
      </c>
      <c r="C4273">
        <v>5208</v>
      </c>
      <c r="D4273" t="s">
        <v>1404</v>
      </c>
      <c r="E4273" t="s">
        <v>1405</v>
      </c>
      <c r="F4273" t="s">
        <v>1406</v>
      </c>
      <c r="G4273" t="s">
        <v>1374</v>
      </c>
      <c r="H4273" t="s">
        <v>1375</v>
      </c>
    </row>
    <row r="4274" spans="1:8" x14ac:dyDescent="0.25">
      <c r="A4274">
        <v>576204</v>
      </c>
      <c r="B4274" t="s">
        <v>1681</v>
      </c>
      <c r="C4274">
        <v>5213</v>
      </c>
      <c r="D4274" t="s">
        <v>1406</v>
      </c>
      <c r="E4274" t="s">
        <v>1405</v>
      </c>
      <c r="F4274" t="s">
        <v>1406</v>
      </c>
      <c r="G4274" t="s">
        <v>1374</v>
      </c>
      <c r="H4274" t="s">
        <v>1375</v>
      </c>
    </row>
    <row r="4275" spans="1:8" x14ac:dyDescent="0.25">
      <c r="A4275">
        <v>576212</v>
      </c>
      <c r="B4275" t="s">
        <v>1682</v>
      </c>
      <c r="C4275">
        <v>5202</v>
      </c>
      <c r="D4275" t="s">
        <v>1409</v>
      </c>
      <c r="E4275" t="s">
        <v>1405</v>
      </c>
      <c r="F4275" t="s">
        <v>1406</v>
      </c>
      <c r="G4275" t="s">
        <v>1374</v>
      </c>
      <c r="H4275" t="s">
        <v>1375</v>
      </c>
    </row>
    <row r="4276" spans="1:8" x14ac:dyDescent="0.25">
      <c r="A4276">
        <v>576221</v>
      </c>
      <c r="B4276" t="s">
        <v>391</v>
      </c>
      <c r="C4276">
        <v>5208</v>
      </c>
      <c r="D4276" t="s">
        <v>1404</v>
      </c>
      <c r="E4276" t="s">
        <v>1405</v>
      </c>
      <c r="F4276" t="s">
        <v>1406</v>
      </c>
      <c r="G4276" t="s">
        <v>1374</v>
      </c>
      <c r="H4276" t="s">
        <v>1375</v>
      </c>
    </row>
    <row r="4277" spans="1:8" x14ac:dyDescent="0.25">
      <c r="A4277">
        <v>576247</v>
      </c>
      <c r="B4277" t="s">
        <v>1683</v>
      </c>
      <c r="C4277">
        <v>5202</v>
      </c>
      <c r="D4277" t="s">
        <v>1409</v>
      </c>
      <c r="E4277" t="s">
        <v>1405</v>
      </c>
      <c r="F4277" t="s">
        <v>1406</v>
      </c>
      <c r="G4277" t="s">
        <v>1374</v>
      </c>
      <c r="H4277" t="s">
        <v>1375</v>
      </c>
    </row>
    <row r="4278" spans="1:8" x14ac:dyDescent="0.25">
      <c r="A4278">
        <v>576263</v>
      </c>
      <c r="B4278" t="s">
        <v>1684</v>
      </c>
      <c r="C4278">
        <v>5202</v>
      </c>
      <c r="D4278" t="s">
        <v>1409</v>
      </c>
      <c r="E4278" t="s">
        <v>1405</v>
      </c>
      <c r="F4278" t="s">
        <v>1406</v>
      </c>
      <c r="G4278" t="s">
        <v>1374</v>
      </c>
      <c r="H4278" t="s">
        <v>1375</v>
      </c>
    </row>
    <row r="4279" spans="1:8" x14ac:dyDescent="0.25">
      <c r="A4279">
        <v>576271</v>
      </c>
      <c r="B4279" t="s">
        <v>1409</v>
      </c>
      <c r="C4279">
        <v>5202</v>
      </c>
      <c r="D4279" t="s">
        <v>1409</v>
      </c>
      <c r="E4279" t="s">
        <v>1405</v>
      </c>
      <c r="F4279" t="s">
        <v>1406</v>
      </c>
      <c r="G4279" t="s">
        <v>1374</v>
      </c>
      <c r="H4279" t="s">
        <v>1375</v>
      </c>
    </row>
    <row r="4280" spans="1:8" x14ac:dyDescent="0.25">
      <c r="A4280">
        <v>576280</v>
      </c>
      <c r="B4280" t="s">
        <v>1685</v>
      </c>
      <c r="C4280">
        <v>5202</v>
      </c>
      <c r="D4280" t="s">
        <v>1409</v>
      </c>
      <c r="E4280" t="s">
        <v>1405</v>
      </c>
      <c r="F4280" t="s">
        <v>1406</v>
      </c>
      <c r="G4280" t="s">
        <v>1374</v>
      </c>
      <c r="H4280" t="s">
        <v>1375</v>
      </c>
    </row>
    <row r="4281" spans="1:8" x14ac:dyDescent="0.25">
      <c r="A4281">
        <v>576301</v>
      </c>
      <c r="B4281" t="s">
        <v>1686</v>
      </c>
      <c r="C4281">
        <v>5208</v>
      </c>
      <c r="D4281" t="s">
        <v>1404</v>
      </c>
      <c r="E4281" t="s">
        <v>1405</v>
      </c>
      <c r="F4281" t="s">
        <v>1406</v>
      </c>
      <c r="G4281" t="s">
        <v>1374</v>
      </c>
      <c r="H4281" t="s">
        <v>1375</v>
      </c>
    </row>
    <row r="4282" spans="1:8" x14ac:dyDescent="0.25">
      <c r="A4282">
        <v>576310</v>
      </c>
      <c r="B4282" t="s">
        <v>1687</v>
      </c>
      <c r="C4282">
        <v>5208</v>
      </c>
      <c r="D4282" t="s">
        <v>1404</v>
      </c>
      <c r="E4282" t="s">
        <v>1405</v>
      </c>
      <c r="F4282" t="s">
        <v>1406</v>
      </c>
      <c r="G4282" t="s">
        <v>1374</v>
      </c>
      <c r="H4282" t="s">
        <v>1375</v>
      </c>
    </row>
    <row r="4283" spans="1:8" x14ac:dyDescent="0.25">
      <c r="A4283">
        <v>576328</v>
      </c>
      <c r="B4283" t="s">
        <v>1688</v>
      </c>
      <c r="C4283">
        <v>5202</v>
      </c>
      <c r="D4283" t="s">
        <v>1409</v>
      </c>
      <c r="E4283" t="s">
        <v>1405</v>
      </c>
      <c r="F4283" t="s">
        <v>1406</v>
      </c>
      <c r="G4283" t="s">
        <v>1374</v>
      </c>
      <c r="H4283" t="s">
        <v>1375</v>
      </c>
    </row>
    <row r="4284" spans="1:8" x14ac:dyDescent="0.25">
      <c r="A4284">
        <v>576336</v>
      </c>
      <c r="B4284" t="s">
        <v>1689</v>
      </c>
      <c r="C4284">
        <v>5213</v>
      </c>
      <c r="D4284" t="s">
        <v>1406</v>
      </c>
      <c r="E4284" t="s">
        <v>1405</v>
      </c>
      <c r="F4284" t="s">
        <v>1406</v>
      </c>
      <c r="G4284" t="s">
        <v>1374</v>
      </c>
      <c r="H4284" t="s">
        <v>1375</v>
      </c>
    </row>
    <row r="4285" spans="1:8" x14ac:dyDescent="0.25">
      <c r="A4285">
        <v>576352</v>
      </c>
      <c r="B4285" t="s">
        <v>190</v>
      </c>
      <c r="C4285">
        <v>5205</v>
      </c>
      <c r="D4285" t="s">
        <v>1377</v>
      </c>
      <c r="E4285" t="s">
        <v>1378</v>
      </c>
      <c r="F4285" t="s">
        <v>1377</v>
      </c>
      <c r="G4285" t="s">
        <v>1374</v>
      </c>
      <c r="H4285" t="s">
        <v>1375</v>
      </c>
    </row>
    <row r="4286" spans="1:8" x14ac:dyDescent="0.25">
      <c r="A4286">
        <v>576361</v>
      </c>
      <c r="B4286" t="s">
        <v>1404</v>
      </c>
      <c r="C4286">
        <v>5208</v>
      </c>
      <c r="D4286" t="s">
        <v>1404</v>
      </c>
      <c r="E4286" t="s">
        <v>1405</v>
      </c>
      <c r="F4286" t="s">
        <v>1406</v>
      </c>
      <c r="G4286" t="s">
        <v>1374</v>
      </c>
      <c r="H4286" t="s">
        <v>1375</v>
      </c>
    </row>
    <row r="4287" spans="1:8" x14ac:dyDescent="0.25">
      <c r="A4287">
        <v>576387</v>
      </c>
      <c r="B4287" t="s">
        <v>1690</v>
      </c>
      <c r="C4287">
        <v>5208</v>
      </c>
      <c r="D4287" t="s">
        <v>1404</v>
      </c>
      <c r="E4287" t="s">
        <v>1405</v>
      </c>
      <c r="F4287" t="s">
        <v>1406</v>
      </c>
      <c r="G4287" t="s">
        <v>1374</v>
      </c>
      <c r="H4287" t="s">
        <v>1375</v>
      </c>
    </row>
    <row r="4288" spans="1:8" x14ac:dyDescent="0.25">
      <c r="A4288">
        <v>576395</v>
      </c>
      <c r="B4288" t="s">
        <v>1691</v>
      </c>
      <c r="C4288">
        <v>5202</v>
      </c>
      <c r="D4288" t="s">
        <v>1409</v>
      </c>
      <c r="E4288" t="s">
        <v>1405</v>
      </c>
      <c r="F4288" t="s">
        <v>1406</v>
      </c>
      <c r="G4288" t="s">
        <v>1374</v>
      </c>
      <c r="H4288" t="s">
        <v>1375</v>
      </c>
    </row>
    <row r="4289" spans="1:8" x14ac:dyDescent="0.25">
      <c r="A4289">
        <v>576409</v>
      </c>
      <c r="B4289" t="s">
        <v>320</v>
      </c>
      <c r="C4289">
        <v>5202</v>
      </c>
      <c r="D4289" t="s">
        <v>1409</v>
      </c>
      <c r="E4289" t="s">
        <v>1405</v>
      </c>
      <c r="F4289" t="s">
        <v>1406</v>
      </c>
      <c r="G4289" t="s">
        <v>1374</v>
      </c>
      <c r="H4289" t="s">
        <v>1375</v>
      </c>
    </row>
    <row r="4290" spans="1:8" x14ac:dyDescent="0.25">
      <c r="A4290">
        <v>576425</v>
      </c>
      <c r="B4290" t="s">
        <v>1692</v>
      </c>
      <c r="C4290">
        <v>5213</v>
      </c>
      <c r="D4290" t="s">
        <v>1406</v>
      </c>
      <c r="E4290" t="s">
        <v>1405</v>
      </c>
      <c r="F4290" t="s">
        <v>1406</v>
      </c>
      <c r="G4290" t="s">
        <v>1374</v>
      </c>
      <c r="H4290" t="s">
        <v>1375</v>
      </c>
    </row>
    <row r="4291" spans="1:8" x14ac:dyDescent="0.25">
      <c r="A4291">
        <v>576433</v>
      </c>
      <c r="B4291" t="s">
        <v>819</v>
      </c>
      <c r="C4291">
        <v>5205</v>
      </c>
      <c r="D4291" t="s">
        <v>1377</v>
      </c>
      <c r="E4291" t="s">
        <v>1378</v>
      </c>
      <c r="F4291" t="s">
        <v>1377</v>
      </c>
      <c r="G4291" t="s">
        <v>1374</v>
      </c>
      <c r="H4291" t="s">
        <v>1375</v>
      </c>
    </row>
    <row r="4292" spans="1:8" x14ac:dyDescent="0.25">
      <c r="A4292">
        <v>576441</v>
      </c>
      <c r="B4292" t="s">
        <v>1693</v>
      </c>
      <c r="C4292">
        <v>5213</v>
      </c>
      <c r="D4292" t="s">
        <v>1406</v>
      </c>
      <c r="E4292" t="s">
        <v>1405</v>
      </c>
      <c r="F4292" t="s">
        <v>1406</v>
      </c>
      <c r="G4292" t="s">
        <v>1374</v>
      </c>
      <c r="H4292" t="s">
        <v>1375</v>
      </c>
    </row>
    <row r="4293" spans="1:8" x14ac:dyDescent="0.25">
      <c r="A4293">
        <v>576450</v>
      </c>
      <c r="B4293" t="s">
        <v>1694</v>
      </c>
      <c r="C4293">
        <v>5213</v>
      </c>
      <c r="D4293" t="s">
        <v>1406</v>
      </c>
      <c r="E4293" t="s">
        <v>1405</v>
      </c>
      <c r="F4293" t="s">
        <v>1406</v>
      </c>
      <c r="G4293" t="s">
        <v>1374</v>
      </c>
      <c r="H4293" t="s">
        <v>1375</v>
      </c>
    </row>
    <row r="4294" spans="1:8" x14ac:dyDescent="0.25">
      <c r="A4294">
        <v>576468</v>
      </c>
      <c r="B4294" t="s">
        <v>1695</v>
      </c>
      <c r="C4294">
        <v>5213</v>
      </c>
      <c r="D4294" t="s">
        <v>1406</v>
      </c>
      <c r="E4294" t="s">
        <v>1405</v>
      </c>
      <c r="F4294" t="s">
        <v>1406</v>
      </c>
      <c r="G4294" t="s">
        <v>1374</v>
      </c>
      <c r="H4294" t="s">
        <v>1375</v>
      </c>
    </row>
    <row r="4295" spans="1:8" x14ac:dyDescent="0.25">
      <c r="A4295">
        <v>576476</v>
      </c>
      <c r="B4295" t="s">
        <v>1696</v>
      </c>
      <c r="C4295">
        <v>5208</v>
      </c>
      <c r="D4295" t="s">
        <v>1404</v>
      </c>
      <c r="E4295" t="s">
        <v>1405</v>
      </c>
      <c r="F4295" t="s">
        <v>1406</v>
      </c>
      <c r="G4295" t="s">
        <v>1374</v>
      </c>
      <c r="H4295" t="s">
        <v>1375</v>
      </c>
    </row>
    <row r="4296" spans="1:8" x14ac:dyDescent="0.25">
      <c r="A4296">
        <v>576492</v>
      </c>
      <c r="B4296" t="s">
        <v>1697</v>
      </c>
      <c r="C4296">
        <v>5213</v>
      </c>
      <c r="D4296" t="s">
        <v>1406</v>
      </c>
      <c r="E4296" t="s">
        <v>1405</v>
      </c>
      <c r="F4296" t="s">
        <v>1406</v>
      </c>
      <c r="G4296" t="s">
        <v>1374</v>
      </c>
      <c r="H4296" t="s">
        <v>1375</v>
      </c>
    </row>
    <row r="4297" spans="1:8" x14ac:dyDescent="0.25">
      <c r="A4297">
        <v>576506</v>
      </c>
      <c r="B4297" t="s">
        <v>1698</v>
      </c>
      <c r="C4297">
        <v>5213</v>
      </c>
      <c r="D4297" t="s">
        <v>1406</v>
      </c>
      <c r="E4297" t="s">
        <v>1405</v>
      </c>
      <c r="F4297" t="s">
        <v>1406</v>
      </c>
      <c r="G4297" t="s">
        <v>1374</v>
      </c>
      <c r="H4297" t="s">
        <v>1375</v>
      </c>
    </row>
    <row r="4298" spans="1:8" x14ac:dyDescent="0.25">
      <c r="A4298">
        <v>576522</v>
      </c>
      <c r="B4298" t="s">
        <v>1699</v>
      </c>
      <c r="C4298">
        <v>5202</v>
      </c>
      <c r="D4298" t="s">
        <v>1409</v>
      </c>
      <c r="E4298" t="s">
        <v>1405</v>
      </c>
      <c r="F4298" t="s">
        <v>1406</v>
      </c>
      <c r="G4298" t="s">
        <v>1374</v>
      </c>
      <c r="H4298" t="s">
        <v>1375</v>
      </c>
    </row>
    <row r="4299" spans="1:8" x14ac:dyDescent="0.25">
      <c r="A4299">
        <v>576549</v>
      </c>
      <c r="B4299" t="s">
        <v>44</v>
      </c>
      <c r="C4299">
        <v>5208</v>
      </c>
      <c r="D4299" t="s">
        <v>1404</v>
      </c>
      <c r="E4299" t="s">
        <v>1405</v>
      </c>
      <c r="F4299" t="s">
        <v>1406</v>
      </c>
      <c r="G4299" t="s">
        <v>1374</v>
      </c>
      <c r="H4299" t="s">
        <v>1375</v>
      </c>
    </row>
    <row r="4300" spans="1:8" x14ac:dyDescent="0.25">
      <c r="A4300">
        <v>576557</v>
      </c>
      <c r="B4300" t="s">
        <v>1700</v>
      </c>
      <c r="C4300">
        <v>5202</v>
      </c>
      <c r="D4300" t="s">
        <v>1409</v>
      </c>
      <c r="E4300" t="s">
        <v>1405</v>
      </c>
      <c r="F4300" t="s">
        <v>1406</v>
      </c>
      <c r="G4300" t="s">
        <v>1374</v>
      </c>
      <c r="H4300" t="s">
        <v>1375</v>
      </c>
    </row>
    <row r="4301" spans="1:8" x14ac:dyDescent="0.25">
      <c r="A4301">
        <v>576565</v>
      </c>
      <c r="B4301" t="s">
        <v>1701</v>
      </c>
      <c r="C4301">
        <v>5202</v>
      </c>
      <c r="D4301" t="s">
        <v>1409</v>
      </c>
      <c r="E4301" t="s">
        <v>1405</v>
      </c>
      <c r="F4301" t="s">
        <v>1406</v>
      </c>
      <c r="G4301" t="s">
        <v>1374</v>
      </c>
      <c r="H4301" t="s">
        <v>1375</v>
      </c>
    </row>
    <row r="4302" spans="1:8" x14ac:dyDescent="0.25">
      <c r="A4302">
        <v>576573</v>
      </c>
      <c r="B4302" t="s">
        <v>1702</v>
      </c>
      <c r="C4302">
        <v>5202</v>
      </c>
      <c r="D4302" t="s">
        <v>1409</v>
      </c>
      <c r="E4302" t="s">
        <v>1405</v>
      </c>
      <c r="F4302" t="s">
        <v>1406</v>
      </c>
      <c r="G4302" t="s">
        <v>1374</v>
      </c>
      <c r="H4302" t="s">
        <v>1375</v>
      </c>
    </row>
    <row r="4303" spans="1:8" x14ac:dyDescent="0.25">
      <c r="A4303">
        <v>576581</v>
      </c>
      <c r="B4303" t="s">
        <v>201</v>
      </c>
      <c r="C4303">
        <v>5208</v>
      </c>
      <c r="D4303" t="s">
        <v>1404</v>
      </c>
      <c r="E4303" t="s">
        <v>1405</v>
      </c>
      <c r="F4303" t="s">
        <v>1406</v>
      </c>
      <c r="G4303" t="s">
        <v>1374</v>
      </c>
      <c r="H4303" t="s">
        <v>1375</v>
      </c>
    </row>
    <row r="4304" spans="1:8" x14ac:dyDescent="0.25">
      <c r="A4304">
        <v>576590</v>
      </c>
      <c r="B4304" t="s">
        <v>1703</v>
      </c>
      <c r="C4304">
        <v>5202</v>
      </c>
      <c r="D4304" t="s">
        <v>1409</v>
      </c>
      <c r="E4304" t="s">
        <v>1405</v>
      </c>
      <c r="F4304" t="s">
        <v>1406</v>
      </c>
      <c r="G4304" t="s">
        <v>1374</v>
      </c>
      <c r="H4304" t="s">
        <v>1375</v>
      </c>
    </row>
    <row r="4305" spans="1:8" x14ac:dyDescent="0.25">
      <c r="A4305">
        <v>576603</v>
      </c>
      <c r="B4305" t="s">
        <v>1704</v>
      </c>
      <c r="C4305">
        <v>5213</v>
      </c>
      <c r="D4305" t="s">
        <v>1406</v>
      </c>
      <c r="E4305" t="s">
        <v>1405</v>
      </c>
      <c r="F4305" t="s">
        <v>1406</v>
      </c>
      <c r="G4305" t="s">
        <v>1374</v>
      </c>
      <c r="H4305" t="s">
        <v>1375</v>
      </c>
    </row>
    <row r="4306" spans="1:8" x14ac:dyDescent="0.25">
      <c r="A4306">
        <v>576611</v>
      </c>
      <c r="B4306" t="s">
        <v>1705</v>
      </c>
      <c r="C4306">
        <v>5213</v>
      </c>
      <c r="D4306" t="s">
        <v>1406</v>
      </c>
      <c r="E4306" t="s">
        <v>1405</v>
      </c>
      <c r="F4306" t="s">
        <v>1406</v>
      </c>
      <c r="G4306" t="s">
        <v>1374</v>
      </c>
      <c r="H4306" t="s">
        <v>1375</v>
      </c>
    </row>
    <row r="4307" spans="1:8" x14ac:dyDescent="0.25">
      <c r="A4307">
        <v>576620</v>
      </c>
      <c r="B4307" t="s">
        <v>1706</v>
      </c>
      <c r="C4307">
        <v>5213</v>
      </c>
      <c r="D4307" t="s">
        <v>1406</v>
      </c>
      <c r="E4307" t="s">
        <v>1405</v>
      </c>
      <c r="F4307" t="s">
        <v>1406</v>
      </c>
      <c r="G4307" t="s">
        <v>1374</v>
      </c>
      <c r="H4307" t="s">
        <v>1375</v>
      </c>
    </row>
    <row r="4308" spans="1:8" x14ac:dyDescent="0.25">
      <c r="A4308">
        <v>576654</v>
      </c>
      <c r="B4308" t="s">
        <v>1707</v>
      </c>
      <c r="C4308">
        <v>5202</v>
      </c>
      <c r="D4308" t="s">
        <v>1409</v>
      </c>
      <c r="E4308" t="s">
        <v>1405</v>
      </c>
      <c r="F4308" t="s">
        <v>1406</v>
      </c>
      <c r="G4308" t="s">
        <v>1374</v>
      </c>
      <c r="H4308" t="s">
        <v>1375</v>
      </c>
    </row>
    <row r="4309" spans="1:8" x14ac:dyDescent="0.25">
      <c r="A4309">
        <v>576662</v>
      </c>
      <c r="B4309" t="s">
        <v>1708</v>
      </c>
      <c r="C4309">
        <v>5202</v>
      </c>
      <c r="D4309" t="s">
        <v>1409</v>
      </c>
      <c r="E4309" t="s">
        <v>1405</v>
      </c>
      <c r="F4309" t="s">
        <v>1406</v>
      </c>
      <c r="G4309" t="s">
        <v>1374</v>
      </c>
      <c r="H4309" t="s">
        <v>1375</v>
      </c>
    </row>
    <row r="4310" spans="1:8" x14ac:dyDescent="0.25">
      <c r="A4310">
        <v>576671</v>
      </c>
      <c r="B4310" t="s">
        <v>1709</v>
      </c>
      <c r="C4310">
        <v>5213</v>
      </c>
      <c r="D4310" t="s">
        <v>1406</v>
      </c>
      <c r="E4310" t="s">
        <v>1405</v>
      </c>
      <c r="F4310" t="s">
        <v>1406</v>
      </c>
      <c r="G4310" t="s">
        <v>1374</v>
      </c>
      <c r="H4310" t="s">
        <v>1375</v>
      </c>
    </row>
    <row r="4311" spans="1:8" x14ac:dyDescent="0.25">
      <c r="A4311">
        <v>576689</v>
      </c>
      <c r="B4311" t="s">
        <v>1710</v>
      </c>
      <c r="C4311">
        <v>5202</v>
      </c>
      <c r="D4311" t="s">
        <v>1409</v>
      </c>
      <c r="E4311" t="s">
        <v>1405</v>
      </c>
      <c r="F4311" t="s">
        <v>1406</v>
      </c>
      <c r="G4311" t="s">
        <v>1374</v>
      </c>
      <c r="H4311" t="s">
        <v>1375</v>
      </c>
    </row>
    <row r="4312" spans="1:8" x14ac:dyDescent="0.25">
      <c r="A4312">
        <v>576701</v>
      </c>
      <c r="B4312" t="s">
        <v>1711</v>
      </c>
      <c r="C4312">
        <v>5213</v>
      </c>
      <c r="D4312" t="s">
        <v>1406</v>
      </c>
      <c r="E4312" t="s">
        <v>1405</v>
      </c>
      <c r="F4312" t="s">
        <v>1406</v>
      </c>
      <c r="G4312" t="s">
        <v>1374</v>
      </c>
      <c r="H4312" t="s">
        <v>1375</v>
      </c>
    </row>
    <row r="4313" spans="1:8" x14ac:dyDescent="0.25">
      <c r="A4313">
        <v>576727</v>
      </c>
      <c r="B4313" t="s">
        <v>1712</v>
      </c>
      <c r="C4313">
        <v>5213</v>
      </c>
      <c r="D4313" t="s">
        <v>1406</v>
      </c>
      <c r="E4313" t="s">
        <v>1405</v>
      </c>
      <c r="F4313" t="s">
        <v>1406</v>
      </c>
      <c r="G4313" t="s">
        <v>1374</v>
      </c>
      <c r="H4313" t="s">
        <v>1375</v>
      </c>
    </row>
    <row r="4314" spans="1:8" x14ac:dyDescent="0.25">
      <c r="A4314">
        <v>576735</v>
      </c>
      <c r="B4314" t="s">
        <v>1713</v>
      </c>
      <c r="C4314">
        <v>5213</v>
      </c>
      <c r="D4314" t="s">
        <v>1406</v>
      </c>
      <c r="E4314" t="s">
        <v>1405</v>
      </c>
      <c r="F4314" t="s">
        <v>1406</v>
      </c>
      <c r="G4314" t="s">
        <v>1374</v>
      </c>
      <c r="H4314" t="s">
        <v>1375</v>
      </c>
    </row>
    <row r="4315" spans="1:8" x14ac:dyDescent="0.25">
      <c r="A4315">
        <v>576743</v>
      </c>
      <c r="B4315" t="s">
        <v>1714</v>
      </c>
      <c r="C4315">
        <v>5202</v>
      </c>
      <c r="D4315" t="s">
        <v>1409</v>
      </c>
      <c r="E4315" t="s">
        <v>1405</v>
      </c>
      <c r="F4315" t="s">
        <v>1406</v>
      </c>
      <c r="G4315" t="s">
        <v>1374</v>
      </c>
      <c r="H4315" t="s">
        <v>1375</v>
      </c>
    </row>
    <row r="4316" spans="1:8" x14ac:dyDescent="0.25">
      <c r="A4316">
        <v>576751</v>
      </c>
      <c r="B4316" t="s">
        <v>1715</v>
      </c>
      <c r="C4316">
        <v>5202</v>
      </c>
      <c r="D4316" t="s">
        <v>1409</v>
      </c>
      <c r="E4316" t="s">
        <v>1405</v>
      </c>
      <c r="F4316" t="s">
        <v>1406</v>
      </c>
      <c r="G4316" t="s">
        <v>1374</v>
      </c>
      <c r="H4316" t="s">
        <v>1375</v>
      </c>
    </row>
    <row r="4317" spans="1:8" x14ac:dyDescent="0.25">
      <c r="A4317">
        <v>576778</v>
      </c>
      <c r="B4317" t="s">
        <v>1716</v>
      </c>
      <c r="C4317">
        <v>5213</v>
      </c>
      <c r="D4317" t="s">
        <v>1406</v>
      </c>
      <c r="E4317" t="s">
        <v>1405</v>
      </c>
      <c r="F4317" t="s">
        <v>1406</v>
      </c>
      <c r="G4317" t="s">
        <v>1374</v>
      </c>
      <c r="H4317" t="s">
        <v>1375</v>
      </c>
    </row>
    <row r="4318" spans="1:8" x14ac:dyDescent="0.25">
      <c r="A4318">
        <v>576786</v>
      </c>
      <c r="B4318" t="s">
        <v>1717</v>
      </c>
      <c r="C4318">
        <v>5213</v>
      </c>
      <c r="D4318" t="s">
        <v>1406</v>
      </c>
      <c r="E4318" t="s">
        <v>1405</v>
      </c>
      <c r="F4318" t="s">
        <v>1406</v>
      </c>
      <c r="G4318" t="s">
        <v>1374</v>
      </c>
      <c r="H4318" t="s">
        <v>1375</v>
      </c>
    </row>
    <row r="4319" spans="1:8" x14ac:dyDescent="0.25">
      <c r="A4319">
        <v>576794</v>
      </c>
      <c r="B4319" t="s">
        <v>1718</v>
      </c>
      <c r="C4319">
        <v>5202</v>
      </c>
      <c r="D4319" t="s">
        <v>1409</v>
      </c>
      <c r="E4319" t="s">
        <v>1405</v>
      </c>
      <c r="F4319" t="s">
        <v>1406</v>
      </c>
      <c r="G4319" t="s">
        <v>1374</v>
      </c>
      <c r="H4319" t="s">
        <v>1375</v>
      </c>
    </row>
    <row r="4320" spans="1:8" x14ac:dyDescent="0.25">
      <c r="A4320">
        <v>576808</v>
      </c>
      <c r="B4320" t="s">
        <v>1719</v>
      </c>
      <c r="C4320">
        <v>5213</v>
      </c>
      <c r="D4320" t="s">
        <v>1406</v>
      </c>
      <c r="E4320" t="s">
        <v>1405</v>
      </c>
      <c r="F4320" t="s">
        <v>1406</v>
      </c>
      <c r="G4320" t="s">
        <v>1374</v>
      </c>
      <c r="H4320" t="s">
        <v>1375</v>
      </c>
    </row>
    <row r="4321" spans="1:8" x14ac:dyDescent="0.25">
      <c r="A4321">
        <v>576816</v>
      </c>
      <c r="B4321" t="s">
        <v>1720</v>
      </c>
      <c r="C4321">
        <v>5213</v>
      </c>
      <c r="D4321" t="s">
        <v>1406</v>
      </c>
      <c r="E4321" t="s">
        <v>1405</v>
      </c>
      <c r="F4321" t="s">
        <v>1406</v>
      </c>
      <c r="G4321" t="s">
        <v>1374</v>
      </c>
      <c r="H4321" t="s">
        <v>1375</v>
      </c>
    </row>
    <row r="4322" spans="1:8" x14ac:dyDescent="0.25">
      <c r="A4322">
        <v>576824</v>
      </c>
      <c r="B4322" t="s">
        <v>1721</v>
      </c>
      <c r="C4322">
        <v>5202</v>
      </c>
      <c r="D4322" t="s">
        <v>1409</v>
      </c>
      <c r="E4322" t="s">
        <v>1405</v>
      </c>
      <c r="F4322" t="s">
        <v>1406</v>
      </c>
      <c r="G4322" t="s">
        <v>1374</v>
      </c>
      <c r="H4322" t="s">
        <v>1375</v>
      </c>
    </row>
    <row r="4323" spans="1:8" x14ac:dyDescent="0.25">
      <c r="A4323">
        <v>576832</v>
      </c>
      <c r="B4323" t="s">
        <v>1722</v>
      </c>
      <c r="C4323">
        <v>5213</v>
      </c>
      <c r="D4323" t="s">
        <v>1406</v>
      </c>
      <c r="E4323" t="s">
        <v>1405</v>
      </c>
      <c r="F4323" t="s">
        <v>1406</v>
      </c>
      <c r="G4323" t="s">
        <v>1374</v>
      </c>
      <c r="H4323" t="s">
        <v>1375</v>
      </c>
    </row>
    <row r="4324" spans="1:8" x14ac:dyDescent="0.25">
      <c r="A4324">
        <v>576841</v>
      </c>
      <c r="B4324" t="s">
        <v>1723</v>
      </c>
      <c r="C4324">
        <v>5208</v>
      </c>
      <c r="D4324" t="s">
        <v>1404</v>
      </c>
      <c r="E4324" t="s">
        <v>1405</v>
      </c>
      <c r="F4324" t="s">
        <v>1406</v>
      </c>
      <c r="G4324" t="s">
        <v>1374</v>
      </c>
      <c r="H4324" t="s">
        <v>1375</v>
      </c>
    </row>
    <row r="4325" spans="1:8" x14ac:dyDescent="0.25">
      <c r="A4325">
        <v>576859</v>
      </c>
      <c r="B4325" t="s">
        <v>1724</v>
      </c>
      <c r="C4325">
        <v>5208</v>
      </c>
      <c r="D4325" t="s">
        <v>1404</v>
      </c>
      <c r="E4325" t="s">
        <v>1405</v>
      </c>
      <c r="F4325" t="s">
        <v>1406</v>
      </c>
      <c r="G4325" t="s">
        <v>1374</v>
      </c>
      <c r="H4325" t="s">
        <v>1375</v>
      </c>
    </row>
    <row r="4326" spans="1:8" x14ac:dyDescent="0.25">
      <c r="A4326">
        <v>576875</v>
      </c>
      <c r="B4326" t="s">
        <v>484</v>
      </c>
      <c r="C4326">
        <v>5202</v>
      </c>
      <c r="D4326" t="s">
        <v>1409</v>
      </c>
      <c r="E4326" t="s">
        <v>1405</v>
      </c>
      <c r="F4326" t="s">
        <v>1406</v>
      </c>
      <c r="G4326" t="s">
        <v>1374</v>
      </c>
      <c r="H4326" t="s">
        <v>1375</v>
      </c>
    </row>
    <row r="4327" spans="1:8" x14ac:dyDescent="0.25">
      <c r="A4327">
        <v>576883</v>
      </c>
      <c r="B4327" t="s">
        <v>1725</v>
      </c>
      <c r="C4327">
        <v>5213</v>
      </c>
      <c r="D4327" t="s">
        <v>1406</v>
      </c>
      <c r="E4327" t="s">
        <v>1405</v>
      </c>
      <c r="F4327" t="s">
        <v>1406</v>
      </c>
      <c r="G4327" t="s">
        <v>1374</v>
      </c>
      <c r="H4327" t="s">
        <v>1375</v>
      </c>
    </row>
    <row r="4328" spans="1:8" x14ac:dyDescent="0.25">
      <c r="A4328">
        <v>576891</v>
      </c>
      <c r="B4328" t="s">
        <v>776</v>
      </c>
      <c r="C4328">
        <v>5213</v>
      </c>
      <c r="D4328" t="s">
        <v>1406</v>
      </c>
      <c r="E4328" t="s">
        <v>1405</v>
      </c>
      <c r="F4328" t="s">
        <v>1406</v>
      </c>
      <c r="G4328" t="s">
        <v>1374</v>
      </c>
      <c r="H4328" t="s">
        <v>1375</v>
      </c>
    </row>
    <row r="4329" spans="1:8" x14ac:dyDescent="0.25">
      <c r="A4329">
        <v>576921</v>
      </c>
      <c r="B4329" t="s">
        <v>1726</v>
      </c>
      <c r="C4329">
        <v>5213</v>
      </c>
      <c r="D4329" t="s">
        <v>1406</v>
      </c>
      <c r="E4329" t="s">
        <v>1405</v>
      </c>
      <c r="F4329" t="s">
        <v>1406</v>
      </c>
      <c r="G4329" t="s">
        <v>1374</v>
      </c>
      <c r="H4329" t="s">
        <v>1375</v>
      </c>
    </row>
    <row r="4330" spans="1:8" x14ac:dyDescent="0.25">
      <c r="A4330">
        <v>576930</v>
      </c>
      <c r="B4330" t="s">
        <v>1727</v>
      </c>
      <c r="C4330">
        <v>5208</v>
      </c>
      <c r="D4330" t="s">
        <v>1404</v>
      </c>
      <c r="E4330" t="s">
        <v>1405</v>
      </c>
      <c r="F4330" t="s">
        <v>1406</v>
      </c>
      <c r="G4330" t="s">
        <v>1374</v>
      </c>
      <c r="H4330" t="s">
        <v>1375</v>
      </c>
    </row>
    <row r="4331" spans="1:8" x14ac:dyDescent="0.25">
      <c r="A4331">
        <v>576948</v>
      </c>
      <c r="B4331" t="s">
        <v>1728</v>
      </c>
      <c r="C4331">
        <v>5213</v>
      </c>
      <c r="D4331" t="s">
        <v>1406</v>
      </c>
      <c r="E4331" t="s">
        <v>1405</v>
      </c>
      <c r="F4331" t="s">
        <v>1406</v>
      </c>
      <c r="G4331" t="s">
        <v>1374</v>
      </c>
      <c r="H4331" t="s">
        <v>1375</v>
      </c>
    </row>
    <row r="4332" spans="1:8" x14ac:dyDescent="0.25">
      <c r="A4332">
        <v>576956</v>
      </c>
      <c r="B4332" t="s">
        <v>1729</v>
      </c>
      <c r="C4332">
        <v>5208</v>
      </c>
      <c r="D4332" t="s">
        <v>1404</v>
      </c>
      <c r="E4332" t="s">
        <v>1405</v>
      </c>
      <c r="F4332" t="s">
        <v>1406</v>
      </c>
      <c r="G4332" t="s">
        <v>1374</v>
      </c>
      <c r="H4332" t="s">
        <v>1375</v>
      </c>
    </row>
    <row r="4333" spans="1:8" x14ac:dyDescent="0.25">
      <c r="A4333">
        <v>576964</v>
      </c>
      <c r="B4333" t="s">
        <v>1833</v>
      </c>
      <c r="C4333">
        <v>5107</v>
      </c>
      <c r="D4333" t="s">
        <v>1833</v>
      </c>
      <c r="E4333" t="s">
        <v>1832</v>
      </c>
      <c r="F4333" t="s">
        <v>1833</v>
      </c>
      <c r="G4333" t="s">
        <v>1794</v>
      </c>
      <c r="H4333" t="s">
        <v>1795</v>
      </c>
    </row>
    <row r="4334" spans="1:8" x14ac:dyDescent="0.25">
      <c r="A4334">
        <v>576972</v>
      </c>
      <c r="B4334" t="s">
        <v>1942</v>
      </c>
      <c r="C4334">
        <v>5107</v>
      </c>
      <c r="D4334" t="s">
        <v>1833</v>
      </c>
      <c r="E4334" t="s">
        <v>1832</v>
      </c>
      <c r="F4334" t="s">
        <v>1833</v>
      </c>
      <c r="G4334" t="s">
        <v>1794</v>
      </c>
      <c r="H4334" t="s">
        <v>1795</v>
      </c>
    </row>
    <row r="4335" spans="1:8" x14ac:dyDescent="0.25">
      <c r="A4335">
        <v>576981</v>
      </c>
      <c r="B4335" t="s">
        <v>1943</v>
      </c>
      <c r="C4335">
        <v>5104</v>
      </c>
      <c r="D4335" t="s">
        <v>1831</v>
      </c>
      <c r="E4335" t="s">
        <v>1832</v>
      </c>
      <c r="F4335" t="s">
        <v>1833</v>
      </c>
      <c r="G4335" t="s">
        <v>1794</v>
      </c>
      <c r="H4335" t="s">
        <v>1795</v>
      </c>
    </row>
    <row r="4336" spans="1:8" x14ac:dyDescent="0.25">
      <c r="A4336">
        <v>576999</v>
      </c>
      <c r="B4336" t="s">
        <v>1944</v>
      </c>
      <c r="C4336">
        <v>5107</v>
      </c>
      <c r="D4336" t="s">
        <v>1833</v>
      </c>
      <c r="E4336" t="s">
        <v>1832</v>
      </c>
      <c r="F4336" t="s">
        <v>1833</v>
      </c>
      <c r="G4336" t="s">
        <v>1794</v>
      </c>
      <c r="H4336" t="s">
        <v>1795</v>
      </c>
    </row>
    <row r="4337" spans="1:8" x14ac:dyDescent="0.25">
      <c r="A4337">
        <v>577006</v>
      </c>
      <c r="B4337" t="s">
        <v>1945</v>
      </c>
      <c r="C4337">
        <v>5107</v>
      </c>
      <c r="D4337" t="s">
        <v>1833</v>
      </c>
      <c r="E4337" t="s">
        <v>1832</v>
      </c>
      <c r="F4337" t="s">
        <v>1833</v>
      </c>
      <c r="G4337" t="s">
        <v>1794</v>
      </c>
      <c r="H4337" t="s">
        <v>1795</v>
      </c>
    </row>
    <row r="4338" spans="1:8" x14ac:dyDescent="0.25">
      <c r="A4338">
        <v>577014</v>
      </c>
      <c r="B4338" t="s">
        <v>1946</v>
      </c>
      <c r="C4338">
        <v>5107</v>
      </c>
      <c r="D4338" t="s">
        <v>1833</v>
      </c>
      <c r="E4338" t="s">
        <v>1832</v>
      </c>
      <c r="F4338" t="s">
        <v>1833</v>
      </c>
      <c r="G4338" t="s">
        <v>1794</v>
      </c>
      <c r="H4338" t="s">
        <v>1795</v>
      </c>
    </row>
    <row r="4339" spans="1:8" x14ac:dyDescent="0.25">
      <c r="A4339">
        <v>577031</v>
      </c>
      <c r="B4339" t="s">
        <v>1947</v>
      </c>
      <c r="C4339">
        <v>5104</v>
      </c>
      <c r="D4339" t="s">
        <v>1831</v>
      </c>
      <c r="E4339" t="s">
        <v>1832</v>
      </c>
      <c r="F4339" t="s">
        <v>1833</v>
      </c>
      <c r="G4339" t="s">
        <v>1794</v>
      </c>
      <c r="H4339" t="s">
        <v>1795</v>
      </c>
    </row>
    <row r="4340" spans="1:8" x14ac:dyDescent="0.25">
      <c r="A4340">
        <v>577049</v>
      </c>
      <c r="B4340" t="s">
        <v>1948</v>
      </c>
      <c r="C4340">
        <v>5107</v>
      </c>
      <c r="D4340" t="s">
        <v>1833</v>
      </c>
      <c r="E4340" t="s">
        <v>1832</v>
      </c>
      <c r="F4340" t="s">
        <v>1833</v>
      </c>
      <c r="G4340" t="s">
        <v>1794</v>
      </c>
      <c r="H4340" t="s">
        <v>1795</v>
      </c>
    </row>
    <row r="4341" spans="1:8" x14ac:dyDescent="0.25">
      <c r="A4341">
        <v>577057</v>
      </c>
      <c r="B4341" t="s">
        <v>1949</v>
      </c>
      <c r="C4341">
        <v>5104</v>
      </c>
      <c r="D4341" t="s">
        <v>1831</v>
      </c>
      <c r="E4341" t="s">
        <v>1832</v>
      </c>
      <c r="F4341" t="s">
        <v>1833</v>
      </c>
      <c r="G4341" t="s">
        <v>1794</v>
      </c>
      <c r="H4341" t="s">
        <v>1795</v>
      </c>
    </row>
    <row r="4342" spans="1:8" x14ac:dyDescent="0.25">
      <c r="A4342">
        <v>577073</v>
      </c>
      <c r="B4342" t="s">
        <v>1950</v>
      </c>
      <c r="C4342">
        <v>5107</v>
      </c>
      <c r="D4342" t="s">
        <v>1833</v>
      </c>
      <c r="E4342" t="s">
        <v>1832</v>
      </c>
      <c r="F4342" t="s">
        <v>1833</v>
      </c>
      <c r="G4342" t="s">
        <v>1794</v>
      </c>
      <c r="H4342" t="s">
        <v>1795</v>
      </c>
    </row>
    <row r="4343" spans="1:8" x14ac:dyDescent="0.25">
      <c r="A4343">
        <v>577081</v>
      </c>
      <c r="B4343" t="s">
        <v>1951</v>
      </c>
      <c r="C4343">
        <v>5108</v>
      </c>
      <c r="D4343" t="s">
        <v>1826</v>
      </c>
      <c r="E4343" t="s">
        <v>1832</v>
      </c>
      <c r="F4343" t="s">
        <v>1833</v>
      </c>
      <c r="G4343" t="s">
        <v>1794</v>
      </c>
      <c r="H4343" t="s">
        <v>1795</v>
      </c>
    </row>
    <row r="4344" spans="1:8" x14ac:dyDescent="0.25">
      <c r="A4344">
        <v>577111</v>
      </c>
      <c r="B4344" t="s">
        <v>1952</v>
      </c>
      <c r="C4344">
        <v>5109</v>
      </c>
      <c r="D4344" t="s">
        <v>1814</v>
      </c>
      <c r="E4344" t="s">
        <v>1832</v>
      </c>
      <c r="F4344" t="s">
        <v>1833</v>
      </c>
      <c r="G4344" t="s">
        <v>1794</v>
      </c>
      <c r="H4344" t="s">
        <v>1795</v>
      </c>
    </row>
    <row r="4345" spans="1:8" x14ac:dyDescent="0.25">
      <c r="A4345">
        <v>577120</v>
      </c>
      <c r="B4345" t="s">
        <v>1953</v>
      </c>
      <c r="C4345">
        <v>5104</v>
      </c>
      <c r="D4345" t="s">
        <v>1831</v>
      </c>
      <c r="E4345" t="s">
        <v>1832</v>
      </c>
      <c r="F4345" t="s">
        <v>1833</v>
      </c>
      <c r="G4345" t="s">
        <v>1794</v>
      </c>
      <c r="H4345" t="s">
        <v>1795</v>
      </c>
    </row>
    <row r="4346" spans="1:8" x14ac:dyDescent="0.25">
      <c r="A4346">
        <v>577146</v>
      </c>
      <c r="B4346" t="s">
        <v>1954</v>
      </c>
      <c r="C4346">
        <v>5109</v>
      </c>
      <c r="D4346" t="s">
        <v>1814</v>
      </c>
      <c r="E4346" t="s">
        <v>1832</v>
      </c>
      <c r="F4346" t="s">
        <v>1833</v>
      </c>
      <c r="G4346" t="s">
        <v>1794</v>
      </c>
      <c r="H4346" t="s">
        <v>1795</v>
      </c>
    </row>
    <row r="4347" spans="1:8" x14ac:dyDescent="0.25">
      <c r="A4347">
        <v>577154</v>
      </c>
      <c r="B4347" t="s">
        <v>1955</v>
      </c>
      <c r="C4347">
        <v>5107</v>
      </c>
      <c r="D4347" t="s">
        <v>1833</v>
      </c>
      <c r="E4347" t="s">
        <v>1832</v>
      </c>
      <c r="F4347" t="s">
        <v>1833</v>
      </c>
      <c r="G4347" t="s">
        <v>1794</v>
      </c>
      <c r="H4347" t="s">
        <v>1795</v>
      </c>
    </row>
    <row r="4348" spans="1:8" x14ac:dyDescent="0.25">
      <c r="A4348">
        <v>577162</v>
      </c>
      <c r="B4348" t="s">
        <v>1956</v>
      </c>
      <c r="C4348">
        <v>5104</v>
      </c>
      <c r="D4348" t="s">
        <v>1831</v>
      </c>
      <c r="E4348" t="s">
        <v>1832</v>
      </c>
      <c r="F4348" t="s">
        <v>1833</v>
      </c>
      <c r="G4348" t="s">
        <v>1794</v>
      </c>
      <c r="H4348" t="s">
        <v>1795</v>
      </c>
    </row>
    <row r="4349" spans="1:8" x14ac:dyDescent="0.25">
      <c r="A4349">
        <v>577171</v>
      </c>
      <c r="B4349" t="s">
        <v>1957</v>
      </c>
      <c r="C4349">
        <v>5107</v>
      </c>
      <c r="D4349" t="s">
        <v>1833</v>
      </c>
      <c r="E4349" t="s">
        <v>1832</v>
      </c>
      <c r="F4349" t="s">
        <v>1833</v>
      </c>
      <c r="G4349" t="s">
        <v>1794</v>
      </c>
      <c r="H4349" t="s">
        <v>1795</v>
      </c>
    </row>
    <row r="4350" spans="1:8" x14ac:dyDescent="0.25">
      <c r="A4350">
        <v>577189</v>
      </c>
      <c r="B4350" t="s">
        <v>1958</v>
      </c>
      <c r="C4350">
        <v>5104</v>
      </c>
      <c r="D4350" t="s">
        <v>1831</v>
      </c>
      <c r="E4350" t="s">
        <v>1832</v>
      </c>
      <c r="F4350" t="s">
        <v>1833</v>
      </c>
      <c r="G4350" t="s">
        <v>1794</v>
      </c>
      <c r="H4350" t="s">
        <v>1795</v>
      </c>
    </row>
    <row r="4351" spans="1:8" x14ac:dyDescent="0.25">
      <c r="A4351">
        <v>577197</v>
      </c>
      <c r="B4351" t="s">
        <v>1831</v>
      </c>
      <c r="C4351">
        <v>5104</v>
      </c>
      <c r="D4351" t="s">
        <v>1831</v>
      </c>
      <c r="E4351" t="s">
        <v>1832</v>
      </c>
      <c r="F4351" t="s">
        <v>1833</v>
      </c>
      <c r="G4351" t="s">
        <v>1794</v>
      </c>
      <c r="H4351" t="s">
        <v>1795</v>
      </c>
    </row>
    <row r="4352" spans="1:8" x14ac:dyDescent="0.25">
      <c r="A4352">
        <v>577201</v>
      </c>
      <c r="B4352" t="s">
        <v>1959</v>
      </c>
      <c r="C4352">
        <v>5109</v>
      </c>
      <c r="D4352" t="s">
        <v>1814</v>
      </c>
      <c r="E4352" t="s">
        <v>1832</v>
      </c>
      <c r="F4352" t="s">
        <v>1833</v>
      </c>
      <c r="G4352" t="s">
        <v>1794</v>
      </c>
      <c r="H4352" t="s">
        <v>1795</v>
      </c>
    </row>
    <row r="4353" spans="1:8" x14ac:dyDescent="0.25">
      <c r="A4353">
        <v>577219</v>
      </c>
      <c r="B4353" t="s">
        <v>1960</v>
      </c>
      <c r="C4353">
        <v>5109</v>
      </c>
      <c r="D4353" t="s">
        <v>1814</v>
      </c>
      <c r="E4353" t="s">
        <v>1832</v>
      </c>
      <c r="F4353" t="s">
        <v>1833</v>
      </c>
      <c r="G4353" t="s">
        <v>1794</v>
      </c>
      <c r="H4353" t="s">
        <v>1795</v>
      </c>
    </row>
    <row r="4354" spans="1:8" x14ac:dyDescent="0.25">
      <c r="A4354">
        <v>577227</v>
      </c>
      <c r="B4354" t="s">
        <v>1961</v>
      </c>
      <c r="C4354">
        <v>5109</v>
      </c>
      <c r="D4354" t="s">
        <v>1814</v>
      </c>
      <c r="E4354" t="s">
        <v>1832</v>
      </c>
      <c r="F4354" t="s">
        <v>1833</v>
      </c>
      <c r="G4354" t="s">
        <v>1794</v>
      </c>
      <c r="H4354" t="s">
        <v>1795</v>
      </c>
    </row>
    <row r="4355" spans="1:8" x14ac:dyDescent="0.25">
      <c r="A4355">
        <v>577235</v>
      </c>
      <c r="B4355" t="s">
        <v>1962</v>
      </c>
      <c r="C4355">
        <v>5107</v>
      </c>
      <c r="D4355" t="s">
        <v>1833</v>
      </c>
      <c r="E4355" t="s">
        <v>1832</v>
      </c>
      <c r="F4355" t="s">
        <v>1833</v>
      </c>
      <c r="G4355" t="s">
        <v>1794</v>
      </c>
      <c r="H4355" t="s">
        <v>1795</v>
      </c>
    </row>
    <row r="4356" spans="1:8" x14ac:dyDescent="0.25">
      <c r="A4356">
        <v>577243</v>
      </c>
      <c r="B4356" t="s">
        <v>1963</v>
      </c>
      <c r="C4356">
        <v>5104</v>
      </c>
      <c r="D4356" t="s">
        <v>1831</v>
      </c>
      <c r="E4356" t="s">
        <v>1832</v>
      </c>
      <c r="F4356" t="s">
        <v>1833</v>
      </c>
      <c r="G4356" t="s">
        <v>1794</v>
      </c>
      <c r="H4356" t="s">
        <v>1795</v>
      </c>
    </row>
    <row r="4357" spans="1:8" x14ac:dyDescent="0.25">
      <c r="A4357">
        <v>577294</v>
      </c>
      <c r="B4357" t="s">
        <v>1964</v>
      </c>
      <c r="C4357">
        <v>5107</v>
      </c>
      <c r="D4357" t="s">
        <v>1833</v>
      </c>
      <c r="E4357" t="s">
        <v>1832</v>
      </c>
      <c r="F4357" t="s">
        <v>1833</v>
      </c>
      <c r="G4357" t="s">
        <v>1794</v>
      </c>
      <c r="H4357" t="s">
        <v>1795</v>
      </c>
    </row>
    <row r="4358" spans="1:8" x14ac:dyDescent="0.25">
      <c r="A4358">
        <v>577308</v>
      </c>
      <c r="B4358" t="s">
        <v>1965</v>
      </c>
      <c r="C4358">
        <v>5107</v>
      </c>
      <c r="D4358" t="s">
        <v>1833</v>
      </c>
      <c r="E4358" t="s">
        <v>1832</v>
      </c>
      <c r="F4358" t="s">
        <v>1833</v>
      </c>
      <c r="G4358" t="s">
        <v>1794</v>
      </c>
      <c r="H4358" t="s">
        <v>1795</v>
      </c>
    </row>
    <row r="4359" spans="1:8" x14ac:dyDescent="0.25">
      <c r="A4359">
        <v>577316</v>
      </c>
      <c r="B4359" t="s">
        <v>1966</v>
      </c>
      <c r="C4359">
        <v>5109</v>
      </c>
      <c r="D4359" t="s">
        <v>1814</v>
      </c>
      <c r="E4359" t="s">
        <v>1832</v>
      </c>
      <c r="F4359" t="s">
        <v>1833</v>
      </c>
      <c r="G4359" t="s">
        <v>1794</v>
      </c>
      <c r="H4359" t="s">
        <v>1795</v>
      </c>
    </row>
    <row r="4360" spans="1:8" x14ac:dyDescent="0.25">
      <c r="A4360">
        <v>577324</v>
      </c>
      <c r="B4360" t="s">
        <v>1967</v>
      </c>
      <c r="C4360">
        <v>5109</v>
      </c>
      <c r="D4360" t="s">
        <v>1814</v>
      </c>
      <c r="E4360" t="s">
        <v>1832</v>
      </c>
      <c r="F4360" t="s">
        <v>1833</v>
      </c>
      <c r="G4360" t="s">
        <v>1794</v>
      </c>
      <c r="H4360" t="s">
        <v>1795</v>
      </c>
    </row>
    <row r="4361" spans="1:8" x14ac:dyDescent="0.25">
      <c r="A4361">
        <v>577332</v>
      </c>
      <c r="B4361" t="s">
        <v>1968</v>
      </c>
      <c r="C4361">
        <v>5104</v>
      </c>
      <c r="D4361" t="s">
        <v>1831</v>
      </c>
      <c r="E4361" t="s">
        <v>1832</v>
      </c>
      <c r="F4361" t="s">
        <v>1833</v>
      </c>
      <c r="G4361" t="s">
        <v>1794</v>
      </c>
      <c r="H4361" t="s">
        <v>1795</v>
      </c>
    </row>
    <row r="4362" spans="1:8" x14ac:dyDescent="0.25">
      <c r="A4362">
        <v>577341</v>
      </c>
      <c r="B4362" t="s">
        <v>1969</v>
      </c>
      <c r="C4362">
        <v>5107</v>
      </c>
      <c r="D4362" t="s">
        <v>1833</v>
      </c>
      <c r="E4362" t="s">
        <v>1832</v>
      </c>
      <c r="F4362" t="s">
        <v>1833</v>
      </c>
      <c r="G4362" t="s">
        <v>1794</v>
      </c>
      <c r="H4362" t="s">
        <v>1795</v>
      </c>
    </row>
    <row r="4363" spans="1:8" x14ac:dyDescent="0.25">
      <c r="A4363">
        <v>577359</v>
      </c>
      <c r="B4363" t="s">
        <v>1970</v>
      </c>
      <c r="C4363">
        <v>5109</v>
      </c>
      <c r="D4363" t="s">
        <v>1814</v>
      </c>
      <c r="E4363" t="s">
        <v>1832</v>
      </c>
      <c r="F4363" t="s">
        <v>1833</v>
      </c>
      <c r="G4363" t="s">
        <v>1794</v>
      </c>
      <c r="H4363" t="s">
        <v>1795</v>
      </c>
    </row>
    <row r="4364" spans="1:8" x14ac:dyDescent="0.25">
      <c r="A4364">
        <v>577367</v>
      </c>
      <c r="B4364" t="s">
        <v>201</v>
      </c>
      <c r="C4364">
        <v>5109</v>
      </c>
      <c r="D4364" t="s">
        <v>1814</v>
      </c>
      <c r="E4364" t="s">
        <v>1832</v>
      </c>
      <c r="F4364" t="s">
        <v>1833</v>
      </c>
      <c r="G4364" t="s">
        <v>1794</v>
      </c>
      <c r="H4364" t="s">
        <v>1795</v>
      </c>
    </row>
    <row r="4365" spans="1:8" x14ac:dyDescent="0.25">
      <c r="A4365">
        <v>577375</v>
      </c>
      <c r="B4365" t="s">
        <v>1971</v>
      </c>
      <c r="C4365">
        <v>5104</v>
      </c>
      <c r="D4365" t="s">
        <v>1831</v>
      </c>
      <c r="E4365" t="s">
        <v>1832</v>
      </c>
      <c r="F4365" t="s">
        <v>1833</v>
      </c>
      <c r="G4365" t="s">
        <v>1794</v>
      </c>
      <c r="H4365" t="s">
        <v>1795</v>
      </c>
    </row>
    <row r="4366" spans="1:8" x14ac:dyDescent="0.25">
      <c r="A4366">
        <v>577391</v>
      </c>
      <c r="B4366" t="s">
        <v>1972</v>
      </c>
      <c r="C4366">
        <v>5104</v>
      </c>
      <c r="D4366" t="s">
        <v>1831</v>
      </c>
      <c r="E4366" t="s">
        <v>1832</v>
      </c>
      <c r="F4366" t="s">
        <v>1833</v>
      </c>
      <c r="G4366" t="s">
        <v>1794</v>
      </c>
      <c r="H4366" t="s">
        <v>1795</v>
      </c>
    </row>
    <row r="4367" spans="1:8" x14ac:dyDescent="0.25">
      <c r="A4367">
        <v>577405</v>
      </c>
      <c r="B4367" t="s">
        <v>1973</v>
      </c>
      <c r="C4367">
        <v>5104</v>
      </c>
      <c r="D4367" t="s">
        <v>1831</v>
      </c>
      <c r="E4367" t="s">
        <v>1832</v>
      </c>
      <c r="F4367" t="s">
        <v>1833</v>
      </c>
      <c r="G4367" t="s">
        <v>1794</v>
      </c>
      <c r="H4367" t="s">
        <v>1795</v>
      </c>
    </row>
    <row r="4368" spans="1:8" x14ac:dyDescent="0.25">
      <c r="A4368">
        <v>577413</v>
      </c>
      <c r="B4368" t="s">
        <v>1974</v>
      </c>
      <c r="C4368">
        <v>5109</v>
      </c>
      <c r="D4368" t="s">
        <v>1814</v>
      </c>
      <c r="E4368" t="s">
        <v>1832</v>
      </c>
      <c r="F4368" t="s">
        <v>1833</v>
      </c>
      <c r="G4368" t="s">
        <v>1794</v>
      </c>
      <c r="H4368" t="s">
        <v>1795</v>
      </c>
    </row>
    <row r="4369" spans="1:8" x14ac:dyDescent="0.25">
      <c r="A4369">
        <v>577421</v>
      </c>
      <c r="B4369" t="s">
        <v>1975</v>
      </c>
      <c r="C4369">
        <v>5107</v>
      </c>
      <c r="D4369" t="s">
        <v>1833</v>
      </c>
      <c r="E4369" t="s">
        <v>1832</v>
      </c>
      <c r="F4369" t="s">
        <v>1833</v>
      </c>
      <c r="G4369" t="s">
        <v>1794</v>
      </c>
      <c r="H4369" t="s">
        <v>1795</v>
      </c>
    </row>
    <row r="4370" spans="1:8" x14ac:dyDescent="0.25">
      <c r="A4370">
        <v>577430</v>
      </c>
      <c r="B4370" t="s">
        <v>1976</v>
      </c>
      <c r="C4370">
        <v>5109</v>
      </c>
      <c r="D4370" t="s">
        <v>1814</v>
      </c>
      <c r="E4370" t="s">
        <v>1832</v>
      </c>
      <c r="F4370" t="s">
        <v>1833</v>
      </c>
      <c r="G4370" t="s">
        <v>1794</v>
      </c>
      <c r="H4370" t="s">
        <v>1795</v>
      </c>
    </row>
    <row r="4371" spans="1:8" x14ac:dyDescent="0.25">
      <c r="A4371">
        <v>577448</v>
      </c>
      <c r="B4371" t="s">
        <v>1977</v>
      </c>
      <c r="C4371">
        <v>5109</v>
      </c>
      <c r="D4371" t="s">
        <v>1814</v>
      </c>
      <c r="E4371" t="s">
        <v>1832</v>
      </c>
      <c r="F4371" t="s">
        <v>1833</v>
      </c>
      <c r="G4371" t="s">
        <v>1794</v>
      </c>
      <c r="H4371" t="s">
        <v>1795</v>
      </c>
    </row>
    <row r="4372" spans="1:8" x14ac:dyDescent="0.25">
      <c r="A4372">
        <v>577456</v>
      </c>
      <c r="B4372" t="s">
        <v>1978</v>
      </c>
      <c r="C4372">
        <v>5104</v>
      </c>
      <c r="D4372" t="s">
        <v>1831</v>
      </c>
      <c r="E4372" t="s">
        <v>1832</v>
      </c>
      <c r="F4372" t="s">
        <v>1833</v>
      </c>
      <c r="G4372" t="s">
        <v>1794</v>
      </c>
      <c r="H4372" t="s">
        <v>1795</v>
      </c>
    </row>
    <row r="4373" spans="1:8" x14ac:dyDescent="0.25">
      <c r="A4373">
        <v>577464</v>
      </c>
      <c r="B4373" t="s">
        <v>1979</v>
      </c>
      <c r="C4373">
        <v>5107</v>
      </c>
      <c r="D4373" t="s">
        <v>1833</v>
      </c>
      <c r="E4373" t="s">
        <v>1832</v>
      </c>
      <c r="F4373" t="s">
        <v>1833</v>
      </c>
      <c r="G4373" t="s">
        <v>1794</v>
      </c>
      <c r="H4373" t="s">
        <v>1795</v>
      </c>
    </row>
    <row r="4374" spans="1:8" x14ac:dyDescent="0.25">
      <c r="A4374">
        <v>577472</v>
      </c>
      <c r="B4374" t="s">
        <v>1980</v>
      </c>
      <c r="C4374">
        <v>5109</v>
      </c>
      <c r="D4374" t="s">
        <v>1814</v>
      </c>
      <c r="E4374" t="s">
        <v>1832</v>
      </c>
      <c r="F4374" t="s">
        <v>1833</v>
      </c>
      <c r="G4374" t="s">
        <v>1794</v>
      </c>
      <c r="H4374" t="s">
        <v>1795</v>
      </c>
    </row>
    <row r="4375" spans="1:8" x14ac:dyDescent="0.25">
      <c r="A4375">
        <v>577481</v>
      </c>
      <c r="B4375" t="s">
        <v>1981</v>
      </c>
      <c r="C4375">
        <v>5107</v>
      </c>
      <c r="D4375" t="s">
        <v>1833</v>
      </c>
      <c r="E4375" t="s">
        <v>1832</v>
      </c>
      <c r="F4375" t="s">
        <v>1833</v>
      </c>
      <c r="G4375" t="s">
        <v>1794</v>
      </c>
      <c r="H4375" t="s">
        <v>1795</v>
      </c>
    </row>
    <row r="4376" spans="1:8" x14ac:dyDescent="0.25">
      <c r="A4376">
        <v>577499</v>
      </c>
      <c r="B4376" t="s">
        <v>1982</v>
      </c>
      <c r="C4376">
        <v>5104</v>
      </c>
      <c r="D4376" t="s">
        <v>1831</v>
      </c>
      <c r="E4376" t="s">
        <v>1832</v>
      </c>
      <c r="F4376" t="s">
        <v>1833</v>
      </c>
      <c r="G4376" t="s">
        <v>1794</v>
      </c>
      <c r="H4376" t="s">
        <v>1795</v>
      </c>
    </row>
    <row r="4377" spans="1:8" x14ac:dyDescent="0.25">
      <c r="A4377">
        <v>577529</v>
      </c>
      <c r="B4377" t="s">
        <v>1983</v>
      </c>
      <c r="C4377">
        <v>5107</v>
      </c>
      <c r="D4377" t="s">
        <v>1833</v>
      </c>
      <c r="E4377" t="s">
        <v>1832</v>
      </c>
      <c r="F4377" t="s">
        <v>1833</v>
      </c>
      <c r="G4377" t="s">
        <v>1794</v>
      </c>
      <c r="H4377" t="s">
        <v>1795</v>
      </c>
    </row>
    <row r="4378" spans="1:8" x14ac:dyDescent="0.25">
      <c r="A4378">
        <v>577545</v>
      </c>
      <c r="B4378" t="s">
        <v>1984</v>
      </c>
      <c r="C4378">
        <v>5107</v>
      </c>
      <c r="D4378" t="s">
        <v>1833</v>
      </c>
      <c r="E4378" t="s">
        <v>1832</v>
      </c>
      <c r="F4378" t="s">
        <v>1833</v>
      </c>
      <c r="G4378" t="s">
        <v>1794</v>
      </c>
      <c r="H4378" t="s">
        <v>1795</v>
      </c>
    </row>
    <row r="4379" spans="1:8" x14ac:dyDescent="0.25">
      <c r="A4379">
        <v>577553</v>
      </c>
      <c r="B4379" t="s">
        <v>1985</v>
      </c>
      <c r="C4379">
        <v>5104</v>
      </c>
      <c r="D4379" t="s">
        <v>1831</v>
      </c>
      <c r="E4379" t="s">
        <v>1832</v>
      </c>
      <c r="F4379" t="s">
        <v>1833</v>
      </c>
      <c r="G4379" t="s">
        <v>1794</v>
      </c>
      <c r="H4379" t="s">
        <v>1795</v>
      </c>
    </row>
    <row r="4380" spans="1:8" x14ac:dyDescent="0.25">
      <c r="A4380">
        <v>577561</v>
      </c>
      <c r="B4380" t="s">
        <v>1986</v>
      </c>
      <c r="C4380">
        <v>5104</v>
      </c>
      <c r="D4380" t="s">
        <v>1831</v>
      </c>
      <c r="E4380" t="s">
        <v>1832</v>
      </c>
      <c r="F4380" t="s">
        <v>1833</v>
      </c>
      <c r="G4380" t="s">
        <v>1794</v>
      </c>
      <c r="H4380" t="s">
        <v>1795</v>
      </c>
    </row>
    <row r="4381" spans="1:8" x14ac:dyDescent="0.25">
      <c r="A4381">
        <v>577570</v>
      </c>
      <c r="B4381" t="s">
        <v>1987</v>
      </c>
      <c r="C4381">
        <v>5107</v>
      </c>
      <c r="D4381" t="s">
        <v>1833</v>
      </c>
      <c r="E4381" t="s">
        <v>1832</v>
      </c>
      <c r="F4381" t="s">
        <v>1833</v>
      </c>
      <c r="G4381" t="s">
        <v>1794</v>
      </c>
      <c r="H4381" t="s">
        <v>1795</v>
      </c>
    </row>
    <row r="4382" spans="1:8" x14ac:dyDescent="0.25">
      <c r="A4382">
        <v>577596</v>
      </c>
      <c r="B4382" t="s">
        <v>1988</v>
      </c>
      <c r="C4382">
        <v>5109</v>
      </c>
      <c r="D4382" t="s">
        <v>1814</v>
      </c>
      <c r="E4382" t="s">
        <v>1832</v>
      </c>
      <c r="F4382" t="s">
        <v>1833</v>
      </c>
      <c r="G4382" t="s">
        <v>1794</v>
      </c>
      <c r="H4382" t="s">
        <v>1795</v>
      </c>
    </row>
    <row r="4383" spans="1:8" x14ac:dyDescent="0.25">
      <c r="A4383">
        <v>577600</v>
      </c>
      <c r="B4383" t="s">
        <v>1989</v>
      </c>
      <c r="C4383">
        <v>5109</v>
      </c>
      <c r="D4383" t="s">
        <v>1814</v>
      </c>
      <c r="E4383" t="s">
        <v>1832</v>
      </c>
      <c r="F4383" t="s">
        <v>1833</v>
      </c>
      <c r="G4383" t="s">
        <v>1794</v>
      </c>
      <c r="H4383" t="s">
        <v>1795</v>
      </c>
    </row>
    <row r="4384" spans="1:8" x14ac:dyDescent="0.25">
      <c r="A4384">
        <v>577626</v>
      </c>
      <c r="B4384" t="s">
        <v>1814</v>
      </c>
      <c r="C4384">
        <v>5109</v>
      </c>
      <c r="D4384" t="s">
        <v>1814</v>
      </c>
      <c r="E4384" t="s">
        <v>1832</v>
      </c>
      <c r="F4384" t="s">
        <v>1833</v>
      </c>
      <c r="G4384" t="s">
        <v>1794</v>
      </c>
      <c r="H4384" t="s">
        <v>1795</v>
      </c>
    </row>
    <row r="4385" spans="1:8" x14ac:dyDescent="0.25">
      <c r="A4385">
        <v>577642</v>
      </c>
      <c r="B4385" t="s">
        <v>1990</v>
      </c>
      <c r="C4385">
        <v>5107</v>
      </c>
      <c r="D4385" t="s">
        <v>1833</v>
      </c>
      <c r="E4385" t="s">
        <v>1832</v>
      </c>
      <c r="F4385" t="s">
        <v>1833</v>
      </c>
      <c r="G4385" t="s">
        <v>1794</v>
      </c>
      <c r="H4385" t="s">
        <v>1795</v>
      </c>
    </row>
    <row r="4386" spans="1:8" x14ac:dyDescent="0.25">
      <c r="A4386">
        <v>577651</v>
      </c>
      <c r="B4386" t="s">
        <v>1991</v>
      </c>
      <c r="C4386">
        <v>5104</v>
      </c>
      <c r="D4386" t="s">
        <v>1831</v>
      </c>
      <c r="E4386" t="s">
        <v>1832</v>
      </c>
      <c r="F4386" t="s">
        <v>1833</v>
      </c>
      <c r="G4386" t="s">
        <v>1794</v>
      </c>
      <c r="H4386" t="s">
        <v>1795</v>
      </c>
    </row>
    <row r="4387" spans="1:8" x14ac:dyDescent="0.25">
      <c r="A4387">
        <v>577669</v>
      </c>
      <c r="B4387" t="s">
        <v>1992</v>
      </c>
      <c r="C4387">
        <v>5104</v>
      </c>
      <c r="D4387" t="s">
        <v>1831</v>
      </c>
      <c r="E4387" t="s">
        <v>1832</v>
      </c>
      <c r="F4387" t="s">
        <v>1833</v>
      </c>
      <c r="G4387" t="s">
        <v>1794</v>
      </c>
      <c r="H4387" t="s">
        <v>1795</v>
      </c>
    </row>
    <row r="4388" spans="1:8" x14ac:dyDescent="0.25">
      <c r="A4388">
        <v>577677</v>
      </c>
      <c r="B4388" t="s">
        <v>1993</v>
      </c>
      <c r="C4388">
        <v>5109</v>
      </c>
      <c r="D4388" t="s">
        <v>1814</v>
      </c>
      <c r="E4388" t="s">
        <v>1832</v>
      </c>
      <c r="F4388" t="s">
        <v>1833</v>
      </c>
      <c r="G4388" t="s">
        <v>1794</v>
      </c>
      <c r="H4388" t="s">
        <v>1795</v>
      </c>
    </row>
    <row r="4389" spans="1:8" x14ac:dyDescent="0.25">
      <c r="A4389">
        <v>577685</v>
      </c>
      <c r="B4389" t="s">
        <v>1994</v>
      </c>
      <c r="C4389">
        <v>5109</v>
      </c>
      <c r="D4389" t="s">
        <v>1814</v>
      </c>
      <c r="E4389" t="s">
        <v>1832</v>
      </c>
      <c r="F4389" t="s">
        <v>1833</v>
      </c>
      <c r="G4389" t="s">
        <v>1794</v>
      </c>
      <c r="H4389" t="s">
        <v>1795</v>
      </c>
    </row>
    <row r="4390" spans="1:8" x14ac:dyDescent="0.25">
      <c r="A4390">
        <v>577693</v>
      </c>
      <c r="B4390" t="s">
        <v>1995</v>
      </c>
      <c r="C4390">
        <v>5107</v>
      </c>
      <c r="D4390" t="s">
        <v>1833</v>
      </c>
      <c r="E4390" t="s">
        <v>1832</v>
      </c>
      <c r="F4390" t="s">
        <v>1833</v>
      </c>
      <c r="G4390" t="s">
        <v>1794</v>
      </c>
      <c r="H4390" t="s">
        <v>1795</v>
      </c>
    </row>
    <row r="4391" spans="1:8" x14ac:dyDescent="0.25">
      <c r="A4391">
        <v>577707</v>
      </c>
      <c r="B4391" t="s">
        <v>19</v>
      </c>
      <c r="C4391">
        <v>5107</v>
      </c>
      <c r="D4391" t="s">
        <v>1833</v>
      </c>
      <c r="E4391" t="s">
        <v>1832</v>
      </c>
      <c r="F4391" t="s">
        <v>1833</v>
      </c>
      <c r="G4391" t="s">
        <v>1794</v>
      </c>
      <c r="H4391" t="s">
        <v>1795</v>
      </c>
    </row>
    <row r="4392" spans="1:8" x14ac:dyDescent="0.25">
      <c r="A4392">
        <v>577723</v>
      </c>
      <c r="B4392" t="s">
        <v>1669</v>
      </c>
      <c r="C4392">
        <v>5109</v>
      </c>
      <c r="D4392" t="s">
        <v>1814</v>
      </c>
      <c r="E4392" t="s">
        <v>1832</v>
      </c>
      <c r="F4392" t="s">
        <v>1833</v>
      </c>
      <c r="G4392" t="s">
        <v>1794</v>
      </c>
      <c r="H4392" t="s">
        <v>1795</v>
      </c>
    </row>
    <row r="4393" spans="1:8" x14ac:dyDescent="0.25">
      <c r="A4393">
        <v>577731</v>
      </c>
      <c r="B4393" t="s">
        <v>2641</v>
      </c>
      <c r="C4393">
        <v>5312</v>
      </c>
      <c r="D4393" t="s">
        <v>2641</v>
      </c>
      <c r="E4393" t="s">
        <v>2642</v>
      </c>
      <c r="F4393" t="s">
        <v>2641</v>
      </c>
      <c r="G4393" t="s">
        <v>2633</v>
      </c>
      <c r="H4393" t="s">
        <v>2634</v>
      </c>
    </row>
    <row r="4394" spans="1:8" x14ac:dyDescent="0.25">
      <c r="A4394">
        <v>577774</v>
      </c>
      <c r="B4394" t="s">
        <v>1454</v>
      </c>
      <c r="C4394">
        <v>5307</v>
      </c>
      <c r="D4394" t="s">
        <v>2728</v>
      </c>
      <c r="E4394" t="s">
        <v>2642</v>
      </c>
      <c r="F4394" t="s">
        <v>2641</v>
      </c>
      <c r="G4394" t="s">
        <v>2633</v>
      </c>
      <c r="H4394" t="s">
        <v>2634</v>
      </c>
    </row>
    <row r="4395" spans="1:8" x14ac:dyDescent="0.25">
      <c r="A4395">
        <v>577812</v>
      </c>
      <c r="B4395" t="s">
        <v>2874</v>
      </c>
      <c r="C4395">
        <v>5312</v>
      </c>
      <c r="D4395" t="s">
        <v>2641</v>
      </c>
      <c r="E4395" t="s">
        <v>2642</v>
      </c>
      <c r="F4395" t="s">
        <v>2641</v>
      </c>
      <c r="G4395" t="s">
        <v>2633</v>
      </c>
      <c r="H4395" t="s">
        <v>2634</v>
      </c>
    </row>
    <row r="4396" spans="1:8" x14ac:dyDescent="0.25">
      <c r="A4396">
        <v>577821</v>
      </c>
      <c r="B4396" t="s">
        <v>2290</v>
      </c>
      <c r="C4396">
        <v>5307</v>
      </c>
      <c r="D4396" t="s">
        <v>2728</v>
      </c>
      <c r="E4396" t="s">
        <v>2642</v>
      </c>
      <c r="F4396" t="s">
        <v>2641</v>
      </c>
      <c r="G4396" t="s">
        <v>2633</v>
      </c>
      <c r="H4396" t="s">
        <v>2634</v>
      </c>
    </row>
    <row r="4397" spans="1:8" x14ac:dyDescent="0.25">
      <c r="A4397">
        <v>577839</v>
      </c>
      <c r="B4397" t="s">
        <v>1613</v>
      </c>
      <c r="C4397">
        <v>5310</v>
      </c>
      <c r="D4397" t="s">
        <v>2875</v>
      </c>
      <c r="E4397" t="s">
        <v>2642</v>
      </c>
      <c r="F4397" t="s">
        <v>2641</v>
      </c>
      <c r="G4397" t="s">
        <v>2633</v>
      </c>
      <c r="H4397" t="s">
        <v>2634</v>
      </c>
    </row>
    <row r="4398" spans="1:8" x14ac:dyDescent="0.25">
      <c r="A4398">
        <v>577863</v>
      </c>
      <c r="B4398" t="s">
        <v>2876</v>
      </c>
      <c r="C4398">
        <v>5312</v>
      </c>
      <c r="D4398" t="s">
        <v>2641</v>
      </c>
      <c r="E4398" t="s">
        <v>2642</v>
      </c>
      <c r="F4398" t="s">
        <v>2641</v>
      </c>
      <c r="G4398" t="s">
        <v>2633</v>
      </c>
      <c r="H4398" t="s">
        <v>2634</v>
      </c>
    </row>
    <row r="4399" spans="1:8" x14ac:dyDescent="0.25">
      <c r="A4399">
        <v>577871</v>
      </c>
      <c r="B4399" t="s">
        <v>22</v>
      </c>
      <c r="C4399">
        <v>5308</v>
      </c>
      <c r="D4399" t="s">
        <v>2644</v>
      </c>
      <c r="E4399" t="s">
        <v>2642</v>
      </c>
      <c r="F4399" t="s">
        <v>2641</v>
      </c>
      <c r="G4399" t="s">
        <v>2633</v>
      </c>
      <c r="H4399" t="s">
        <v>2634</v>
      </c>
    </row>
    <row r="4400" spans="1:8" x14ac:dyDescent="0.25">
      <c r="A4400">
        <v>577898</v>
      </c>
      <c r="B4400" t="s">
        <v>2877</v>
      </c>
      <c r="C4400">
        <v>5310</v>
      </c>
      <c r="D4400" t="s">
        <v>2875</v>
      </c>
      <c r="E4400" t="s">
        <v>2642</v>
      </c>
      <c r="F4400" t="s">
        <v>2641</v>
      </c>
      <c r="G4400" t="s">
        <v>2633</v>
      </c>
      <c r="H4400" t="s">
        <v>2634</v>
      </c>
    </row>
    <row r="4401" spans="1:8" x14ac:dyDescent="0.25">
      <c r="A4401">
        <v>577910</v>
      </c>
      <c r="B4401" t="s">
        <v>441</v>
      </c>
      <c r="C4401">
        <v>5307</v>
      </c>
      <c r="D4401" t="s">
        <v>2728</v>
      </c>
      <c r="E4401" t="s">
        <v>2642</v>
      </c>
      <c r="F4401" t="s">
        <v>2641</v>
      </c>
      <c r="G4401" t="s">
        <v>2633</v>
      </c>
      <c r="H4401" t="s">
        <v>2634</v>
      </c>
    </row>
    <row r="4402" spans="1:8" x14ac:dyDescent="0.25">
      <c r="A4402">
        <v>577928</v>
      </c>
      <c r="B4402" t="s">
        <v>1677</v>
      </c>
      <c r="C4402">
        <v>5310</v>
      </c>
      <c r="D4402" t="s">
        <v>2875</v>
      </c>
      <c r="E4402" t="s">
        <v>2642</v>
      </c>
      <c r="F4402" t="s">
        <v>2641</v>
      </c>
      <c r="G4402" t="s">
        <v>2633</v>
      </c>
      <c r="H4402" t="s">
        <v>2634</v>
      </c>
    </row>
    <row r="4403" spans="1:8" x14ac:dyDescent="0.25">
      <c r="A4403">
        <v>577936</v>
      </c>
      <c r="B4403" t="s">
        <v>2878</v>
      </c>
      <c r="C4403">
        <v>5307</v>
      </c>
      <c r="D4403" t="s">
        <v>2728</v>
      </c>
      <c r="E4403" t="s">
        <v>2642</v>
      </c>
      <c r="F4403" t="s">
        <v>2641</v>
      </c>
      <c r="G4403" t="s">
        <v>2633</v>
      </c>
      <c r="H4403" t="s">
        <v>2634</v>
      </c>
    </row>
    <row r="4404" spans="1:8" x14ac:dyDescent="0.25">
      <c r="A4404">
        <v>577944</v>
      </c>
      <c r="B4404" t="s">
        <v>2879</v>
      </c>
      <c r="C4404">
        <v>5307</v>
      </c>
      <c r="D4404" t="s">
        <v>2728</v>
      </c>
      <c r="E4404" t="s">
        <v>2642</v>
      </c>
      <c r="F4404" t="s">
        <v>2641</v>
      </c>
      <c r="G4404" t="s">
        <v>2633</v>
      </c>
      <c r="H4404" t="s">
        <v>2634</v>
      </c>
    </row>
    <row r="4405" spans="1:8" x14ac:dyDescent="0.25">
      <c r="A4405">
        <v>577961</v>
      </c>
      <c r="B4405" t="s">
        <v>1827</v>
      </c>
      <c r="C4405">
        <v>5312</v>
      </c>
      <c r="D4405" t="s">
        <v>2641</v>
      </c>
      <c r="E4405" t="s">
        <v>2642</v>
      </c>
      <c r="F4405" t="s">
        <v>2641</v>
      </c>
      <c r="G4405" t="s">
        <v>2633</v>
      </c>
      <c r="H4405" t="s">
        <v>2634</v>
      </c>
    </row>
    <row r="4406" spans="1:8" x14ac:dyDescent="0.25">
      <c r="A4406">
        <v>577979</v>
      </c>
      <c r="B4406" t="s">
        <v>1367</v>
      </c>
      <c r="C4406">
        <v>4102</v>
      </c>
      <c r="D4406" t="s">
        <v>1277</v>
      </c>
      <c r="E4406" t="s">
        <v>1276</v>
      </c>
      <c r="F4406" t="s">
        <v>1277</v>
      </c>
      <c r="G4406" t="s">
        <v>1250</v>
      </c>
      <c r="H4406" t="s">
        <v>1251</v>
      </c>
    </row>
    <row r="4407" spans="1:8" x14ac:dyDescent="0.25">
      <c r="A4407">
        <v>577987</v>
      </c>
      <c r="B4407" t="s">
        <v>2293</v>
      </c>
      <c r="C4407">
        <v>5308</v>
      </c>
      <c r="D4407" t="s">
        <v>2644</v>
      </c>
      <c r="E4407" t="s">
        <v>2642</v>
      </c>
      <c r="F4407" t="s">
        <v>2641</v>
      </c>
      <c r="G4407" t="s">
        <v>2633</v>
      </c>
      <c r="H4407" t="s">
        <v>2634</v>
      </c>
    </row>
    <row r="4408" spans="1:8" x14ac:dyDescent="0.25">
      <c r="A4408">
        <v>577995</v>
      </c>
      <c r="B4408" t="s">
        <v>2338</v>
      </c>
      <c r="C4408">
        <v>5307</v>
      </c>
      <c r="D4408" t="s">
        <v>2728</v>
      </c>
      <c r="E4408" t="s">
        <v>2642</v>
      </c>
      <c r="F4408" t="s">
        <v>2641</v>
      </c>
      <c r="G4408" t="s">
        <v>2633</v>
      </c>
      <c r="H4408" t="s">
        <v>2634</v>
      </c>
    </row>
    <row r="4409" spans="1:8" x14ac:dyDescent="0.25">
      <c r="A4409">
        <v>578002</v>
      </c>
      <c r="B4409" t="s">
        <v>1368</v>
      </c>
      <c r="C4409">
        <v>4102</v>
      </c>
      <c r="D4409" t="s">
        <v>1277</v>
      </c>
      <c r="E4409" t="s">
        <v>1276</v>
      </c>
      <c r="F4409" t="s">
        <v>1277</v>
      </c>
      <c r="G4409" t="s">
        <v>1250</v>
      </c>
      <c r="H4409" t="s">
        <v>1251</v>
      </c>
    </row>
    <row r="4410" spans="1:8" x14ac:dyDescent="0.25">
      <c r="A4410">
        <v>578011</v>
      </c>
      <c r="B4410" t="s">
        <v>1350</v>
      </c>
      <c r="C4410">
        <v>4103</v>
      </c>
      <c r="D4410" t="s">
        <v>1248</v>
      </c>
      <c r="E4410" t="s">
        <v>1249</v>
      </c>
      <c r="F4410" t="s">
        <v>1248</v>
      </c>
      <c r="G4410" t="s">
        <v>1250</v>
      </c>
      <c r="H4410" t="s">
        <v>1251</v>
      </c>
    </row>
    <row r="4411" spans="1:8" x14ac:dyDescent="0.25">
      <c r="A4411">
        <v>578029</v>
      </c>
      <c r="B4411" t="s">
        <v>1369</v>
      </c>
      <c r="C4411">
        <v>4103</v>
      </c>
      <c r="D4411" t="s">
        <v>1248</v>
      </c>
      <c r="E4411" t="s">
        <v>1249</v>
      </c>
      <c r="F4411" t="s">
        <v>1248</v>
      </c>
      <c r="G4411" t="s">
        <v>1250</v>
      </c>
      <c r="H4411" t="s">
        <v>1251</v>
      </c>
    </row>
    <row r="4412" spans="1:8" x14ac:dyDescent="0.25">
      <c r="A4412">
        <v>578037</v>
      </c>
      <c r="B4412" t="s">
        <v>108</v>
      </c>
      <c r="C4412">
        <v>5310</v>
      </c>
      <c r="D4412" t="s">
        <v>2875</v>
      </c>
      <c r="E4412" t="s">
        <v>2642</v>
      </c>
      <c r="F4412" t="s">
        <v>2641</v>
      </c>
      <c r="G4412" t="s">
        <v>2633</v>
      </c>
      <c r="H4412" t="s">
        <v>2634</v>
      </c>
    </row>
    <row r="4413" spans="1:8" x14ac:dyDescent="0.25">
      <c r="A4413">
        <v>578045</v>
      </c>
      <c r="B4413" t="s">
        <v>1370</v>
      </c>
      <c r="C4413">
        <v>4106</v>
      </c>
      <c r="D4413" t="s">
        <v>1253</v>
      </c>
      <c r="E4413" t="s">
        <v>1249</v>
      </c>
      <c r="F4413" t="s">
        <v>1248</v>
      </c>
      <c r="G4413" t="s">
        <v>1250</v>
      </c>
      <c r="H4413" t="s">
        <v>1251</v>
      </c>
    </row>
    <row r="4414" spans="1:8" x14ac:dyDescent="0.25">
      <c r="A4414">
        <v>578053</v>
      </c>
      <c r="B4414" t="s">
        <v>2880</v>
      </c>
      <c r="C4414">
        <v>5307</v>
      </c>
      <c r="D4414" t="s">
        <v>2728</v>
      </c>
      <c r="E4414" t="s">
        <v>2642</v>
      </c>
      <c r="F4414" t="s">
        <v>2641</v>
      </c>
      <c r="G4414" t="s">
        <v>2633</v>
      </c>
      <c r="H4414" t="s">
        <v>2634</v>
      </c>
    </row>
    <row r="4415" spans="1:8" x14ac:dyDescent="0.25">
      <c r="A4415">
        <v>578061</v>
      </c>
      <c r="B4415" t="s">
        <v>3408</v>
      </c>
      <c r="C4415">
        <v>3205</v>
      </c>
      <c r="D4415" t="s">
        <v>3019</v>
      </c>
      <c r="E4415" t="s">
        <v>3018</v>
      </c>
      <c r="F4415" t="s">
        <v>3019</v>
      </c>
      <c r="G4415" t="s">
        <v>3012</v>
      </c>
      <c r="H4415" t="s">
        <v>3013</v>
      </c>
    </row>
    <row r="4416" spans="1:8" x14ac:dyDescent="0.25">
      <c r="A4416">
        <v>578070</v>
      </c>
      <c r="B4416" t="s">
        <v>3409</v>
      </c>
      <c r="C4416">
        <v>3205</v>
      </c>
      <c r="D4416" t="s">
        <v>3019</v>
      </c>
      <c r="E4416" t="s">
        <v>3018</v>
      </c>
      <c r="F4416" t="s">
        <v>3019</v>
      </c>
      <c r="G4416" t="s">
        <v>3012</v>
      </c>
      <c r="H4416" t="s">
        <v>3013</v>
      </c>
    </row>
    <row r="4417" spans="1:8" x14ac:dyDescent="0.25">
      <c r="A4417">
        <v>578088</v>
      </c>
      <c r="B4417" t="s">
        <v>3410</v>
      </c>
      <c r="C4417">
        <v>3205</v>
      </c>
      <c r="D4417" t="s">
        <v>3019</v>
      </c>
      <c r="E4417" t="s">
        <v>3018</v>
      </c>
      <c r="F4417" t="s">
        <v>3019</v>
      </c>
      <c r="G4417" t="s">
        <v>3012</v>
      </c>
      <c r="H4417" t="s">
        <v>3013</v>
      </c>
    </row>
    <row r="4418" spans="1:8" x14ac:dyDescent="0.25">
      <c r="A4418">
        <v>578096</v>
      </c>
      <c r="B4418" t="s">
        <v>2881</v>
      </c>
      <c r="C4418">
        <v>5308</v>
      </c>
      <c r="D4418" t="s">
        <v>2644</v>
      </c>
      <c r="E4418" t="s">
        <v>2642</v>
      </c>
      <c r="F4418" t="s">
        <v>2641</v>
      </c>
      <c r="G4418" t="s">
        <v>2633</v>
      </c>
      <c r="H4418" t="s">
        <v>2634</v>
      </c>
    </row>
    <row r="4419" spans="1:8" x14ac:dyDescent="0.25">
      <c r="A4419">
        <v>578100</v>
      </c>
      <c r="B4419" t="s">
        <v>2882</v>
      </c>
      <c r="C4419">
        <v>5307</v>
      </c>
      <c r="D4419" t="s">
        <v>2728</v>
      </c>
      <c r="E4419" t="s">
        <v>2642</v>
      </c>
      <c r="F4419" t="s">
        <v>2641</v>
      </c>
      <c r="G4419" t="s">
        <v>2633</v>
      </c>
      <c r="H4419" t="s">
        <v>2634</v>
      </c>
    </row>
    <row r="4420" spans="1:8" x14ac:dyDescent="0.25">
      <c r="A4420">
        <v>578118</v>
      </c>
      <c r="B4420" t="s">
        <v>1848</v>
      </c>
      <c r="C4420">
        <v>5307</v>
      </c>
      <c r="D4420" t="s">
        <v>2728</v>
      </c>
      <c r="E4420" t="s">
        <v>2642</v>
      </c>
      <c r="F4420" t="s">
        <v>2641</v>
      </c>
      <c r="G4420" t="s">
        <v>2633</v>
      </c>
      <c r="H4420" t="s">
        <v>2634</v>
      </c>
    </row>
    <row r="4421" spans="1:8" x14ac:dyDescent="0.25">
      <c r="A4421">
        <v>578126</v>
      </c>
      <c r="B4421" t="s">
        <v>2883</v>
      </c>
      <c r="C4421">
        <v>5312</v>
      </c>
      <c r="D4421" t="s">
        <v>2641</v>
      </c>
      <c r="E4421" t="s">
        <v>2642</v>
      </c>
      <c r="F4421" t="s">
        <v>2641</v>
      </c>
      <c r="G4421" t="s">
        <v>2633</v>
      </c>
      <c r="H4421" t="s">
        <v>2634</v>
      </c>
    </row>
    <row r="4422" spans="1:8" x14ac:dyDescent="0.25">
      <c r="A4422">
        <v>578134</v>
      </c>
      <c r="B4422" t="s">
        <v>1688</v>
      </c>
      <c r="C4422">
        <v>5307</v>
      </c>
      <c r="D4422" t="s">
        <v>2728</v>
      </c>
      <c r="E4422" t="s">
        <v>2642</v>
      </c>
      <c r="F4422" t="s">
        <v>2641</v>
      </c>
      <c r="G4422" t="s">
        <v>2633</v>
      </c>
      <c r="H4422" t="s">
        <v>2634</v>
      </c>
    </row>
    <row r="4423" spans="1:8" x14ac:dyDescent="0.25">
      <c r="A4423">
        <v>578142</v>
      </c>
      <c r="B4423" t="s">
        <v>2884</v>
      </c>
      <c r="C4423">
        <v>5308</v>
      </c>
      <c r="D4423" t="s">
        <v>2644</v>
      </c>
      <c r="E4423" t="s">
        <v>2642</v>
      </c>
      <c r="F4423" t="s">
        <v>2641</v>
      </c>
      <c r="G4423" t="s">
        <v>2633</v>
      </c>
      <c r="H4423" t="s">
        <v>2634</v>
      </c>
    </row>
    <row r="4424" spans="1:8" x14ac:dyDescent="0.25">
      <c r="A4424">
        <v>578151</v>
      </c>
      <c r="B4424" t="s">
        <v>2885</v>
      </c>
      <c r="C4424">
        <v>5308</v>
      </c>
      <c r="D4424" t="s">
        <v>2644</v>
      </c>
      <c r="E4424" t="s">
        <v>2642</v>
      </c>
      <c r="F4424" t="s">
        <v>2641</v>
      </c>
      <c r="G4424" t="s">
        <v>2633</v>
      </c>
      <c r="H4424" t="s">
        <v>2634</v>
      </c>
    </row>
    <row r="4425" spans="1:8" x14ac:dyDescent="0.25">
      <c r="A4425">
        <v>578169</v>
      </c>
      <c r="B4425" t="s">
        <v>2886</v>
      </c>
      <c r="C4425">
        <v>5307</v>
      </c>
      <c r="D4425" t="s">
        <v>2728</v>
      </c>
      <c r="E4425" t="s">
        <v>2642</v>
      </c>
      <c r="F4425" t="s">
        <v>2641</v>
      </c>
      <c r="G4425" t="s">
        <v>2633</v>
      </c>
      <c r="H4425" t="s">
        <v>2634</v>
      </c>
    </row>
    <row r="4426" spans="1:8" x14ac:dyDescent="0.25">
      <c r="A4426">
        <v>578177</v>
      </c>
      <c r="B4426" t="s">
        <v>3411</v>
      </c>
      <c r="C4426">
        <v>3203</v>
      </c>
      <c r="D4426" t="s">
        <v>3089</v>
      </c>
      <c r="E4426" t="s">
        <v>3018</v>
      </c>
      <c r="F4426" t="s">
        <v>3019</v>
      </c>
      <c r="G4426" t="s">
        <v>3012</v>
      </c>
      <c r="H4426" t="s">
        <v>3013</v>
      </c>
    </row>
    <row r="4427" spans="1:8" x14ac:dyDescent="0.25">
      <c r="A4427">
        <v>578185</v>
      </c>
      <c r="B4427" t="s">
        <v>2887</v>
      </c>
      <c r="C4427">
        <v>5310</v>
      </c>
      <c r="D4427" t="s">
        <v>2875</v>
      </c>
      <c r="E4427" t="s">
        <v>2642</v>
      </c>
      <c r="F4427" t="s">
        <v>2641</v>
      </c>
      <c r="G4427" t="s">
        <v>2633</v>
      </c>
      <c r="H4427" t="s">
        <v>2634</v>
      </c>
    </row>
    <row r="4428" spans="1:8" x14ac:dyDescent="0.25">
      <c r="A4428">
        <v>578193</v>
      </c>
      <c r="B4428" t="s">
        <v>2888</v>
      </c>
      <c r="C4428">
        <v>5308</v>
      </c>
      <c r="D4428" t="s">
        <v>2644</v>
      </c>
      <c r="E4428" t="s">
        <v>2642</v>
      </c>
      <c r="F4428" t="s">
        <v>2641</v>
      </c>
      <c r="G4428" t="s">
        <v>2633</v>
      </c>
      <c r="H4428" t="s">
        <v>2634</v>
      </c>
    </row>
    <row r="4429" spans="1:8" x14ac:dyDescent="0.25">
      <c r="A4429">
        <v>578207</v>
      </c>
      <c r="B4429" t="s">
        <v>2889</v>
      </c>
      <c r="C4429">
        <v>5310</v>
      </c>
      <c r="D4429" t="s">
        <v>2875</v>
      </c>
      <c r="E4429" t="s">
        <v>2642</v>
      </c>
      <c r="F4429" t="s">
        <v>2641</v>
      </c>
      <c r="G4429" t="s">
        <v>2633</v>
      </c>
      <c r="H4429" t="s">
        <v>2634</v>
      </c>
    </row>
    <row r="4430" spans="1:8" x14ac:dyDescent="0.25">
      <c r="A4430">
        <v>578215</v>
      </c>
      <c r="B4430" t="s">
        <v>2890</v>
      </c>
      <c r="C4430">
        <v>5312</v>
      </c>
      <c r="D4430" t="s">
        <v>2641</v>
      </c>
      <c r="E4430" t="s">
        <v>2642</v>
      </c>
      <c r="F4430" t="s">
        <v>2641</v>
      </c>
      <c r="G4430" t="s">
        <v>2633</v>
      </c>
      <c r="H4430" t="s">
        <v>2634</v>
      </c>
    </row>
    <row r="4431" spans="1:8" x14ac:dyDescent="0.25">
      <c r="A4431">
        <v>578223</v>
      </c>
      <c r="B4431" t="s">
        <v>3412</v>
      </c>
      <c r="C4431">
        <v>3203</v>
      </c>
      <c r="D4431" t="s">
        <v>3089</v>
      </c>
      <c r="E4431" t="s">
        <v>3018</v>
      </c>
      <c r="F4431" t="s">
        <v>3019</v>
      </c>
      <c r="G4431" t="s">
        <v>3012</v>
      </c>
      <c r="H4431" t="s">
        <v>3013</v>
      </c>
    </row>
    <row r="4432" spans="1:8" x14ac:dyDescent="0.25">
      <c r="A4432">
        <v>578231</v>
      </c>
      <c r="B4432" t="s">
        <v>2891</v>
      </c>
      <c r="C4432">
        <v>5312</v>
      </c>
      <c r="D4432" t="s">
        <v>2641</v>
      </c>
      <c r="E4432" t="s">
        <v>2642</v>
      </c>
      <c r="F4432" t="s">
        <v>2641</v>
      </c>
      <c r="G4432" t="s">
        <v>2633</v>
      </c>
      <c r="H4432" t="s">
        <v>2634</v>
      </c>
    </row>
    <row r="4433" spans="1:8" x14ac:dyDescent="0.25">
      <c r="A4433">
        <v>578240</v>
      </c>
      <c r="B4433" t="s">
        <v>2685</v>
      </c>
      <c r="C4433">
        <v>3205</v>
      </c>
      <c r="D4433" t="s">
        <v>3019</v>
      </c>
      <c r="E4433" t="s">
        <v>3018</v>
      </c>
      <c r="F4433" t="s">
        <v>3019</v>
      </c>
      <c r="G4433" t="s">
        <v>3012</v>
      </c>
      <c r="H4433" t="s">
        <v>3013</v>
      </c>
    </row>
    <row r="4434" spans="1:8" x14ac:dyDescent="0.25">
      <c r="A4434">
        <v>578258</v>
      </c>
      <c r="B4434" t="s">
        <v>2892</v>
      </c>
      <c r="C4434">
        <v>5310</v>
      </c>
      <c r="D4434" t="s">
        <v>2875</v>
      </c>
      <c r="E4434" t="s">
        <v>2642</v>
      </c>
      <c r="F4434" t="s">
        <v>2641</v>
      </c>
      <c r="G4434" t="s">
        <v>2633</v>
      </c>
      <c r="H4434" t="s">
        <v>2634</v>
      </c>
    </row>
    <row r="4435" spans="1:8" x14ac:dyDescent="0.25">
      <c r="A4435">
        <v>578266</v>
      </c>
      <c r="B4435" t="s">
        <v>2893</v>
      </c>
      <c r="C4435">
        <v>5308</v>
      </c>
      <c r="D4435" t="s">
        <v>2644</v>
      </c>
      <c r="E4435" t="s">
        <v>2642</v>
      </c>
      <c r="F4435" t="s">
        <v>2641</v>
      </c>
      <c r="G4435" t="s">
        <v>2633</v>
      </c>
      <c r="H4435" t="s">
        <v>2634</v>
      </c>
    </row>
    <row r="4436" spans="1:8" x14ac:dyDescent="0.25">
      <c r="A4436">
        <v>578274</v>
      </c>
      <c r="B4436" t="s">
        <v>2894</v>
      </c>
      <c r="C4436">
        <v>5308</v>
      </c>
      <c r="D4436" t="s">
        <v>2644</v>
      </c>
      <c r="E4436" t="s">
        <v>2642</v>
      </c>
      <c r="F4436" t="s">
        <v>2641</v>
      </c>
      <c r="G4436" t="s">
        <v>2633</v>
      </c>
      <c r="H4436" t="s">
        <v>2634</v>
      </c>
    </row>
    <row r="4437" spans="1:8" x14ac:dyDescent="0.25">
      <c r="A4437">
        <v>578282</v>
      </c>
      <c r="B4437" t="s">
        <v>2895</v>
      </c>
      <c r="C4437">
        <v>5308</v>
      </c>
      <c r="D4437" t="s">
        <v>2644</v>
      </c>
      <c r="E4437" t="s">
        <v>2642</v>
      </c>
      <c r="F4437" t="s">
        <v>2641</v>
      </c>
      <c r="G4437" t="s">
        <v>2633</v>
      </c>
      <c r="H4437" t="s">
        <v>2634</v>
      </c>
    </row>
    <row r="4438" spans="1:8" x14ac:dyDescent="0.25">
      <c r="A4438">
        <v>578291</v>
      </c>
      <c r="B4438" t="s">
        <v>2896</v>
      </c>
      <c r="C4438">
        <v>5310</v>
      </c>
      <c r="D4438" t="s">
        <v>2875</v>
      </c>
      <c r="E4438" t="s">
        <v>2642</v>
      </c>
      <c r="F4438" t="s">
        <v>2641</v>
      </c>
      <c r="G4438" t="s">
        <v>2633</v>
      </c>
      <c r="H4438" t="s">
        <v>2634</v>
      </c>
    </row>
    <row r="4439" spans="1:8" x14ac:dyDescent="0.25">
      <c r="A4439">
        <v>578304</v>
      </c>
      <c r="B4439" t="s">
        <v>2897</v>
      </c>
      <c r="C4439">
        <v>5312</v>
      </c>
      <c r="D4439" t="s">
        <v>2641</v>
      </c>
      <c r="E4439" t="s">
        <v>2642</v>
      </c>
      <c r="F4439" t="s">
        <v>2641</v>
      </c>
      <c r="G4439" t="s">
        <v>2633</v>
      </c>
      <c r="H4439" t="s">
        <v>2634</v>
      </c>
    </row>
    <row r="4440" spans="1:8" x14ac:dyDescent="0.25">
      <c r="A4440">
        <v>578312</v>
      </c>
      <c r="B4440" t="s">
        <v>3413</v>
      </c>
      <c r="C4440">
        <v>3205</v>
      </c>
      <c r="D4440" t="s">
        <v>3019</v>
      </c>
      <c r="E4440" t="s">
        <v>3018</v>
      </c>
      <c r="F4440" t="s">
        <v>3019</v>
      </c>
      <c r="G4440" t="s">
        <v>3012</v>
      </c>
      <c r="H4440" t="s">
        <v>3013</v>
      </c>
    </row>
    <row r="4441" spans="1:8" x14ac:dyDescent="0.25">
      <c r="A4441">
        <v>578321</v>
      </c>
      <c r="B4441" t="s">
        <v>3414</v>
      </c>
      <c r="C4441">
        <v>3205</v>
      </c>
      <c r="D4441" t="s">
        <v>3019</v>
      </c>
      <c r="E4441" t="s">
        <v>3018</v>
      </c>
      <c r="F4441" t="s">
        <v>3019</v>
      </c>
      <c r="G4441" t="s">
        <v>3012</v>
      </c>
      <c r="H4441" t="s">
        <v>3013</v>
      </c>
    </row>
    <row r="4442" spans="1:8" x14ac:dyDescent="0.25">
      <c r="A4442">
        <v>578339</v>
      </c>
      <c r="B4442" t="s">
        <v>2898</v>
      </c>
      <c r="C4442">
        <v>5308</v>
      </c>
      <c r="D4442" t="s">
        <v>2644</v>
      </c>
      <c r="E4442" t="s">
        <v>2642</v>
      </c>
      <c r="F4442" t="s">
        <v>2641</v>
      </c>
      <c r="G4442" t="s">
        <v>2633</v>
      </c>
      <c r="H4442" t="s">
        <v>2634</v>
      </c>
    </row>
    <row r="4443" spans="1:8" x14ac:dyDescent="0.25">
      <c r="A4443">
        <v>578347</v>
      </c>
      <c r="B4443" t="s">
        <v>2728</v>
      </c>
      <c r="C4443">
        <v>5307</v>
      </c>
      <c r="D4443" t="s">
        <v>2728</v>
      </c>
      <c r="E4443" t="s">
        <v>2642</v>
      </c>
      <c r="F4443" t="s">
        <v>2641</v>
      </c>
      <c r="G4443" t="s">
        <v>2633</v>
      </c>
      <c r="H4443" t="s">
        <v>2634</v>
      </c>
    </row>
    <row r="4444" spans="1:8" x14ac:dyDescent="0.25">
      <c r="A4444">
        <v>578355</v>
      </c>
      <c r="B4444" t="s">
        <v>2899</v>
      </c>
      <c r="C4444">
        <v>5307</v>
      </c>
      <c r="D4444" t="s">
        <v>2728</v>
      </c>
      <c r="E4444" t="s">
        <v>2642</v>
      </c>
      <c r="F4444" t="s">
        <v>2641</v>
      </c>
      <c r="G4444" t="s">
        <v>2633</v>
      </c>
      <c r="H4444" t="s">
        <v>2634</v>
      </c>
    </row>
    <row r="4445" spans="1:8" x14ac:dyDescent="0.25">
      <c r="A4445">
        <v>578363</v>
      </c>
      <c r="B4445" t="s">
        <v>726</v>
      </c>
      <c r="C4445">
        <v>5307</v>
      </c>
      <c r="D4445" t="s">
        <v>2728</v>
      </c>
      <c r="E4445" t="s">
        <v>2642</v>
      </c>
      <c r="F4445" t="s">
        <v>2641</v>
      </c>
      <c r="G4445" t="s">
        <v>2633</v>
      </c>
      <c r="H4445" t="s">
        <v>2634</v>
      </c>
    </row>
    <row r="4446" spans="1:8" x14ac:dyDescent="0.25">
      <c r="A4446">
        <v>578371</v>
      </c>
      <c r="B4446" t="s">
        <v>2900</v>
      </c>
      <c r="C4446">
        <v>5308</v>
      </c>
      <c r="D4446" t="s">
        <v>2644</v>
      </c>
      <c r="E4446" t="s">
        <v>2642</v>
      </c>
      <c r="F4446" t="s">
        <v>2641</v>
      </c>
      <c r="G4446" t="s">
        <v>2633</v>
      </c>
      <c r="H4446" t="s">
        <v>2634</v>
      </c>
    </row>
    <row r="4447" spans="1:8" x14ac:dyDescent="0.25">
      <c r="A4447">
        <v>578380</v>
      </c>
      <c r="B4447" t="s">
        <v>2901</v>
      </c>
      <c r="C4447">
        <v>5308</v>
      </c>
      <c r="D4447" t="s">
        <v>2644</v>
      </c>
      <c r="E4447" t="s">
        <v>2642</v>
      </c>
      <c r="F4447" t="s">
        <v>2641</v>
      </c>
      <c r="G4447" t="s">
        <v>2633</v>
      </c>
      <c r="H4447" t="s">
        <v>2634</v>
      </c>
    </row>
    <row r="4448" spans="1:8" x14ac:dyDescent="0.25">
      <c r="A4448">
        <v>578398</v>
      </c>
      <c r="B4448" t="s">
        <v>2902</v>
      </c>
      <c r="C4448">
        <v>5312</v>
      </c>
      <c r="D4448" t="s">
        <v>2641</v>
      </c>
      <c r="E4448" t="s">
        <v>2642</v>
      </c>
      <c r="F4448" t="s">
        <v>2641</v>
      </c>
      <c r="G4448" t="s">
        <v>2633</v>
      </c>
      <c r="H4448" t="s">
        <v>2634</v>
      </c>
    </row>
    <row r="4449" spans="1:8" x14ac:dyDescent="0.25">
      <c r="A4449">
        <v>578401</v>
      </c>
      <c r="B4449" t="s">
        <v>2903</v>
      </c>
      <c r="C4449">
        <v>5308</v>
      </c>
      <c r="D4449" t="s">
        <v>2644</v>
      </c>
      <c r="E4449" t="s">
        <v>2642</v>
      </c>
      <c r="F4449" t="s">
        <v>2641</v>
      </c>
      <c r="G4449" t="s">
        <v>2633</v>
      </c>
      <c r="H4449" t="s">
        <v>2634</v>
      </c>
    </row>
    <row r="4450" spans="1:8" x14ac:dyDescent="0.25">
      <c r="A4450">
        <v>578410</v>
      </c>
      <c r="B4450" t="s">
        <v>3415</v>
      </c>
      <c r="C4450">
        <v>3203</v>
      </c>
      <c r="D4450" t="s">
        <v>3089</v>
      </c>
      <c r="E4450" t="s">
        <v>3018</v>
      </c>
      <c r="F4450" t="s">
        <v>3019</v>
      </c>
      <c r="G4450" t="s">
        <v>3012</v>
      </c>
      <c r="H4450" t="s">
        <v>3013</v>
      </c>
    </row>
    <row r="4451" spans="1:8" x14ac:dyDescent="0.25">
      <c r="A4451">
        <v>578428</v>
      </c>
      <c r="B4451" t="s">
        <v>1170</v>
      </c>
      <c r="C4451">
        <v>5307</v>
      </c>
      <c r="D4451" t="s">
        <v>2728</v>
      </c>
      <c r="E4451" t="s">
        <v>2642</v>
      </c>
      <c r="F4451" t="s">
        <v>2641</v>
      </c>
      <c r="G4451" t="s">
        <v>2633</v>
      </c>
      <c r="H4451" t="s">
        <v>2634</v>
      </c>
    </row>
    <row r="4452" spans="1:8" x14ac:dyDescent="0.25">
      <c r="A4452">
        <v>578436</v>
      </c>
      <c r="B4452" t="s">
        <v>1190</v>
      </c>
      <c r="C4452">
        <v>3203</v>
      </c>
      <c r="D4452" t="s">
        <v>3089</v>
      </c>
      <c r="E4452" t="s">
        <v>3018</v>
      </c>
      <c r="F4452" t="s">
        <v>3019</v>
      </c>
      <c r="G4452" t="s">
        <v>3012</v>
      </c>
      <c r="H4452" t="s">
        <v>3013</v>
      </c>
    </row>
    <row r="4453" spans="1:8" x14ac:dyDescent="0.25">
      <c r="A4453">
        <v>578444</v>
      </c>
      <c r="B4453" t="s">
        <v>2644</v>
      </c>
      <c r="C4453">
        <v>5308</v>
      </c>
      <c r="D4453" t="s">
        <v>2644</v>
      </c>
      <c r="E4453" t="s">
        <v>2642</v>
      </c>
      <c r="F4453" t="s">
        <v>2641</v>
      </c>
      <c r="G4453" t="s">
        <v>2633</v>
      </c>
      <c r="H4453" t="s">
        <v>2634</v>
      </c>
    </row>
    <row r="4454" spans="1:8" x14ac:dyDescent="0.25">
      <c r="A4454">
        <v>578452</v>
      </c>
      <c r="B4454" t="s">
        <v>2904</v>
      </c>
      <c r="C4454">
        <v>5310</v>
      </c>
      <c r="D4454" t="s">
        <v>2875</v>
      </c>
      <c r="E4454" t="s">
        <v>2642</v>
      </c>
      <c r="F4454" t="s">
        <v>2641</v>
      </c>
      <c r="G4454" t="s">
        <v>2633</v>
      </c>
      <c r="H4454" t="s">
        <v>2634</v>
      </c>
    </row>
    <row r="4455" spans="1:8" x14ac:dyDescent="0.25">
      <c r="A4455">
        <v>578461</v>
      </c>
      <c r="B4455" t="s">
        <v>3416</v>
      </c>
      <c r="C4455">
        <v>3205</v>
      </c>
      <c r="D4455" t="s">
        <v>3019</v>
      </c>
      <c r="E4455" t="s">
        <v>3018</v>
      </c>
      <c r="F4455" t="s">
        <v>3019</v>
      </c>
      <c r="G4455" t="s">
        <v>3012</v>
      </c>
      <c r="H4455" t="s">
        <v>3013</v>
      </c>
    </row>
    <row r="4456" spans="1:8" x14ac:dyDescent="0.25">
      <c r="A4456">
        <v>578479</v>
      </c>
      <c r="B4456" t="s">
        <v>2905</v>
      </c>
      <c r="C4456">
        <v>5310</v>
      </c>
      <c r="D4456" t="s">
        <v>2875</v>
      </c>
      <c r="E4456" t="s">
        <v>2642</v>
      </c>
      <c r="F4456" t="s">
        <v>2641</v>
      </c>
      <c r="G4456" t="s">
        <v>2633</v>
      </c>
      <c r="H4456" t="s">
        <v>2634</v>
      </c>
    </row>
    <row r="4457" spans="1:8" x14ac:dyDescent="0.25">
      <c r="A4457">
        <v>578487</v>
      </c>
      <c r="B4457" t="s">
        <v>2906</v>
      </c>
      <c r="C4457">
        <v>5312</v>
      </c>
      <c r="D4457" t="s">
        <v>2641</v>
      </c>
      <c r="E4457" t="s">
        <v>2642</v>
      </c>
      <c r="F4457" t="s">
        <v>2641</v>
      </c>
      <c r="G4457" t="s">
        <v>2633</v>
      </c>
      <c r="H4457" t="s">
        <v>2634</v>
      </c>
    </row>
    <row r="4458" spans="1:8" x14ac:dyDescent="0.25">
      <c r="A4458">
        <v>578495</v>
      </c>
      <c r="B4458" t="s">
        <v>3417</v>
      </c>
      <c r="C4458">
        <v>3214</v>
      </c>
      <c r="D4458" t="s">
        <v>2377</v>
      </c>
      <c r="E4458" t="s">
        <v>3018</v>
      </c>
      <c r="F4458" t="s">
        <v>3019</v>
      </c>
      <c r="G4458" t="s">
        <v>3012</v>
      </c>
      <c r="H4458" t="s">
        <v>3013</v>
      </c>
    </row>
    <row r="4459" spans="1:8" x14ac:dyDescent="0.25">
      <c r="A4459">
        <v>578509</v>
      </c>
      <c r="B4459" t="s">
        <v>2907</v>
      </c>
      <c r="C4459">
        <v>5307</v>
      </c>
      <c r="D4459" t="s">
        <v>2728</v>
      </c>
      <c r="E4459" t="s">
        <v>2642</v>
      </c>
      <c r="F4459" t="s">
        <v>2641</v>
      </c>
      <c r="G4459" t="s">
        <v>2633</v>
      </c>
      <c r="H4459" t="s">
        <v>2634</v>
      </c>
    </row>
    <row r="4460" spans="1:8" x14ac:dyDescent="0.25">
      <c r="A4460">
        <v>578517</v>
      </c>
      <c r="B4460" t="s">
        <v>3418</v>
      </c>
      <c r="C4460">
        <v>3214</v>
      </c>
      <c r="D4460" t="s">
        <v>2377</v>
      </c>
      <c r="E4460" t="s">
        <v>3018</v>
      </c>
      <c r="F4460" t="s">
        <v>3019</v>
      </c>
      <c r="G4460" t="s">
        <v>3012</v>
      </c>
      <c r="H4460" t="s">
        <v>3013</v>
      </c>
    </row>
    <row r="4461" spans="1:8" x14ac:dyDescent="0.25">
      <c r="A4461">
        <v>578525</v>
      </c>
      <c r="B4461" t="s">
        <v>233</v>
      </c>
      <c r="C4461">
        <v>3214</v>
      </c>
      <c r="D4461" t="s">
        <v>2377</v>
      </c>
      <c r="E4461" t="s">
        <v>3018</v>
      </c>
      <c r="F4461" t="s">
        <v>3019</v>
      </c>
      <c r="G4461" t="s">
        <v>3012</v>
      </c>
      <c r="H4461" t="s">
        <v>3013</v>
      </c>
    </row>
    <row r="4462" spans="1:8" x14ac:dyDescent="0.25">
      <c r="A4462">
        <v>578533</v>
      </c>
      <c r="B4462" t="s">
        <v>2588</v>
      </c>
      <c r="C4462">
        <v>3214</v>
      </c>
      <c r="D4462" t="s">
        <v>2377</v>
      </c>
      <c r="E4462" t="s">
        <v>3018</v>
      </c>
      <c r="F4462" t="s">
        <v>3019</v>
      </c>
      <c r="G4462" t="s">
        <v>3012</v>
      </c>
      <c r="H4462" t="s">
        <v>3013</v>
      </c>
    </row>
    <row r="4463" spans="1:8" x14ac:dyDescent="0.25">
      <c r="A4463">
        <v>578541</v>
      </c>
      <c r="B4463" t="s">
        <v>3280</v>
      </c>
      <c r="C4463">
        <v>3201</v>
      </c>
      <c r="D4463" t="s">
        <v>3025</v>
      </c>
      <c r="E4463" t="s">
        <v>3022</v>
      </c>
      <c r="F4463" t="s">
        <v>3023</v>
      </c>
      <c r="G4463" t="s">
        <v>3012</v>
      </c>
      <c r="H4463" t="s">
        <v>3013</v>
      </c>
    </row>
    <row r="4464" spans="1:8" x14ac:dyDescent="0.25">
      <c r="A4464">
        <v>578550</v>
      </c>
      <c r="B4464" t="s">
        <v>2908</v>
      </c>
      <c r="C4464">
        <v>5312</v>
      </c>
      <c r="D4464" t="s">
        <v>2641</v>
      </c>
      <c r="E4464" t="s">
        <v>2642</v>
      </c>
      <c r="F4464" t="s">
        <v>2641</v>
      </c>
      <c r="G4464" t="s">
        <v>2633</v>
      </c>
      <c r="H4464" t="s">
        <v>2634</v>
      </c>
    </row>
    <row r="4465" spans="1:8" x14ac:dyDescent="0.25">
      <c r="A4465">
        <v>578568</v>
      </c>
      <c r="B4465" t="s">
        <v>3419</v>
      </c>
      <c r="C4465">
        <v>3207</v>
      </c>
      <c r="D4465" t="s">
        <v>3040</v>
      </c>
      <c r="E4465" t="s">
        <v>3022</v>
      </c>
      <c r="F4465" t="s">
        <v>3023</v>
      </c>
      <c r="G4465" t="s">
        <v>3012</v>
      </c>
      <c r="H4465" t="s">
        <v>3013</v>
      </c>
    </row>
    <row r="4466" spans="1:8" x14ac:dyDescent="0.25">
      <c r="A4466">
        <v>578576</v>
      </c>
      <c r="B4466" t="s">
        <v>2875</v>
      </c>
      <c r="C4466">
        <v>5310</v>
      </c>
      <c r="D4466" t="s">
        <v>2875</v>
      </c>
      <c r="E4466" t="s">
        <v>2642</v>
      </c>
      <c r="F4466" t="s">
        <v>2641</v>
      </c>
      <c r="G4466" t="s">
        <v>2633</v>
      </c>
      <c r="H4466" t="s">
        <v>2634</v>
      </c>
    </row>
    <row r="4467" spans="1:8" x14ac:dyDescent="0.25">
      <c r="A4467">
        <v>578584</v>
      </c>
      <c r="B4467" t="s">
        <v>2909</v>
      </c>
      <c r="C4467">
        <v>5310</v>
      </c>
      <c r="D4467" t="s">
        <v>2875</v>
      </c>
      <c r="E4467" t="s">
        <v>2642</v>
      </c>
      <c r="F4467" t="s">
        <v>2641</v>
      </c>
      <c r="G4467" t="s">
        <v>2633</v>
      </c>
      <c r="H4467" t="s">
        <v>2634</v>
      </c>
    </row>
    <row r="4468" spans="1:8" x14ac:dyDescent="0.25">
      <c r="A4468">
        <v>578592</v>
      </c>
      <c r="B4468" t="s">
        <v>3420</v>
      </c>
      <c r="C4468">
        <v>3207</v>
      </c>
      <c r="D4468" t="s">
        <v>3040</v>
      </c>
      <c r="E4468" t="s">
        <v>3022</v>
      </c>
      <c r="F4468" t="s">
        <v>3023</v>
      </c>
      <c r="G4468" t="s">
        <v>3012</v>
      </c>
      <c r="H4468" t="s">
        <v>3013</v>
      </c>
    </row>
    <row r="4469" spans="1:8" x14ac:dyDescent="0.25">
      <c r="A4469">
        <v>578606</v>
      </c>
      <c r="B4469" t="s">
        <v>3421</v>
      </c>
      <c r="C4469">
        <v>3209</v>
      </c>
      <c r="D4469" t="s">
        <v>3042</v>
      </c>
      <c r="E4469" t="s">
        <v>3043</v>
      </c>
      <c r="F4469" t="s">
        <v>3044</v>
      </c>
      <c r="G4469" t="s">
        <v>3012</v>
      </c>
      <c r="H4469" t="s">
        <v>3013</v>
      </c>
    </row>
    <row r="4470" spans="1:8" x14ac:dyDescent="0.25">
      <c r="A4470">
        <v>578614</v>
      </c>
      <c r="B4470" t="s">
        <v>3422</v>
      </c>
      <c r="C4470">
        <v>3207</v>
      </c>
      <c r="D4470" t="s">
        <v>3040</v>
      </c>
      <c r="E4470" t="s">
        <v>3022</v>
      </c>
      <c r="F4470" t="s">
        <v>3023</v>
      </c>
      <c r="G4470" t="s">
        <v>3012</v>
      </c>
      <c r="H4470" t="s">
        <v>3013</v>
      </c>
    </row>
    <row r="4471" spans="1:8" x14ac:dyDescent="0.25">
      <c r="A4471">
        <v>578622</v>
      </c>
      <c r="B4471" t="s">
        <v>2910</v>
      </c>
      <c r="C4471">
        <v>5307</v>
      </c>
      <c r="D4471" t="s">
        <v>2728</v>
      </c>
      <c r="E4471" t="s">
        <v>2642</v>
      </c>
      <c r="F4471" t="s">
        <v>2641</v>
      </c>
      <c r="G4471" t="s">
        <v>2633</v>
      </c>
      <c r="H4471" t="s">
        <v>2634</v>
      </c>
    </row>
    <row r="4472" spans="1:8" x14ac:dyDescent="0.25">
      <c r="A4472">
        <v>578631</v>
      </c>
      <c r="B4472" t="s">
        <v>2911</v>
      </c>
      <c r="C4472">
        <v>5310</v>
      </c>
      <c r="D4472" t="s">
        <v>2875</v>
      </c>
      <c r="E4472" t="s">
        <v>2642</v>
      </c>
      <c r="F4472" t="s">
        <v>2641</v>
      </c>
      <c r="G4472" t="s">
        <v>2633</v>
      </c>
      <c r="H4472" t="s">
        <v>2634</v>
      </c>
    </row>
    <row r="4473" spans="1:8" x14ac:dyDescent="0.25">
      <c r="A4473">
        <v>578649</v>
      </c>
      <c r="B4473" t="s">
        <v>2912</v>
      </c>
      <c r="C4473">
        <v>5310</v>
      </c>
      <c r="D4473" t="s">
        <v>2875</v>
      </c>
      <c r="E4473" t="s">
        <v>2642</v>
      </c>
      <c r="F4473" t="s">
        <v>2641</v>
      </c>
      <c r="G4473" t="s">
        <v>2633</v>
      </c>
      <c r="H4473" t="s">
        <v>2634</v>
      </c>
    </row>
    <row r="4474" spans="1:8" x14ac:dyDescent="0.25">
      <c r="A4474">
        <v>578657</v>
      </c>
      <c r="B4474" t="s">
        <v>2913</v>
      </c>
      <c r="C4474">
        <v>5312</v>
      </c>
      <c r="D4474" t="s">
        <v>2641</v>
      </c>
      <c r="E4474" t="s">
        <v>2642</v>
      </c>
      <c r="F4474" t="s">
        <v>2641</v>
      </c>
      <c r="G4474" t="s">
        <v>2633</v>
      </c>
      <c r="H4474" t="s">
        <v>2634</v>
      </c>
    </row>
    <row r="4475" spans="1:8" x14ac:dyDescent="0.25">
      <c r="A4475">
        <v>578665</v>
      </c>
      <c r="B4475" t="s">
        <v>3423</v>
      </c>
      <c r="C4475">
        <v>3206</v>
      </c>
      <c r="D4475" t="s">
        <v>3031</v>
      </c>
      <c r="E4475" t="s">
        <v>3029</v>
      </c>
      <c r="F4475" t="s">
        <v>3030</v>
      </c>
      <c r="G4475" t="s">
        <v>3012</v>
      </c>
      <c r="H4475" t="s">
        <v>3013</v>
      </c>
    </row>
    <row r="4476" spans="1:8" x14ac:dyDescent="0.25">
      <c r="A4476">
        <v>578673</v>
      </c>
      <c r="B4476" t="s">
        <v>2914</v>
      </c>
      <c r="C4476">
        <v>5312</v>
      </c>
      <c r="D4476" t="s">
        <v>2641</v>
      </c>
      <c r="E4476" t="s">
        <v>2642</v>
      </c>
      <c r="F4476" t="s">
        <v>2641</v>
      </c>
      <c r="G4476" t="s">
        <v>2633</v>
      </c>
      <c r="H4476" t="s">
        <v>2634</v>
      </c>
    </row>
    <row r="4477" spans="1:8" x14ac:dyDescent="0.25">
      <c r="A4477">
        <v>578681</v>
      </c>
      <c r="B4477" t="s">
        <v>2915</v>
      </c>
      <c r="C4477">
        <v>5312</v>
      </c>
      <c r="D4477" t="s">
        <v>2641</v>
      </c>
      <c r="E4477" t="s">
        <v>2642</v>
      </c>
      <c r="F4477" t="s">
        <v>2641</v>
      </c>
      <c r="G4477" t="s">
        <v>2633</v>
      </c>
      <c r="H4477" t="s">
        <v>2634</v>
      </c>
    </row>
    <row r="4478" spans="1:8" x14ac:dyDescent="0.25">
      <c r="A4478">
        <v>578690</v>
      </c>
      <c r="B4478" t="s">
        <v>2605</v>
      </c>
      <c r="C4478">
        <v>5308</v>
      </c>
      <c r="D4478" t="s">
        <v>2644</v>
      </c>
      <c r="E4478" t="s">
        <v>2642</v>
      </c>
      <c r="F4478" t="s">
        <v>2641</v>
      </c>
      <c r="G4478" t="s">
        <v>2633</v>
      </c>
      <c r="H4478" t="s">
        <v>2634</v>
      </c>
    </row>
    <row r="4479" spans="1:8" x14ac:dyDescent="0.25">
      <c r="A4479">
        <v>578703</v>
      </c>
      <c r="B4479" t="s">
        <v>2916</v>
      </c>
      <c r="C4479">
        <v>5312</v>
      </c>
      <c r="D4479" t="s">
        <v>2641</v>
      </c>
      <c r="E4479" t="s">
        <v>2642</v>
      </c>
      <c r="F4479" t="s">
        <v>2641</v>
      </c>
      <c r="G4479" t="s">
        <v>2633</v>
      </c>
      <c r="H4479" t="s">
        <v>2634</v>
      </c>
    </row>
    <row r="4480" spans="1:8" x14ac:dyDescent="0.25">
      <c r="A4480">
        <v>578711</v>
      </c>
      <c r="B4480" t="s">
        <v>2917</v>
      </c>
      <c r="C4480">
        <v>5308</v>
      </c>
      <c r="D4480" t="s">
        <v>2644</v>
      </c>
      <c r="E4480" t="s">
        <v>2642</v>
      </c>
      <c r="F4480" t="s">
        <v>2641</v>
      </c>
      <c r="G4480" t="s">
        <v>2633</v>
      </c>
      <c r="H4480" t="s">
        <v>2634</v>
      </c>
    </row>
    <row r="4481" spans="1:8" x14ac:dyDescent="0.25">
      <c r="A4481">
        <v>578720</v>
      </c>
      <c r="B4481" t="s">
        <v>2918</v>
      </c>
      <c r="C4481">
        <v>5310</v>
      </c>
      <c r="D4481" t="s">
        <v>2875</v>
      </c>
      <c r="E4481" t="s">
        <v>2642</v>
      </c>
      <c r="F4481" t="s">
        <v>2641</v>
      </c>
      <c r="G4481" t="s">
        <v>2633</v>
      </c>
      <c r="H4481" t="s">
        <v>2634</v>
      </c>
    </row>
    <row r="4482" spans="1:8" x14ac:dyDescent="0.25">
      <c r="A4482">
        <v>578738</v>
      </c>
      <c r="B4482" t="s">
        <v>748</v>
      </c>
      <c r="C4482">
        <v>5307</v>
      </c>
      <c r="D4482" t="s">
        <v>2728</v>
      </c>
      <c r="E4482" t="s">
        <v>2642</v>
      </c>
      <c r="F4482" t="s">
        <v>2641</v>
      </c>
      <c r="G4482" t="s">
        <v>2633</v>
      </c>
      <c r="H4482" t="s">
        <v>2634</v>
      </c>
    </row>
    <row r="4483" spans="1:8" x14ac:dyDescent="0.25">
      <c r="A4483">
        <v>578746</v>
      </c>
      <c r="B4483" t="s">
        <v>1431</v>
      </c>
      <c r="C4483">
        <v>5307</v>
      </c>
      <c r="D4483" t="s">
        <v>2728</v>
      </c>
      <c r="E4483" t="s">
        <v>2642</v>
      </c>
      <c r="F4483" t="s">
        <v>2641</v>
      </c>
      <c r="G4483" t="s">
        <v>2633</v>
      </c>
      <c r="H4483" t="s">
        <v>2634</v>
      </c>
    </row>
    <row r="4484" spans="1:8" x14ac:dyDescent="0.25">
      <c r="A4484">
        <v>578754</v>
      </c>
      <c r="B4484" t="s">
        <v>2919</v>
      </c>
      <c r="C4484">
        <v>5312</v>
      </c>
      <c r="D4484" t="s">
        <v>2641</v>
      </c>
      <c r="E4484" t="s">
        <v>2642</v>
      </c>
      <c r="F4484" t="s">
        <v>2641</v>
      </c>
      <c r="G4484" t="s">
        <v>2633</v>
      </c>
      <c r="H4484" t="s">
        <v>2634</v>
      </c>
    </row>
    <row r="4485" spans="1:8" x14ac:dyDescent="0.25">
      <c r="A4485">
        <v>578762</v>
      </c>
      <c r="B4485" t="s">
        <v>1190</v>
      </c>
      <c r="C4485">
        <v>5308</v>
      </c>
      <c r="D4485" t="s">
        <v>2644</v>
      </c>
      <c r="E4485" t="s">
        <v>2642</v>
      </c>
      <c r="F4485" t="s">
        <v>2641</v>
      </c>
      <c r="G4485" t="s">
        <v>2633</v>
      </c>
      <c r="H4485" t="s">
        <v>2634</v>
      </c>
    </row>
    <row r="4486" spans="1:8" x14ac:dyDescent="0.25">
      <c r="A4486">
        <v>578771</v>
      </c>
      <c r="B4486" t="s">
        <v>3424</v>
      </c>
      <c r="C4486">
        <v>3206</v>
      </c>
      <c r="D4486" t="s">
        <v>3031</v>
      </c>
      <c r="E4486" t="s">
        <v>3029</v>
      </c>
      <c r="F4486" t="s">
        <v>3030</v>
      </c>
      <c r="G4486" t="s">
        <v>3012</v>
      </c>
      <c r="H4486" t="s">
        <v>3013</v>
      </c>
    </row>
    <row r="4487" spans="1:8" x14ac:dyDescent="0.25">
      <c r="A4487">
        <v>578789</v>
      </c>
      <c r="B4487" t="s">
        <v>2077</v>
      </c>
      <c r="C4487">
        <v>5308</v>
      </c>
      <c r="D4487" t="s">
        <v>2644</v>
      </c>
      <c r="E4487" t="s">
        <v>2642</v>
      </c>
      <c r="F4487" t="s">
        <v>2641</v>
      </c>
      <c r="G4487" t="s">
        <v>2633</v>
      </c>
      <c r="H4487" t="s">
        <v>2634</v>
      </c>
    </row>
    <row r="4488" spans="1:8" x14ac:dyDescent="0.25">
      <c r="A4488">
        <v>578797</v>
      </c>
      <c r="B4488" t="s">
        <v>3425</v>
      </c>
      <c r="C4488">
        <v>3206</v>
      </c>
      <c r="D4488" t="s">
        <v>3031</v>
      </c>
      <c r="E4488" t="s">
        <v>3029</v>
      </c>
      <c r="F4488" t="s">
        <v>3030</v>
      </c>
      <c r="G4488" t="s">
        <v>3012</v>
      </c>
      <c r="H4488" t="s">
        <v>3013</v>
      </c>
    </row>
    <row r="4489" spans="1:8" x14ac:dyDescent="0.25">
      <c r="A4489">
        <v>578801</v>
      </c>
      <c r="B4489" t="s">
        <v>2920</v>
      </c>
      <c r="C4489">
        <v>5310</v>
      </c>
      <c r="D4489" t="s">
        <v>2875</v>
      </c>
      <c r="E4489" t="s">
        <v>2642</v>
      </c>
      <c r="F4489" t="s">
        <v>2641</v>
      </c>
      <c r="G4489" t="s">
        <v>2633</v>
      </c>
      <c r="H4489" t="s">
        <v>2634</v>
      </c>
    </row>
    <row r="4490" spans="1:8" x14ac:dyDescent="0.25">
      <c r="A4490">
        <v>578819</v>
      </c>
      <c r="B4490" t="s">
        <v>2921</v>
      </c>
      <c r="C4490">
        <v>5307</v>
      </c>
      <c r="D4490" t="s">
        <v>2728</v>
      </c>
      <c r="E4490" t="s">
        <v>2642</v>
      </c>
      <c r="F4490" t="s">
        <v>2641</v>
      </c>
      <c r="G4490" t="s">
        <v>2633</v>
      </c>
      <c r="H4490" t="s">
        <v>2634</v>
      </c>
    </row>
    <row r="4491" spans="1:8" x14ac:dyDescent="0.25">
      <c r="A4491">
        <v>578827</v>
      </c>
      <c r="B4491" t="s">
        <v>3426</v>
      </c>
      <c r="C4491">
        <v>3208</v>
      </c>
      <c r="D4491" t="s">
        <v>3028</v>
      </c>
      <c r="E4491" t="s">
        <v>3029</v>
      </c>
      <c r="F4491" t="s">
        <v>3030</v>
      </c>
      <c r="G4491" t="s">
        <v>3012</v>
      </c>
      <c r="H4491" t="s">
        <v>3013</v>
      </c>
    </row>
    <row r="4492" spans="1:8" x14ac:dyDescent="0.25">
      <c r="A4492">
        <v>578835</v>
      </c>
      <c r="B4492" t="s">
        <v>2922</v>
      </c>
      <c r="C4492">
        <v>5307</v>
      </c>
      <c r="D4492" t="s">
        <v>2728</v>
      </c>
      <c r="E4492" t="s">
        <v>2642</v>
      </c>
      <c r="F4492" t="s">
        <v>2641</v>
      </c>
      <c r="G4492" t="s">
        <v>2633</v>
      </c>
      <c r="H4492" t="s">
        <v>2634</v>
      </c>
    </row>
    <row r="4493" spans="1:8" x14ac:dyDescent="0.25">
      <c r="A4493">
        <v>578843</v>
      </c>
      <c r="B4493" t="s">
        <v>2923</v>
      </c>
      <c r="C4493">
        <v>5310</v>
      </c>
      <c r="D4493" t="s">
        <v>2875</v>
      </c>
      <c r="E4493" t="s">
        <v>2642</v>
      </c>
      <c r="F4493" t="s">
        <v>2641</v>
      </c>
      <c r="G4493" t="s">
        <v>2633</v>
      </c>
      <c r="H4493" t="s">
        <v>2634</v>
      </c>
    </row>
    <row r="4494" spans="1:8" x14ac:dyDescent="0.25">
      <c r="A4494">
        <v>578851</v>
      </c>
      <c r="B4494" t="s">
        <v>2924</v>
      </c>
      <c r="C4494">
        <v>5310</v>
      </c>
      <c r="D4494" t="s">
        <v>2875</v>
      </c>
      <c r="E4494" t="s">
        <v>2642</v>
      </c>
      <c r="F4494" t="s">
        <v>2641</v>
      </c>
      <c r="G4494" t="s">
        <v>2633</v>
      </c>
      <c r="H4494" t="s">
        <v>2634</v>
      </c>
    </row>
    <row r="4495" spans="1:8" x14ac:dyDescent="0.25">
      <c r="A4495">
        <v>578860</v>
      </c>
      <c r="B4495" t="s">
        <v>2925</v>
      </c>
      <c r="C4495">
        <v>5312</v>
      </c>
      <c r="D4495" t="s">
        <v>2641</v>
      </c>
      <c r="E4495" t="s">
        <v>2642</v>
      </c>
      <c r="F4495" t="s">
        <v>2641</v>
      </c>
      <c r="G4495" t="s">
        <v>2633</v>
      </c>
      <c r="H4495" t="s">
        <v>2634</v>
      </c>
    </row>
    <row r="4496" spans="1:8" x14ac:dyDescent="0.25">
      <c r="A4496">
        <v>578878</v>
      </c>
      <c r="B4496" t="s">
        <v>2926</v>
      </c>
      <c r="C4496">
        <v>5310</v>
      </c>
      <c r="D4496" t="s">
        <v>2875</v>
      </c>
      <c r="E4496" t="s">
        <v>2642</v>
      </c>
      <c r="F4496" t="s">
        <v>2641</v>
      </c>
      <c r="G4496" t="s">
        <v>2633</v>
      </c>
      <c r="H4496" t="s">
        <v>2634</v>
      </c>
    </row>
    <row r="4497" spans="1:8" x14ac:dyDescent="0.25">
      <c r="A4497">
        <v>578886</v>
      </c>
      <c r="B4497" t="s">
        <v>2927</v>
      </c>
      <c r="C4497">
        <v>5310</v>
      </c>
      <c r="D4497" t="s">
        <v>2875</v>
      </c>
      <c r="E4497" t="s">
        <v>2642</v>
      </c>
      <c r="F4497" t="s">
        <v>2641</v>
      </c>
      <c r="G4497" t="s">
        <v>2633</v>
      </c>
      <c r="H4497" t="s">
        <v>2634</v>
      </c>
    </row>
    <row r="4498" spans="1:8" x14ac:dyDescent="0.25">
      <c r="A4498">
        <v>578894</v>
      </c>
      <c r="B4498" t="s">
        <v>1207</v>
      </c>
      <c r="C4498">
        <v>5307</v>
      </c>
      <c r="D4498" t="s">
        <v>2728</v>
      </c>
      <c r="E4498" t="s">
        <v>2642</v>
      </c>
      <c r="F4498" t="s">
        <v>2641</v>
      </c>
      <c r="G4498" t="s">
        <v>2633</v>
      </c>
      <c r="H4498" t="s">
        <v>2634</v>
      </c>
    </row>
    <row r="4499" spans="1:8" x14ac:dyDescent="0.25">
      <c r="A4499">
        <v>578908</v>
      </c>
      <c r="B4499" t="s">
        <v>2928</v>
      </c>
      <c r="C4499">
        <v>5308</v>
      </c>
      <c r="D4499" t="s">
        <v>2644</v>
      </c>
      <c r="E4499" t="s">
        <v>2642</v>
      </c>
      <c r="F4499" t="s">
        <v>2641</v>
      </c>
      <c r="G4499" t="s">
        <v>2633</v>
      </c>
      <c r="H4499" t="s">
        <v>2634</v>
      </c>
    </row>
    <row r="4500" spans="1:8" x14ac:dyDescent="0.25">
      <c r="A4500">
        <v>578916</v>
      </c>
      <c r="B4500" t="s">
        <v>17</v>
      </c>
      <c r="C4500">
        <v>5307</v>
      </c>
      <c r="D4500" t="s">
        <v>2728</v>
      </c>
      <c r="E4500" t="s">
        <v>2642</v>
      </c>
      <c r="F4500" t="s">
        <v>2641</v>
      </c>
      <c r="G4500" t="s">
        <v>2633</v>
      </c>
      <c r="H4500" t="s">
        <v>2634</v>
      </c>
    </row>
    <row r="4501" spans="1:8" x14ac:dyDescent="0.25">
      <c r="A4501">
        <v>578924</v>
      </c>
      <c r="B4501" t="s">
        <v>3427</v>
      </c>
      <c r="C4501">
        <v>3206</v>
      </c>
      <c r="D4501" t="s">
        <v>3031</v>
      </c>
      <c r="E4501" t="s">
        <v>3029</v>
      </c>
      <c r="F4501" t="s">
        <v>3030</v>
      </c>
      <c r="G4501" t="s">
        <v>3012</v>
      </c>
      <c r="H4501" t="s">
        <v>3013</v>
      </c>
    </row>
    <row r="4502" spans="1:8" x14ac:dyDescent="0.25">
      <c r="A4502">
        <v>578932</v>
      </c>
      <c r="B4502" t="s">
        <v>2929</v>
      </c>
      <c r="C4502">
        <v>5312</v>
      </c>
      <c r="D4502" t="s">
        <v>2641</v>
      </c>
      <c r="E4502" t="s">
        <v>2642</v>
      </c>
      <c r="F4502" t="s">
        <v>2641</v>
      </c>
      <c r="G4502" t="s">
        <v>2633</v>
      </c>
      <c r="H4502" t="s">
        <v>2634</v>
      </c>
    </row>
    <row r="4503" spans="1:8" x14ac:dyDescent="0.25">
      <c r="A4503">
        <v>578941</v>
      </c>
      <c r="B4503" t="s">
        <v>2930</v>
      </c>
      <c r="C4503">
        <v>5307</v>
      </c>
      <c r="D4503" t="s">
        <v>2728</v>
      </c>
      <c r="E4503" t="s">
        <v>2642</v>
      </c>
      <c r="F4503" t="s">
        <v>2641</v>
      </c>
      <c r="G4503" t="s">
        <v>2633</v>
      </c>
      <c r="H4503" t="s">
        <v>2634</v>
      </c>
    </row>
    <row r="4504" spans="1:8" x14ac:dyDescent="0.25">
      <c r="A4504">
        <v>578959</v>
      </c>
      <c r="B4504" t="s">
        <v>2931</v>
      </c>
      <c r="C4504">
        <v>5308</v>
      </c>
      <c r="D4504" t="s">
        <v>2644</v>
      </c>
      <c r="E4504" t="s">
        <v>2642</v>
      </c>
      <c r="F4504" t="s">
        <v>2641</v>
      </c>
      <c r="G4504" t="s">
        <v>2633</v>
      </c>
      <c r="H4504" t="s">
        <v>2634</v>
      </c>
    </row>
    <row r="4505" spans="1:8" x14ac:dyDescent="0.25">
      <c r="A4505">
        <v>578967</v>
      </c>
      <c r="B4505" t="s">
        <v>2932</v>
      </c>
      <c r="C4505">
        <v>5312</v>
      </c>
      <c r="D4505" t="s">
        <v>2641</v>
      </c>
      <c r="E4505" t="s">
        <v>2642</v>
      </c>
      <c r="F4505" t="s">
        <v>2641</v>
      </c>
      <c r="G4505" t="s">
        <v>2633</v>
      </c>
      <c r="H4505" t="s">
        <v>2634</v>
      </c>
    </row>
    <row r="4506" spans="1:8" x14ac:dyDescent="0.25">
      <c r="A4506">
        <v>578975</v>
      </c>
      <c r="B4506" t="s">
        <v>2933</v>
      </c>
      <c r="C4506">
        <v>5308</v>
      </c>
      <c r="D4506" t="s">
        <v>2644</v>
      </c>
      <c r="E4506" t="s">
        <v>2642</v>
      </c>
      <c r="F4506" t="s">
        <v>2641</v>
      </c>
      <c r="G4506" t="s">
        <v>2633</v>
      </c>
      <c r="H4506" t="s">
        <v>2634</v>
      </c>
    </row>
    <row r="4507" spans="1:8" x14ac:dyDescent="0.25">
      <c r="A4507">
        <v>578983</v>
      </c>
      <c r="B4507" t="s">
        <v>3428</v>
      </c>
      <c r="C4507">
        <v>3208</v>
      </c>
      <c r="D4507" t="s">
        <v>3028</v>
      </c>
      <c r="E4507" t="s">
        <v>3029</v>
      </c>
      <c r="F4507" t="s">
        <v>3030</v>
      </c>
      <c r="G4507" t="s">
        <v>3012</v>
      </c>
      <c r="H4507" t="s">
        <v>3013</v>
      </c>
    </row>
    <row r="4508" spans="1:8" x14ac:dyDescent="0.25">
      <c r="A4508">
        <v>578991</v>
      </c>
      <c r="B4508" t="s">
        <v>2218</v>
      </c>
      <c r="C4508">
        <v>5308</v>
      </c>
      <c r="D4508" t="s">
        <v>2644</v>
      </c>
      <c r="E4508" t="s">
        <v>2642</v>
      </c>
      <c r="F4508" t="s">
        <v>2641</v>
      </c>
      <c r="G4508" t="s">
        <v>2633</v>
      </c>
      <c r="H4508" t="s">
        <v>2634</v>
      </c>
    </row>
    <row r="4509" spans="1:8" x14ac:dyDescent="0.25">
      <c r="A4509">
        <v>579009</v>
      </c>
      <c r="B4509" t="s">
        <v>3429</v>
      </c>
      <c r="C4509">
        <v>3211</v>
      </c>
      <c r="D4509" t="s">
        <v>3015</v>
      </c>
      <c r="E4509" t="s">
        <v>3016</v>
      </c>
      <c r="F4509" t="s">
        <v>3015</v>
      </c>
      <c r="G4509" t="s">
        <v>3012</v>
      </c>
      <c r="H4509" t="s">
        <v>3013</v>
      </c>
    </row>
    <row r="4510" spans="1:8" x14ac:dyDescent="0.25">
      <c r="A4510">
        <v>579017</v>
      </c>
      <c r="B4510" t="s">
        <v>3430</v>
      </c>
      <c r="C4510">
        <v>3211</v>
      </c>
      <c r="D4510" t="s">
        <v>3015</v>
      </c>
      <c r="E4510" t="s">
        <v>3016</v>
      </c>
      <c r="F4510" t="s">
        <v>3015</v>
      </c>
      <c r="G4510" t="s">
        <v>3012</v>
      </c>
      <c r="H4510" t="s">
        <v>3013</v>
      </c>
    </row>
    <row r="4511" spans="1:8" x14ac:dyDescent="0.25">
      <c r="A4511">
        <v>579025</v>
      </c>
      <c r="B4511" t="s">
        <v>1385</v>
      </c>
      <c r="C4511">
        <v>5214</v>
      </c>
      <c r="D4511" t="s">
        <v>1385</v>
      </c>
      <c r="E4511" t="s">
        <v>1386</v>
      </c>
      <c r="F4511" t="s">
        <v>1385</v>
      </c>
      <c r="G4511" t="s">
        <v>1374</v>
      </c>
      <c r="H4511" t="s">
        <v>1375</v>
      </c>
    </row>
    <row r="4512" spans="1:8" x14ac:dyDescent="0.25">
      <c r="A4512">
        <v>579033</v>
      </c>
      <c r="B4512" t="s">
        <v>3431</v>
      </c>
      <c r="C4512">
        <v>3211</v>
      </c>
      <c r="D4512" t="s">
        <v>3015</v>
      </c>
      <c r="E4512" t="s">
        <v>3016</v>
      </c>
      <c r="F4512" t="s">
        <v>3015</v>
      </c>
      <c r="G4512" t="s">
        <v>3012</v>
      </c>
      <c r="H4512" t="s">
        <v>3013</v>
      </c>
    </row>
    <row r="4513" spans="1:8" x14ac:dyDescent="0.25">
      <c r="A4513">
        <v>579041</v>
      </c>
      <c r="B4513" t="s">
        <v>1730</v>
      </c>
      <c r="C4513">
        <v>5214</v>
      </c>
      <c r="D4513" t="s">
        <v>1385</v>
      </c>
      <c r="E4513" t="s">
        <v>1386</v>
      </c>
      <c r="F4513" t="s">
        <v>1385</v>
      </c>
      <c r="G4513" t="s">
        <v>1374</v>
      </c>
      <c r="H4513" t="s">
        <v>1375</v>
      </c>
    </row>
    <row r="4514" spans="1:8" x14ac:dyDescent="0.25">
      <c r="A4514">
        <v>579050</v>
      </c>
      <c r="B4514" t="s">
        <v>302</v>
      </c>
      <c r="C4514">
        <v>5214</v>
      </c>
      <c r="D4514" t="s">
        <v>1385</v>
      </c>
      <c r="E4514" t="s">
        <v>1386</v>
      </c>
      <c r="F4514" t="s">
        <v>1385</v>
      </c>
      <c r="G4514" t="s">
        <v>1374</v>
      </c>
      <c r="H4514" t="s">
        <v>1375</v>
      </c>
    </row>
    <row r="4515" spans="1:8" x14ac:dyDescent="0.25">
      <c r="A4515">
        <v>579068</v>
      </c>
      <c r="B4515" t="s">
        <v>1731</v>
      </c>
      <c r="C4515">
        <v>5203</v>
      </c>
      <c r="D4515" t="s">
        <v>1388</v>
      </c>
      <c r="E4515" t="s">
        <v>1386</v>
      </c>
      <c r="F4515" t="s">
        <v>1385</v>
      </c>
      <c r="G4515" t="s">
        <v>1374</v>
      </c>
      <c r="H4515" t="s">
        <v>1375</v>
      </c>
    </row>
    <row r="4516" spans="1:8" x14ac:dyDescent="0.25">
      <c r="A4516">
        <v>579076</v>
      </c>
      <c r="B4516" t="s">
        <v>1732</v>
      </c>
      <c r="C4516">
        <v>5203</v>
      </c>
      <c r="D4516" t="s">
        <v>1388</v>
      </c>
      <c r="E4516" t="s">
        <v>1386</v>
      </c>
      <c r="F4516" t="s">
        <v>1385</v>
      </c>
      <c r="G4516" t="s">
        <v>1374</v>
      </c>
      <c r="H4516" t="s">
        <v>1375</v>
      </c>
    </row>
    <row r="4517" spans="1:8" x14ac:dyDescent="0.25">
      <c r="A4517">
        <v>579084</v>
      </c>
      <c r="B4517" t="s">
        <v>3432</v>
      </c>
      <c r="C4517">
        <v>3211</v>
      </c>
      <c r="D4517" t="s">
        <v>3015</v>
      </c>
      <c r="E4517" t="s">
        <v>3016</v>
      </c>
      <c r="F4517" t="s">
        <v>3015</v>
      </c>
      <c r="G4517" t="s">
        <v>3012</v>
      </c>
      <c r="H4517" t="s">
        <v>3013</v>
      </c>
    </row>
    <row r="4518" spans="1:8" x14ac:dyDescent="0.25">
      <c r="A4518">
        <v>579092</v>
      </c>
      <c r="B4518" t="s">
        <v>86</v>
      </c>
      <c r="C4518">
        <v>5203</v>
      </c>
      <c r="D4518" t="s">
        <v>1388</v>
      </c>
      <c r="E4518" t="s">
        <v>1386</v>
      </c>
      <c r="F4518" t="s">
        <v>1385</v>
      </c>
      <c r="G4518" t="s">
        <v>1374</v>
      </c>
      <c r="H4518" t="s">
        <v>1375</v>
      </c>
    </row>
    <row r="4519" spans="1:8" x14ac:dyDescent="0.25">
      <c r="A4519">
        <v>579106</v>
      </c>
      <c r="B4519" t="s">
        <v>1733</v>
      </c>
      <c r="C4519">
        <v>5215</v>
      </c>
      <c r="D4519" t="s">
        <v>1734</v>
      </c>
      <c r="E4519" t="s">
        <v>1386</v>
      </c>
      <c r="F4519" t="s">
        <v>1385</v>
      </c>
      <c r="G4519" t="s">
        <v>1374</v>
      </c>
      <c r="H4519" t="s">
        <v>1375</v>
      </c>
    </row>
    <row r="4520" spans="1:8" x14ac:dyDescent="0.25">
      <c r="A4520">
        <v>579114</v>
      </c>
      <c r="B4520" t="s">
        <v>1735</v>
      </c>
      <c r="C4520">
        <v>5215</v>
      </c>
      <c r="D4520" t="s">
        <v>1734</v>
      </c>
      <c r="E4520" t="s">
        <v>1386</v>
      </c>
      <c r="F4520" t="s">
        <v>1385</v>
      </c>
      <c r="G4520" t="s">
        <v>1374</v>
      </c>
      <c r="H4520" t="s">
        <v>1375</v>
      </c>
    </row>
    <row r="4521" spans="1:8" x14ac:dyDescent="0.25">
      <c r="A4521">
        <v>579122</v>
      </c>
      <c r="B4521" t="s">
        <v>1736</v>
      </c>
      <c r="C4521">
        <v>5215</v>
      </c>
      <c r="D4521" t="s">
        <v>1734</v>
      </c>
      <c r="E4521" t="s">
        <v>1386</v>
      </c>
      <c r="F4521" t="s">
        <v>1385</v>
      </c>
      <c r="G4521" t="s">
        <v>1374</v>
      </c>
      <c r="H4521" t="s">
        <v>1375</v>
      </c>
    </row>
    <row r="4522" spans="1:8" x14ac:dyDescent="0.25">
      <c r="A4522">
        <v>579131</v>
      </c>
      <c r="B4522" t="s">
        <v>3433</v>
      </c>
      <c r="C4522">
        <v>3211</v>
      </c>
      <c r="D4522" t="s">
        <v>3015</v>
      </c>
      <c r="E4522" t="s">
        <v>3016</v>
      </c>
      <c r="F4522" t="s">
        <v>3015</v>
      </c>
      <c r="G4522" t="s">
        <v>3012</v>
      </c>
      <c r="H4522" t="s">
        <v>3013</v>
      </c>
    </row>
    <row r="4523" spans="1:8" x14ac:dyDescent="0.25">
      <c r="A4523">
        <v>579149</v>
      </c>
      <c r="B4523" t="s">
        <v>1737</v>
      </c>
      <c r="C4523">
        <v>5215</v>
      </c>
      <c r="D4523" t="s">
        <v>1734</v>
      </c>
      <c r="E4523" t="s">
        <v>1386</v>
      </c>
      <c r="F4523" t="s">
        <v>1385</v>
      </c>
      <c r="G4523" t="s">
        <v>1374</v>
      </c>
      <c r="H4523" t="s">
        <v>1375</v>
      </c>
    </row>
    <row r="4524" spans="1:8" x14ac:dyDescent="0.25">
      <c r="A4524">
        <v>579157</v>
      </c>
      <c r="B4524" t="s">
        <v>1738</v>
      </c>
      <c r="C4524">
        <v>5215</v>
      </c>
      <c r="D4524" t="s">
        <v>1734</v>
      </c>
      <c r="E4524" t="s">
        <v>1386</v>
      </c>
      <c r="F4524" t="s">
        <v>1385</v>
      </c>
      <c r="G4524" t="s">
        <v>1374</v>
      </c>
      <c r="H4524" t="s">
        <v>1375</v>
      </c>
    </row>
    <row r="4525" spans="1:8" x14ac:dyDescent="0.25">
      <c r="A4525">
        <v>579165</v>
      </c>
      <c r="B4525" t="s">
        <v>1739</v>
      </c>
      <c r="C4525">
        <v>5215</v>
      </c>
      <c r="D4525" t="s">
        <v>1734</v>
      </c>
      <c r="E4525" t="s">
        <v>1386</v>
      </c>
      <c r="F4525" t="s">
        <v>1385</v>
      </c>
      <c r="G4525" t="s">
        <v>1374</v>
      </c>
      <c r="H4525" t="s">
        <v>1375</v>
      </c>
    </row>
    <row r="4526" spans="1:8" x14ac:dyDescent="0.25">
      <c r="A4526">
        <v>579173</v>
      </c>
      <c r="B4526" t="s">
        <v>1740</v>
      </c>
      <c r="C4526">
        <v>5214</v>
      </c>
      <c r="D4526" t="s">
        <v>1385</v>
      </c>
      <c r="E4526" t="s">
        <v>1386</v>
      </c>
      <c r="F4526" t="s">
        <v>1385</v>
      </c>
      <c r="G4526" t="s">
        <v>1374</v>
      </c>
      <c r="H4526" t="s">
        <v>1375</v>
      </c>
    </row>
    <row r="4527" spans="1:8" x14ac:dyDescent="0.25">
      <c r="A4527">
        <v>579181</v>
      </c>
      <c r="B4527" t="s">
        <v>85</v>
      </c>
      <c r="C4527">
        <v>5203</v>
      </c>
      <c r="D4527" t="s">
        <v>1388</v>
      </c>
      <c r="E4527" t="s">
        <v>1386</v>
      </c>
      <c r="F4527" t="s">
        <v>1385</v>
      </c>
      <c r="G4527" t="s">
        <v>1374</v>
      </c>
      <c r="H4527" t="s">
        <v>1375</v>
      </c>
    </row>
    <row r="4528" spans="1:8" x14ac:dyDescent="0.25">
      <c r="A4528">
        <v>579190</v>
      </c>
      <c r="B4528" t="s">
        <v>1741</v>
      </c>
      <c r="C4528">
        <v>5203</v>
      </c>
      <c r="D4528" t="s">
        <v>1388</v>
      </c>
      <c r="E4528" t="s">
        <v>1386</v>
      </c>
      <c r="F4528" t="s">
        <v>1385</v>
      </c>
      <c r="G4528" t="s">
        <v>1374</v>
      </c>
      <c r="H4528" t="s">
        <v>1375</v>
      </c>
    </row>
    <row r="4529" spans="1:8" x14ac:dyDescent="0.25">
      <c r="A4529">
        <v>579203</v>
      </c>
      <c r="B4529" t="s">
        <v>1388</v>
      </c>
      <c r="C4529">
        <v>5203</v>
      </c>
      <c r="D4529" t="s">
        <v>1388</v>
      </c>
      <c r="E4529" t="s">
        <v>1386</v>
      </c>
      <c r="F4529" t="s">
        <v>1385</v>
      </c>
      <c r="G4529" t="s">
        <v>1374</v>
      </c>
      <c r="H4529" t="s">
        <v>1375</v>
      </c>
    </row>
    <row r="4530" spans="1:8" x14ac:dyDescent="0.25">
      <c r="A4530">
        <v>579211</v>
      </c>
      <c r="B4530" t="s">
        <v>1742</v>
      </c>
      <c r="C4530">
        <v>5214</v>
      </c>
      <c r="D4530" t="s">
        <v>1385</v>
      </c>
      <c r="E4530" t="s">
        <v>1386</v>
      </c>
      <c r="F4530" t="s">
        <v>1385</v>
      </c>
      <c r="G4530" t="s">
        <v>1374</v>
      </c>
      <c r="H4530" t="s">
        <v>1375</v>
      </c>
    </row>
    <row r="4531" spans="1:8" x14ac:dyDescent="0.25">
      <c r="A4531">
        <v>579220</v>
      </c>
      <c r="B4531" t="s">
        <v>1743</v>
      </c>
      <c r="C4531">
        <v>5214</v>
      </c>
      <c r="D4531" t="s">
        <v>1385</v>
      </c>
      <c r="E4531" t="s">
        <v>1386</v>
      </c>
      <c r="F4531" t="s">
        <v>1385</v>
      </c>
      <c r="G4531" t="s">
        <v>1374</v>
      </c>
      <c r="H4531" t="s">
        <v>1375</v>
      </c>
    </row>
    <row r="4532" spans="1:8" x14ac:dyDescent="0.25">
      <c r="A4532">
        <v>579238</v>
      </c>
      <c r="B4532" t="s">
        <v>1744</v>
      </c>
      <c r="C4532">
        <v>5203</v>
      </c>
      <c r="D4532" t="s">
        <v>1388</v>
      </c>
      <c r="E4532" t="s">
        <v>1386</v>
      </c>
      <c r="F4532" t="s">
        <v>1385</v>
      </c>
      <c r="G4532" t="s">
        <v>1374</v>
      </c>
      <c r="H4532" t="s">
        <v>1375</v>
      </c>
    </row>
    <row r="4533" spans="1:8" x14ac:dyDescent="0.25">
      <c r="A4533">
        <v>579246</v>
      </c>
      <c r="B4533" t="s">
        <v>3434</v>
      </c>
      <c r="C4533">
        <v>3211</v>
      </c>
      <c r="D4533" t="s">
        <v>3015</v>
      </c>
      <c r="E4533" t="s">
        <v>3016</v>
      </c>
      <c r="F4533" t="s">
        <v>3015</v>
      </c>
      <c r="G4533" t="s">
        <v>3012</v>
      </c>
      <c r="H4533" t="s">
        <v>3013</v>
      </c>
    </row>
    <row r="4534" spans="1:8" x14ac:dyDescent="0.25">
      <c r="A4534">
        <v>579254</v>
      </c>
      <c r="B4534" t="s">
        <v>1745</v>
      </c>
      <c r="C4534">
        <v>5215</v>
      </c>
      <c r="D4534" t="s">
        <v>1734</v>
      </c>
      <c r="E4534" t="s">
        <v>1386</v>
      </c>
      <c r="F4534" t="s">
        <v>1385</v>
      </c>
      <c r="G4534" t="s">
        <v>1374</v>
      </c>
      <c r="H4534" t="s">
        <v>1375</v>
      </c>
    </row>
    <row r="4535" spans="1:8" x14ac:dyDescent="0.25">
      <c r="A4535">
        <v>579262</v>
      </c>
      <c r="B4535" t="s">
        <v>1746</v>
      </c>
      <c r="C4535">
        <v>5214</v>
      </c>
      <c r="D4535" t="s">
        <v>1385</v>
      </c>
      <c r="E4535" t="s">
        <v>1386</v>
      </c>
      <c r="F4535" t="s">
        <v>1385</v>
      </c>
      <c r="G4535" t="s">
        <v>1374</v>
      </c>
      <c r="H4535" t="s">
        <v>1375</v>
      </c>
    </row>
    <row r="4536" spans="1:8" x14ac:dyDescent="0.25">
      <c r="A4536">
        <v>579271</v>
      </c>
      <c r="B4536" t="s">
        <v>1747</v>
      </c>
      <c r="C4536">
        <v>5214</v>
      </c>
      <c r="D4536" t="s">
        <v>1385</v>
      </c>
      <c r="E4536" t="s">
        <v>1386</v>
      </c>
      <c r="F4536" t="s">
        <v>1385</v>
      </c>
      <c r="G4536" t="s">
        <v>1374</v>
      </c>
      <c r="H4536" t="s">
        <v>1375</v>
      </c>
    </row>
    <row r="4537" spans="1:8" x14ac:dyDescent="0.25">
      <c r="A4537">
        <v>579289</v>
      </c>
      <c r="B4537" t="s">
        <v>775</v>
      </c>
      <c r="C4537">
        <v>3211</v>
      </c>
      <c r="D4537" t="s">
        <v>3015</v>
      </c>
      <c r="E4537" t="s">
        <v>3016</v>
      </c>
      <c r="F4537" t="s">
        <v>3015</v>
      </c>
      <c r="G4537" t="s">
        <v>3012</v>
      </c>
      <c r="H4537" t="s">
        <v>3013</v>
      </c>
    </row>
    <row r="4538" spans="1:8" x14ac:dyDescent="0.25">
      <c r="A4538">
        <v>579297</v>
      </c>
      <c r="B4538" t="s">
        <v>1748</v>
      </c>
      <c r="C4538">
        <v>5215</v>
      </c>
      <c r="D4538" t="s">
        <v>1734</v>
      </c>
      <c r="E4538" t="s">
        <v>1386</v>
      </c>
      <c r="F4538" t="s">
        <v>1385</v>
      </c>
      <c r="G4538" t="s">
        <v>1374</v>
      </c>
      <c r="H4538" t="s">
        <v>1375</v>
      </c>
    </row>
    <row r="4539" spans="1:8" x14ac:dyDescent="0.25">
      <c r="A4539">
        <v>579301</v>
      </c>
      <c r="B4539" t="s">
        <v>1749</v>
      </c>
      <c r="C4539">
        <v>5203</v>
      </c>
      <c r="D4539" t="s">
        <v>1388</v>
      </c>
      <c r="E4539" t="s">
        <v>1386</v>
      </c>
      <c r="F4539" t="s">
        <v>1385</v>
      </c>
      <c r="G4539" t="s">
        <v>1374</v>
      </c>
      <c r="H4539" t="s">
        <v>1375</v>
      </c>
    </row>
    <row r="4540" spans="1:8" x14ac:dyDescent="0.25">
      <c r="A4540">
        <v>579319</v>
      </c>
      <c r="B4540" t="s">
        <v>1750</v>
      </c>
      <c r="C4540">
        <v>5214</v>
      </c>
      <c r="D4540" t="s">
        <v>1385</v>
      </c>
      <c r="E4540" t="s">
        <v>1386</v>
      </c>
      <c r="F4540" t="s">
        <v>1385</v>
      </c>
      <c r="G4540" t="s">
        <v>1374</v>
      </c>
      <c r="H4540" t="s">
        <v>1375</v>
      </c>
    </row>
    <row r="4541" spans="1:8" x14ac:dyDescent="0.25">
      <c r="A4541">
        <v>579327</v>
      </c>
      <c r="B4541" t="s">
        <v>1751</v>
      </c>
      <c r="C4541">
        <v>5203</v>
      </c>
      <c r="D4541" t="s">
        <v>1388</v>
      </c>
      <c r="E4541" t="s">
        <v>1386</v>
      </c>
      <c r="F4541" t="s">
        <v>1385</v>
      </c>
      <c r="G4541" t="s">
        <v>1374</v>
      </c>
      <c r="H4541" t="s">
        <v>1375</v>
      </c>
    </row>
    <row r="4542" spans="1:8" x14ac:dyDescent="0.25">
      <c r="A4542">
        <v>579335</v>
      </c>
      <c r="B4542" t="s">
        <v>1752</v>
      </c>
      <c r="C4542">
        <v>5214</v>
      </c>
      <c r="D4542" t="s">
        <v>1385</v>
      </c>
      <c r="E4542" t="s">
        <v>1386</v>
      </c>
      <c r="F4542" t="s">
        <v>1385</v>
      </c>
      <c r="G4542" t="s">
        <v>1374</v>
      </c>
      <c r="H4542" t="s">
        <v>1375</v>
      </c>
    </row>
    <row r="4543" spans="1:8" x14ac:dyDescent="0.25">
      <c r="A4543">
        <v>579343</v>
      </c>
      <c r="B4543" t="s">
        <v>3435</v>
      </c>
      <c r="C4543">
        <v>3211</v>
      </c>
      <c r="D4543" t="s">
        <v>3015</v>
      </c>
      <c r="E4543" t="s">
        <v>3016</v>
      </c>
      <c r="F4543" t="s">
        <v>3015</v>
      </c>
      <c r="G4543" t="s">
        <v>3012</v>
      </c>
      <c r="H4543" t="s">
        <v>3013</v>
      </c>
    </row>
    <row r="4544" spans="1:8" x14ac:dyDescent="0.25">
      <c r="A4544">
        <v>579351</v>
      </c>
      <c r="B4544" t="s">
        <v>1753</v>
      </c>
      <c r="C4544">
        <v>5214</v>
      </c>
      <c r="D4544" t="s">
        <v>1385</v>
      </c>
      <c r="E4544" t="s">
        <v>1386</v>
      </c>
      <c r="F4544" t="s">
        <v>1385</v>
      </c>
      <c r="G4544" t="s">
        <v>1374</v>
      </c>
      <c r="H4544" t="s">
        <v>1375</v>
      </c>
    </row>
    <row r="4545" spans="1:8" x14ac:dyDescent="0.25">
      <c r="A4545">
        <v>579360</v>
      </c>
      <c r="B4545" t="s">
        <v>375</v>
      </c>
      <c r="C4545">
        <v>4107</v>
      </c>
      <c r="D4545" t="s">
        <v>1257</v>
      </c>
      <c r="E4545" t="s">
        <v>1258</v>
      </c>
      <c r="F4545" t="s">
        <v>1257</v>
      </c>
      <c r="G4545" t="s">
        <v>1250</v>
      </c>
      <c r="H4545" t="s">
        <v>1251</v>
      </c>
    </row>
    <row r="4546" spans="1:8" x14ac:dyDescent="0.25">
      <c r="A4546">
        <v>579378</v>
      </c>
      <c r="B4546" t="s">
        <v>1754</v>
      </c>
      <c r="C4546">
        <v>5214</v>
      </c>
      <c r="D4546" t="s">
        <v>1385</v>
      </c>
      <c r="E4546" t="s">
        <v>1386</v>
      </c>
      <c r="F4546" t="s">
        <v>1385</v>
      </c>
      <c r="G4546" t="s">
        <v>1374</v>
      </c>
      <c r="H4546" t="s">
        <v>1375</v>
      </c>
    </row>
    <row r="4547" spans="1:8" x14ac:dyDescent="0.25">
      <c r="A4547">
        <v>579386</v>
      </c>
      <c r="B4547" t="s">
        <v>1755</v>
      </c>
      <c r="C4547">
        <v>5215</v>
      </c>
      <c r="D4547" t="s">
        <v>1734</v>
      </c>
      <c r="E4547" t="s">
        <v>1386</v>
      </c>
      <c r="F4547" t="s">
        <v>1385</v>
      </c>
      <c r="G4547" t="s">
        <v>1374</v>
      </c>
      <c r="H4547" t="s">
        <v>1375</v>
      </c>
    </row>
    <row r="4548" spans="1:8" x14ac:dyDescent="0.25">
      <c r="A4548">
        <v>579394</v>
      </c>
      <c r="B4548" t="s">
        <v>1756</v>
      </c>
      <c r="C4548">
        <v>5203</v>
      </c>
      <c r="D4548" t="s">
        <v>1388</v>
      </c>
      <c r="E4548" t="s">
        <v>1386</v>
      </c>
      <c r="F4548" t="s">
        <v>1385</v>
      </c>
      <c r="G4548" t="s">
        <v>1374</v>
      </c>
      <c r="H4548" t="s">
        <v>1375</v>
      </c>
    </row>
    <row r="4549" spans="1:8" x14ac:dyDescent="0.25">
      <c r="A4549">
        <v>579408</v>
      </c>
      <c r="B4549" t="s">
        <v>1757</v>
      </c>
      <c r="C4549">
        <v>5203</v>
      </c>
      <c r="D4549" t="s">
        <v>1388</v>
      </c>
      <c r="E4549" t="s">
        <v>1386</v>
      </c>
      <c r="F4549" t="s">
        <v>1385</v>
      </c>
      <c r="G4549" t="s">
        <v>1374</v>
      </c>
      <c r="H4549" t="s">
        <v>1375</v>
      </c>
    </row>
    <row r="4550" spans="1:8" x14ac:dyDescent="0.25">
      <c r="A4550">
        <v>579416</v>
      </c>
      <c r="B4550" t="s">
        <v>1758</v>
      </c>
      <c r="C4550">
        <v>5203</v>
      </c>
      <c r="D4550" t="s">
        <v>1388</v>
      </c>
      <c r="E4550" t="s">
        <v>1386</v>
      </c>
      <c r="F4550" t="s">
        <v>1385</v>
      </c>
      <c r="G4550" t="s">
        <v>1374</v>
      </c>
      <c r="H4550" t="s">
        <v>1375</v>
      </c>
    </row>
    <row r="4551" spans="1:8" x14ac:dyDescent="0.25">
      <c r="A4551">
        <v>579424</v>
      </c>
      <c r="B4551" t="s">
        <v>1759</v>
      </c>
      <c r="C4551">
        <v>5215</v>
      </c>
      <c r="D4551" t="s">
        <v>1734</v>
      </c>
      <c r="E4551" t="s">
        <v>1386</v>
      </c>
      <c r="F4551" t="s">
        <v>1385</v>
      </c>
      <c r="G4551" t="s">
        <v>1374</v>
      </c>
      <c r="H4551" t="s">
        <v>1375</v>
      </c>
    </row>
    <row r="4552" spans="1:8" x14ac:dyDescent="0.25">
      <c r="A4552">
        <v>579432</v>
      </c>
      <c r="B4552" t="s">
        <v>1760</v>
      </c>
      <c r="C4552">
        <v>5215</v>
      </c>
      <c r="D4552" t="s">
        <v>1734</v>
      </c>
      <c r="E4552" t="s">
        <v>1386</v>
      </c>
      <c r="F4552" t="s">
        <v>1385</v>
      </c>
      <c r="G4552" t="s">
        <v>1374</v>
      </c>
      <c r="H4552" t="s">
        <v>1375</v>
      </c>
    </row>
    <row r="4553" spans="1:8" x14ac:dyDescent="0.25">
      <c r="A4553">
        <v>579441</v>
      </c>
      <c r="B4553" t="s">
        <v>1761</v>
      </c>
      <c r="C4553">
        <v>5203</v>
      </c>
      <c r="D4553" t="s">
        <v>1388</v>
      </c>
      <c r="E4553" t="s">
        <v>1386</v>
      </c>
      <c r="F4553" t="s">
        <v>1385</v>
      </c>
      <c r="G4553" t="s">
        <v>1374</v>
      </c>
      <c r="H4553" t="s">
        <v>1375</v>
      </c>
    </row>
    <row r="4554" spans="1:8" x14ac:dyDescent="0.25">
      <c r="A4554">
        <v>579459</v>
      </c>
      <c r="B4554" t="s">
        <v>3436</v>
      </c>
      <c r="C4554">
        <v>3215</v>
      </c>
      <c r="D4554" t="s">
        <v>1835</v>
      </c>
      <c r="E4554" t="s">
        <v>3011</v>
      </c>
      <c r="F4554" t="s">
        <v>1835</v>
      </c>
      <c r="G4554" t="s">
        <v>3012</v>
      </c>
      <c r="H4554" t="s">
        <v>3013</v>
      </c>
    </row>
    <row r="4555" spans="1:8" x14ac:dyDescent="0.25">
      <c r="A4555">
        <v>579467</v>
      </c>
      <c r="B4555" t="s">
        <v>3437</v>
      </c>
      <c r="C4555">
        <v>3213</v>
      </c>
      <c r="D4555" t="s">
        <v>3010</v>
      </c>
      <c r="E4555" t="s">
        <v>3011</v>
      </c>
      <c r="F4555" t="s">
        <v>1835</v>
      </c>
      <c r="G4555" t="s">
        <v>3012</v>
      </c>
      <c r="H4555" t="s">
        <v>3013</v>
      </c>
    </row>
    <row r="4556" spans="1:8" x14ac:dyDescent="0.25">
      <c r="A4556">
        <v>579475</v>
      </c>
      <c r="B4556" t="s">
        <v>1762</v>
      </c>
      <c r="C4556">
        <v>5214</v>
      </c>
      <c r="D4556" t="s">
        <v>1385</v>
      </c>
      <c r="E4556" t="s">
        <v>1386</v>
      </c>
      <c r="F4556" t="s">
        <v>1385</v>
      </c>
      <c r="G4556" t="s">
        <v>1374</v>
      </c>
      <c r="H4556" t="s">
        <v>1375</v>
      </c>
    </row>
    <row r="4557" spans="1:8" x14ac:dyDescent="0.25">
      <c r="A4557">
        <v>579483</v>
      </c>
      <c r="B4557" t="s">
        <v>1763</v>
      </c>
      <c r="C4557">
        <v>5203</v>
      </c>
      <c r="D4557" t="s">
        <v>1388</v>
      </c>
      <c r="E4557" t="s">
        <v>1386</v>
      </c>
      <c r="F4557" t="s">
        <v>1385</v>
      </c>
      <c r="G4557" t="s">
        <v>1374</v>
      </c>
      <c r="H4557" t="s">
        <v>1375</v>
      </c>
    </row>
    <row r="4558" spans="1:8" x14ac:dyDescent="0.25">
      <c r="A4558">
        <v>579491</v>
      </c>
      <c r="B4558" t="s">
        <v>895</v>
      </c>
      <c r="C4558">
        <v>3213</v>
      </c>
      <c r="D4558" t="s">
        <v>3010</v>
      </c>
      <c r="E4558" t="s">
        <v>3011</v>
      </c>
      <c r="F4558" t="s">
        <v>1835</v>
      </c>
      <c r="G4558" t="s">
        <v>3012</v>
      </c>
      <c r="H4558" t="s">
        <v>3013</v>
      </c>
    </row>
    <row r="4559" spans="1:8" x14ac:dyDescent="0.25">
      <c r="A4559">
        <v>579505</v>
      </c>
      <c r="B4559" t="s">
        <v>1764</v>
      </c>
      <c r="C4559">
        <v>5214</v>
      </c>
      <c r="D4559" t="s">
        <v>1385</v>
      </c>
      <c r="E4559" t="s">
        <v>1386</v>
      </c>
      <c r="F4559" t="s">
        <v>1385</v>
      </c>
      <c r="G4559" t="s">
        <v>1374</v>
      </c>
      <c r="H4559" t="s">
        <v>1375</v>
      </c>
    </row>
    <row r="4560" spans="1:8" x14ac:dyDescent="0.25">
      <c r="A4560">
        <v>579513</v>
      </c>
      <c r="B4560" t="s">
        <v>1765</v>
      </c>
      <c r="C4560">
        <v>5214</v>
      </c>
      <c r="D4560" t="s">
        <v>1385</v>
      </c>
      <c r="E4560" t="s">
        <v>1386</v>
      </c>
      <c r="F4560" t="s">
        <v>1385</v>
      </c>
      <c r="G4560" t="s">
        <v>1374</v>
      </c>
      <c r="H4560" t="s">
        <v>1375</v>
      </c>
    </row>
    <row r="4561" spans="1:8" x14ac:dyDescent="0.25">
      <c r="A4561">
        <v>579530</v>
      </c>
      <c r="B4561" t="s">
        <v>1766</v>
      </c>
      <c r="C4561">
        <v>5214</v>
      </c>
      <c r="D4561" t="s">
        <v>1385</v>
      </c>
      <c r="E4561" t="s">
        <v>1386</v>
      </c>
      <c r="F4561" t="s">
        <v>1385</v>
      </c>
      <c r="G4561" t="s">
        <v>1374</v>
      </c>
      <c r="H4561" t="s">
        <v>1375</v>
      </c>
    </row>
    <row r="4562" spans="1:8" x14ac:dyDescent="0.25">
      <c r="A4562">
        <v>579548</v>
      </c>
      <c r="B4562" t="s">
        <v>1767</v>
      </c>
      <c r="C4562">
        <v>5214</v>
      </c>
      <c r="D4562" t="s">
        <v>1385</v>
      </c>
      <c r="E4562" t="s">
        <v>1386</v>
      </c>
      <c r="F4562" t="s">
        <v>1385</v>
      </c>
      <c r="G4562" t="s">
        <v>1374</v>
      </c>
      <c r="H4562" t="s">
        <v>1375</v>
      </c>
    </row>
    <row r="4563" spans="1:8" x14ac:dyDescent="0.25">
      <c r="A4563">
        <v>579556</v>
      </c>
      <c r="B4563" t="s">
        <v>1768</v>
      </c>
      <c r="C4563">
        <v>5203</v>
      </c>
      <c r="D4563" t="s">
        <v>1388</v>
      </c>
      <c r="E4563" t="s">
        <v>1386</v>
      </c>
      <c r="F4563" t="s">
        <v>1385</v>
      </c>
      <c r="G4563" t="s">
        <v>1374</v>
      </c>
      <c r="H4563" t="s">
        <v>1375</v>
      </c>
    </row>
    <row r="4564" spans="1:8" x14ac:dyDescent="0.25">
      <c r="A4564">
        <v>579564</v>
      </c>
      <c r="B4564" t="s">
        <v>1769</v>
      </c>
      <c r="C4564">
        <v>5203</v>
      </c>
      <c r="D4564" t="s">
        <v>1388</v>
      </c>
      <c r="E4564" t="s">
        <v>1386</v>
      </c>
      <c r="F4564" t="s">
        <v>1385</v>
      </c>
      <c r="G4564" t="s">
        <v>1374</v>
      </c>
      <c r="H4564" t="s">
        <v>1375</v>
      </c>
    </row>
    <row r="4565" spans="1:8" x14ac:dyDescent="0.25">
      <c r="A4565">
        <v>579581</v>
      </c>
      <c r="B4565" t="s">
        <v>1770</v>
      </c>
      <c r="C4565">
        <v>5214</v>
      </c>
      <c r="D4565" t="s">
        <v>1385</v>
      </c>
      <c r="E4565" t="s">
        <v>1386</v>
      </c>
      <c r="F4565" t="s">
        <v>1385</v>
      </c>
      <c r="G4565" t="s">
        <v>1374</v>
      </c>
      <c r="H4565" t="s">
        <v>1375</v>
      </c>
    </row>
    <row r="4566" spans="1:8" x14ac:dyDescent="0.25">
      <c r="A4566">
        <v>579599</v>
      </c>
      <c r="B4566" t="s">
        <v>1771</v>
      </c>
      <c r="C4566">
        <v>5214</v>
      </c>
      <c r="D4566" t="s">
        <v>1385</v>
      </c>
      <c r="E4566" t="s">
        <v>1386</v>
      </c>
      <c r="F4566" t="s">
        <v>1385</v>
      </c>
      <c r="G4566" t="s">
        <v>1374</v>
      </c>
      <c r="H4566" t="s">
        <v>1375</v>
      </c>
    </row>
    <row r="4567" spans="1:8" x14ac:dyDescent="0.25">
      <c r="A4567">
        <v>579602</v>
      </c>
      <c r="B4567" t="s">
        <v>1772</v>
      </c>
      <c r="C4567">
        <v>5215</v>
      </c>
      <c r="D4567" t="s">
        <v>1734</v>
      </c>
      <c r="E4567" t="s">
        <v>1386</v>
      </c>
      <c r="F4567" t="s">
        <v>1385</v>
      </c>
      <c r="G4567" t="s">
        <v>1374</v>
      </c>
      <c r="H4567" t="s">
        <v>1375</v>
      </c>
    </row>
    <row r="4568" spans="1:8" x14ac:dyDescent="0.25">
      <c r="A4568">
        <v>579629</v>
      </c>
      <c r="B4568" t="s">
        <v>1773</v>
      </c>
      <c r="C4568">
        <v>5214</v>
      </c>
      <c r="D4568" t="s">
        <v>1385</v>
      </c>
      <c r="E4568" t="s">
        <v>1386</v>
      </c>
      <c r="F4568" t="s">
        <v>1385</v>
      </c>
      <c r="G4568" t="s">
        <v>1374</v>
      </c>
      <c r="H4568" t="s">
        <v>1375</v>
      </c>
    </row>
    <row r="4569" spans="1:8" x14ac:dyDescent="0.25">
      <c r="A4569">
        <v>579637</v>
      </c>
      <c r="B4569" t="s">
        <v>1774</v>
      </c>
      <c r="C4569">
        <v>5214</v>
      </c>
      <c r="D4569" t="s">
        <v>1385</v>
      </c>
      <c r="E4569" t="s">
        <v>1386</v>
      </c>
      <c r="F4569" t="s">
        <v>1385</v>
      </c>
      <c r="G4569" t="s">
        <v>1374</v>
      </c>
      <c r="H4569" t="s">
        <v>1375</v>
      </c>
    </row>
    <row r="4570" spans="1:8" x14ac:dyDescent="0.25">
      <c r="A4570">
        <v>579645</v>
      </c>
      <c r="B4570" t="s">
        <v>1775</v>
      </c>
      <c r="C4570">
        <v>5215</v>
      </c>
      <c r="D4570" t="s">
        <v>1734</v>
      </c>
      <c r="E4570" t="s">
        <v>1386</v>
      </c>
      <c r="F4570" t="s">
        <v>1385</v>
      </c>
      <c r="G4570" t="s">
        <v>1374</v>
      </c>
      <c r="H4570" t="s">
        <v>1375</v>
      </c>
    </row>
    <row r="4571" spans="1:8" x14ac:dyDescent="0.25">
      <c r="A4571">
        <v>579661</v>
      </c>
      <c r="B4571" t="s">
        <v>1776</v>
      </c>
      <c r="C4571">
        <v>5214</v>
      </c>
      <c r="D4571" t="s">
        <v>1385</v>
      </c>
      <c r="E4571" t="s">
        <v>1386</v>
      </c>
      <c r="F4571" t="s">
        <v>1385</v>
      </c>
      <c r="G4571" t="s">
        <v>1374</v>
      </c>
      <c r="H4571" t="s">
        <v>1375</v>
      </c>
    </row>
    <row r="4572" spans="1:8" x14ac:dyDescent="0.25">
      <c r="A4572">
        <v>579696</v>
      </c>
      <c r="B4572" t="s">
        <v>1777</v>
      </c>
      <c r="C4572">
        <v>5215</v>
      </c>
      <c r="D4572" t="s">
        <v>1734</v>
      </c>
      <c r="E4572" t="s">
        <v>1386</v>
      </c>
      <c r="F4572" t="s">
        <v>1385</v>
      </c>
      <c r="G4572" t="s">
        <v>1374</v>
      </c>
      <c r="H4572" t="s">
        <v>1375</v>
      </c>
    </row>
    <row r="4573" spans="1:8" x14ac:dyDescent="0.25">
      <c r="A4573">
        <v>579726</v>
      </c>
      <c r="B4573" t="s">
        <v>1778</v>
      </c>
      <c r="C4573">
        <v>5214</v>
      </c>
      <c r="D4573" t="s">
        <v>1385</v>
      </c>
      <c r="E4573" t="s">
        <v>1386</v>
      </c>
      <c r="F4573" t="s">
        <v>1385</v>
      </c>
      <c r="G4573" t="s">
        <v>1374</v>
      </c>
      <c r="H4573" t="s">
        <v>1375</v>
      </c>
    </row>
    <row r="4574" spans="1:8" x14ac:dyDescent="0.25">
      <c r="A4574">
        <v>579734</v>
      </c>
      <c r="B4574" t="s">
        <v>1779</v>
      </c>
      <c r="C4574">
        <v>5214</v>
      </c>
      <c r="D4574" t="s">
        <v>1385</v>
      </c>
      <c r="E4574" t="s">
        <v>1386</v>
      </c>
      <c r="F4574" t="s">
        <v>1385</v>
      </c>
      <c r="G4574" t="s">
        <v>1374</v>
      </c>
      <c r="H4574" t="s">
        <v>1375</v>
      </c>
    </row>
    <row r="4575" spans="1:8" x14ac:dyDescent="0.25">
      <c r="A4575">
        <v>579742</v>
      </c>
      <c r="B4575" t="s">
        <v>1780</v>
      </c>
      <c r="C4575">
        <v>5215</v>
      </c>
      <c r="D4575" t="s">
        <v>1734</v>
      </c>
      <c r="E4575" t="s">
        <v>1386</v>
      </c>
      <c r="F4575" t="s">
        <v>1385</v>
      </c>
      <c r="G4575" t="s">
        <v>1374</v>
      </c>
      <c r="H4575" t="s">
        <v>1375</v>
      </c>
    </row>
    <row r="4576" spans="1:8" x14ac:dyDescent="0.25">
      <c r="A4576">
        <v>579751</v>
      </c>
      <c r="B4576" t="s">
        <v>1781</v>
      </c>
      <c r="C4576">
        <v>5203</v>
      </c>
      <c r="D4576" t="s">
        <v>1388</v>
      </c>
      <c r="E4576" t="s">
        <v>1386</v>
      </c>
      <c r="F4576" t="s">
        <v>1385</v>
      </c>
      <c r="G4576" t="s">
        <v>1374</v>
      </c>
      <c r="H4576" t="s">
        <v>1375</v>
      </c>
    </row>
    <row r="4577" spans="1:8" x14ac:dyDescent="0.25">
      <c r="A4577">
        <v>579769</v>
      </c>
      <c r="B4577" t="s">
        <v>1782</v>
      </c>
      <c r="C4577">
        <v>5203</v>
      </c>
      <c r="D4577" t="s">
        <v>1388</v>
      </c>
      <c r="E4577" t="s">
        <v>1386</v>
      </c>
      <c r="F4577" t="s">
        <v>1385</v>
      </c>
      <c r="G4577" t="s">
        <v>1374</v>
      </c>
      <c r="H4577" t="s">
        <v>1375</v>
      </c>
    </row>
    <row r="4578" spans="1:8" x14ac:dyDescent="0.25">
      <c r="A4578">
        <v>579777</v>
      </c>
      <c r="B4578" t="s">
        <v>1783</v>
      </c>
      <c r="C4578">
        <v>5214</v>
      </c>
      <c r="D4578" t="s">
        <v>1385</v>
      </c>
      <c r="E4578" t="s">
        <v>1386</v>
      </c>
      <c r="F4578" t="s">
        <v>1385</v>
      </c>
      <c r="G4578" t="s">
        <v>1374</v>
      </c>
      <c r="H4578" t="s">
        <v>1375</v>
      </c>
    </row>
    <row r="4579" spans="1:8" x14ac:dyDescent="0.25">
      <c r="A4579">
        <v>579785</v>
      </c>
      <c r="B4579" t="s">
        <v>1784</v>
      </c>
      <c r="C4579">
        <v>5214</v>
      </c>
      <c r="D4579" t="s">
        <v>1385</v>
      </c>
      <c r="E4579" t="s">
        <v>1386</v>
      </c>
      <c r="F4579" t="s">
        <v>1385</v>
      </c>
      <c r="G4579" t="s">
        <v>1374</v>
      </c>
      <c r="H4579" t="s">
        <v>1375</v>
      </c>
    </row>
    <row r="4580" spans="1:8" x14ac:dyDescent="0.25">
      <c r="A4580">
        <v>579793</v>
      </c>
      <c r="B4580" t="s">
        <v>1785</v>
      </c>
      <c r="C4580">
        <v>5203</v>
      </c>
      <c r="D4580" t="s">
        <v>1388</v>
      </c>
      <c r="E4580" t="s">
        <v>1386</v>
      </c>
      <c r="F4580" t="s">
        <v>1385</v>
      </c>
      <c r="G4580" t="s">
        <v>1374</v>
      </c>
      <c r="H4580" t="s">
        <v>1375</v>
      </c>
    </row>
    <row r="4581" spans="1:8" x14ac:dyDescent="0.25">
      <c r="A4581">
        <v>579815</v>
      </c>
      <c r="B4581" t="s">
        <v>1786</v>
      </c>
      <c r="C4581">
        <v>5203</v>
      </c>
      <c r="D4581" t="s">
        <v>1388</v>
      </c>
      <c r="E4581" t="s">
        <v>1386</v>
      </c>
      <c r="F4581" t="s">
        <v>1385</v>
      </c>
      <c r="G4581" t="s">
        <v>1374</v>
      </c>
      <c r="H4581" t="s">
        <v>1375</v>
      </c>
    </row>
    <row r="4582" spans="1:8" x14ac:dyDescent="0.25">
      <c r="A4582">
        <v>579823</v>
      </c>
      <c r="B4582" t="s">
        <v>1787</v>
      </c>
      <c r="C4582">
        <v>5214</v>
      </c>
      <c r="D4582" t="s">
        <v>1385</v>
      </c>
      <c r="E4582" t="s">
        <v>1386</v>
      </c>
      <c r="F4582" t="s">
        <v>1385</v>
      </c>
      <c r="G4582" t="s">
        <v>1374</v>
      </c>
      <c r="H4582" t="s">
        <v>1375</v>
      </c>
    </row>
    <row r="4583" spans="1:8" x14ac:dyDescent="0.25">
      <c r="A4583">
        <v>579831</v>
      </c>
      <c r="B4583" t="s">
        <v>1788</v>
      </c>
      <c r="C4583">
        <v>5203</v>
      </c>
      <c r="D4583" t="s">
        <v>1388</v>
      </c>
      <c r="E4583" t="s">
        <v>1386</v>
      </c>
      <c r="F4583" t="s">
        <v>1385</v>
      </c>
      <c r="G4583" t="s">
        <v>1374</v>
      </c>
      <c r="H4583" t="s">
        <v>1375</v>
      </c>
    </row>
    <row r="4584" spans="1:8" x14ac:dyDescent="0.25">
      <c r="A4584">
        <v>579858</v>
      </c>
      <c r="B4584" t="s">
        <v>1734</v>
      </c>
      <c r="C4584">
        <v>5215</v>
      </c>
      <c r="D4584" t="s">
        <v>1734</v>
      </c>
      <c r="E4584" t="s">
        <v>1386</v>
      </c>
      <c r="F4584" t="s">
        <v>1385</v>
      </c>
      <c r="G4584" t="s">
        <v>1374</v>
      </c>
      <c r="H4584" t="s">
        <v>1375</v>
      </c>
    </row>
    <row r="4585" spans="1:8" x14ac:dyDescent="0.25">
      <c r="A4585">
        <v>579866</v>
      </c>
      <c r="B4585" t="s">
        <v>1789</v>
      </c>
      <c r="C4585">
        <v>5214</v>
      </c>
      <c r="D4585" t="s">
        <v>1385</v>
      </c>
      <c r="E4585" t="s">
        <v>1386</v>
      </c>
      <c r="F4585" t="s">
        <v>1385</v>
      </c>
      <c r="G4585" t="s">
        <v>1374</v>
      </c>
      <c r="H4585" t="s">
        <v>1375</v>
      </c>
    </row>
    <row r="4586" spans="1:8" x14ac:dyDescent="0.25">
      <c r="A4586">
        <v>579874</v>
      </c>
      <c r="B4586" t="s">
        <v>1790</v>
      </c>
      <c r="C4586">
        <v>5214</v>
      </c>
      <c r="D4586" t="s">
        <v>1385</v>
      </c>
      <c r="E4586" t="s">
        <v>1386</v>
      </c>
      <c r="F4586" t="s">
        <v>1385</v>
      </c>
      <c r="G4586" t="s">
        <v>1374</v>
      </c>
      <c r="H4586" t="s">
        <v>1375</v>
      </c>
    </row>
    <row r="4587" spans="1:8" x14ac:dyDescent="0.25">
      <c r="A4587">
        <v>579891</v>
      </c>
      <c r="B4587" t="s">
        <v>2659</v>
      </c>
      <c r="C4587">
        <v>5313</v>
      </c>
      <c r="D4587" t="s">
        <v>2659</v>
      </c>
      <c r="E4587" t="s">
        <v>2658</v>
      </c>
      <c r="F4587" t="s">
        <v>2659</v>
      </c>
      <c r="G4587" t="s">
        <v>2633</v>
      </c>
      <c r="H4587" t="s">
        <v>2634</v>
      </c>
    </row>
    <row r="4588" spans="1:8" x14ac:dyDescent="0.25">
      <c r="A4588">
        <v>579947</v>
      </c>
      <c r="B4588" t="s">
        <v>2934</v>
      </c>
      <c r="C4588">
        <v>5313</v>
      </c>
      <c r="D4588" t="s">
        <v>2659</v>
      </c>
      <c r="E4588" t="s">
        <v>2658</v>
      </c>
      <c r="F4588" t="s">
        <v>2659</v>
      </c>
      <c r="G4588" t="s">
        <v>2633</v>
      </c>
      <c r="H4588" t="s">
        <v>2634</v>
      </c>
    </row>
    <row r="4589" spans="1:8" x14ac:dyDescent="0.25">
      <c r="A4589">
        <v>579963</v>
      </c>
      <c r="B4589" t="s">
        <v>2935</v>
      </c>
      <c r="C4589">
        <v>5314</v>
      </c>
      <c r="D4589" t="s">
        <v>2665</v>
      </c>
      <c r="E4589" t="s">
        <v>2658</v>
      </c>
      <c r="F4589" t="s">
        <v>2659</v>
      </c>
      <c r="G4589" t="s">
        <v>2633</v>
      </c>
      <c r="H4589" t="s">
        <v>2634</v>
      </c>
    </row>
    <row r="4590" spans="1:8" x14ac:dyDescent="0.25">
      <c r="A4590">
        <v>579971</v>
      </c>
      <c r="B4590" t="s">
        <v>2936</v>
      </c>
      <c r="C4590">
        <v>5315</v>
      </c>
      <c r="D4590" t="s">
        <v>2663</v>
      </c>
      <c r="E4590" t="s">
        <v>2658</v>
      </c>
      <c r="F4590" t="s">
        <v>2659</v>
      </c>
      <c r="G4590" t="s">
        <v>2633</v>
      </c>
      <c r="H4590" t="s">
        <v>2634</v>
      </c>
    </row>
    <row r="4591" spans="1:8" x14ac:dyDescent="0.25">
      <c r="A4591">
        <v>579980</v>
      </c>
      <c r="B4591" t="s">
        <v>2937</v>
      </c>
      <c r="C4591">
        <v>5306</v>
      </c>
      <c r="D4591" t="s">
        <v>2661</v>
      </c>
      <c r="E4591" t="s">
        <v>2658</v>
      </c>
      <c r="F4591" t="s">
        <v>2659</v>
      </c>
      <c r="G4591" t="s">
        <v>2633</v>
      </c>
      <c r="H4591" t="s">
        <v>2634</v>
      </c>
    </row>
    <row r="4592" spans="1:8" x14ac:dyDescent="0.25">
      <c r="A4592">
        <v>579998</v>
      </c>
      <c r="B4592" t="s">
        <v>2938</v>
      </c>
      <c r="C4592">
        <v>5306</v>
      </c>
      <c r="D4592" t="s">
        <v>2661</v>
      </c>
      <c r="E4592" t="s">
        <v>2658</v>
      </c>
      <c r="F4592" t="s">
        <v>2659</v>
      </c>
      <c r="G4592" t="s">
        <v>2633</v>
      </c>
      <c r="H4592" t="s">
        <v>2634</v>
      </c>
    </row>
    <row r="4593" spans="1:8" x14ac:dyDescent="0.25">
      <c r="A4593">
        <v>580015</v>
      </c>
      <c r="B4593" t="s">
        <v>2939</v>
      </c>
      <c r="C4593">
        <v>5305</v>
      </c>
      <c r="D4593" t="s">
        <v>1477</v>
      </c>
      <c r="E4593" t="s">
        <v>2658</v>
      </c>
      <c r="F4593" t="s">
        <v>2659</v>
      </c>
      <c r="G4593" t="s">
        <v>2633</v>
      </c>
      <c r="H4593" t="s">
        <v>2634</v>
      </c>
    </row>
    <row r="4594" spans="1:8" x14ac:dyDescent="0.25">
      <c r="A4594">
        <v>580023</v>
      </c>
      <c r="B4594" t="s">
        <v>2940</v>
      </c>
      <c r="C4594">
        <v>5315</v>
      </c>
      <c r="D4594" t="s">
        <v>2663</v>
      </c>
      <c r="E4594" t="s">
        <v>2658</v>
      </c>
      <c r="F4594" t="s">
        <v>2659</v>
      </c>
      <c r="G4594" t="s">
        <v>2633</v>
      </c>
      <c r="H4594" t="s">
        <v>2634</v>
      </c>
    </row>
    <row r="4595" spans="1:8" x14ac:dyDescent="0.25">
      <c r="A4595">
        <v>580031</v>
      </c>
      <c r="B4595" t="s">
        <v>2657</v>
      </c>
      <c r="C4595">
        <v>5301</v>
      </c>
      <c r="D4595" t="s">
        <v>2657</v>
      </c>
      <c r="E4595" t="s">
        <v>2658</v>
      </c>
      <c r="F4595" t="s">
        <v>2659</v>
      </c>
      <c r="G4595" t="s">
        <v>2633</v>
      </c>
      <c r="H4595" t="s">
        <v>2634</v>
      </c>
    </row>
    <row r="4596" spans="1:8" x14ac:dyDescent="0.25">
      <c r="A4596">
        <v>580040</v>
      </c>
      <c r="B4596" t="s">
        <v>2941</v>
      </c>
      <c r="C4596">
        <v>5314</v>
      </c>
      <c r="D4596" t="s">
        <v>2665</v>
      </c>
      <c r="E4596" t="s">
        <v>2658</v>
      </c>
      <c r="F4596" t="s">
        <v>2659</v>
      </c>
      <c r="G4596" t="s">
        <v>2633</v>
      </c>
      <c r="H4596" t="s">
        <v>2634</v>
      </c>
    </row>
    <row r="4597" spans="1:8" x14ac:dyDescent="0.25">
      <c r="A4597">
        <v>580058</v>
      </c>
      <c r="B4597" t="s">
        <v>2942</v>
      </c>
      <c r="C4597">
        <v>5313</v>
      </c>
      <c r="D4597" t="s">
        <v>2659</v>
      </c>
      <c r="E4597" t="s">
        <v>2658</v>
      </c>
      <c r="F4597" t="s">
        <v>2659</v>
      </c>
      <c r="G4597" t="s">
        <v>2633</v>
      </c>
      <c r="H4597" t="s">
        <v>2634</v>
      </c>
    </row>
    <row r="4598" spans="1:8" x14ac:dyDescent="0.25">
      <c r="A4598">
        <v>580066</v>
      </c>
      <c r="B4598" t="s">
        <v>2943</v>
      </c>
      <c r="C4598">
        <v>5315</v>
      </c>
      <c r="D4598" t="s">
        <v>2663</v>
      </c>
      <c r="E4598" t="s">
        <v>2658</v>
      </c>
      <c r="F4598" t="s">
        <v>2659</v>
      </c>
      <c r="G4598" t="s">
        <v>2633</v>
      </c>
      <c r="H4598" t="s">
        <v>2634</v>
      </c>
    </row>
    <row r="4599" spans="1:8" x14ac:dyDescent="0.25">
      <c r="A4599">
        <v>580074</v>
      </c>
      <c r="B4599" t="s">
        <v>2944</v>
      </c>
      <c r="C4599">
        <v>5306</v>
      </c>
      <c r="D4599" t="s">
        <v>2661</v>
      </c>
      <c r="E4599" t="s">
        <v>2658</v>
      </c>
      <c r="F4599" t="s">
        <v>2659</v>
      </c>
      <c r="G4599" t="s">
        <v>2633</v>
      </c>
      <c r="H4599" t="s">
        <v>2634</v>
      </c>
    </row>
    <row r="4600" spans="1:8" x14ac:dyDescent="0.25">
      <c r="A4600">
        <v>580091</v>
      </c>
      <c r="B4600" t="s">
        <v>2945</v>
      </c>
      <c r="C4600">
        <v>5314</v>
      </c>
      <c r="D4600" t="s">
        <v>2665</v>
      </c>
      <c r="E4600" t="s">
        <v>2658</v>
      </c>
      <c r="F4600" t="s">
        <v>2659</v>
      </c>
      <c r="G4600" t="s">
        <v>2633</v>
      </c>
      <c r="H4600" t="s">
        <v>2634</v>
      </c>
    </row>
    <row r="4601" spans="1:8" x14ac:dyDescent="0.25">
      <c r="A4601">
        <v>580112</v>
      </c>
      <c r="B4601" t="s">
        <v>2946</v>
      </c>
      <c r="C4601">
        <v>5306</v>
      </c>
      <c r="D4601" t="s">
        <v>2661</v>
      </c>
      <c r="E4601" t="s">
        <v>2658</v>
      </c>
      <c r="F4601" t="s">
        <v>2659</v>
      </c>
      <c r="G4601" t="s">
        <v>2633</v>
      </c>
      <c r="H4601" t="s">
        <v>2634</v>
      </c>
    </row>
    <row r="4602" spans="1:8" x14ac:dyDescent="0.25">
      <c r="A4602">
        <v>580121</v>
      </c>
      <c r="B4602" t="s">
        <v>2947</v>
      </c>
      <c r="C4602">
        <v>5313</v>
      </c>
      <c r="D4602" t="s">
        <v>2659</v>
      </c>
      <c r="E4602" t="s">
        <v>2658</v>
      </c>
      <c r="F4602" t="s">
        <v>2659</v>
      </c>
      <c r="G4602" t="s">
        <v>2633</v>
      </c>
      <c r="H4602" t="s">
        <v>2634</v>
      </c>
    </row>
    <row r="4603" spans="1:8" x14ac:dyDescent="0.25">
      <c r="A4603">
        <v>580147</v>
      </c>
      <c r="B4603" t="s">
        <v>2948</v>
      </c>
      <c r="C4603">
        <v>5313</v>
      </c>
      <c r="D4603" t="s">
        <v>2659</v>
      </c>
      <c r="E4603" t="s">
        <v>2658</v>
      </c>
      <c r="F4603" t="s">
        <v>2659</v>
      </c>
      <c r="G4603" t="s">
        <v>2633</v>
      </c>
      <c r="H4603" t="s">
        <v>2634</v>
      </c>
    </row>
    <row r="4604" spans="1:8" x14ac:dyDescent="0.25">
      <c r="A4604">
        <v>580163</v>
      </c>
      <c r="B4604" t="s">
        <v>2949</v>
      </c>
      <c r="C4604">
        <v>5305</v>
      </c>
      <c r="D4604" t="s">
        <v>1477</v>
      </c>
      <c r="E4604" t="s">
        <v>2658</v>
      </c>
      <c r="F4604" t="s">
        <v>2659</v>
      </c>
      <c r="G4604" t="s">
        <v>2633</v>
      </c>
      <c r="H4604" t="s">
        <v>2634</v>
      </c>
    </row>
    <row r="4605" spans="1:8" x14ac:dyDescent="0.25">
      <c r="A4605">
        <v>580210</v>
      </c>
      <c r="B4605" t="s">
        <v>2950</v>
      </c>
      <c r="C4605">
        <v>5314</v>
      </c>
      <c r="D4605" t="s">
        <v>2665</v>
      </c>
      <c r="E4605" t="s">
        <v>2658</v>
      </c>
      <c r="F4605" t="s">
        <v>2659</v>
      </c>
      <c r="G4605" t="s">
        <v>2633</v>
      </c>
      <c r="H4605" t="s">
        <v>2634</v>
      </c>
    </row>
    <row r="4606" spans="1:8" x14ac:dyDescent="0.25">
      <c r="A4606">
        <v>580228</v>
      </c>
      <c r="B4606" t="s">
        <v>1910</v>
      </c>
      <c r="C4606">
        <v>5315</v>
      </c>
      <c r="D4606" t="s">
        <v>2663</v>
      </c>
      <c r="E4606" t="s">
        <v>2658</v>
      </c>
      <c r="F4606" t="s">
        <v>2659</v>
      </c>
      <c r="G4606" t="s">
        <v>2633</v>
      </c>
      <c r="H4606" t="s">
        <v>2634</v>
      </c>
    </row>
    <row r="4607" spans="1:8" x14ac:dyDescent="0.25">
      <c r="A4607">
        <v>580261</v>
      </c>
      <c r="B4607" t="s">
        <v>2951</v>
      </c>
      <c r="C4607">
        <v>5313</v>
      </c>
      <c r="D4607" t="s">
        <v>2659</v>
      </c>
      <c r="E4607" t="s">
        <v>2658</v>
      </c>
      <c r="F4607" t="s">
        <v>2659</v>
      </c>
      <c r="G4607" t="s">
        <v>2633</v>
      </c>
      <c r="H4607" t="s">
        <v>2634</v>
      </c>
    </row>
    <row r="4608" spans="1:8" x14ac:dyDescent="0.25">
      <c r="A4608">
        <v>580279</v>
      </c>
      <c r="B4608" t="s">
        <v>2952</v>
      </c>
      <c r="C4608">
        <v>5306</v>
      </c>
      <c r="D4608" t="s">
        <v>2661</v>
      </c>
      <c r="E4608" t="s">
        <v>2658</v>
      </c>
      <c r="F4608" t="s">
        <v>2659</v>
      </c>
      <c r="G4608" t="s">
        <v>2633</v>
      </c>
      <c r="H4608" t="s">
        <v>2634</v>
      </c>
    </row>
    <row r="4609" spans="1:8" x14ac:dyDescent="0.25">
      <c r="A4609">
        <v>580295</v>
      </c>
      <c r="B4609" t="s">
        <v>2953</v>
      </c>
      <c r="C4609">
        <v>5306</v>
      </c>
      <c r="D4609" t="s">
        <v>2661</v>
      </c>
      <c r="E4609" t="s">
        <v>2658</v>
      </c>
      <c r="F4609" t="s">
        <v>2659</v>
      </c>
      <c r="G4609" t="s">
        <v>2633</v>
      </c>
      <c r="H4609" t="s">
        <v>2634</v>
      </c>
    </row>
    <row r="4610" spans="1:8" x14ac:dyDescent="0.25">
      <c r="A4610">
        <v>580325</v>
      </c>
      <c r="B4610" t="s">
        <v>2954</v>
      </c>
      <c r="C4610">
        <v>5307</v>
      </c>
      <c r="D4610" t="s">
        <v>2728</v>
      </c>
      <c r="E4610" t="s">
        <v>2642</v>
      </c>
      <c r="F4610" t="s">
        <v>2641</v>
      </c>
      <c r="G4610" t="s">
        <v>2633</v>
      </c>
      <c r="H4610" t="s">
        <v>2634</v>
      </c>
    </row>
    <row r="4611" spans="1:8" x14ac:dyDescent="0.25">
      <c r="A4611">
        <v>580333</v>
      </c>
      <c r="B4611" t="s">
        <v>2955</v>
      </c>
      <c r="C4611">
        <v>5306</v>
      </c>
      <c r="D4611" t="s">
        <v>2661</v>
      </c>
      <c r="E4611" t="s">
        <v>2658</v>
      </c>
      <c r="F4611" t="s">
        <v>2659</v>
      </c>
      <c r="G4611" t="s">
        <v>2633</v>
      </c>
      <c r="H4611" t="s">
        <v>2634</v>
      </c>
    </row>
    <row r="4612" spans="1:8" x14ac:dyDescent="0.25">
      <c r="A4612">
        <v>580341</v>
      </c>
      <c r="B4612" t="s">
        <v>2956</v>
      </c>
      <c r="C4612">
        <v>5314</v>
      </c>
      <c r="D4612" t="s">
        <v>2665</v>
      </c>
      <c r="E4612" t="s">
        <v>2658</v>
      </c>
      <c r="F4612" t="s">
        <v>2659</v>
      </c>
      <c r="G4612" t="s">
        <v>2633</v>
      </c>
      <c r="H4612" t="s">
        <v>2634</v>
      </c>
    </row>
    <row r="4613" spans="1:8" x14ac:dyDescent="0.25">
      <c r="A4613">
        <v>580350</v>
      </c>
      <c r="B4613" t="s">
        <v>2957</v>
      </c>
      <c r="C4613">
        <v>5314</v>
      </c>
      <c r="D4613" t="s">
        <v>2665</v>
      </c>
      <c r="E4613" t="s">
        <v>2658</v>
      </c>
      <c r="F4613" t="s">
        <v>2659</v>
      </c>
      <c r="G4613" t="s">
        <v>2633</v>
      </c>
      <c r="H4613" t="s">
        <v>2634</v>
      </c>
    </row>
    <row r="4614" spans="1:8" x14ac:dyDescent="0.25">
      <c r="A4614">
        <v>580376</v>
      </c>
      <c r="B4614" t="s">
        <v>2958</v>
      </c>
      <c r="C4614">
        <v>5315</v>
      </c>
      <c r="D4614" t="s">
        <v>2663</v>
      </c>
      <c r="E4614" t="s">
        <v>2658</v>
      </c>
      <c r="F4614" t="s">
        <v>2659</v>
      </c>
      <c r="G4614" t="s">
        <v>2633</v>
      </c>
      <c r="H4614" t="s">
        <v>2634</v>
      </c>
    </row>
    <row r="4615" spans="1:8" x14ac:dyDescent="0.25">
      <c r="A4615">
        <v>580392</v>
      </c>
      <c r="B4615" t="s">
        <v>2959</v>
      </c>
      <c r="C4615">
        <v>5315</v>
      </c>
      <c r="D4615" t="s">
        <v>2663</v>
      </c>
      <c r="E4615" t="s">
        <v>2658</v>
      </c>
      <c r="F4615" t="s">
        <v>2659</v>
      </c>
      <c r="G4615" t="s">
        <v>2633</v>
      </c>
      <c r="H4615" t="s">
        <v>2634</v>
      </c>
    </row>
    <row r="4616" spans="1:8" x14ac:dyDescent="0.25">
      <c r="A4616">
        <v>580406</v>
      </c>
      <c r="B4616" t="s">
        <v>986</v>
      </c>
      <c r="C4616">
        <v>5314</v>
      </c>
      <c r="D4616" t="s">
        <v>2665</v>
      </c>
      <c r="E4616" t="s">
        <v>2658</v>
      </c>
      <c r="F4616" t="s">
        <v>2659</v>
      </c>
      <c r="G4616" t="s">
        <v>2633</v>
      </c>
      <c r="H4616" t="s">
        <v>2634</v>
      </c>
    </row>
    <row r="4617" spans="1:8" x14ac:dyDescent="0.25">
      <c r="A4617">
        <v>580414</v>
      </c>
      <c r="B4617" t="s">
        <v>2960</v>
      </c>
      <c r="C4617">
        <v>5313</v>
      </c>
      <c r="D4617" t="s">
        <v>2659</v>
      </c>
      <c r="E4617" t="s">
        <v>2658</v>
      </c>
      <c r="F4617" t="s">
        <v>2659</v>
      </c>
      <c r="G4617" t="s">
        <v>2633</v>
      </c>
      <c r="H4617" t="s">
        <v>2634</v>
      </c>
    </row>
    <row r="4618" spans="1:8" x14ac:dyDescent="0.25">
      <c r="A4618">
        <v>580422</v>
      </c>
      <c r="B4618" t="s">
        <v>2961</v>
      </c>
      <c r="C4618">
        <v>5315</v>
      </c>
      <c r="D4618" t="s">
        <v>2663</v>
      </c>
      <c r="E4618" t="s">
        <v>2658</v>
      </c>
      <c r="F4618" t="s">
        <v>2659</v>
      </c>
      <c r="G4618" t="s">
        <v>2633</v>
      </c>
      <c r="H4618" t="s">
        <v>2634</v>
      </c>
    </row>
    <row r="4619" spans="1:8" x14ac:dyDescent="0.25">
      <c r="A4619">
        <v>580431</v>
      </c>
      <c r="B4619" t="s">
        <v>2962</v>
      </c>
      <c r="C4619">
        <v>5315</v>
      </c>
      <c r="D4619" t="s">
        <v>2663</v>
      </c>
      <c r="E4619" t="s">
        <v>2658</v>
      </c>
      <c r="F4619" t="s">
        <v>2659</v>
      </c>
      <c r="G4619" t="s">
        <v>2633</v>
      </c>
      <c r="H4619" t="s">
        <v>2634</v>
      </c>
    </row>
    <row r="4620" spans="1:8" x14ac:dyDescent="0.25">
      <c r="A4620">
        <v>580465</v>
      </c>
      <c r="B4620" t="s">
        <v>2963</v>
      </c>
      <c r="C4620">
        <v>5314</v>
      </c>
      <c r="D4620" t="s">
        <v>2665</v>
      </c>
      <c r="E4620" t="s">
        <v>2658</v>
      </c>
      <c r="F4620" t="s">
        <v>2659</v>
      </c>
      <c r="G4620" t="s">
        <v>2633</v>
      </c>
      <c r="H4620" t="s">
        <v>2634</v>
      </c>
    </row>
    <row r="4621" spans="1:8" x14ac:dyDescent="0.25">
      <c r="A4621">
        <v>580481</v>
      </c>
      <c r="B4621" t="s">
        <v>1477</v>
      </c>
      <c r="C4621">
        <v>5305</v>
      </c>
      <c r="D4621" t="s">
        <v>1477</v>
      </c>
      <c r="E4621" t="s">
        <v>2658</v>
      </c>
      <c r="F4621" t="s">
        <v>2659</v>
      </c>
      <c r="G4621" t="s">
        <v>2633</v>
      </c>
      <c r="H4621" t="s">
        <v>2634</v>
      </c>
    </row>
    <row r="4622" spans="1:8" x14ac:dyDescent="0.25">
      <c r="A4622">
        <v>580490</v>
      </c>
      <c r="B4622" t="s">
        <v>2964</v>
      </c>
      <c r="C4622">
        <v>5306</v>
      </c>
      <c r="D4622" t="s">
        <v>2661</v>
      </c>
      <c r="E4622" t="s">
        <v>2658</v>
      </c>
      <c r="F4622" t="s">
        <v>2659</v>
      </c>
      <c r="G4622" t="s">
        <v>2633</v>
      </c>
      <c r="H4622" t="s">
        <v>2634</v>
      </c>
    </row>
    <row r="4623" spans="1:8" x14ac:dyDescent="0.25">
      <c r="A4623">
        <v>580503</v>
      </c>
      <c r="B4623" t="s">
        <v>2965</v>
      </c>
      <c r="C4623">
        <v>5315</v>
      </c>
      <c r="D4623" t="s">
        <v>2663</v>
      </c>
      <c r="E4623" t="s">
        <v>2658</v>
      </c>
      <c r="F4623" t="s">
        <v>2659</v>
      </c>
      <c r="G4623" t="s">
        <v>2633</v>
      </c>
      <c r="H4623" t="s">
        <v>2634</v>
      </c>
    </row>
    <row r="4624" spans="1:8" x14ac:dyDescent="0.25">
      <c r="A4624">
        <v>580511</v>
      </c>
      <c r="B4624" t="s">
        <v>2661</v>
      </c>
      <c r="C4624">
        <v>5306</v>
      </c>
      <c r="D4624" t="s">
        <v>2661</v>
      </c>
      <c r="E4624" t="s">
        <v>2658</v>
      </c>
      <c r="F4624" t="s">
        <v>2659</v>
      </c>
      <c r="G4624" t="s">
        <v>2633</v>
      </c>
      <c r="H4624" t="s">
        <v>2634</v>
      </c>
    </row>
    <row r="4625" spans="1:8" x14ac:dyDescent="0.25">
      <c r="A4625">
        <v>580538</v>
      </c>
      <c r="B4625" t="s">
        <v>2966</v>
      </c>
      <c r="C4625">
        <v>5315</v>
      </c>
      <c r="D4625" t="s">
        <v>2663</v>
      </c>
      <c r="E4625" t="s">
        <v>2658</v>
      </c>
      <c r="F4625" t="s">
        <v>2659</v>
      </c>
      <c r="G4625" t="s">
        <v>2633</v>
      </c>
      <c r="H4625" t="s">
        <v>2634</v>
      </c>
    </row>
    <row r="4626" spans="1:8" x14ac:dyDescent="0.25">
      <c r="A4626">
        <v>580562</v>
      </c>
      <c r="B4626" t="s">
        <v>2967</v>
      </c>
      <c r="C4626">
        <v>5314</v>
      </c>
      <c r="D4626" t="s">
        <v>2665</v>
      </c>
      <c r="E4626" t="s">
        <v>2658</v>
      </c>
      <c r="F4626" t="s">
        <v>2659</v>
      </c>
      <c r="G4626" t="s">
        <v>2633</v>
      </c>
      <c r="H4626" t="s">
        <v>2634</v>
      </c>
    </row>
    <row r="4627" spans="1:8" x14ac:dyDescent="0.25">
      <c r="A4627">
        <v>580571</v>
      </c>
      <c r="B4627" t="s">
        <v>2968</v>
      </c>
      <c r="C4627">
        <v>5305</v>
      </c>
      <c r="D4627" t="s">
        <v>1477</v>
      </c>
      <c r="E4627" t="s">
        <v>2658</v>
      </c>
      <c r="F4627" t="s">
        <v>2659</v>
      </c>
      <c r="G4627" t="s">
        <v>2633</v>
      </c>
      <c r="H4627" t="s">
        <v>2634</v>
      </c>
    </row>
    <row r="4628" spans="1:8" x14ac:dyDescent="0.25">
      <c r="A4628">
        <v>580589</v>
      </c>
      <c r="B4628" t="s">
        <v>2415</v>
      </c>
      <c r="C4628">
        <v>5315</v>
      </c>
      <c r="D4628" t="s">
        <v>2663</v>
      </c>
      <c r="E4628" t="s">
        <v>2658</v>
      </c>
      <c r="F4628" t="s">
        <v>2659</v>
      </c>
      <c r="G4628" t="s">
        <v>2633</v>
      </c>
      <c r="H4628" t="s">
        <v>2634</v>
      </c>
    </row>
    <row r="4629" spans="1:8" x14ac:dyDescent="0.25">
      <c r="A4629">
        <v>580619</v>
      </c>
      <c r="B4629" t="s">
        <v>2969</v>
      </c>
      <c r="C4629">
        <v>5306</v>
      </c>
      <c r="D4629" t="s">
        <v>2661</v>
      </c>
      <c r="E4629" t="s">
        <v>2658</v>
      </c>
      <c r="F4629" t="s">
        <v>2659</v>
      </c>
      <c r="G4629" t="s">
        <v>2633</v>
      </c>
      <c r="H4629" t="s">
        <v>2634</v>
      </c>
    </row>
    <row r="4630" spans="1:8" x14ac:dyDescent="0.25">
      <c r="A4630">
        <v>580627</v>
      </c>
      <c r="B4630" t="s">
        <v>1697</v>
      </c>
      <c r="C4630">
        <v>5315</v>
      </c>
      <c r="D4630" t="s">
        <v>2663</v>
      </c>
      <c r="E4630" t="s">
        <v>2658</v>
      </c>
      <c r="F4630" t="s">
        <v>2659</v>
      </c>
      <c r="G4630" t="s">
        <v>2633</v>
      </c>
      <c r="H4630" t="s">
        <v>2634</v>
      </c>
    </row>
    <row r="4631" spans="1:8" x14ac:dyDescent="0.25">
      <c r="A4631">
        <v>580635</v>
      </c>
      <c r="B4631" t="s">
        <v>2970</v>
      </c>
      <c r="C4631">
        <v>5306</v>
      </c>
      <c r="D4631" t="s">
        <v>2661</v>
      </c>
      <c r="E4631" t="s">
        <v>2658</v>
      </c>
      <c r="F4631" t="s">
        <v>2659</v>
      </c>
      <c r="G4631" t="s">
        <v>2633</v>
      </c>
      <c r="H4631" t="s">
        <v>2634</v>
      </c>
    </row>
    <row r="4632" spans="1:8" x14ac:dyDescent="0.25">
      <c r="A4632">
        <v>580643</v>
      </c>
      <c r="B4632" t="s">
        <v>2971</v>
      </c>
      <c r="C4632">
        <v>5315</v>
      </c>
      <c r="D4632" t="s">
        <v>2663</v>
      </c>
      <c r="E4632" t="s">
        <v>2658</v>
      </c>
      <c r="F4632" t="s">
        <v>2659</v>
      </c>
      <c r="G4632" t="s">
        <v>2633</v>
      </c>
      <c r="H4632" t="s">
        <v>2634</v>
      </c>
    </row>
    <row r="4633" spans="1:8" x14ac:dyDescent="0.25">
      <c r="A4633">
        <v>580651</v>
      </c>
      <c r="B4633" t="s">
        <v>2972</v>
      </c>
      <c r="C4633">
        <v>5305</v>
      </c>
      <c r="D4633" t="s">
        <v>1477</v>
      </c>
      <c r="E4633" t="s">
        <v>2658</v>
      </c>
      <c r="F4633" t="s">
        <v>2659</v>
      </c>
      <c r="G4633" t="s">
        <v>2633</v>
      </c>
      <c r="H4633" t="s">
        <v>2634</v>
      </c>
    </row>
    <row r="4634" spans="1:8" x14ac:dyDescent="0.25">
      <c r="A4634">
        <v>580660</v>
      </c>
      <c r="B4634" t="s">
        <v>1768</v>
      </c>
      <c r="C4634">
        <v>5314</v>
      </c>
      <c r="D4634" t="s">
        <v>2665</v>
      </c>
      <c r="E4634" t="s">
        <v>2658</v>
      </c>
      <c r="F4634" t="s">
        <v>2659</v>
      </c>
      <c r="G4634" t="s">
        <v>2633</v>
      </c>
      <c r="H4634" t="s">
        <v>2634</v>
      </c>
    </row>
    <row r="4635" spans="1:8" x14ac:dyDescent="0.25">
      <c r="A4635">
        <v>580678</v>
      </c>
      <c r="B4635" t="s">
        <v>493</v>
      </c>
      <c r="C4635">
        <v>5314</v>
      </c>
      <c r="D4635" t="s">
        <v>2665</v>
      </c>
      <c r="E4635" t="s">
        <v>2658</v>
      </c>
      <c r="F4635" t="s">
        <v>2659</v>
      </c>
      <c r="G4635" t="s">
        <v>2633</v>
      </c>
      <c r="H4635" t="s">
        <v>2634</v>
      </c>
    </row>
    <row r="4636" spans="1:8" x14ac:dyDescent="0.25">
      <c r="A4636">
        <v>580686</v>
      </c>
      <c r="B4636" t="s">
        <v>2973</v>
      </c>
      <c r="C4636">
        <v>5315</v>
      </c>
      <c r="D4636" t="s">
        <v>2663</v>
      </c>
      <c r="E4636" t="s">
        <v>2658</v>
      </c>
      <c r="F4636" t="s">
        <v>2659</v>
      </c>
      <c r="G4636" t="s">
        <v>2633</v>
      </c>
      <c r="H4636" t="s">
        <v>2634</v>
      </c>
    </row>
    <row r="4637" spans="1:8" x14ac:dyDescent="0.25">
      <c r="A4637">
        <v>580694</v>
      </c>
      <c r="B4637" t="s">
        <v>123</v>
      </c>
      <c r="C4637">
        <v>5307</v>
      </c>
      <c r="D4637" t="s">
        <v>2728</v>
      </c>
      <c r="E4637" t="s">
        <v>2642</v>
      </c>
      <c r="F4637" t="s">
        <v>2641</v>
      </c>
      <c r="G4637" t="s">
        <v>2633</v>
      </c>
      <c r="H4637" t="s">
        <v>2634</v>
      </c>
    </row>
    <row r="4638" spans="1:8" x14ac:dyDescent="0.25">
      <c r="A4638">
        <v>580708</v>
      </c>
      <c r="B4638" t="s">
        <v>2974</v>
      </c>
      <c r="C4638">
        <v>5314</v>
      </c>
      <c r="D4638" t="s">
        <v>2665</v>
      </c>
      <c r="E4638" t="s">
        <v>2658</v>
      </c>
      <c r="F4638" t="s">
        <v>2659</v>
      </c>
      <c r="G4638" t="s">
        <v>2633</v>
      </c>
      <c r="H4638" t="s">
        <v>2634</v>
      </c>
    </row>
    <row r="4639" spans="1:8" x14ac:dyDescent="0.25">
      <c r="A4639">
        <v>580716</v>
      </c>
      <c r="B4639" t="s">
        <v>2975</v>
      </c>
      <c r="C4639">
        <v>5313</v>
      </c>
      <c r="D4639" t="s">
        <v>2659</v>
      </c>
      <c r="E4639" t="s">
        <v>2658</v>
      </c>
      <c r="F4639" t="s">
        <v>2659</v>
      </c>
      <c r="G4639" t="s">
        <v>2633</v>
      </c>
      <c r="H4639" t="s">
        <v>2634</v>
      </c>
    </row>
    <row r="4640" spans="1:8" x14ac:dyDescent="0.25">
      <c r="A4640">
        <v>580724</v>
      </c>
      <c r="B4640" t="s">
        <v>2976</v>
      </c>
      <c r="C4640">
        <v>5315</v>
      </c>
      <c r="D4640" t="s">
        <v>2663</v>
      </c>
      <c r="E4640" t="s">
        <v>2658</v>
      </c>
      <c r="F4640" t="s">
        <v>2659</v>
      </c>
      <c r="G4640" t="s">
        <v>2633</v>
      </c>
      <c r="H4640" t="s">
        <v>2634</v>
      </c>
    </row>
    <row r="4641" spans="1:8" x14ac:dyDescent="0.25">
      <c r="A4641">
        <v>580732</v>
      </c>
      <c r="B4641" t="s">
        <v>1253</v>
      </c>
      <c r="C4641">
        <v>5306</v>
      </c>
      <c r="D4641" t="s">
        <v>2661</v>
      </c>
      <c r="E4641" t="s">
        <v>2658</v>
      </c>
      <c r="F4641" t="s">
        <v>2659</v>
      </c>
      <c r="G4641" t="s">
        <v>2633</v>
      </c>
      <c r="H4641" t="s">
        <v>2634</v>
      </c>
    </row>
    <row r="4642" spans="1:8" x14ac:dyDescent="0.25">
      <c r="A4642">
        <v>580741</v>
      </c>
      <c r="B4642" t="s">
        <v>2977</v>
      </c>
      <c r="C4642">
        <v>5314</v>
      </c>
      <c r="D4642" t="s">
        <v>2665</v>
      </c>
      <c r="E4642" t="s">
        <v>2658</v>
      </c>
      <c r="F4642" t="s">
        <v>2659</v>
      </c>
      <c r="G4642" t="s">
        <v>2633</v>
      </c>
      <c r="H4642" t="s">
        <v>2634</v>
      </c>
    </row>
    <row r="4643" spans="1:8" x14ac:dyDescent="0.25">
      <c r="A4643">
        <v>580759</v>
      </c>
      <c r="B4643" t="s">
        <v>2978</v>
      </c>
      <c r="C4643">
        <v>5315</v>
      </c>
      <c r="D4643" t="s">
        <v>2663</v>
      </c>
      <c r="E4643" t="s">
        <v>2658</v>
      </c>
      <c r="F4643" t="s">
        <v>2659</v>
      </c>
      <c r="G4643" t="s">
        <v>2633</v>
      </c>
      <c r="H4643" t="s">
        <v>2634</v>
      </c>
    </row>
    <row r="4644" spans="1:8" x14ac:dyDescent="0.25">
      <c r="A4644">
        <v>580767</v>
      </c>
      <c r="B4644" t="s">
        <v>739</v>
      </c>
      <c r="C4644">
        <v>5306</v>
      </c>
      <c r="D4644" t="s">
        <v>2661</v>
      </c>
      <c r="E4644" t="s">
        <v>2658</v>
      </c>
      <c r="F4644" t="s">
        <v>2659</v>
      </c>
      <c r="G4644" t="s">
        <v>2633</v>
      </c>
      <c r="H4644" t="s">
        <v>2634</v>
      </c>
    </row>
    <row r="4645" spans="1:8" x14ac:dyDescent="0.25">
      <c r="A4645">
        <v>580775</v>
      </c>
      <c r="B4645" t="s">
        <v>2131</v>
      </c>
      <c r="C4645">
        <v>5315</v>
      </c>
      <c r="D4645" t="s">
        <v>2663</v>
      </c>
      <c r="E4645" t="s">
        <v>2658</v>
      </c>
      <c r="F4645" t="s">
        <v>2659</v>
      </c>
      <c r="G4645" t="s">
        <v>2633</v>
      </c>
      <c r="H4645" t="s">
        <v>2634</v>
      </c>
    </row>
    <row r="4646" spans="1:8" x14ac:dyDescent="0.25">
      <c r="A4646">
        <v>580783</v>
      </c>
      <c r="B4646" t="s">
        <v>2979</v>
      </c>
      <c r="C4646">
        <v>5314</v>
      </c>
      <c r="D4646" t="s">
        <v>2665</v>
      </c>
      <c r="E4646" t="s">
        <v>2658</v>
      </c>
      <c r="F4646" t="s">
        <v>2659</v>
      </c>
      <c r="G4646" t="s">
        <v>2633</v>
      </c>
      <c r="H4646" t="s">
        <v>2634</v>
      </c>
    </row>
    <row r="4647" spans="1:8" x14ac:dyDescent="0.25">
      <c r="A4647">
        <v>580805</v>
      </c>
      <c r="B4647" t="s">
        <v>2980</v>
      </c>
      <c r="C4647">
        <v>5314</v>
      </c>
      <c r="D4647" t="s">
        <v>2665</v>
      </c>
      <c r="E4647" t="s">
        <v>2658</v>
      </c>
      <c r="F4647" t="s">
        <v>2659</v>
      </c>
      <c r="G4647" t="s">
        <v>2633</v>
      </c>
      <c r="H4647" t="s">
        <v>2634</v>
      </c>
    </row>
    <row r="4648" spans="1:8" x14ac:dyDescent="0.25">
      <c r="A4648">
        <v>580821</v>
      </c>
      <c r="B4648" t="s">
        <v>2981</v>
      </c>
      <c r="C4648">
        <v>5301</v>
      </c>
      <c r="D4648" t="s">
        <v>2657</v>
      </c>
      <c r="E4648" t="s">
        <v>2658</v>
      </c>
      <c r="F4648" t="s">
        <v>2659</v>
      </c>
      <c r="G4648" t="s">
        <v>2633</v>
      </c>
      <c r="H4648" t="s">
        <v>2634</v>
      </c>
    </row>
    <row r="4649" spans="1:8" x14ac:dyDescent="0.25">
      <c r="A4649">
        <v>580830</v>
      </c>
      <c r="B4649" t="s">
        <v>2982</v>
      </c>
      <c r="C4649">
        <v>5314</v>
      </c>
      <c r="D4649" t="s">
        <v>2665</v>
      </c>
      <c r="E4649" t="s">
        <v>2658</v>
      </c>
      <c r="F4649" t="s">
        <v>2659</v>
      </c>
      <c r="G4649" t="s">
        <v>2633</v>
      </c>
      <c r="H4649" t="s">
        <v>2634</v>
      </c>
    </row>
    <row r="4650" spans="1:8" x14ac:dyDescent="0.25">
      <c r="A4650">
        <v>580848</v>
      </c>
      <c r="B4650" t="s">
        <v>2983</v>
      </c>
      <c r="C4650">
        <v>5306</v>
      </c>
      <c r="D4650" t="s">
        <v>2661</v>
      </c>
      <c r="E4650" t="s">
        <v>2658</v>
      </c>
      <c r="F4650" t="s">
        <v>2659</v>
      </c>
      <c r="G4650" t="s">
        <v>2633</v>
      </c>
      <c r="H4650" t="s">
        <v>2634</v>
      </c>
    </row>
    <row r="4651" spans="1:8" x14ac:dyDescent="0.25">
      <c r="A4651">
        <v>580872</v>
      </c>
      <c r="B4651" t="s">
        <v>2984</v>
      </c>
      <c r="C4651">
        <v>5313</v>
      </c>
      <c r="D4651" t="s">
        <v>2659</v>
      </c>
      <c r="E4651" t="s">
        <v>2658</v>
      </c>
      <c r="F4651" t="s">
        <v>2659</v>
      </c>
      <c r="G4651" t="s">
        <v>2633</v>
      </c>
      <c r="H4651" t="s">
        <v>2634</v>
      </c>
    </row>
    <row r="4652" spans="1:8" x14ac:dyDescent="0.25">
      <c r="A4652">
        <v>580881</v>
      </c>
      <c r="B4652" t="s">
        <v>2985</v>
      </c>
      <c r="C4652">
        <v>5313</v>
      </c>
      <c r="D4652" t="s">
        <v>2659</v>
      </c>
      <c r="E4652" t="s">
        <v>2658</v>
      </c>
      <c r="F4652" t="s">
        <v>2659</v>
      </c>
      <c r="G4652" t="s">
        <v>2633</v>
      </c>
      <c r="H4652" t="s">
        <v>2634</v>
      </c>
    </row>
    <row r="4653" spans="1:8" x14ac:dyDescent="0.25">
      <c r="A4653">
        <v>580902</v>
      </c>
      <c r="B4653" t="s">
        <v>2726</v>
      </c>
      <c r="C4653">
        <v>5314</v>
      </c>
      <c r="D4653" t="s">
        <v>2665</v>
      </c>
      <c r="E4653" t="s">
        <v>2658</v>
      </c>
      <c r="F4653" t="s">
        <v>2659</v>
      </c>
      <c r="G4653" t="s">
        <v>2633</v>
      </c>
      <c r="H4653" t="s">
        <v>2634</v>
      </c>
    </row>
    <row r="4654" spans="1:8" x14ac:dyDescent="0.25">
      <c r="A4654">
        <v>580929</v>
      </c>
      <c r="B4654" t="s">
        <v>2986</v>
      </c>
      <c r="C4654">
        <v>5314</v>
      </c>
      <c r="D4654" t="s">
        <v>2665</v>
      </c>
      <c r="E4654" t="s">
        <v>2658</v>
      </c>
      <c r="F4654" t="s">
        <v>2659</v>
      </c>
      <c r="G4654" t="s">
        <v>2633</v>
      </c>
      <c r="H4654" t="s">
        <v>2634</v>
      </c>
    </row>
    <row r="4655" spans="1:8" x14ac:dyDescent="0.25">
      <c r="A4655">
        <v>580945</v>
      </c>
      <c r="B4655" t="s">
        <v>1190</v>
      </c>
      <c r="C4655">
        <v>5314</v>
      </c>
      <c r="D4655" t="s">
        <v>2665</v>
      </c>
      <c r="E4655" t="s">
        <v>2658</v>
      </c>
      <c r="F4655" t="s">
        <v>2659</v>
      </c>
      <c r="G4655" t="s">
        <v>2633</v>
      </c>
      <c r="H4655" t="s">
        <v>2634</v>
      </c>
    </row>
    <row r="4656" spans="1:8" x14ac:dyDescent="0.25">
      <c r="A4656">
        <v>580961</v>
      </c>
      <c r="B4656" t="s">
        <v>2987</v>
      </c>
      <c r="C4656">
        <v>5313</v>
      </c>
      <c r="D4656" t="s">
        <v>2659</v>
      </c>
      <c r="E4656" t="s">
        <v>2658</v>
      </c>
      <c r="F4656" t="s">
        <v>2659</v>
      </c>
      <c r="G4656" t="s">
        <v>2633</v>
      </c>
      <c r="H4656" t="s">
        <v>2634</v>
      </c>
    </row>
    <row r="4657" spans="1:8" x14ac:dyDescent="0.25">
      <c r="A4657">
        <v>580970</v>
      </c>
      <c r="B4657" t="s">
        <v>2988</v>
      </c>
      <c r="C4657">
        <v>5314</v>
      </c>
      <c r="D4657" t="s">
        <v>2665</v>
      </c>
      <c r="E4657" t="s">
        <v>2658</v>
      </c>
      <c r="F4657" t="s">
        <v>2659</v>
      </c>
      <c r="G4657" t="s">
        <v>2633</v>
      </c>
      <c r="H4657" t="s">
        <v>2634</v>
      </c>
    </row>
    <row r="4658" spans="1:8" x14ac:dyDescent="0.25">
      <c r="A4658">
        <v>580988</v>
      </c>
      <c r="B4658" t="s">
        <v>2989</v>
      </c>
      <c r="C4658">
        <v>5306</v>
      </c>
      <c r="D4658" t="s">
        <v>2661</v>
      </c>
      <c r="E4658" t="s">
        <v>2658</v>
      </c>
      <c r="F4658" t="s">
        <v>2659</v>
      </c>
      <c r="G4658" t="s">
        <v>2633</v>
      </c>
      <c r="H4658" t="s">
        <v>2634</v>
      </c>
    </row>
    <row r="4659" spans="1:8" x14ac:dyDescent="0.25">
      <c r="A4659">
        <v>580996</v>
      </c>
      <c r="B4659" t="s">
        <v>2990</v>
      </c>
      <c r="C4659">
        <v>5315</v>
      </c>
      <c r="D4659" t="s">
        <v>2663</v>
      </c>
      <c r="E4659" t="s">
        <v>2658</v>
      </c>
      <c r="F4659" t="s">
        <v>2659</v>
      </c>
      <c r="G4659" t="s">
        <v>2633</v>
      </c>
      <c r="H4659" t="s">
        <v>2634</v>
      </c>
    </row>
    <row r="4660" spans="1:8" x14ac:dyDescent="0.25">
      <c r="A4660">
        <v>581003</v>
      </c>
      <c r="B4660" t="s">
        <v>2991</v>
      </c>
      <c r="C4660">
        <v>5313</v>
      </c>
      <c r="D4660" t="s">
        <v>2659</v>
      </c>
      <c r="E4660" t="s">
        <v>2658</v>
      </c>
      <c r="F4660" t="s">
        <v>2659</v>
      </c>
      <c r="G4660" t="s">
        <v>2633</v>
      </c>
      <c r="H4660" t="s">
        <v>2634</v>
      </c>
    </row>
    <row r="4661" spans="1:8" x14ac:dyDescent="0.25">
      <c r="A4661">
        <v>581011</v>
      </c>
      <c r="B4661" t="s">
        <v>2992</v>
      </c>
      <c r="C4661">
        <v>5314</v>
      </c>
      <c r="D4661" t="s">
        <v>2665</v>
      </c>
      <c r="E4661" t="s">
        <v>2658</v>
      </c>
      <c r="F4661" t="s">
        <v>2659</v>
      </c>
      <c r="G4661" t="s">
        <v>2633</v>
      </c>
      <c r="H4661" t="s">
        <v>2634</v>
      </c>
    </row>
    <row r="4662" spans="1:8" x14ac:dyDescent="0.25">
      <c r="A4662">
        <v>581038</v>
      </c>
      <c r="B4662" t="s">
        <v>2993</v>
      </c>
      <c r="C4662">
        <v>5315</v>
      </c>
      <c r="D4662" t="s">
        <v>2663</v>
      </c>
      <c r="E4662" t="s">
        <v>2658</v>
      </c>
      <c r="F4662" t="s">
        <v>2659</v>
      </c>
      <c r="G4662" t="s">
        <v>2633</v>
      </c>
      <c r="H4662" t="s">
        <v>2634</v>
      </c>
    </row>
    <row r="4663" spans="1:8" x14ac:dyDescent="0.25">
      <c r="A4663">
        <v>581046</v>
      </c>
      <c r="B4663" t="s">
        <v>2994</v>
      </c>
      <c r="C4663">
        <v>5306</v>
      </c>
      <c r="D4663" t="s">
        <v>2661</v>
      </c>
      <c r="E4663" t="s">
        <v>2658</v>
      </c>
      <c r="F4663" t="s">
        <v>2659</v>
      </c>
      <c r="G4663" t="s">
        <v>2633</v>
      </c>
      <c r="H4663" t="s">
        <v>2634</v>
      </c>
    </row>
    <row r="4664" spans="1:8" x14ac:dyDescent="0.25">
      <c r="A4664">
        <v>581054</v>
      </c>
      <c r="B4664" t="s">
        <v>2995</v>
      </c>
      <c r="C4664">
        <v>5315</v>
      </c>
      <c r="D4664" t="s">
        <v>2663</v>
      </c>
      <c r="E4664" t="s">
        <v>2658</v>
      </c>
      <c r="F4664" t="s">
        <v>2659</v>
      </c>
      <c r="G4664" t="s">
        <v>2633</v>
      </c>
      <c r="H4664" t="s">
        <v>2634</v>
      </c>
    </row>
    <row r="4665" spans="1:8" x14ac:dyDescent="0.25">
      <c r="A4665">
        <v>581062</v>
      </c>
      <c r="B4665" t="s">
        <v>2996</v>
      </c>
      <c r="C4665">
        <v>5314</v>
      </c>
      <c r="D4665" t="s">
        <v>2665</v>
      </c>
      <c r="E4665" t="s">
        <v>2658</v>
      </c>
      <c r="F4665" t="s">
        <v>2659</v>
      </c>
      <c r="G4665" t="s">
        <v>2633</v>
      </c>
      <c r="H4665" t="s">
        <v>2634</v>
      </c>
    </row>
    <row r="4666" spans="1:8" x14ac:dyDescent="0.25">
      <c r="A4666">
        <v>581071</v>
      </c>
      <c r="B4666" t="s">
        <v>2997</v>
      </c>
      <c r="C4666">
        <v>5301</v>
      </c>
      <c r="D4666" t="s">
        <v>2657</v>
      </c>
      <c r="E4666" t="s">
        <v>2658</v>
      </c>
      <c r="F4666" t="s">
        <v>2659</v>
      </c>
      <c r="G4666" t="s">
        <v>2633</v>
      </c>
      <c r="H4666" t="s">
        <v>2634</v>
      </c>
    </row>
    <row r="4667" spans="1:8" x14ac:dyDescent="0.25">
      <c r="A4667">
        <v>581089</v>
      </c>
      <c r="B4667" t="s">
        <v>2998</v>
      </c>
      <c r="C4667">
        <v>5314</v>
      </c>
      <c r="D4667" t="s">
        <v>2665</v>
      </c>
      <c r="E4667" t="s">
        <v>2658</v>
      </c>
      <c r="F4667" t="s">
        <v>2659</v>
      </c>
      <c r="G4667" t="s">
        <v>2633</v>
      </c>
      <c r="H4667" t="s">
        <v>2634</v>
      </c>
    </row>
    <row r="4668" spans="1:8" x14ac:dyDescent="0.25">
      <c r="A4668">
        <v>581101</v>
      </c>
      <c r="B4668" t="s">
        <v>2999</v>
      </c>
      <c r="C4668">
        <v>5313</v>
      </c>
      <c r="D4668" t="s">
        <v>2659</v>
      </c>
      <c r="E4668" t="s">
        <v>2658</v>
      </c>
      <c r="F4668" t="s">
        <v>2659</v>
      </c>
      <c r="G4668" t="s">
        <v>2633</v>
      </c>
      <c r="H4668" t="s">
        <v>2634</v>
      </c>
    </row>
    <row r="4669" spans="1:8" x14ac:dyDescent="0.25">
      <c r="A4669">
        <v>581119</v>
      </c>
      <c r="B4669" t="s">
        <v>3000</v>
      </c>
      <c r="C4669">
        <v>5315</v>
      </c>
      <c r="D4669" t="s">
        <v>2663</v>
      </c>
      <c r="E4669" t="s">
        <v>2658</v>
      </c>
      <c r="F4669" t="s">
        <v>2659</v>
      </c>
      <c r="G4669" t="s">
        <v>2633</v>
      </c>
      <c r="H4669" t="s">
        <v>2634</v>
      </c>
    </row>
    <row r="4670" spans="1:8" x14ac:dyDescent="0.25">
      <c r="A4670">
        <v>581127</v>
      </c>
      <c r="B4670" t="s">
        <v>3001</v>
      </c>
      <c r="C4670">
        <v>5307</v>
      </c>
      <c r="D4670" t="s">
        <v>2728</v>
      </c>
      <c r="E4670" t="s">
        <v>2642</v>
      </c>
      <c r="F4670" t="s">
        <v>2641</v>
      </c>
      <c r="G4670" t="s">
        <v>2633</v>
      </c>
      <c r="H4670" t="s">
        <v>2634</v>
      </c>
    </row>
    <row r="4671" spans="1:8" x14ac:dyDescent="0.25">
      <c r="A4671">
        <v>581143</v>
      </c>
      <c r="B4671" t="s">
        <v>776</v>
      </c>
      <c r="C4671">
        <v>5313</v>
      </c>
      <c r="D4671" t="s">
        <v>2659</v>
      </c>
      <c r="E4671" t="s">
        <v>2658</v>
      </c>
      <c r="F4671" t="s">
        <v>2659</v>
      </c>
      <c r="G4671" t="s">
        <v>2633</v>
      </c>
      <c r="H4671" t="s">
        <v>2634</v>
      </c>
    </row>
    <row r="4672" spans="1:8" x14ac:dyDescent="0.25">
      <c r="A4672">
        <v>581151</v>
      </c>
      <c r="B4672" t="s">
        <v>3002</v>
      </c>
      <c r="C4672">
        <v>5314</v>
      </c>
      <c r="D4672" t="s">
        <v>2665</v>
      </c>
      <c r="E4672" t="s">
        <v>2658</v>
      </c>
      <c r="F4672" t="s">
        <v>2659</v>
      </c>
      <c r="G4672" t="s">
        <v>2633</v>
      </c>
      <c r="H4672" t="s">
        <v>2634</v>
      </c>
    </row>
    <row r="4673" spans="1:8" x14ac:dyDescent="0.25">
      <c r="A4673">
        <v>581178</v>
      </c>
      <c r="B4673" t="s">
        <v>3003</v>
      </c>
      <c r="C4673">
        <v>5306</v>
      </c>
      <c r="D4673" t="s">
        <v>2661</v>
      </c>
      <c r="E4673" t="s">
        <v>2658</v>
      </c>
      <c r="F4673" t="s">
        <v>2659</v>
      </c>
      <c r="G4673" t="s">
        <v>2633</v>
      </c>
      <c r="H4673" t="s">
        <v>2634</v>
      </c>
    </row>
    <row r="4674" spans="1:8" x14ac:dyDescent="0.25">
      <c r="A4674">
        <v>581186</v>
      </c>
      <c r="B4674" t="s">
        <v>2665</v>
      </c>
      <c r="C4674">
        <v>5314</v>
      </c>
      <c r="D4674" t="s">
        <v>2665</v>
      </c>
      <c r="E4674" t="s">
        <v>2658</v>
      </c>
      <c r="F4674" t="s">
        <v>2659</v>
      </c>
      <c r="G4674" t="s">
        <v>2633</v>
      </c>
      <c r="H4674" t="s">
        <v>2634</v>
      </c>
    </row>
    <row r="4675" spans="1:8" x14ac:dyDescent="0.25">
      <c r="A4675">
        <v>581194</v>
      </c>
      <c r="B4675" t="s">
        <v>3004</v>
      </c>
      <c r="C4675">
        <v>5314</v>
      </c>
      <c r="D4675" t="s">
        <v>2665</v>
      </c>
      <c r="E4675" t="s">
        <v>2658</v>
      </c>
      <c r="F4675" t="s">
        <v>2659</v>
      </c>
      <c r="G4675" t="s">
        <v>2633</v>
      </c>
      <c r="H4675" t="s">
        <v>2634</v>
      </c>
    </row>
    <row r="4676" spans="1:8" x14ac:dyDescent="0.25">
      <c r="A4676">
        <v>581208</v>
      </c>
      <c r="B4676" t="s">
        <v>3005</v>
      </c>
      <c r="C4676">
        <v>5315</v>
      </c>
      <c r="D4676" t="s">
        <v>2663</v>
      </c>
      <c r="E4676" t="s">
        <v>2658</v>
      </c>
      <c r="F4676" t="s">
        <v>2659</v>
      </c>
      <c r="G4676" t="s">
        <v>2633</v>
      </c>
      <c r="H4676" t="s">
        <v>2634</v>
      </c>
    </row>
    <row r="4677" spans="1:8" x14ac:dyDescent="0.25">
      <c r="A4677">
        <v>581216</v>
      </c>
      <c r="B4677" t="s">
        <v>490</v>
      </c>
      <c r="C4677">
        <v>5314</v>
      </c>
      <c r="D4677" t="s">
        <v>2665</v>
      </c>
      <c r="E4677" t="s">
        <v>2658</v>
      </c>
      <c r="F4677" t="s">
        <v>2659</v>
      </c>
      <c r="G4677" t="s">
        <v>2633</v>
      </c>
      <c r="H4677" t="s">
        <v>2634</v>
      </c>
    </row>
    <row r="4678" spans="1:8" x14ac:dyDescent="0.25">
      <c r="A4678">
        <v>581224</v>
      </c>
      <c r="B4678" t="s">
        <v>3006</v>
      </c>
      <c r="C4678">
        <v>5314</v>
      </c>
      <c r="D4678" t="s">
        <v>2665</v>
      </c>
      <c r="E4678" t="s">
        <v>2658</v>
      </c>
      <c r="F4678" t="s">
        <v>2659</v>
      </c>
      <c r="G4678" t="s">
        <v>2633</v>
      </c>
      <c r="H4678" t="s">
        <v>2634</v>
      </c>
    </row>
    <row r="4679" spans="1:8" x14ac:dyDescent="0.25">
      <c r="A4679">
        <v>581232</v>
      </c>
      <c r="B4679" t="s">
        <v>3007</v>
      </c>
      <c r="C4679">
        <v>5314</v>
      </c>
      <c r="D4679" t="s">
        <v>2665</v>
      </c>
      <c r="E4679" t="s">
        <v>2658</v>
      </c>
      <c r="F4679" t="s">
        <v>2659</v>
      </c>
      <c r="G4679" t="s">
        <v>2633</v>
      </c>
      <c r="H4679" t="s">
        <v>2634</v>
      </c>
    </row>
    <row r="4680" spans="1:8" x14ac:dyDescent="0.25">
      <c r="A4680">
        <v>581259</v>
      </c>
      <c r="B4680" t="s">
        <v>2663</v>
      </c>
      <c r="C4680">
        <v>5315</v>
      </c>
      <c r="D4680" t="s">
        <v>2663</v>
      </c>
      <c r="E4680" t="s">
        <v>2658</v>
      </c>
      <c r="F4680" t="s">
        <v>2659</v>
      </c>
      <c r="G4680" t="s">
        <v>2633</v>
      </c>
      <c r="H4680" t="s">
        <v>2634</v>
      </c>
    </row>
    <row r="4681" spans="1:8" x14ac:dyDescent="0.25">
      <c r="A4681">
        <v>581267</v>
      </c>
      <c r="B4681" t="s">
        <v>3008</v>
      </c>
      <c r="C4681">
        <v>5315</v>
      </c>
      <c r="D4681" t="s">
        <v>2663</v>
      </c>
      <c r="E4681" t="s">
        <v>2658</v>
      </c>
      <c r="F4681" t="s">
        <v>2659</v>
      </c>
      <c r="G4681" t="s">
        <v>2633</v>
      </c>
      <c r="H4681" t="s">
        <v>2634</v>
      </c>
    </row>
    <row r="4682" spans="1:8" x14ac:dyDescent="0.25">
      <c r="A4682">
        <v>581275</v>
      </c>
      <c r="B4682" t="s">
        <v>3009</v>
      </c>
      <c r="C4682">
        <v>5306</v>
      </c>
      <c r="D4682" t="s">
        <v>2661</v>
      </c>
      <c r="E4682" t="s">
        <v>2658</v>
      </c>
      <c r="F4682" t="s">
        <v>2659</v>
      </c>
      <c r="G4682" t="s">
        <v>2633</v>
      </c>
      <c r="H4682" t="s">
        <v>2634</v>
      </c>
    </row>
    <row r="4683" spans="1:8" x14ac:dyDescent="0.25">
      <c r="A4683">
        <v>581283</v>
      </c>
      <c r="B4683" t="s">
        <v>630</v>
      </c>
      <c r="C4683">
        <v>6201</v>
      </c>
      <c r="D4683" t="s">
        <v>630</v>
      </c>
      <c r="E4683" t="s">
        <v>629</v>
      </c>
      <c r="F4683" t="s">
        <v>630</v>
      </c>
      <c r="G4683" t="s">
        <v>625</v>
      </c>
      <c r="H4683" t="s">
        <v>626</v>
      </c>
    </row>
    <row r="4684" spans="1:8" x14ac:dyDescent="0.25">
      <c r="A4684">
        <v>581291</v>
      </c>
      <c r="B4684" t="s">
        <v>94</v>
      </c>
      <c r="C4684">
        <v>6201</v>
      </c>
      <c r="D4684" t="s">
        <v>630</v>
      </c>
      <c r="E4684" t="s">
        <v>629</v>
      </c>
      <c r="F4684" t="s">
        <v>630</v>
      </c>
      <c r="G4684" t="s">
        <v>625</v>
      </c>
      <c r="H4684" t="s">
        <v>626</v>
      </c>
    </row>
    <row r="4685" spans="1:8" x14ac:dyDescent="0.25">
      <c r="A4685">
        <v>581313</v>
      </c>
      <c r="B4685" t="s">
        <v>680</v>
      </c>
      <c r="C4685">
        <v>6202</v>
      </c>
      <c r="D4685" t="s">
        <v>628</v>
      </c>
      <c r="E4685" t="s">
        <v>629</v>
      </c>
      <c r="F4685" t="s">
        <v>630</v>
      </c>
      <c r="G4685" t="s">
        <v>625</v>
      </c>
      <c r="H4685" t="s">
        <v>626</v>
      </c>
    </row>
    <row r="4686" spans="1:8" x14ac:dyDescent="0.25">
      <c r="A4686">
        <v>581321</v>
      </c>
      <c r="B4686" t="s">
        <v>502</v>
      </c>
      <c r="C4686">
        <v>6217</v>
      </c>
      <c r="D4686" t="s">
        <v>636</v>
      </c>
      <c r="E4686" t="s">
        <v>623</v>
      </c>
      <c r="F4686" t="s">
        <v>624</v>
      </c>
      <c r="G4686" t="s">
        <v>625</v>
      </c>
      <c r="H4686" t="s">
        <v>626</v>
      </c>
    </row>
    <row r="4687" spans="1:8" x14ac:dyDescent="0.25">
      <c r="A4687">
        <v>581330</v>
      </c>
      <c r="B4687" t="s">
        <v>681</v>
      </c>
      <c r="C4687">
        <v>6202</v>
      </c>
      <c r="D4687" t="s">
        <v>628</v>
      </c>
      <c r="E4687" t="s">
        <v>629</v>
      </c>
      <c r="F4687" t="s">
        <v>630</v>
      </c>
      <c r="G4687" t="s">
        <v>625</v>
      </c>
      <c r="H4687" t="s">
        <v>626</v>
      </c>
    </row>
    <row r="4688" spans="1:8" x14ac:dyDescent="0.25">
      <c r="A4688">
        <v>581356</v>
      </c>
      <c r="B4688" t="s">
        <v>438</v>
      </c>
      <c r="C4688">
        <v>6202</v>
      </c>
      <c r="D4688" t="s">
        <v>628</v>
      </c>
      <c r="E4688" t="s">
        <v>629</v>
      </c>
      <c r="F4688" t="s">
        <v>630</v>
      </c>
      <c r="G4688" t="s">
        <v>625</v>
      </c>
      <c r="H4688" t="s">
        <v>626</v>
      </c>
    </row>
    <row r="4689" spans="1:8" x14ac:dyDescent="0.25">
      <c r="A4689">
        <v>581364</v>
      </c>
      <c r="B4689" t="s">
        <v>682</v>
      </c>
      <c r="C4689">
        <v>6201</v>
      </c>
      <c r="D4689" t="s">
        <v>630</v>
      </c>
      <c r="E4689" t="s">
        <v>629</v>
      </c>
      <c r="F4689" t="s">
        <v>630</v>
      </c>
      <c r="G4689" t="s">
        <v>625</v>
      </c>
      <c r="H4689" t="s">
        <v>626</v>
      </c>
    </row>
    <row r="4690" spans="1:8" x14ac:dyDescent="0.25">
      <c r="A4690">
        <v>581372</v>
      </c>
      <c r="B4690" t="s">
        <v>628</v>
      </c>
      <c r="C4690">
        <v>6202</v>
      </c>
      <c r="D4690" t="s">
        <v>628</v>
      </c>
      <c r="E4690" t="s">
        <v>629</v>
      </c>
      <c r="F4690" t="s">
        <v>630</v>
      </c>
      <c r="G4690" t="s">
        <v>625</v>
      </c>
      <c r="H4690" t="s">
        <v>626</v>
      </c>
    </row>
    <row r="4691" spans="1:8" x14ac:dyDescent="0.25">
      <c r="A4691">
        <v>581381</v>
      </c>
      <c r="B4691" t="s">
        <v>683</v>
      </c>
      <c r="C4691">
        <v>6201</v>
      </c>
      <c r="D4691" t="s">
        <v>630</v>
      </c>
      <c r="E4691" t="s">
        <v>629</v>
      </c>
      <c r="F4691" t="s">
        <v>630</v>
      </c>
      <c r="G4691" t="s">
        <v>625</v>
      </c>
      <c r="H4691" t="s">
        <v>626</v>
      </c>
    </row>
    <row r="4692" spans="1:8" x14ac:dyDescent="0.25">
      <c r="A4692">
        <v>581402</v>
      </c>
      <c r="B4692" t="s">
        <v>684</v>
      </c>
      <c r="C4692">
        <v>6217</v>
      </c>
      <c r="D4692" t="s">
        <v>636</v>
      </c>
      <c r="E4692" t="s">
        <v>623</v>
      </c>
      <c r="F4692" t="s">
        <v>624</v>
      </c>
      <c r="G4692" t="s">
        <v>625</v>
      </c>
      <c r="H4692" t="s">
        <v>626</v>
      </c>
    </row>
    <row r="4693" spans="1:8" x14ac:dyDescent="0.25">
      <c r="A4693">
        <v>581429</v>
      </c>
      <c r="B4693" t="s">
        <v>22</v>
      </c>
      <c r="C4693">
        <v>6216</v>
      </c>
      <c r="D4693" t="s">
        <v>641</v>
      </c>
      <c r="E4693" t="s">
        <v>623</v>
      </c>
      <c r="F4693" t="s">
        <v>624</v>
      </c>
      <c r="G4693" t="s">
        <v>625</v>
      </c>
      <c r="H4693" t="s">
        <v>626</v>
      </c>
    </row>
    <row r="4694" spans="1:8" x14ac:dyDescent="0.25">
      <c r="A4694">
        <v>581437</v>
      </c>
      <c r="B4694" t="s">
        <v>685</v>
      </c>
      <c r="C4694">
        <v>6217</v>
      </c>
      <c r="D4694" t="s">
        <v>636</v>
      </c>
      <c r="E4694" t="s">
        <v>623</v>
      </c>
      <c r="F4694" t="s">
        <v>624</v>
      </c>
      <c r="G4694" t="s">
        <v>625</v>
      </c>
      <c r="H4694" t="s">
        <v>626</v>
      </c>
    </row>
    <row r="4695" spans="1:8" x14ac:dyDescent="0.25">
      <c r="A4695">
        <v>581445</v>
      </c>
      <c r="B4695" t="s">
        <v>686</v>
      </c>
      <c r="C4695">
        <v>6201</v>
      </c>
      <c r="D4695" t="s">
        <v>630</v>
      </c>
      <c r="E4695" t="s">
        <v>629</v>
      </c>
      <c r="F4695" t="s">
        <v>630</v>
      </c>
      <c r="G4695" t="s">
        <v>625</v>
      </c>
      <c r="H4695" t="s">
        <v>626</v>
      </c>
    </row>
    <row r="4696" spans="1:8" x14ac:dyDescent="0.25">
      <c r="A4696">
        <v>581453</v>
      </c>
      <c r="B4696" t="s">
        <v>687</v>
      </c>
      <c r="C4696">
        <v>6201</v>
      </c>
      <c r="D4696" t="s">
        <v>630</v>
      </c>
      <c r="E4696" t="s">
        <v>629</v>
      </c>
      <c r="F4696" t="s">
        <v>630</v>
      </c>
      <c r="G4696" t="s">
        <v>625</v>
      </c>
      <c r="H4696" t="s">
        <v>626</v>
      </c>
    </row>
    <row r="4697" spans="1:8" x14ac:dyDescent="0.25">
      <c r="A4697">
        <v>581461</v>
      </c>
      <c r="B4697" t="s">
        <v>688</v>
      </c>
      <c r="C4697">
        <v>6201</v>
      </c>
      <c r="D4697" t="s">
        <v>630</v>
      </c>
      <c r="E4697" t="s">
        <v>629</v>
      </c>
      <c r="F4697" t="s">
        <v>630</v>
      </c>
      <c r="G4697" t="s">
        <v>625</v>
      </c>
      <c r="H4697" t="s">
        <v>626</v>
      </c>
    </row>
    <row r="4698" spans="1:8" x14ac:dyDescent="0.25">
      <c r="A4698">
        <v>581470</v>
      </c>
      <c r="B4698" t="s">
        <v>689</v>
      </c>
      <c r="C4698">
        <v>6202</v>
      </c>
      <c r="D4698" t="s">
        <v>628</v>
      </c>
      <c r="E4698" t="s">
        <v>629</v>
      </c>
      <c r="F4698" t="s">
        <v>630</v>
      </c>
      <c r="G4698" t="s">
        <v>625</v>
      </c>
      <c r="H4698" t="s">
        <v>626</v>
      </c>
    </row>
    <row r="4699" spans="1:8" x14ac:dyDescent="0.25">
      <c r="A4699">
        <v>581496</v>
      </c>
      <c r="B4699" t="s">
        <v>690</v>
      </c>
      <c r="C4699">
        <v>6201</v>
      </c>
      <c r="D4699" t="s">
        <v>630</v>
      </c>
      <c r="E4699" t="s">
        <v>629</v>
      </c>
      <c r="F4699" t="s">
        <v>630</v>
      </c>
      <c r="G4699" t="s">
        <v>625</v>
      </c>
      <c r="H4699" t="s">
        <v>626</v>
      </c>
    </row>
    <row r="4700" spans="1:8" x14ac:dyDescent="0.25">
      <c r="A4700">
        <v>581500</v>
      </c>
      <c r="B4700" t="s">
        <v>691</v>
      </c>
      <c r="C4700">
        <v>6202</v>
      </c>
      <c r="D4700" t="s">
        <v>628</v>
      </c>
      <c r="E4700" t="s">
        <v>629</v>
      </c>
      <c r="F4700" t="s">
        <v>630</v>
      </c>
      <c r="G4700" t="s">
        <v>625</v>
      </c>
      <c r="H4700" t="s">
        <v>626</v>
      </c>
    </row>
    <row r="4701" spans="1:8" x14ac:dyDescent="0.25">
      <c r="A4701">
        <v>581518</v>
      </c>
      <c r="B4701" t="s">
        <v>268</v>
      </c>
      <c r="C4701">
        <v>6202</v>
      </c>
      <c r="D4701" t="s">
        <v>628</v>
      </c>
      <c r="E4701" t="s">
        <v>629</v>
      </c>
      <c r="F4701" t="s">
        <v>630</v>
      </c>
      <c r="G4701" t="s">
        <v>625</v>
      </c>
      <c r="H4701" t="s">
        <v>626</v>
      </c>
    </row>
    <row r="4702" spans="1:8" x14ac:dyDescent="0.25">
      <c r="A4702">
        <v>581526</v>
      </c>
      <c r="B4702" t="s">
        <v>589</v>
      </c>
      <c r="C4702">
        <v>6201</v>
      </c>
      <c r="D4702" t="s">
        <v>630</v>
      </c>
      <c r="E4702" t="s">
        <v>629</v>
      </c>
      <c r="F4702" t="s">
        <v>630</v>
      </c>
      <c r="G4702" t="s">
        <v>625</v>
      </c>
      <c r="H4702" t="s">
        <v>626</v>
      </c>
    </row>
    <row r="4703" spans="1:8" x14ac:dyDescent="0.25">
      <c r="A4703">
        <v>581534</v>
      </c>
      <c r="B4703" t="s">
        <v>692</v>
      </c>
      <c r="C4703">
        <v>6202</v>
      </c>
      <c r="D4703" t="s">
        <v>628</v>
      </c>
      <c r="E4703" t="s">
        <v>629</v>
      </c>
      <c r="F4703" t="s">
        <v>630</v>
      </c>
      <c r="G4703" t="s">
        <v>625</v>
      </c>
      <c r="H4703" t="s">
        <v>626</v>
      </c>
    </row>
    <row r="4704" spans="1:8" x14ac:dyDescent="0.25">
      <c r="A4704">
        <v>581542</v>
      </c>
      <c r="B4704" t="s">
        <v>693</v>
      </c>
      <c r="C4704">
        <v>6201</v>
      </c>
      <c r="D4704" t="s">
        <v>630</v>
      </c>
      <c r="E4704" t="s">
        <v>629</v>
      </c>
      <c r="F4704" t="s">
        <v>630</v>
      </c>
      <c r="G4704" t="s">
        <v>625</v>
      </c>
      <c r="H4704" t="s">
        <v>626</v>
      </c>
    </row>
    <row r="4705" spans="1:8" x14ac:dyDescent="0.25">
      <c r="A4705">
        <v>581551</v>
      </c>
      <c r="B4705" t="s">
        <v>694</v>
      </c>
      <c r="C4705">
        <v>6202</v>
      </c>
      <c r="D4705" t="s">
        <v>628</v>
      </c>
      <c r="E4705" t="s">
        <v>629</v>
      </c>
      <c r="F4705" t="s">
        <v>630</v>
      </c>
      <c r="G4705" t="s">
        <v>625</v>
      </c>
      <c r="H4705" t="s">
        <v>626</v>
      </c>
    </row>
    <row r="4706" spans="1:8" x14ac:dyDescent="0.25">
      <c r="A4706">
        <v>581569</v>
      </c>
      <c r="B4706" t="s">
        <v>695</v>
      </c>
      <c r="C4706">
        <v>6201</v>
      </c>
      <c r="D4706" t="s">
        <v>630</v>
      </c>
      <c r="E4706" t="s">
        <v>629</v>
      </c>
      <c r="F4706" t="s">
        <v>630</v>
      </c>
      <c r="G4706" t="s">
        <v>625</v>
      </c>
      <c r="H4706" t="s">
        <v>626</v>
      </c>
    </row>
    <row r="4707" spans="1:8" x14ac:dyDescent="0.25">
      <c r="A4707">
        <v>581577</v>
      </c>
      <c r="B4707" t="s">
        <v>696</v>
      </c>
      <c r="C4707">
        <v>6217</v>
      </c>
      <c r="D4707" t="s">
        <v>636</v>
      </c>
      <c r="E4707" t="s">
        <v>623</v>
      </c>
      <c r="F4707" t="s">
        <v>624</v>
      </c>
      <c r="G4707" t="s">
        <v>625</v>
      </c>
      <c r="H4707" t="s">
        <v>626</v>
      </c>
    </row>
    <row r="4708" spans="1:8" x14ac:dyDescent="0.25">
      <c r="A4708">
        <v>581593</v>
      </c>
      <c r="B4708" t="s">
        <v>697</v>
      </c>
      <c r="C4708">
        <v>6202</v>
      </c>
      <c r="D4708" t="s">
        <v>628</v>
      </c>
      <c r="E4708" t="s">
        <v>629</v>
      </c>
      <c r="F4708" t="s">
        <v>630</v>
      </c>
      <c r="G4708" t="s">
        <v>625</v>
      </c>
      <c r="H4708" t="s">
        <v>626</v>
      </c>
    </row>
    <row r="4709" spans="1:8" x14ac:dyDescent="0.25">
      <c r="A4709">
        <v>581615</v>
      </c>
      <c r="B4709" t="s">
        <v>698</v>
      </c>
      <c r="C4709">
        <v>6201</v>
      </c>
      <c r="D4709" t="s">
        <v>630</v>
      </c>
      <c r="E4709" t="s">
        <v>629</v>
      </c>
      <c r="F4709" t="s">
        <v>630</v>
      </c>
      <c r="G4709" t="s">
        <v>625</v>
      </c>
      <c r="H4709" t="s">
        <v>626</v>
      </c>
    </row>
    <row r="4710" spans="1:8" x14ac:dyDescent="0.25">
      <c r="A4710">
        <v>581631</v>
      </c>
      <c r="B4710" t="s">
        <v>149</v>
      </c>
      <c r="C4710">
        <v>6202</v>
      </c>
      <c r="D4710" t="s">
        <v>628</v>
      </c>
      <c r="E4710" t="s">
        <v>629</v>
      </c>
      <c r="F4710" t="s">
        <v>630</v>
      </c>
      <c r="G4710" t="s">
        <v>625</v>
      </c>
      <c r="H4710" t="s">
        <v>626</v>
      </c>
    </row>
    <row r="4711" spans="1:8" x14ac:dyDescent="0.25">
      <c r="A4711">
        <v>581666</v>
      </c>
      <c r="B4711" t="s">
        <v>699</v>
      </c>
      <c r="C4711">
        <v>6202</v>
      </c>
      <c r="D4711" t="s">
        <v>628</v>
      </c>
      <c r="E4711" t="s">
        <v>629</v>
      </c>
      <c r="F4711" t="s">
        <v>630</v>
      </c>
      <c r="G4711" t="s">
        <v>625</v>
      </c>
      <c r="H4711" t="s">
        <v>626</v>
      </c>
    </row>
    <row r="4712" spans="1:8" x14ac:dyDescent="0.25">
      <c r="A4712">
        <v>581682</v>
      </c>
      <c r="B4712" t="s">
        <v>700</v>
      </c>
      <c r="C4712">
        <v>6201</v>
      </c>
      <c r="D4712" t="s">
        <v>630</v>
      </c>
      <c r="E4712" t="s">
        <v>629</v>
      </c>
      <c r="F4712" t="s">
        <v>630</v>
      </c>
      <c r="G4712" t="s">
        <v>625</v>
      </c>
      <c r="H4712" t="s">
        <v>626</v>
      </c>
    </row>
    <row r="4713" spans="1:8" x14ac:dyDescent="0.25">
      <c r="A4713">
        <v>581721</v>
      </c>
      <c r="B4713" t="s">
        <v>701</v>
      </c>
      <c r="C4713">
        <v>6202</v>
      </c>
      <c r="D4713" t="s">
        <v>628</v>
      </c>
      <c r="E4713" t="s">
        <v>629</v>
      </c>
      <c r="F4713" t="s">
        <v>630</v>
      </c>
      <c r="G4713" t="s">
        <v>625</v>
      </c>
      <c r="H4713" t="s">
        <v>626</v>
      </c>
    </row>
    <row r="4714" spans="1:8" x14ac:dyDescent="0.25">
      <c r="A4714">
        <v>581739</v>
      </c>
      <c r="B4714" t="s">
        <v>702</v>
      </c>
      <c r="C4714">
        <v>6202</v>
      </c>
      <c r="D4714" t="s">
        <v>628</v>
      </c>
      <c r="E4714" t="s">
        <v>629</v>
      </c>
      <c r="F4714" t="s">
        <v>630</v>
      </c>
      <c r="G4714" t="s">
        <v>625</v>
      </c>
      <c r="H4714" t="s">
        <v>626</v>
      </c>
    </row>
    <row r="4715" spans="1:8" x14ac:dyDescent="0.25">
      <c r="A4715">
        <v>581755</v>
      </c>
      <c r="B4715" t="s">
        <v>703</v>
      </c>
      <c r="C4715">
        <v>6202</v>
      </c>
      <c r="D4715" t="s">
        <v>628</v>
      </c>
      <c r="E4715" t="s">
        <v>629</v>
      </c>
      <c r="F4715" t="s">
        <v>630</v>
      </c>
      <c r="G4715" t="s">
        <v>625</v>
      </c>
      <c r="H4715" t="s">
        <v>626</v>
      </c>
    </row>
    <row r="4716" spans="1:8" x14ac:dyDescent="0.25">
      <c r="A4716">
        <v>581763</v>
      </c>
      <c r="B4716" t="s">
        <v>704</v>
      </c>
      <c r="C4716">
        <v>6201</v>
      </c>
      <c r="D4716" t="s">
        <v>630</v>
      </c>
      <c r="E4716" t="s">
        <v>629</v>
      </c>
      <c r="F4716" t="s">
        <v>630</v>
      </c>
      <c r="G4716" t="s">
        <v>625</v>
      </c>
      <c r="H4716" t="s">
        <v>626</v>
      </c>
    </row>
    <row r="4717" spans="1:8" x14ac:dyDescent="0.25">
      <c r="A4717">
        <v>581771</v>
      </c>
      <c r="B4717" t="s">
        <v>705</v>
      </c>
      <c r="C4717">
        <v>6202</v>
      </c>
      <c r="D4717" t="s">
        <v>628</v>
      </c>
      <c r="E4717" t="s">
        <v>629</v>
      </c>
      <c r="F4717" t="s">
        <v>630</v>
      </c>
      <c r="G4717" t="s">
        <v>625</v>
      </c>
      <c r="H4717" t="s">
        <v>626</v>
      </c>
    </row>
    <row r="4718" spans="1:8" x14ac:dyDescent="0.25">
      <c r="A4718">
        <v>581780</v>
      </c>
      <c r="B4718" t="s">
        <v>706</v>
      </c>
      <c r="C4718">
        <v>6201</v>
      </c>
      <c r="D4718" t="s">
        <v>630</v>
      </c>
      <c r="E4718" t="s">
        <v>629</v>
      </c>
      <c r="F4718" t="s">
        <v>630</v>
      </c>
      <c r="G4718" t="s">
        <v>625</v>
      </c>
      <c r="H4718" t="s">
        <v>626</v>
      </c>
    </row>
    <row r="4719" spans="1:8" x14ac:dyDescent="0.25">
      <c r="A4719">
        <v>581798</v>
      </c>
      <c r="B4719" t="s">
        <v>707</v>
      </c>
      <c r="C4719">
        <v>6202</v>
      </c>
      <c r="D4719" t="s">
        <v>628</v>
      </c>
      <c r="E4719" t="s">
        <v>629</v>
      </c>
      <c r="F4719" t="s">
        <v>630</v>
      </c>
      <c r="G4719" t="s">
        <v>625</v>
      </c>
      <c r="H4719" t="s">
        <v>626</v>
      </c>
    </row>
    <row r="4720" spans="1:8" x14ac:dyDescent="0.25">
      <c r="A4720">
        <v>581801</v>
      </c>
      <c r="B4720" t="s">
        <v>708</v>
      </c>
      <c r="C4720">
        <v>6202</v>
      </c>
      <c r="D4720" t="s">
        <v>628</v>
      </c>
      <c r="E4720" t="s">
        <v>629</v>
      </c>
      <c r="F4720" t="s">
        <v>630</v>
      </c>
      <c r="G4720" t="s">
        <v>625</v>
      </c>
      <c r="H4720" t="s">
        <v>626</v>
      </c>
    </row>
    <row r="4721" spans="1:8" x14ac:dyDescent="0.25">
      <c r="A4721">
        <v>581810</v>
      </c>
      <c r="B4721" t="s">
        <v>709</v>
      </c>
      <c r="C4721">
        <v>6202</v>
      </c>
      <c r="D4721" t="s">
        <v>628</v>
      </c>
      <c r="E4721" t="s">
        <v>629</v>
      </c>
      <c r="F4721" t="s">
        <v>630</v>
      </c>
      <c r="G4721" t="s">
        <v>625</v>
      </c>
      <c r="H4721" t="s">
        <v>626</v>
      </c>
    </row>
    <row r="4722" spans="1:8" x14ac:dyDescent="0.25">
      <c r="A4722">
        <v>581828</v>
      </c>
      <c r="B4722" t="s">
        <v>710</v>
      </c>
      <c r="C4722">
        <v>6201</v>
      </c>
      <c r="D4722" t="s">
        <v>630</v>
      </c>
      <c r="E4722" t="s">
        <v>629</v>
      </c>
      <c r="F4722" t="s">
        <v>630</v>
      </c>
      <c r="G4722" t="s">
        <v>625</v>
      </c>
      <c r="H4722" t="s">
        <v>626</v>
      </c>
    </row>
    <row r="4723" spans="1:8" x14ac:dyDescent="0.25">
      <c r="A4723">
        <v>581836</v>
      </c>
      <c r="B4723" t="s">
        <v>711</v>
      </c>
      <c r="C4723">
        <v>6201</v>
      </c>
      <c r="D4723" t="s">
        <v>630</v>
      </c>
      <c r="E4723" t="s">
        <v>629</v>
      </c>
      <c r="F4723" t="s">
        <v>630</v>
      </c>
      <c r="G4723" t="s">
        <v>625</v>
      </c>
      <c r="H4723" t="s">
        <v>626</v>
      </c>
    </row>
    <row r="4724" spans="1:8" x14ac:dyDescent="0.25">
      <c r="A4724">
        <v>581844</v>
      </c>
      <c r="B4724" t="s">
        <v>712</v>
      </c>
      <c r="C4724">
        <v>6202</v>
      </c>
      <c r="D4724" t="s">
        <v>628</v>
      </c>
      <c r="E4724" t="s">
        <v>629</v>
      </c>
      <c r="F4724" t="s">
        <v>630</v>
      </c>
      <c r="G4724" t="s">
        <v>625</v>
      </c>
      <c r="H4724" t="s">
        <v>626</v>
      </c>
    </row>
    <row r="4725" spans="1:8" x14ac:dyDescent="0.25">
      <c r="A4725">
        <v>581852</v>
      </c>
      <c r="B4725" t="s">
        <v>713</v>
      </c>
      <c r="C4725">
        <v>6202</v>
      </c>
      <c r="D4725" t="s">
        <v>628</v>
      </c>
      <c r="E4725" t="s">
        <v>629</v>
      </c>
      <c r="F4725" t="s">
        <v>630</v>
      </c>
      <c r="G4725" t="s">
        <v>625</v>
      </c>
      <c r="H4725" t="s">
        <v>626</v>
      </c>
    </row>
    <row r="4726" spans="1:8" x14ac:dyDescent="0.25">
      <c r="A4726">
        <v>581861</v>
      </c>
      <c r="B4726" t="s">
        <v>714</v>
      </c>
      <c r="C4726">
        <v>6201</v>
      </c>
      <c r="D4726" t="s">
        <v>630</v>
      </c>
      <c r="E4726" t="s">
        <v>629</v>
      </c>
      <c r="F4726" t="s">
        <v>630</v>
      </c>
      <c r="G4726" t="s">
        <v>625</v>
      </c>
      <c r="H4726" t="s">
        <v>626</v>
      </c>
    </row>
    <row r="4727" spans="1:8" x14ac:dyDescent="0.25">
      <c r="A4727">
        <v>581879</v>
      </c>
      <c r="B4727" t="s">
        <v>715</v>
      </c>
      <c r="C4727">
        <v>6202</v>
      </c>
      <c r="D4727" t="s">
        <v>628</v>
      </c>
      <c r="E4727" t="s">
        <v>629</v>
      </c>
      <c r="F4727" t="s">
        <v>630</v>
      </c>
      <c r="G4727" t="s">
        <v>625</v>
      </c>
      <c r="H4727" t="s">
        <v>626</v>
      </c>
    </row>
    <row r="4728" spans="1:8" x14ac:dyDescent="0.25">
      <c r="A4728">
        <v>581887</v>
      </c>
      <c r="B4728" t="s">
        <v>716</v>
      </c>
      <c r="C4728">
        <v>6202</v>
      </c>
      <c r="D4728" t="s">
        <v>628</v>
      </c>
      <c r="E4728" t="s">
        <v>629</v>
      </c>
      <c r="F4728" t="s">
        <v>630</v>
      </c>
      <c r="G4728" t="s">
        <v>625</v>
      </c>
      <c r="H4728" t="s">
        <v>626</v>
      </c>
    </row>
    <row r="4729" spans="1:8" x14ac:dyDescent="0.25">
      <c r="A4729">
        <v>581909</v>
      </c>
      <c r="B4729" t="s">
        <v>495</v>
      </c>
      <c r="C4729">
        <v>6201</v>
      </c>
      <c r="D4729" t="s">
        <v>630</v>
      </c>
      <c r="E4729" t="s">
        <v>629</v>
      </c>
      <c r="F4729" t="s">
        <v>630</v>
      </c>
      <c r="G4729" t="s">
        <v>625</v>
      </c>
      <c r="H4729" t="s">
        <v>626</v>
      </c>
    </row>
    <row r="4730" spans="1:8" x14ac:dyDescent="0.25">
      <c r="A4730">
        <v>581917</v>
      </c>
      <c r="B4730" t="s">
        <v>717</v>
      </c>
      <c r="C4730">
        <v>6202</v>
      </c>
      <c r="D4730" t="s">
        <v>628</v>
      </c>
      <c r="E4730" t="s">
        <v>629</v>
      </c>
      <c r="F4730" t="s">
        <v>630</v>
      </c>
      <c r="G4730" t="s">
        <v>625</v>
      </c>
      <c r="H4730" t="s">
        <v>626</v>
      </c>
    </row>
    <row r="4731" spans="1:8" x14ac:dyDescent="0.25">
      <c r="A4731">
        <v>581925</v>
      </c>
      <c r="B4731" t="s">
        <v>718</v>
      </c>
      <c r="C4731">
        <v>6202</v>
      </c>
      <c r="D4731" t="s">
        <v>628</v>
      </c>
      <c r="E4731" t="s">
        <v>629</v>
      </c>
      <c r="F4731" t="s">
        <v>630</v>
      </c>
      <c r="G4731" t="s">
        <v>625</v>
      </c>
      <c r="H4731" t="s">
        <v>626</v>
      </c>
    </row>
    <row r="4732" spans="1:8" x14ac:dyDescent="0.25">
      <c r="A4732">
        <v>581933</v>
      </c>
      <c r="B4732" t="s">
        <v>719</v>
      </c>
      <c r="C4732">
        <v>6202</v>
      </c>
      <c r="D4732" t="s">
        <v>628</v>
      </c>
      <c r="E4732" t="s">
        <v>629</v>
      </c>
      <c r="F4732" t="s">
        <v>630</v>
      </c>
      <c r="G4732" t="s">
        <v>625</v>
      </c>
      <c r="H4732" t="s">
        <v>626</v>
      </c>
    </row>
    <row r="4733" spans="1:8" x14ac:dyDescent="0.25">
      <c r="A4733">
        <v>581941</v>
      </c>
      <c r="B4733" t="s">
        <v>720</v>
      </c>
      <c r="C4733">
        <v>6202</v>
      </c>
      <c r="D4733" t="s">
        <v>628</v>
      </c>
      <c r="E4733" t="s">
        <v>629</v>
      </c>
      <c r="F4733" t="s">
        <v>630</v>
      </c>
      <c r="G4733" t="s">
        <v>625</v>
      </c>
      <c r="H4733" t="s">
        <v>626</v>
      </c>
    </row>
    <row r="4734" spans="1:8" x14ac:dyDescent="0.25">
      <c r="A4734">
        <v>581950</v>
      </c>
      <c r="B4734" t="s">
        <v>721</v>
      </c>
      <c r="C4734">
        <v>6201</v>
      </c>
      <c r="D4734" t="s">
        <v>630</v>
      </c>
      <c r="E4734" t="s">
        <v>629</v>
      </c>
      <c r="F4734" t="s">
        <v>630</v>
      </c>
      <c r="G4734" t="s">
        <v>625</v>
      </c>
      <c r="H4734" t="s">
        <v>626</v>
      </c>
    </row>
    <row r="4735" spans="1:8" x14ac:dyDescent="0.25">
      <c r="A4735">
        <v>581968</v>
      </c>
      <c r="B4735" t="s">
        <v>722</v>
      </c>
      <c r="C4735">
        <v>6201</v>
      </c>
      <c r="D4735" t="s">
        <v>630</v>
      </c>
      <c r="E4735" t="s">
        <v>629</v>
      </c>
      <c r="F4735" t="s">
        <v>630</v>
      </c>
      <c r="G4735" t="s">
        <v>625</v>
      </c>
      <c r="H4735" t="s">
        <v>626</v>
      </c>
    </row>
    <row r="4736" spans="1:8" x14ac:dyDescent="0.25">
      <c r="A4736">
        <v>581976</v>
      </c>
      <c r="B4736" t="s">
        <v>723</v>
      </c>
      <c r="C4736">
        <v>6217</v>
      </c>
      <c r="D4736" t="s">
        <v>636</v>
      </c>
      <c r="E4736" t="s">
        <v>623</v>
      </c>
      <c r="F4736" t="s">
        <v>624</v>
      </c>
      <c r="G4736" t="s">
        <v>625</v>
      </c>
      <c r="H4736" t="s">
        <v>626</v>
      </c>
    </row>
    <row r="4737" spans="1:8" x14ac:dyDescent="0.25">
      <c r="A4737">
        <v>581992</v>
      </c>
      <c r="B4737" t="s">
        <v>724</v>
      </c>
      <c r="C4737">
        <v>6201</v>
      </c>
      <c r="D4737" t="s">
        <v>630</v>
      </c>
      <c r="E4737" t="s">
        <v>629</v>
      </c>
      <c r="F4737" t="s">
        <v>630</v>
      </c>
      <c r="G4737" t="s">
        <v>625</v>
      </c>
      <c r="H4737" t="s">
        <v>626</v>
      </c>
    </row>
    <row r="4738" spans="1:8" x14ac:dyDescent="0.25">
      <c r="A4738">
        <v>582018</v>
      </c>
      <c r="B4738" t="s">
        <v>725</v>
      </c>
      <c r="C4738">
        <v>6202</v>
      </c>
      <c r="D4738" t="s">
        <v>628</v>
      </c>
      <c r="E4738" t="s">
        <v>629</v>
      </c>
      <c r="F4738" t="s">
        <v>630</v>
      </c>
      <c r="G4738" t="s">
        <v>625</v>
      </c>
      <c r="H4738" t="s">
        <v>626</v>
      </c>
    </row>
    <row r="4739" spans="1:8" x14ac:dyDescent="0.25">
      <c r="A4739">
        <v>582026</v>
      </c>
      <c r="B4739" t="s">
        <v>726</v>
      </c>
      <c r="C4739">
        <v>6202</v>
      </c>
      <c r="D4739" t="s">
        <v>628</v>
      </c>
      <c r="E4739" t="s">
        <v>629</v>
      </c>
      <c r="F4739" t="s">
        <v>630</v>
      </c>
      <c r="G4739" t="s">
        <v>625</v>
      </c>
      <c r="H4739" t="s">
        <v>626</v>
      </c>
    </row>
    <row r="4740" spans="1:8" x14ac:dyDescent="0.25">
      <c r="A4740">
        <v>582034</v>
      </c>
      <c r="B4740" t="s">
        <v>727</v>
      </c>
      <c r="C4740">
        <v>6201</v>
      </c>
      <c r="D4740" t="s">
        <v>630</v>
      </c>
      <c r="E4740" t="s">
        <v>629</v>
      </c>
      <c r="F4740" t="s">
        <v>630</v>
      </c>
      <c r="G4740" t="s">
        <v>625</v>
      </c>
      <c r="H4740" t="s">
        <v>626</v>
      </c>
    </row>
    <row r="4741" spans="1:8" x14ac:dyDescent="0.25">
      <c r="A4741">
        <v>582042</v>
      </c>
      <c r="B4741" t="s">
        <v>728</v>
      </c>
      <c r="C4741">
        <v>6202</v>
      </c>
      <c r="D4741" t="s">
        <v>628</v>
      </c>
      <c r="E4741" t="s">
        <v>629</v>
      </c>
      <c r="F4741" t="s">
        <v>630</v>
      </c>
      <c r="G4741" t="s">
        <v>625</v>
      </c>
      <c r="H4741" t="s">
        <v>626</v>
      </c>
    </row>
    <row r="4742" spans="1:8" x14ac:dyDescent="0.25">
      <c r="A4742">
        <v>582069</v>
      </c>
      <c r="B4742" t="s">
        <v>729</v>
      </c>
      <c r="C4742">
        <v>6202</v>
      </c>
      <c r="D4742" t="s">
        <v>628</v>
      </c>
      <c r="E4742" t="s">
        <v>629</v>
      </c>
      <c r="F4742" t="s">
        <v>630</v>
      </c>
      <c r="G4742" t="s">
        <v>625</v>
      </c>
      <c r="H4742" t="s">
        <v>626</v>
      </c>
    </row>
    <row r="4743" spans="1:8" x14ac:dyDescent="0.25">
      <c r="A4743">
        <v>582077</v>
      </c>
      <c r="B4743" t="s">
        <v>730</v>
      </c>
      <c r="C4743">
        <v>6201</v>
      </c>
      <c r="D4743" t="s">
        <v>630</v>
      </c>
      <c r="E4743" t="s">
        <v>629</v>
      </c>
      <c r="F4743" t="s">
        <v>630</v>
      </c>
      <c r="G4743" t="s">
        <v>625</v>
      </c>
      <c r="H4743" t="s">
        <v>626</v>
      </c>
    </row>
    <row r="4744" spans="1:8" x14ac:dyDescent="0.25">
      <c r="A4744">
        <v>582085</v>
      </c>
      <c r="B4744" t="s">
        <v>123</v>
      </c>
      <c r="C4744">
        <v>6202</v>
      </c>
      <c r="D4744" t="s">
        <v>628</v>
      </c>
      <c r="E4744" t="s">
        <v>629</v>
      </c>
      <c r="F4744" t="s">
        <v>630</v>
      </c>
      <c r="G4744" t="s">
        <v>625</v>
      </c>
      <c r="H4744" t="s">
        <v>626</v>
      </c>
    </row>
    <row r="4745" spans="1:8" x14ac:dyDescent="0.25">
      <c r="A4745">
        <v>582107</v>
      </c>
      <c r="B4745" t="s">
        <v>731</v>
      </c>
      <c r="C4745">
        <v>6202</v>
      </c>
      <c r="D4745" t="s">
        <v>628</v>
      </c>
      <c r="E4745" t="s">
        <v>629</v>
      </c>
      <c r="F4745" t="s">
        <v>630</v>
      </c>
      <c r="G4745" t="s">
        <v>625</v>
      </c>
      <c r="H4745" t="s">
        <v>626</v>
      </c>
    </row>
    <row r="4746" spans="1:8" x14ac:dyDescent="0.25">
      <c r="A4746">
        <v>582115</v>
      </c>
      <c r="B4746" t="s">
        <v>732</v>
      </c>
      <c r="C4746">
        <v>6202</v>
      </c>
      <c r="D4746" t="s">
        <v>628</v>
      </c>
      <c r="E4746" t="s">
        <v>629</v>
      </c>
      <c r="F4746" t="s">
        <v>630</v>
      </c>
      <c r="G4746" t="s">
        <v>625</v>
      </c>
      <c r="H4746" t="s">
        <v>626</v>
      </c>
    </row>
    <row r="4747" spans="1:8" x14ac:dyDescent="0.25">
      <c r="A4747">
        <v>582123</v>
      </c>
      <c r="B4747" t="s">
        <v>733</v>
      </c>
      <c r="C4747">
        <v>6217</v>
      </c>
      <c r="D4747" t="s">
        <v>636</v>
      </c>
      <c r="E4747" t="s">
        <v>623</v>
      </c>
      <c r="F4747" t="s">
        <v>624</v>
      </c>
      <c r="G4747" t="s">
        <v>625</v>
      </c>
      <c r="H4747" t="s">
        <v>626</v>
      </c>
    </row>
    <row r="4748" spans="1:8" x14ac:dyDescent="0.25">
      <c r="A4748">
        <v>582131</v>
      </c>
      <c r="B4748" t="s">
        <v>50</v>
      </c>
      <c r="C4748">
        <v>6202</v>
      </c>
      <c r="D4748" t="s">
        <v>628</v>
      </c>
      <c r="E4748" t="s">
        <v>629</v>
      </c>
      <c r="F4748" t="s">
        <v>630</v>
      </c>
      <c r="G4748" t="s">
        <v>625</v>
      </c>
      <c r="H4748" t="s">
        <v>626</v>
      </c>
    </row>
    <row r="4749" spans="1:8" x14ac:dyDescent="0.25">
      <c r="A4749">
        <v>582158</v>
      </c>
      <c r="B4749" t="s">
        <v>201</v>
      </c>
      <c r="C4749">
        <v>6202</v>
      </c>
      <c r="D4749" t="s">
        <v>628</v>
      </c>
      <c r="E4749" t="s">
        <v>629</v>
      </c>
      <c r="F4749" t="s">
        <v>630</v>
      </c>
      <c r="G4749" t="s">
        <v>625</v>
      </c>
      <c r="H4749" t="s">
        <v>626</v>
      </c>
    </row>
    <row r="4750" spans="1:8" x14ac:dyDescent="0.25">
      <c r="A4750">
        <v>582166</v>
      </c>
      <c r="B4750" t="s">
        <v>734</v>
      </c>
      <c r="C4750">
        <v>6201</v>
      </c>
      <c r="D4750" t="s">
        <v>630</v>
      </c>
      <c r="E4750" t="s">
        <v>629</v>
      </c>
      <c r="F4750" t="s">
        <v>630</v>
      </c>
      <c r="G4750" t="s">
        <v>625</v>
      </c>
      <c r="H4750" t="s">
        <v>626</v>
      </c>
    </row>
    <row r="4751" spans="1:8" x14ac:dyDescent="0.25">
      <c r="A4751">
        <v>582174</v>
      </c>
      <c r="B4751" t="s">
        <v>735</v>
      </c>
      <c r="C4751">
        <v>6217</v>
      </c>
      <c r="D4751" t="s">
        <v>636</v>
      </c>
      <c r="E4751" t="s">
        <v>623</v>
      </c>
      <c r="F4751" t="s">
        <v>624</v>
      </c>
      <c r="G4751" t="s">
        <v>625</v>
      </c>
      <c r="H4751" t="s">
        <v>626</v>
      </c>
    </row>
    <row r="4752" spans="1:8" x14ac:dyDescent="0.25">
      <c r="A4752">
        <v>582182</v>
      </c>
      <c r="B4752" t="s">
        <v>736</v>
      </c>
      <c r="C4752">
        <v>6201</v>
      </c>
      <c r="D4752" t="s">
        <v>630</v>
      </c>
      <c r="E4752" t="s">
        <v>629</v>
      </c>
      <c r="F4752" t="s">
        <v>630</v>
      </c>
      <c r="G4752" t="s">
        <v>625</v>
      </c>
      <c r="H4752" t="s">
        <v>626</v>
      </c>
    </row>
    <row r="4753" spans="1:8" x14ac:dyDescent="0.25">
      <c r="A4753">
        <v>582191</v>
      </c>
      <c r="B4753" t="s">
        <v>737</v>
      </c>
      <c r="C4753">
        <v>6202</v>
      </c>
      <c r="D4753" t="s">
        <v>628</v>
      </c>
      <c r="E4753" t="s">
        <v>629</v>
      </c>
      <c r="F4753" t="s">
        <v>630</v>
      </c>
      <c r="G4753" t="s">
        <v>625</v>
      </c>
      <c r="H4753" t="s">
        <v>626</v>
      </c>
    </row>
    <row r="4754" spans="1:8" x14ac:dyDescent="0.25">
      <c r="A4754">
        <v>582204</v>
      </c>
      <c r="B4754" t="s">
        <v>738</v>
      </c>
      <c r="C4754">
        <v>6202</v>
      </c>
      <c r="D4754" t="s">
        <v>628</v>
      </c>
      <c r="E4754" t="s">
        <v>629</v>
      </c>
      <c r="F4754" t="s">
        <v>630</v>
      </c>
      <c r="G4754" t="s">
        <v>625</v>
      </c>
      <c r="H4754" t="s">
        <v>626</v>
      </c>
    </row>
    <row r="4755" spans="1:8" x14ac:dyDescent="0.25">
      <c r="A4755">
        <v>582212</v>
      </c>
      <c r="B4755" t="s">
        <v>739</v>
      </c>
      <c r="C4755">
        <v>6201</v>
      </c>
      <c r="D4755" t="s">
        <v>630</v>
      </c>
      <c r="E4755" t="s">
        <v>629</v>
      </c>
      <c r="F4755" t="s">
        <v>630</v>
      </c>
      <c r="G4755" t="s">
        <v>625</v>
      </c>
      <c r="H4755" t="s">
        <v>626</v>
      </c>
    </row>
    <row r="4756" spans="1:8" x14ac:dyDescent="0.25">
      <c r="A4756">
        <v>582221</v>
      </c>
      <c r="B4756" t="s">
        <v>740</v>
      </c>
      <c r="C4756">
        <v>6202</v>
      </c>
      <c r="D4756" t="s">
        <v>628</v>
      </c>
      <c r="E4756" t="s">
        <v>629</v>
      </c>
      <c r="F4756" t="s">
        <v>630</v>
      </c>
      <c r="G4756" t="s">
        <v>625</v>
      </c>
      <c r="H4756" t="s">
        <v>626</v>
      </c>
    </row>
    <row r="4757" spans="1:8" x14ac:dyDescent="0.25">
      <c r="A4757">
        <v>582239</v>
      </c>
      <c r="B4757" t="s">
        <v>741</v>
      </c>
      <c r="C4757">
        <v>6201</v>
      </c>
      <c r="D4757" t="s">
        <v>630</v>
      </c>
      <c r="E4757" t="s">
        <v>629</v>
      </c>
      <c r="F4757" t="s">
        <v>630</v>
      </c>
      <c r="G4757" t="s">
        <v>625</v>
      </c>
      <c r="H4757" t="s">
        <v>626</v>
      </c>
    </row>
    <row r="4758" spans="1:8" x14ac:dyDescent="0.25">
      <c r="A4758">
        <v>582247</v>
      </c>
      <c r="B4758" t="s">
        <v>742</v>
      </c>
      <c r="C4758">
        <v>6201</v>
      </c>
      <c r="D4758" t="s">
        <v>630</v>
      </c>
      <c r="E4758" t="s">
        <v>629</v>
      </c>
      <c r="F4758" t="s">
        <v>630</v>
      </c>
      <c r="G4758" t="s">
        <v>625</v>
      </c>
      <c r="H4758" t="s">
        <v>626</v>
      </c>
    </row>
    <row r="4759" spans="1:8" x14ac:dyDescent="0.25">
      <c r="A4759">
        <v>582255</v>
      </c>
      <c r="B4759" t="s">
        <v>743</v>
      </c>
      <c r="C4759">
        <v>6217</v>
      </c>
      <c r="D4759" t="s">
        <v>636</v>
      </c>
      <c r="E4759" t="s">
        <v>623</v>
      </c>
      <c r="F4759" t="s">
        <v>624</v>
      </c>
      <c r="G4759" t="s">
        <v>625</v>
      </c>
      <c r="H4759" t="s">
        <v>626</v>
      </c>
    </row>
    <row r="4760" spans="1:8" x14ac:dyDescent="0.25">
      <c r="A4760">
        <v>582263</v>
      </c>
      <c r="B4760" t="s">
        <v>744</v>
      </c>
      <c r="C4760">
        <v>6217</v>
      </c>
      <c r="D4760" t="s">
        <v>636</v>
      </c>
      <c r="E4760" t="s">
        <v>623</v>
      </c>
      <c r="F4760" t="s">
        <v>624</v>
      </c>
      <c r="G4760" t="s">
        <v>625</v>
      </c>
      <c r="H4760" t="s">
        <v>626</v>
      </c>
    </row>
    <row r="4761" spans="1:8" x14ac:dyDescent="0.25">
      <c r="A4761">
        <v>582271</v>
      </c>
      <c r="B4761" t="s">
        <v>745</v>
      </c>
      <c r="C4761">
        <v>6202</v>
      </c>
      <c r="D4761" t="s">
        <v>628</v>
      </c>
      <c r="E4761" t="s">
        <v>629</v>
      </c>
      <c r="F4761" t="s">
        <v>630</v>
      </c>
      <c r="G4761" t="s">
        <v>625</v>
      </c>
      <c r="H4761" t="s">
        <v>626</v>
      </c>
    </row>
    <row r="4762" spans="1:8" x14ac:dyDescent="0.25">
      <c r="A4762">
        <v>582280</v>
      </c>
      <c r="B4762" t="s">
        <v>746</v>
      </c>
      <c r="C4762">
        <v>6202</v>
      </c>
      <c r="D4762" t="s">
        <v>628</v>
      </c>
      <c r="E4762" t="s">
        <v>629</v>
      </c>
      <c r="F4762" t="s">
        <v>630</v>
      </c>
      <c r="G4762" t="s">
        <v>625</v>
      </c>
      <c r="H4762" t="s">
        <v>626</v>
      </c>
    </row>
    <row r="4763" spans="1:8" x14ac:dyDescent="0.25">
      <c r="A4763">
        <v>582298</v>
      </c>
      <c r="B4763" t="s">
        <v>747</v>
      </c>
      <c r="C4763">
        <v>6201</v>
      </c>
      <c r="D4763" t="s">
        <v>630</v>
      </c>
      <c r="E4763" t="s">
        <v>629</v>
      </c>
      <c r="F4763" t="s">
        <v>630</v>
      </c>
      <c r="G4763" t="s">
        <v>625</v>
      </c>
      <c r="H4763" t="s">
        <v>626</v>
      </c>
    </row>
    <row r="4764" spans="1:8" x14ac:dyDescent="0.25">
      <c r="A4764">
        <v>582310</v>
      </c>
      <c r="B4764" t="s">
        <v>748</v>
      </c>
      <c r="C4764">
        <v>6202</v>
      </c>
      <c r="D4764" t="s">
        <v>628</v>
      </c>
      <c r="E4764" t="s">
        <v>629</v>
      </c>
      <c r="F4764" t="s">
        <v>630</v>
      </c>
      <c r="G4764" t="s">
        <v>625</v>
      </c>
      <c r="H4764" t="s">
        <v>626</v>
      </c>
    </row>
    <row r="4765" spans="1:8" x14ac:dyDescent="0.25">
      <c r="A4765">
        <v>582328</v>
      </c>
      <c r="B4765" t="s">
        <v>749</v>
      </c>
      <c r="C4765">
        <v>6201</v>
      </c>
      <c r="D4765" t="s">
        <v>630</v>
      </c>
      <c r="E4765" t="s">
        <v>629</v>
      </c>
      <c r="F4765" t="s">
        <v>630</v>
      </c>
      <c r="G4765" t="s">
        <v>625</v>
      </c>
      <c r="H4765" t="s">
        <v>626</v>
      </c>
    </row>
    <row r="4766" spans="1:8" x14ac:dyDescent="0.25">
      <c r="A4766">
        <v>582336</v>
      </c>
      <c r="B4766" t="s">
        <v>750</v>
      </c>
      <c r="C4766">
        <v>6202</v>
      </c>
      <c r="D4766" t="s">
        <v>628</v>
      </c>
      <c r="E4766" t="s">
        <v>629</v>
      </c>
      <c r="F4766" t="s">
        <v>630</v>
      </c>
      <c r="G4766" t="s">
        <v>625</v>
      </c>
      <c r="H4766" t="s">
        <v>626</v>
      </c>
    </row>
    <row r="4767" spans="1:8" x14ac:dyDescent="0.25">
      <c r="A4767">
        <v>582344</v>
      </c>
      <c r="B4767" t="s">
        <v>751</v>
      </c>
      <c r="C4767">
        <v>6202</v>
      </c>
      <c r="D4767" t="s">
        <v>628</v>
      </c>
      <c r="E4767" t="s">
        <v>629</v>
      </c>
      <c r="F4767" t="s">
        <v>630</v>
      </c>
      <c r="G4767" t="s">
        <v>625</v>
      </c>
      <c r="H4767" t="s">
        <v>626</v>
      </c>
    </row>
    <row r="4768" spans="1:8" x14ac:dyDescent="0.25">
      <c r="A4768">
        <v>582352</v>
      </c>
      <c r="B4768" t="s">
        <v>752</v>
      </c>
      <c r="C4768">
        <v>6201</v>
      </c>
      <c r="D4768" t="s">
        <v>630</v>
      </c>
      <c r="E4768" t="s">
        <v>629</v>
      </c>
      <c r="F4768" t="s">
        <v>630</v>
      </c>
      <c r="G4768" t="s">
        <v>625</v>
      </c>
      <c r="H4768" t="s">
        <v>626</v>
      </c>
    </row>
    <row r="4769" spans="1:8" x14ac:dyDescent="0.25">
      <c r="A4769">
        <v>582379</v>
      </c>
      <c r="B4769" t="s">
        <v>753</v>
      </c>
      <c r="C4769">
        <v>6217</v>
      </c>
      <c r="D4769" t="s">
        <v>636</v>
      </c>
      <c r="E4769" t="s">
        <v>623</v>
      </c>
      <c r="F4769" t="s">
        <v>624</v>
      </c>
      <c r="G4769" t="s">
        <v>625</v>
      </c>
      <c r="H4769" t="s">
        <v>626</v>
      </c>
    </row>
    <row r="4770" spans="1:8" x14ac:dyDescent="0.25">
      <c r="A4770">
        <v>582395</v>
      </c>
      <c r="B4770" t="s">
        <v>754</v>
      </c>
      <c r="C4770">
        <v>6202</v>
      </c>
      <c r="D4770" t="s">
        <v>628</v>
      </c>
      <c r="E4770" t="s">
        <v>629</v>
      </c>
      <c r="F4770" t="s">
        <v>630</v>
      </c>
      <c r="G4770" t="s">
        <v>625</v>
      </c>
      <c r="H4770" t="s">
        <v>626</v>
      </c>
    </row>
    <row r="4771" spans="1:8" x14ac:dyDescent="0.25">
      <c r="A4771">
        <v>582409</v>
      </c>
      <c r="B4771" t="s">
        <v>755</v>
      </c>
      <c r="C4771">
        <v>6202</v>
      </c>
      <c r="D4771" t="s">
        <v>628</v>
      </c>
      <c r="E4771" t="s">
        <v>629</v>
      </c>
      <c r="F4771" t="s">
        <v>630</v>
      </c>
      <c r="G4771" t="s">
        <v>625</v>
      </c>
      <c r="H4771" t="s">
        <v>626</v>
      </c>
    </row>
    <row r="4772" spans="1:8" x14ac:dyDescent="0.25">
      <c r="A4772">
        <v>582417</v>
      </c>
      <c r="B4772" t="s">
        <v>756</v>
      </c>
      <c r="C4772">
        <v>6202</v>
      </c>
      <c r="D4772" t="s">
        <v>628</v>
      </c>
      <c r="E4772" t="s">
        <v>629</v>
      </c>
      <c r="F4772" t="s">
        <v>630</v>
      </c>
      <c r="G4772" t="s">
        <v>625</v>
      </c>
      <c r="H4772" t="s">
        <v>626</v>
      </c>
    </row>
    <row r="4773" spans="1:8" x14ac:dyDescent="0.25">
      <c r="A4773">
        <v>582433</v>
      </c>
      <c r="B4773" t="s">
        <v>757</v>
      </c>
      <c r="C4773">
        <v>6201</v>
      </c>
      <c r="D4773" t="s">
        <v>630</v>
      </c>
      <c r="E4773" t="s">
        <v>629</v>
      </c>
      <c r="F4773" t="s">
        <v>630</v>
      </c>
      <c r="G4773" t="s">
        <v>625</v>
      </c>
      <c r="H4773" t="s">
        <v>626</v>
      </c>
    </row>
    <row r="4774" spans="1:8" x14ac:dyDescent="0.25">
      <c r="A4774">
        <v>582441</v>
      </c>
      <c r="B4774" t="s">
        <v>758</v>
      </c>
      <c r="C4774">
        <v>6202</v>
      </c>
      <c r="D4774" t="s">
        <v>628</v>
      </c>
      <c r="E4774" t="s">
        <v>629</v>
      </c>
      <c r="F4774" t="s">
        <v>630</v>
      </c>
      <c r="G4774" t="s">
        <v>625</v>
      </c>
      <c r="H4774" t="s">
        <v>626</v>
      </c>
    </row>
    <row r="4775" spans="1:8" x14ac:dyDescent="0.25">
      <c r="A4775">
        <v>582450</v>
      </c>
      <c r="B4775" t="s">
        <v>759</v>
      </c>
      <c r="C4775">
        <v>6217</v>
      </c>
      <c r="D4775" t="s">
        <v>636</v>
      </c>
      <c r="E4775" t="s">
        <v>623</v>
      </c>
      <c r="F4775" t="s">
        <v>624</v>
      </c>
      <c r="G4775" t="s">
        <v>625</v>
      </c>
      <c r="H4775" t="s">
        <v>626</v>
      </c>
    </row>
    <row r="4776" spans="1:8" x14ac:dyDescent="0.25">
      <c r="A4776">
        <v>582468</v>
      </c>
      <c r="B4776" t="s">
        <v>760</v>
      </c>
      <c r="C4776">
        <v>6202</v>
      </c>
      <c r="D4776" t="s">
        <v>628</v>
      </c>
      <c r="E4776" t="s">
        <v>629</v>
      </c>
      <c r="F4776" t="s">
        <v>630</v>
      </c>
      <c r="G4776" t="s">
        <v>625</v>
      </c>
      <c r="H4776" t="s">
        <v>626</v>
      </c>
    </row>
    <row r="4777" spans="1:8" x14ac:dyDescent="0.25">
      <c r="A4777">
        <v>582476</v>
      </c>
      <c r="B4777" t="s">
        <v>761</v>
      </c>
      <c r="C4777">
        <v>6201</v>
      </c>
      <c r="D4777" t="s">
        <v>630</v>
      </c>
      <c r="E4777" t="s">
        <v>629</v>
      </c>
      <c r="F4777" t="s">
        <v>630</v>
      </c>
      <c r="G4777" t="s">
        <v>625</v>
      </c>
      <c r="H4777" t="s">
        <v>626</v>
      </c>
    </row>
    <row r="4778" spans="1:8" x14ac:dyDescent="0.25">
      <c r="A4778">
        <v>582484</v>
      </c>
      <c r="B4778" t="s">
        <v>762</v>
      </c>
      <c r="C4778">
        <v>6201</v>
      </c>
      <c r="D4778" t="s">
        <v>630</v>
      </c>
      <c r="E4778" t="s">
        <v>629</v>
      </c>
      <c r="F4778" t="s">
        <v>630</v>
      </c>
      <c r="G4778" t="s">
        <v>625</v>
      </c>
      <c r="H4778" t="s">
        <v>626</v>
      </c>
    </row>
    <row r="4779" spans="1:8" x14ac:dyDescent="0.25">
      <c r="A4779">
        <v>582492</v>
      </c>
      <c r="B4779" t="s">
        <v>763</v>
      </c>
      <c r="C4779">
        <v>6202</v>
      </c>
      <c r="D4779" t="s">
        <v>628</v>
      </c>
      <c r="E4779" t="s">
        <v>629</v>
      </c>
      <c r="F4779" t="s">
        <v>630</v>
      </c>
      <c r="G4779" t="s">
        <v>625</v>
      </c>
      <c r="H4779" t="s">
        <v>626</v>
      </c>
    </row>
    <row r="4780" spans="1:8" x14ac:dyDescent="0.25">
      <c r="A4780">
        <v>582506</v>
      </c>
      <c r="B4780" t="s">
        <v>764</v>
      </c>
      <c r="C4780">
        <v>6202</v>
      </c>
      <c r="D4780" t="s">
        <v>628</v>
      </c>
      <c r="E4780" t="s">
        <v>629</v>
      </c>
      <c r="F4780" t="s">
        <v>630</v>
      </c>
      <c r="G4780" t="s">
        <v>625</v>
      </c>
      <c r="H4780" t="s">
        <v>626</v>
      </c>
    </row>
    <row r="4781" spans="1:8" x14ac:dyDescent="0.25">
      <c r="A4781">
        <v>582531</v>
      </c>
      <c r="B4781" t="s">
        <v>657</v>
      </c>
      <c r="C4781">
        <v>6202</v>
      </c>
      <c r="D4781" t="s">
        <v>628</v>
      </c>
      <c r="E4781" t="s">
        <v>629</v>
      </c>
      <c r="F4781" t="s">
        <v>630</v>
      </c>
      <c r="G4781" t="s">
        <v>625</v>
      </c>
      <c r="H4781" t="s">
        <v>626</v>
      </c>
    </row>
    <row r="4782" spans="1:8" x14ac:dyDescent="0.25">
      <c r="A4782">
        <v>582557</v>
      </c>
      <c r="B4782" t="s">
        <v>765</v>
      </c>
      <c r="C4782">
        <v>6201</v>
      </c>
      <c r="D4782" t="s">
        <v>630</v>
      </c>
      <c r="E4782" t="s">
        <v>629</v>
      </c>
      <c r="F4782" t="s">
        <v>630</v>
      </c>
      <c r="G4782" t="s">
        <v>625</v>
      </c>
      <c r="H4782" t="s">
        <v>626</v>
      </c>
    </row>
    <row r="4783" spans="1:8" x14ac:dyDescent="0.25">
      <c r="A4783">
        <v>582565</v>
      </c>
      <c r="B4783" t="s">
        <v>766</v>
      </c>
      <c r="C4783">
        <v>6217</v>
      </c>
      <c r="D4783" t="s">
        <v>636</v>
      </c>
      <c r="E4783" t="s">
        <v>623</v>
      </c>
      <c r="F4783" t="s">
        <v>624</v>
      </c>
      <c r="G4783" t="s">
        <v>625</v>
      </c>
      <c r="H4783" t="s">
        <v>626</v>
      </c>
    </row>
    <row r="4784" spans="1:8" x14ac:dyDescent="0.25">
      <c r="A4784">
        <v>582573</v>
      </c>
      <c r="B4784" t="s">
        <v>767</v>
      </c>
      <c r="C4784">
        <v>6202</v>
      </c>
      <c r="D4784" t="s">
        <v>628</v>
      </c>
      <c r="E4784" t="s">
        <v>629</v>
      </c>
      <c r="F4784" t="s">
        <v>630</v>
      </c>
      <c r="G4784" t="s">
        <v>625</v>
      </c>
      <c r="H4784" t="s">
        <v>626</v>
      </c>
    </row>
    <row r="4785" spans="1:8" x14ac:dyDescent="0.25">
      <c r="A4785">
        <v>582581</v>
      </c>
      <c r="B4785" t="s">
        <v>768</v>
      </c>
      <c r="C4785">
        <v>6202</v>
      </c>
      <c r="D4785" t="s">
        <v>628</v>
      </c>
      <c r="E4785" t="s">
        <v>629</v>
      </c>
      <c r="F4785" t="s">
        <v>630</v>
      </c>
      <c r="G4785" t="s">
        <v>625</v>
      </c>
      <c r="H4785" t="s">
        <v>626</v>
      </c>
    </row>
    <row r="4786" spans="1:8" x14ac:dyDescent="0.25">
      <c r="A4786">
        <v>582590</v>
      </c>
      <c r="B4786" t="s">
        <v>769</v>
      </c>
      <c r="C4786">
        <v>6202</v>
      </c>
      <c r="D4786" t="s">
        <v>628</v>
      </c>
      <c r="E4786" t="s">
        <v>629</v>
      </c>
      <c r="F4786" t="s">
        <v>630</v>
      </c>
      <c r="G4786" t="s">
        <v>625</v>
      </c>
      <c r="H4786" t="s">
        <v>626</v>
      </c>
    </row>
    <row r="4787" spans="1:8" x14ac:dyDescent="0.25">
      <c r="A4787">
        <v>582603</v>
      </c>
      <c r="B4787" t="s">
        <v>770</v>
      </c>
      <c r="C4787">
        <v>6201</v>
      </c>
      <c r="D4787" t="s">
        <v>630</v>
      </c>
      <c r="E4787" t="s">
        <v>629</v>
      </c>
      <c r="F4787" t="s">
        <v>630</v>
      </c>
      <c r="G4787" t="s">
        <v>625</v>
      </c>
      <c r="H4787" t="s">
        <v>626</v>
      </c>
    </row>
    <row r="4788" spans="1:8" x14ac:dyDescent="0.25">
      <c r="A4788">
        <v>582611</v>
      </c>
      <c r="B4788" t="s">
        <v>771</v>
      </c>
      <c r="C4788">
        <v>6202</v>
      </c>
      <c r="D4788" t="s">
        <v>628</v>
      </c>
      <c r="E4788" t="s">
        <v>629</v>
      </c>
      <c r="F4788" t="s">
        <v>630</v>
      </c>
      <c r="G4788" t="s">
        <v>625</v>
      </c>
      <c r="H4788" t="s">
        <v>626</v>
      </c>
    </row>
    <row r="4789" spans="1:8" x14ac:dyDescent="0.25">
      <c r="A4789">
        <v>582620</v>
      </c>
      <c r="B4789" t="s">
        <v>772</v>
      </c>
      <c r="C4789">
        <v>6202</v>
      </c>
      <c r="D4789" t="s">
        <v>628</v>
      </c>
      <c r="E4789" t="s">
        <v>629</v>
      </c>
      <c r="F4789" t="s">
        <v>630</v>
      </c>
      <c r="G4789" t="s">
        <v>625</v>
      </c>
      <c r="H4789" t="s">
        <v>626</v>
      </c>
    </row>
    <row r="4790" spans="1:8" x14ac:dyDescent="0.25">
      <c r="A4790">
        <v>582646</v>
      </c>
      <c r="B4790" t="s">
        <v>773</v>
      </c>
      <c r="C4790">
        <v>6202</v>
      </c>
      <c r="D4790" t="s">
        <v>628</v>
      </c>
      <c r="E4790" t="s">
        <v>629</v>
      </c>
      <c r="F4790" t="s">
        <v>630</v>
      </c>
      <c r="G4790" t="s">
        <v>625</v>
      </c>
      <c r="H4790" t="s">
        <v>626</v>
      </c>
    </row>
    <row r="4791" spans="1:8" x14ac:dyDescent="0.25">
      <c r="A4791">
        <v>582654</v>
      </c>
      <c r="B4791" t="s">
        <v>774</v>
      </c>
      <c r="C4791">
        <v>6201</v>
      </c>
      <c r="D4791" t="s">
        <v>630</v>
      </c>
      <c r="E4791" t="s">
        <v>629</v>
      </c>
      <c r="F4791" t="s">
        <v>630</v>
      </c>
      <c r="G4791" t="s">
        <v>625</v>
      </c>
      <c r="H4791" t="s">
        <v>626</v>
      </c>
    </row>
    <row r="4792" spans="1:8" x14ac:dyDescent="0.25">
      <c r="A4792">
        <v>582662</v>
      </c>
      <c r="B4792" t="s">
        <v>775</v>
      </c>
      <c r="C4792">
        <v>6202</v>
      </c>
      <c r="D4792" t="s">
        <v>628</v>
      </c>
      <c r="E4792" t="s">
        <v>629</v>
      </c>
      <c r="F4792" t="s">
        <v>630</v>
      </c>
      <c r="G4792" t="s">
        <v>625</v>
      </c>
      <c r="H4792" t="s">
        <v>626</v>
      </c>
    </row>
    <row r="4793" spans="1:8" x14ac:dyDescent="0.25">
      <c r="A4793">
        <v>582671</v>
      </c>
      <c r="B4793" t="s">
        <v>776</v>
      </c>
      <c r="C4793">
        <v>6202</v>
      </c>
      <c r="D4793" t="s">
        <v>628</v>
      </c>
      <c r="E4793" t="s">
        <v>629</v>
      </c>
      <c r="F4793" t="s">
        <v>630</v>
      </c>
      <c r="G4793" t="s">
        <v>625</v>
      </c>
      <c r="H4793" t="s">
        <v>626</v>
      </c>
    </row>
    <row r="4794" spans="1:8" x14ac:dyDescent="0.25">
      <c r="A4794">
        <v>582689</v>
      </c>
      <c r="B4794" t="s">
        <v>777</v>
      </c>
      <c r="C4794">
        <v>6202</v>
      </c>
      <c r="D4794" t="s">
        <v>628</v>
      </c>
      <c r="E4794" t="s">
        <v>629</v>
      </c>
      <c r="F4794" t="s">
        <v>630</v>
      </c>
      <c r="G4794" t="s">
        <v>625</v>
      </c>
      <c r="H4794" t="s">
        <v>626</v>
      </c>
    </row>
    <row r="4795" spans="1:8" x14ac:dyDescent="0.25">
      <c r="A4795">
        <v>582701</v>
      </c>
      <c r="B4795" t="s">
        <v>778</v>
      </c>
      <c r="C4795">
        <v>6201</v>
      </c>
      <c r="D4795" t="s">
        <v>630</v>
      </c>
      <c r="E4795" t="s">
        <v>629</v>
      </c>
      <c r="F4795" t="s">
        <v>630</v>
      </c>
      <c r="G4795" t="s">
        <v>625</v>
      </c>
      <c r="H4795" t="s">
        <v>626</v>
      </c>
    </row>
    <row r="4796" spans="1:8" x14ac:dyDescent="0.25">
      <c r="A4796">
        <v>582727</v>
      </c>
      <c r="B4796" t="s">
        <v>779</v>
      </c>
      <c r="C4796">
        <v>6202</v>
      </c>
      <c r="D4796" t="s">
        <v>628</v>
      </c>
      <c r="E4796" t="s">
        <v>629</v>
      </c>
      <c r="F4796" t="s">
        <v>630</v>
      </c>
      <c r="G4796" t="s">
        <v>625</v>
      </c>
      <c r="H4796" t="s">
        <v>626</v>
      </c>
    </row>
    <row r="4797" spans="1:8" x14ac:dyDescent="0.25">
      <c r="A4797">
        <v>582735</v>
      </c>
      <c r="B4797" t="s">
        <v>347</v>
      </c>
      <c r="C4797">
        <v>6217</v>
      </c>
      <c r="D4797" t="s">
        <v>636</v>
      </c>
      <c r="E4797" t="s">
        <v>623</v>
      </c>
      <c r="F4797" t="s">
        <v>624</v>
      </c>
      <c r="G4797" t="s">
        <v>625</v>
      </c>
      <c r="H4797" t="s">
        <v>626</v>
      </c>
    </row>
    <row r="4798" spans="1:8" x14ac:dyDescent="0.25">
      <c r="A4798">
        <v>582743</v>
      </c>
      <c r="B4798" t="s">
        <v>49</v>
      </c>
      <c r="C4798">
        <v>6201</v>
      </c>
      <c r="D4798" t="s">
        <v>630</v>
      </c>
      <c r="E4798" t="s">
        <v>629</v>
      </c>
      <c r="F4798" t="s">
        <v>630</v>
      </c>
      <c r="G4798" t="s">
        <v>625</v>
      </c>
      <c r="H4798" t="s">
        <v>626</v>
      </c>
    </row>
    <row r="4799" spans="1:8" x14ac:dyDescent="0.25">
      <c r="A4799">
        <v>582751</v>
      </c>
      <c r="B4799" t="s">
        <v>780</v>
      </c>
      <c r="C4799">
        <v>6202</v>
      </c>
      <c r="D4799" t="s">
        <v>628</v>
      </c>
      <c r="E4799" t="s">
        <v>629</v>
      </c>
      <c r="F4799" t="s">
        <v>630</v>
      </c>
      <c r="G4799" t="s">
        <v>625</v>
      </c>
      <c r="H4799" t="s">
        <v>626</v>
      </c>
    </row>
    <row r="4800" spans="1:8" x14ac:dyDescent="0.25">
      <c r="A4800">
        <v>582760</v>
      </c>
      <c r="B4800" t="s">
        <v>781</v>
      </c>
      <c r="C4800">
        <v>6201</v>
      </c>
      <c r="D4800" t="s">
        <v>630</v>
      </c>
      <c r="E4800" t="s">
        <v>629</v>
      </c>
      <c r="F4800" t="s">
        <v>630</v>
      </c>
      <c r="G4800" t="s">
        <v>625</v>
      </c>
      <c r="H4800" t="s">
        <v>626</v>
      </c>
    </row>
    <row r="4801" spans="1:8" x14ac:dyDescent="0.25">
      <c r="A4801">
        <v>582778</v>
      </c>
      <c r="B4801" t="s">
        <v>782</v>
      </c>
      <c r="C4801">
        <v>6202</v>
      </c>
      <c r="D4801" t="s">
        <v>628</v>
      </c>
      <c r="E4801" t="s">
        <v>629</v>
      </c>
      <c r="F4801" t="s">
        <v>630</v>
      </c>
      <c r="G4801" t="s">
        <v>625</v>
      </c>
      <c r="H4801" t="s">
        <v>626</v>
      </c>
    </row>
    <row r="4802" spans="1:8" x14ac:dyDescent="0.25">
      <c r="A4802">
        <v>582786</v>
      </c>
      <c r="B4802" t="s">
        <v>783</v>
      </c>
      <c r="C4802">
        <v>6203</v>
      </c>
      <c r="D4802" t="s">
        <v>783</v>
      </c>
      <c r="E4802" t="s">
        <v>784</v>
      </c>
      <c r="F4802" t="s">
        <v>785</v>
      </c>
      <c r="G4802" t="s">
        <v>625</v>
      </c>
      <c r="H4802" t="s">
        <v>626</v>
      </c>
    </row>
    <row r="4803" spans="1:8" x14ac:dyDescent="0.25">
      <c r="A4803">
        <v>582794</v>
      </c>
      <c r="B4803" t="s">
        <v>786</v>
      </c>
      <c r="C4803">
        <v>6216</v>
      </c>
      <c r="D4803" t="s">
        <v>641</v>
      </c>
      <c r="E4803" t="s">
        <v>623</v>
      </c>
      <c r="F4803" t="s">
        <v>624</v>
      </c>
      <c r="G4803" t="s">
        <v>625</v>
      </c>
      <c r="H4803" t="s">
        <v>626</v>
      </c>
    </row>
    <row r="4804" spans="1:8" x14ac:dyDescent="0.25">
      <c r="A4804">
        <v>582808</v>
      </c>
      <c r="B4804" t="s">
        <v>787</v>
      </c>
      <c r="C4804">
        <v>6214</v>
      </c>
      <c r="D4804" t="s">
        <v>644</v>
      </c>
      <c r="E4804" t="s">
        <v>623</v>
      </c>
      <c r="F4804" t="s">
        <v>624</v>
      </c>
      <c r="G4804" t="s">
        <v>625</v>
      </c>
      <c r="H4804" t="s">
        <v>626</v>
      </c>
    </row>
    <row r="4805" spans="1:8" x14ac:dyDescent="0.25">
      <c r="A4805">
        <v>582824</v>
      </c>
      <c r="B4805" t="s">
        <v>788</v>
      </c>
      <c r="C4805">
        <v>6216</v>
      </c>
      <c r="D4805" t="s">
        <v>641</v>
      </c>
      <c r="E4805" t="s">
        <v>623</v>
      </c>
      <c r="F4805" t="s">
        <v>624</v>
      </c>
      <c r="G4805" t="s">
        <v>625</v>
      </c>
      <c r="H4805" t="s">
        <v>626</v>
      </c>
    </row>
    <row r="4806" spans="1:8" x14ac:dyDescent="0.25">
      <c r="A4806">
        <v>582832</v>
      </c>
      <c r="B4806" t="s">
        <v>789</v>
      </c>
      <c r="C4806">
        <v>6208</v>
      </c>
      <c r="D4806" t="s">
        <v>790</v>
      </c>
      <c r="E4806" t="s">
        <v>623</v>
      </c>
      <c r="F4806" t="s">
        <v>624</v>
      </c>
      <c r="G4806" t="s">
        <v>625</v>
      </c>
      <c r="H4806" t="s">
        <v>626</v>
      </c>
    </row>
    <row r="4807" spans="1:8" x14ac:dyDescent="0.25">
      <c r="A4807">
        <v>582841</v>
      </c>
      <c r="B4807" t="s">
        <v>791</v>
      </c>
      <c r="C4807">
        <v>6216</v>
      </c>
      <c r="D4807" t="s">
        <v>641</v>
      </c>
      <c r="E4807" t="s">
        <v>623</v>
      </c>
      <c r="F4807" t="s">
        <v>624</v>
      </c>
      <c r="G4807" t="s">
        <v>625</v>
      </c>
      <c r="H4807" t="s">
        <v>626</v>
      </c>
    </row>
    <row r="4808" spans="1:8" x14ac:dyDescent="0.25">
      <c r="A4808">
        <v>582859</v>
      </c>
      <c r="B4808" t="s">
        <v>792</v>
      </c>
      <c r="C4808">
        <v>6221</v>
      </c>
      <c r="D4808" t="s">
        <v>622</v>
      </c>
      <c r="E4808" t="s">
        <v>623</v>
      </c>
      <c r="F4808" t="s">
        <v>624</v>
      </c>
      <c r="G4808" t="s">
        <v>625</v>
      </c>
      <c r="H4808" t="s">
        <v>626</v>
      </c>
    </row>
    <row r="4809" spans="1:8" x14ac:dyDescent="0.25">
      <c r="A4809">
        <v>582875</v>
      </c>
      <c r="B4809" t="s">
        <v>793</v>
      </c>
      <c r="C4809">
        <v>6217</v>
      </c>
      <c r="D4809" t="s">
        <v>636</v>
      </c>
      <c r="E4809" t="s">
        <v>623</v>
      </c>
      <c r="F4809" t="s">
        <v>624</v>
      </c>
      <c r="G4809" t="s">
        <v>625</v>
      </c>
      <c r="H4809" t="s">
        <v>626</v>
      </c>
    </row>
    <row r="4810" spans="1:8" x14ac:dyDescent="0.25">
      <c r="A4810">
        <v>582883</v>
      </c>
      <c r="B4810" t="s">
        <v>794</v>
      </c>
      <c r="C4810">
        <v>6221</v>
      </c>
      <c r="D4810" t="s">
        <v>622</v>
      </c>
      <c r="E4810" t="s">
        <v>623</v>
      </c>
      <c r="F4810" t="s">
        <v>624</v>
      </c>
      <c r="G4810" t="s">
        <v>625</v>
      </c>
      <c r="H4810" t="s">
        <v>626</v>
      </c>
    </row>
    <row r="4811" spans="1:8" x14ac:dyDescent="0.25">
      <c r="A4811">
        <v>582891</v>
      </c>
      <c r="B4811" t="s">
        <v>22</v>
      </c>
      <c r="C4811">
        <v>6217</v>
      </c>
      <c r="D4811" t="s">
        <v>636</v>
      </c>
      <c r="E4811" t="s">
        <v>623</v>
      </c>
      <c r="F4811" t="s">
        <v>624</v>
      </c>
      <c r="G4811" t="s">
        <v>625</v>
      </c>
      <c r="H4811" t="s">
        <v>626</v>
      </c>
    </row>
    <row r="4812" spans="1:8" x14ac:dyDescent="0.25">
      <c r="A4812">
        <v>582913</v>
      </c>
      <c r="B4812" t="s">
        <v>795</v>
      </c>
      <c r="C4812">
        <v>6209</v>
      </c>
      <c r="D4812" t="s">
        <v>796</v>
      </c>
      <c r="E4812" t="s">
        <v>623</v>
      </c>
      <c r="F4812" t="s">
        <v>624</v>
      </c>
      <c r="G4812" t="s">
        <v>625</v>
      </c>
      <c r="H4812" t="s">
        <v>626</v>
      </c>
    </row>
    <row r="4813" spans="1:8" x14ac:dyDescent="0.25">
      <c r="A4813">
        <v>582921</v>
      </c>
      <c r="B4813" t="s">
        <v>797</v>
      </c>
      <c r="C4813">
        <v>6209</v>
      </c>
      <c r="D4813" t="s">
        <v>796</v>
      </c>
      <c r="E4813" t="s">
        <v>623</v>
      </c>
      <c r="F4813" t="s">
        <v>624</v>
      </c>
      <c r="G4813" t="s">
        <v>625</v>
      </c>
      <c r="H4813" t="s">
        <v>626</v>
      </c>
    </row>
    <row r="4814" spans="1:8" x14ac:dyDescent="0.25">
      <c r="A4814">
        <v>582930</v>
      </c>
      <c r="B4814" t="s">
        <v>798</v>
      </c>
      <c r="C4814">
        <v>6208</v>
      </c>
      <c r="D4814" t="s">
        <v>790</v>
      </c>
      <c r="E4814" t="s">
        <v>623</v>
      </c>
      <c r="F4814" t="s">
        <v>624</v>
      </c>
      <c r="G4814" t="s">
        <v>625</v>
      </c>
      <c r="H4814" t="s">
        <v>626</v>
      </c>
    </row>
    <row r="4815" spans="1:8" x14ac:dyDescent="0.25">
      <c r="A4815">
        <v>582948</v>
      </c>
      <c r="B4815" t="s">
        <v>799</v>
      </c>
      <c r="C4815">
        <v>6217</v>
      </c>
      <c r="D4815" t="s">
        <v>636</v>
      </c>
      <c r="E4815" t="s">
        <v>623</v>
      </c>
      <c r="F4815" t="s">
        <v>624</v>
      </c>
      <c r="G4815" t="s">
        <v>625</v>
      </c>
      <c r="H4815" t="s">
        <v>626</v>
      </c>
    </row>
    <row r="4816" spans="1:8" x14ac:dyDescent="0.25">
      <c r="A4816">
        <v>582956</v>
      </c>
      <c r="B4816" t="s">
        <v>800</v>
      </c>
      <c r="C4816">
        <v>6208</v>
      </c>
      <c r="D4816" t="s">
        <v>790</v>
      </c>
      <c r="E4816" t="s">
        <v>623</v>
      </c>
      <c r="F4816" t="s">
        <v>624</v>
      </c>
      <c r="G4816" t="s">
        <v>625</v>
      </c>
      <c r="H4816" t="s">
        <v>626</v>
      </c>
    </row>
    <row r="4817" spans="1:8" x14ac:dyDescent="0.25">
      <c r="A4817">
        <v>582964</v>
      </c>
      <c r="B4817" t="s">
        <v>801</v>
      </c>
      <c r="C4817">
        <v>6214</v>
      </c>
      <c r="D4817" t="s">
        <v>644</v>
      </c>
      <c r="E4817" t="s">
        <v>623</v>
      </c>
      <c r="F4817" t="s">
        <v>624</v>
      </c>
      <c r="G4817" t="s">
        <v>625</v>
      </c>
      <c r="H4817" t="s">
        <v>626</v>
      </c>
    </row>
    <row r="4818" spans="1:8" x14ac:dyDescent="0.25">
      <c r="A4818">
        <v>582972</v>
      </c>
      <c r="B4818" t="s">
        <v>802</v>
      </c>
      <c r="C4818">
        <v>6217</v>
      </c>
      <c r="D4818" t="s">
        <v>636</v>
      </c>
      <c r="E4818" t="s">
        <v>623</v>
      </c>
      <c r="F4818" t="s">
        <v>624</v>
      </c>
      <c r="G4818" t="s">
        <v>625</v>
      </c>
      <c r="H4818" t="s">
        <v>626</v>
      </c>
    </row>
    <row r="4819" spans="1:8" x14ac:dyDescent="0.25">
      <c r="A4819">
        <v>582999</v>
      </c>
      <c r="B4819" t="s">
        <v>418</v>
      </c>
      <c r="C4819">
        <v>6216</v>
      </c>
      <c r="D4819" t="s">
        <v>641</v>
      </c>
      <c r="E4819" t="s">
        <v>623</v>
      </c>
      <c r="F4819" t="s">
        <v>624</v>
      </c>
      <c r="G4819" t="s">
        <v>625</v>
      </c>
      <c r="H4819" t="s">
        <v>626</v>
      </c>
    </row>
    <row r="4820" spans="1:8" x14ac:dyDescent="0.25">
      <c r="A4820">
        <v>583014</v>
      </c>
      <c r="B4820" t="s">
        <v>803</v>
      </c>
      <c r="C4820">
        <v>6217</v>
      </c>
      <c r="D4820" t="s">
        <v>636</v>
      </c>
      <c r="E4820" t="s">
        <v>623</v>
      </c>
      <c r="F4820" t="s">
        <v>624</v>
      </c>
      <c r="G4820" t="s">
        <v>625</v>
      </c>
      <c r="H4820" t="s">
        <v>626</v>
      </c>
    </row>
    <row r="4821" spans="1:8" x14ac:dyDescent="0.25">
      <c r="A4821">
        <v>583022</v>
      </c>
      <c r="B4821" t="s">
        <v>804</v>
      </c>
      <c r="C4821">
        <v>6208</v>
      </c>
      <c r="D4821" t="s">
        <v>790</v>
      </c>
      <c r="E4821" t="s">
        <v>623</v>
      </c>
      <c r="F4821" t="s">
        <v>624</v>
      </c>
      <c r="G4821" t="s">
        <v>625</v>
      </c>
      <c r="H4821" t="s">
        <v>626</v>
      </c>
    </row>
    <row r="4822" spans="1:8" x14ac:dyDescent="0.25">
      <c r="A4822">
        <v>583031</v>
      </c>
      <c r="B4822" t="s">
        <v>805</v>
      </c>
      <c r="C4822">
        <v>6221</v>
      </c>
      <c r="D4822" t="s">
        <v>622</v>
      </c>
      <c r="E4822" t="s">
        <v>623</v>
      </c>
      <c r="F4822" t="s">
        <v>624</v>
      </c>
      <c r="G4822" t="s">
        <v>625</v>
      </c>
      <c r="H4822" t="s">
        <v>626</v>
      </c>
    </row>
    <row r="4823" spans="1:8" x14ac:dyDescent="0.25">
      <c r="A4823">
        <v>583057</v>
      </c>
      <c r="B4823" t="s">
        <v>806</v>
      </c>
      <c r="C4823">
        <v>6216</v>
      </c>
      <c r="D4823" t="s">
        <v>641</v>
      </c>
      <c r="E4823" t="s">
        <v>623</v>
      </c>
      <c r="F4823" t="s">
        <v>624</v>
      </c>
      <c r="G4823" t="s">
        <v>625</v>
      </c>
      <c r="H4823" t="s">
        <v>626</v>
      </c>
    </row>
    <row r="4824" spans="1:8" x14ac:dyDescent="0.25">
      <c r="A4824">
        <v>583065</v>
      </c>
      <c r="B4824" t="s">
        <v>807</v>
      </c>
      <c r="C4824">
        <v>6217</v>
      </c>
      <c r="D4824" t="s">
        <v>636</v>
      </c>
      <c r="E4824" t="s">
        <v>623</v>
      </c>
      <c r="F4824" t="s">
        <v>624</v>
      </c>
      <c r="G4824" t="s">
        <v>625</v>
      </c>
      <c r="H4824" t="s">
        <v>626</v>
      </c>
    </row>
    <row r="4825" spans="1:8" x14ac:dyDescent="0.25">
      <c r="A4825">
        <v>583081</v>
      </c>
      <c r="B4825" t="s">
        <v>808</v>
      </c>
      <c r="C4825">
        <v>6221</v>
      </c>
      <c r="D4825" t="s">
        <v>622</v>
      </c>
      <c r="E4825" t="s">
        <v>623</v>
      </c>
      <c r="F4825" t="s">
        <v>624</v>
      </c>
      <c r="G4825" t="s">
        <v>625</v>
      </c>
      <c r="H4825" t="s">
        <v>626</v>
      </c>
    </row>
    <row r="4826" spans="1:8" x14ac:dyDescent="0.25">
      <c r="A4826">
        <v>583090</v>
      </c>
      <c r="B4826" t="s">
        <v>84</v>
      </c>
      <c r="C4826">
        <v>6209</v>
      </c>
      <c r="D4826" t="s">
        <v>796</v>
      </c>
      <c r="E4826" t="s">
        <v>623</v>
      </c>
      <c r="F4826" t="s">
        <v>624</v>
      </c>
      <c r="G4826" t="s">
        <v>625</v>
      </c>
      <c r="H4826" t="s">
        <v>626</v>
      </c>
    </row>
    <row r="4827" spans="1:8" x14ac:dyDescent="0.25">
      <c r="A4827">
        <v>583111</v>
      </c>
      <c r="B4827" t="s">
        <v>809</v>
      </c>
      <c r="C4827">
        <v>6209</v>
      </c>
      <c r="D4827" t="s">
        <v>796</v>
      </c>
      <c r="E4827" t="s">
        <v>623</v>
      </c>
      <c r="F4827" t="s">
        <v>624</v>
      </c>
      <c r="G4827" t="s">
        <v>625</v>
      </c>
      <c r="H4827" t="s">
        <v>626</v>
      </c>
    </row>
    <row r="4828" spans="1:8" x14ac:dyDescent="0.25">
      <c r="A4828">
        <v>583120</v>
      </c>
      <c r="B4828" t="s">
        <v>790</v>
      </c>
      <c r="C4828">
        <v>6208</v>
      </c>
      <c r="D4828" t="s">
        <v>790</v>
      </c>
      <c r="E4828" t="s">
        <v>623</v>
      </c>
      <c r="F4828" t="s">
        <v>624</v>
      </c>
      <c r="G4828" t="s">
        <v>625</v>
      </c>
      <c r="H4828" t="s">
        <v>626</v>
      </c>
    </row>
    <row r="4829" spans="1:8" x14ac:dyDescent="0.25">
      <c r="A4829">
        <v>583154</v>
      </c>
      <c r="B4829" t="s">
        <v>810</v>
      </c>
      <c r="C4829">
        <v>6214</v>
      </c>
      <c r="D4829" t="s">
        <v>644</v>
      </c>
      <c r="E4829" t="s">
        <v>623</v>
      </c>
      <c r="F4829" t="s">
        <v>624</v>
      </c>
      <c r="G4829" t="s">
        <v>625</v>
      </c>
      <c r="H4829" t="s">
        <v>626</v>
      </c>
    </row>
    <row r="4830" spans="1:8" x14ac:dyDescent="0.25">
      <c r="A4830">
        <v>583171</v>
      </c>
      <c r="B4830" t="s">
        <v>811</v>
      </c>
      <c r="C4830">
        <v>6209</v>
      </c>
      <c r="D4830" t="s">
        <v>796</v>
      </c>
      <c r="E4830" t="s">
        <v>623</v>
      </c>
      <c r="F4830" t="s">
        <v>624</v>
      </c>
      <c r="G4830" t="s">
        <v>625</v>
      </c>
      <c r="H4830" t="s">
        <v>626</v>
      </c>
    </row>
    <row r="4831" spans="1:8" x14ac:dyDescent="0.25">
      <c r="A4831">
        <v>583189</v>
      </c>
      <c r="B4831" t="s">
        <v>812</v>
      </c>
      <c r="C4831">
        <v>6216</v>
      </c>
      <c r="D4831" t="s">
        <v>641</v>
      </c>
      <c r="E4831" t="s">
        <v>623</v>
      </c>
      <c r="F4831" t="s">
        <v>624</v>
      </c>
      <c r="G4831" t="s">
        <v>625</v>
      </c>
      <c r="H4831" t="s">
        <v>626</v>
      </c>
    </row>
    <row r="4832" spans="1:8" x14ac:dyDescent="0.25">
      <c r="A4832">
        <v>583197</v>
      </c>
      <c r="B4832" t="s">
        <v>813</v>
      </c>
      <c r="C4832">
        <v>6216</v>
      </c>
      <c r="D4832" t="s">
        <v>641</v>
      </c>
      <c r="E4832" t="s">
        <v>623</v>
      </c>
      <c r="F4832" t="s">
        <v>624</v>
      </c>
      <c r="G4832" t="s">
        <v>625</v>
      </c>
      <c r="H4832" t="s">
        <v>626</v>
      </c>
    </row>
    <row r="4833" spans="1:8" x14ac:dyDescent="0.25">
      <c r="A4833">
        <v>583201</v>
      </c>
      <c r="B4833" t="s">
        <v>814</v>
      </c>
      <c r="C4833">
        <v>6208</v>
      </c>
      <c r="D4833" t="s">
        <v>790</v>
      </c>
      <c r="E4833" t="s">
        <v>623</v>
      </c>
      <c r="F4833" t="s">
        <v>624</v>
      </c>
      <c r="G4833" t="s">
        <v>625</v>
      </c>
      <c r="H4833" t="s">
        <v>626</v>
      </c>
    </row>
    <row r="4834" spans="1:8" x14ac:dyDescent="0.25">
      <c r="A4834">
        <v>583219</v>
      </c>
      <c r="B4834" t="s">
        <v>815</v>
      </c>
      <c r="C4834">
        <v>6216</v>
      </c>
      <c r="D4834" t="s">
        <v>641</v>
      </c>
      <c r="E4834" t="s">
        <v>623</v>
      </c>
      <c r="F4834" t="s">
        <v>624</v>
      </c>
      <c r="G4834" t="s">
        <v>625</v>
      </c>
      <c r="H4834" t="s">
        <v>626</v>
      </c>
    </row>
    <row r="4835" spans="1:8" x14ac:dyDescent="0.25">
      <c r="A4835">
        <v>583227</v>
      </c>
      <c r="B4835" t="s">
        <v>816</v>
      </c>
      <c r="C4835">
        <v>6216</v>
      </c>
      <c r="D4835" t="s">
        <v>641</v>
      </c>
      <c r="E4835" t="s">
        <v>623</v>
      </c>
      <c r="F4835" t="s">
        <v>624</v>
      </c>
      <c r="G4835" t="s">
        <v>625</v>
      </c>
      <c r="H4835" t="s">
        <v>626</v>
      </c>
    </row>
    <row r="4836" spans="1:8" x14ac:dyDescent="0.25">
      <c r="A4836">
        <v>583235</v>
      </c>
      <c r="B4836" t="s">
        <v>817</v>
      </c>
      <c r="C4836">
        <v>6214</v>
      </c>
      <c r="D4836" t="s">
        <v>644</v>
      </c>
      <c r="E4836" t="s">
        <v>623</v>
      </c>
      <c r="F4836" t="s">
        <v>624</v>
      </c>
      <c r="G4836" t="s">
        <v>625</v>
      </c>
      <c r="H4836" t="s">
        <v>626</v>
      </c>
    </row>
    <row r="4837" spans="1:8" x14ac:dyDescent="0.25">
      <c r="A4837">
        <v>583243</v>
      </c>
      <c r="B4837" t="s">
        <v>818</v>
      </c>
      <c r="C4837">
        <v>6208</v>
      </c>
      <c r="D4837" t="s">
        <v>790</v>
      </c>
      <c r="E4837" t="s">
        <v>623</v>
      </c>
      <c r="F4837" t="s">
        <v>624</v>
      </c>
      <c r="G4837" t="s">
        <v>625</v>
      </c>
      <c r="H4837" t="s">
        <v>626</v>
      </c>
    </row>
    <row r="4838" spans="1:8" x14ac:dyDescent="0.25">
      <c r="A4838">
        <v>583251</v>
      </c>
      <c r="B4838" t="s">
        <v>796</v>
      </c>
      <c r="C4838">
        <v>6209</v>
      </c>
      <c r="D4838" t="s">
        <v>796</v>
      </c>
      <c r="E4838" t="s">
        <v>623</v>
      </c>
      <c r="F4838" t="s">
        <v>624</v>
      </c>
      <c r="G4838" t="s">
        <v>625</v>
      </c>
      <c r="H4838" t="s">
        <v>626</v>
      </c>
    </row>
    <row r="4839" spans="1:8" x14ac:dyDescent="0.25">
      <c r="A4839">
        <v>583260</v>
      </c>
      <c r="B4839" t="s">
        <v>608</v>
      </c>
      <c r="C4839">
        <v>6217</v>
      </c>
      <c r="D4839" t="s">
        <v>636</v>
      </c>
      <c r="E4839" t="s">
        <v>623</v>
      </c>
      <c r="F4839" t="s">
        <v>624</v>
      </c>
      <c r="G4839" t="s">
        <v>625</v>
      </c>
      <c r="H4839" t="s">
        <v>626</v>
      </c>
    </row>
    <row r="4840" spans="1:8" x14ac:dyDescent="0.25">
      <c r="A4840">
        <v>583278</v>
      </c>
      <c r="B4840" t="s">
        <v>819</v>
      </c>
      <c r="C4840">
        <v>6221</v>
      </c>
      <c r="D4840" t="s">
        <v>622</v>
      </c>
      <c r="E4840" t="s">
        <v>623</v>
      </c>
      <c r="F4840" t="s">
        <v>624</v>
      </c>
      <c r="G4840" t="s">
        <v>625</v>
      </c>
      <c r="H4840" t="s">
        <v>626</v>
      </c>
    </row>
    <row r="4841" spans="1:8" x14ac:dyDescent="0.25">
      <c r="A4841">
        <v>583286</v>
      </c>
      <c r="B4841" t="s">
        <v>820</v>
      </c>
      <c r="C4841">
        <v>6209</v>
      </c>
      <c r="D4841" t="s">
        <v>796</v>
      </c>
      <c r="E4841" t="s">
        <v>623</v>
      </c>
      <c r="F4841" t="s">
        <v>624</v>
      </c>
      <c r="G4841" t="s">
        <v>625</v>
      </c>
      <c r="H4841" t="s">
        <v>626</v>
      </c>
    </row>
    <row r="4842" spans="1:8" x14ac:dyDescent="0.25">
      <c r="A4842">
        <v>583294</v>
      </c>
      <c r="B4842" t="s">
        <v>821</v>
      </c>
      <c r="C4842">
        <v>6214</v>
      </c>
      <c r="D4842" t="s">
        <v>644</v>
      </c>
      <c r="E4842" t="s">
        <v>623</v>
      </c>
      <c r="F4842" t="s">
        <v>624</v>
      </c>
      <c r="G4842" t="s">
        <v>625</v>
      </c>
      <c r="H4842" t="s">
        <v>626</v>
      </c>
    </row>
    <row r="4843" spans="1:8" x14ac:dyDescent="0.25">
      <c r="A4843">
        <v>583308</v>
      </c>
      <c r="B4843" t="s">
        <v>822</v>
      </c>
      <c r="C4843">
        <v>6214</v>
      </c>
      <c r="D4843" t="s">
        <v>644</v>
      </c>
      <c r="E4843" t="s">
        <v>623</v>
      </c>
      <c r="F4843" t="s">
        <v>624</v>
      </c>
      <c r="G4843" t="s">
        <v>625</v>
      </c>
      <c r="H4843" t="s">
        <v>626</v>
      </c>
    </row>
    <row r="4844" spans="1:8" x14ac:dyDescent="0.25">
      <c r="A4844">
        <v>583316</v>
      </c>
      <c r="B4844" t="s">
        <v>823</v>
      </c>
      <c r="C4844">
        <v>6217</v>
      </c>
      <c r="D4844" t="s">
        <v>636</v>
      </c>
      <c r="E4844" t="s">
        <v>623</v>
      </c>
      <c r="F4844" t="s">
        <v>624</v>
      </c>
      <c r="G4844" t="s">
        <v>625</v>
      </c>
      <c r="H4844" t="s">
        <v>626</v>
      </c>
    </row>
    <row r="4845" spans="1:8" x14ac:dyDescent="0.25">
      <c r="A4845">
        <v>583324</v>
      </c>
      <c r="B4845" t="s">
        <v>824</v>
      </c>
      <c r="C4845">
        <v>6214</v>
      </c>
      <c r="D4845" t="s">
        <v>644</v>
      </c>
      <c r="E4845" t="s">
        <v>623</v>
      </c>
      <c r="F4845" t="s">
        <v>624</v>
      </c>
      <c r="G4845" t="s">
        <v>625</v>
      </c>
      <c r="H4845" t="s">
        <v>626</v>
      </c>
    </row>
    <row r="4846" spans="1:8" x14ac:dyDescent="0.25">
      <c r="A4846">
        <v>583332</v>
      </c>
      <c r="B4846" t="s">
        <v>825</v>
      </c>
      <c r="C4846">
        <v>6213</v>
      </c>
      <c r="D4846" t="s">
        <v>666</v>
      </c>
      <c r="E4846" t="s">
        <v>623</v>
      </c>
      <c r="F4846" t="s">
        <v>624</v>
      </c>
      <c r="G4846" t="s">
        <v>625</v>
      </c>
      <c r="H4846" t="s">
        <v>626</v>
      </c>
    </row>
    <row r="4847" spans="1:8" x14ac:dyDescent="0.25">
      <c r="A4847">
        <v>583341</v>
      </c>
      <c r="B4847" t="s">
        <v>826</v>
      </c>
      <c r="C4847">
        <v>6217</v>
      </c>
      <c r="D4847" t="s">
        <v>636</v>
      </c>
      <c r="E4847" t="s">
        <v>623</v>
      </c>
      <c r="F4847" t="s">
        <v>624</v>
      </c>
      <c r="G4847" t="s">
        <v>625</v>
      </c>
      <c r="H4847" t="s">
        <v>626</v>
      </c>
    </row>
    <row r="4848" spans="1:8" x14ac:dyDescent="0.25">
      <c r="A4848">
        <v>583359</v>
      </c>
      <c r="B4848" t="s">
        <v>827</v>
      </c>
      <c r="C4848">
        <v>6217</v>
      </c>
      <c r="D4848" t="s">
        <v>636</v>
      </c>
      <c r="E4848" t="s">
        <v>623</v>
      </c>
      <c r="F4848" t="s">
        <v>624</v>
      </c>
      <c r="G4848" t="s">
        <v>625</v>
      </c>
      <c r="H4848" t="s">
        <v>626</v>
      </c>
    </row>
    <row r="4849" spans="1:8" x14ac:dyDescent="0.25">
      <c r="A4849">
        <v>583367</v>
      </c>
      <c r="B4849" t="s">
        <v>828</v>
      </c>
      <c r="C4849">
        <v>6221</v>
      </c>
      <c r="D4849" t="s">
        <v>622</v>
      </c>
      <c r="E4849" t="s">
        <v>623</v>
      </c>
      <c r="F4849" t="s">
        <v>624</v>
      </c>
      <c r="G4849" t="s">
        <v>625</v>
      </c>
      <c r="H4849" t="s">
        <v>626</v>
      </c>
    </row>
    <row r="4850" spans="1:8" x14ac:dyDescent="0.25">
      <c r="A4850">
        <v>583375</v>
      </c>
      <c r="B4850" t="s">
        <v>829</v>
      </c>
      <c r="C4850">
        <v>6208</v>
      </c>
      <c r="D4850" t="s">
        <v>790</v>
      </c>
      <c r="E4850" t="s">
        <v>623</v>
      </c>
      <c r="F4850" t="s">
        <v>624</v>
      </c>
      <c r="G4850" t="s">
        <v>625</v>
      </c>
      <c r="H4850" t="s">
        <v>626</v>
      </c>
    </row>
    <row r="4851" spans="1:8" x14ac:dyDescent="0.25">
      <c r="A4851">
        <v>583383</v>
      </c>
      <c r="B4851" t="s">
        <v>830</v>
      </c>
      <c r="C4851">
        <v>6221</v>
      </c>
      <c r="D4851" t="s">
        <v>622</v>
      </c>
      <c r="E4851" t="s">
        <v>623</v>
      </c>
      <c r="F4851" t="s">
        <v>624</v>
      </c>
      <c r="G4851" t="s">
        <v>625</v>
      </c>
      <c r="H4851" t="s">
        <v>626</v>
      </c>
    </row>
    <row r="4852" spans="1:8" x14ac:dyDescent="0.25">
      <c r="A4852">
        <v>583391</v>
      </c>
      <c r="B4852" t="s">
        <v>831</v>
      </c>
      <c r="C4852">
        <v>6216</v>
      </c>
      <c r="D4852" t="s">
        <v>641</v>
      </c>
      <c r="E4852" t="s">
        <v>623</v>
      </c>
      <c r="F4852" t="s">
        <v>624</v>
      </c>
      <c r="G4852" t="s">
        <v>625</v>
      </c>
      <c r="H4852" t="s">
        <v>626</v>
      </c>
    </row>
    <row r="4853" spans="1:8" x14ac:dyDescent="0.25">
      <c r="A4853">
        <v>583405</v>
      </c>
      <c r="B4853" t="s">
        <v>832</v>
      </c>
      <c r="C4853">
        <v>6216</v>
      </c>
      <c r="D4853" t="s">
        <v>641</v>
      </c>
      <c r="E4853" t="s">
        <v>623</v>
      </c>
      <c r="F4853" t="s">
        <v>624</v>
      </c>
      <c r="G4853" t="s">
        <v>625</v>
      </c>
      <c r="H4853" t="s">
        <v>626</v>
      </c>
    </row>
    <row r="4854" spans="1:8" x14ac:dyDescent="0.25">
      <c r="A4854">
        <v>583413</v>
      </c>
      <c r="B4854" t="s">
        <v>833</v>
      </c>
      <c r="C4854">
        <v>6216</v>
      </c>
      <c r="D4854" t="s">
        <v>641</v>
      </c>
      <c r="E4854" t="s">
        <v>623</v>
      </c>
      <c r="F4854" t="s">
        <v>624</v>
      </c>
      <c r="G4854" t="s">
        <v>625</v>
      </c>
      <c r="H4854" t="s">
        <v>626</v>
      </c>
    </row>
    <row r="4855" spans="1:8" x14ac:dyDescent="0.25">
      <c r="A4855">
        <v>583421</v>
      </c>
      <c r="B4855" t="s">
        <v>834</v>
      </c>
      <c r="C4855">
        <v>6208</v>
      </c>
      <c r="D4855" t="s">
        <v>790</v>
      </c>
      <c r="E4855" t="s">
        <v>623</v>
      </c>
      <c r="F4855" t="s">
        <v>624</v>
      </c>
      <c r="G4855" t="s">
        <v>625</v>
      </c>
      <c r="H4855" t="s">
        <v>626</v>
      </c>
    </row>
    <row r="4856" spans="1:8" x14ac:dyDescent="0.25">
      <c r="A4856">
        <v>583430</v>
      </c>
      <c r="B4856" t="s">
        <v>835</v>
      </c>
      <c r="C4856">
        <v>6209</v>
      </c>
      <c r="D4856" t="s">
        <v>796</v>
      </c>
      <c r="E4856" t="s">
        <v>623</v>
      </c>
      <c r="F4856" t="s">
        <v>624</v>
      </c>
      <c r="G4856" t="s">
        <v>625</v>
      </c>
      <c r="H4856" t="s">
        <v>626</v>
      </c>
    </row>
    <row r="4857" spans="1:8" x14ac:dyDescent="0.25">
      <c r="A4857">
        <v>583448</v>
      </c>
      <c r="B4857" t="s">
        <v>836</v>
      </c>
      <c r="C4857">
        <v>6221</v>
      </c>
      <c r="D4857" t="s">
        <v>622</v>
      </c>
      <c r="E4857" t="s">
        <v>623</v>
      </c>
      <c r="F4857" t="s">
        <v>624</v>
      </c>
      <c r="G4857" t="s">
        <v>625</v>
      </c>
      <c r="H4857" t="s">
        <v>626</v>
      </c>
    </row>
    <row r="4858" spans="1:8" x14ac:dyDescent="0.25">
      <c r="A4858">
        <v>583456</v>
      </c>
      <c r="B4858" t="s">
        <v>837</v>
      </c>
      <c r="C4858">
        <v>6216</v>
      </c>
      <c r="D4858" t="s">
        <v>641</v>
      </c>
      <c r="E4858" t="s">
        <v>623</v>
      </c>
      <c r="F4858" t="s">
        <v>624</v>
      </c>
      <c r="G4858" t="s">
        <v>625</v>
      </c>
      <c r="H4858" t="s">
        <v>626</v>
      </c>
    </row>
    <row r="4859" spans="1:8" x14ac:dyDescent="0.25">
      <c r="A4859">
        <v>583464</v>
      </c>
      <c r="B4859" t="s">
        <v>838</v>
      </c>
      <c r="C4859">
        <v>6217</v>
      </c>
      <c r="D4859" t="s">
        <v>636</v>
      </c>
      <c r="E4859" t="s">
        <v>623</v>
      </c>
      <c r="F4859" t="s">
        <v>624</v>
      </c>
      <c r="G4859" t="s">
        <v>625</v>
      </c>
      <c r="H4859" t="s">
        <v>626</v>
      </c>
    </row>
    <row r="4860" spans="1:8" x14ac:dyDescent="0.25">
      <c r="A4860">
        <v>583472</v>
      </c>
      <c r="B4860" t="s">
        <v>839</v>
      </c>
      <c r="C4860">
        <v>6208</v>
      </c>
      <c r="D4860" t="s">
        <v>790</v>
      </c>
      <c r="E4860" t="s">
        <v>623</v>
      </c>
      <c r="F4860" t="s">
        <v>624</v>
      </c>
      <c r="G4860" t="s">
        <v>625</v>
      </c>
      <c r="H4860" t="s">
        <v>626</v>
      </c>
    </row>
    <row r="4861" spans="1:8" x14ac:dyDescent="0.25">
      <c r="A4861">
        <v>583481</v>
      </c>
      <c r="B4861" t="s">
        <v>840</v>
      </c>
      <c r="C4861">
        <v>6208</v>
      </c>
      <c r="D4861" t="s">
        <v>790</v>
      </c>
      <c r="E4861" t="s">
        <v>623</v>
      </c>
      <c r="F4861" t="s">
        <v>624</v>
      </c>
      <c r="G4861" t="s">
        <v>625</v>
      </c>
      <c r="H4861" t="s">
        <v>626</v>
      </c>
    </row>
    <row r="4862" spans="1:8" x14ac:dyDescent="0.25">
      <c r="A4862">
        <v>583499</v>
      </c>
      <c r="B4862" t="s">
        <v>841</v>
      </c>
      <c r="C4862">
        <v>6221</v>
      </c>
      <c r="D4862" t="s">
        <v>622</v>
      </c>
      <c r="E4862" t="s">
        <v>623</v>
      </c>
      <c r="F4862" t="s">
        <v>624</v>
      </c>
      <c r="G4862" t="s">
        <v>625</v>
      </c>
      <c r="H4862" t="s">
        <v>626</v>
      </c>
    </row>
    <row r="4863" spans="1:8" x14ac:dyDescent="0.25">
      <c r="A4863">
        <v>583502</v>
      </c>
      <c r="B4863" t="s">
        <v>44</v>
      </c>
      <c r="C4863">
        <v>6208</v>
      </c>
      <c r="D4863" t="s">
        <v>790</v>
      </c>
      <c r="E4863" t="s">
        <v>623</v>
      </c>
      <c r="F4863" t="s">
        <v>624</v>
      </c>
      <c r="G4863" t="s">
        <v>625</v>
      </c>
      <c r="H4863" t="s">
        <v>626</v>
      </c>
    </row>
    <row r="4864" spans="1:8" x14ac:dyDescent="0.25">
      <c r="A4864">
        <v>583511</v>
      </c>
      <c r="B4864" t="s">
        <v>842</v>
      </c>
      <c r="C4864">
        <v>6208</v>
      </c>
      <c r="D4864" t="s">
        <v>790</v>
      </c>
      <c r="E4864" t="s">
        <v>623</v>
      </c>
      <c r="F4864" t="s">
        <v>624</v>
      </c>
      <c r="G4864" t="s">
        <v>625</v>
      </c>
      <c r="H4864" t="s">
        <v>626</v>
      </c>
    </row>
    <row r="4865" spans="1:8" x14ac:dyDescent="0.25">
      <c r="A4865">
        <v>583529</v>
      </c>
      <c r="B4865" t="s">
        <v>843</v>
      </c>
      <c r="C4865">
        <v>6213</v>
      </c>
      <c r="D4865" t="s">
        <v>666</v>
      </c>
      <c r="E4865" t="s">
        <v>623</v>
      </c>
      <c r="F4865" t="s">
        <v>624</v>
      </c>
      <c r="G4865" t="s">
        <v>625</v>
      </c>
      <c r="H4865" t="s">
        <v>626</v>
      </c>
    </row>
    <row r="4866" spans="1:8" x14ac:dyDescent="0.25">
      <c r="A4866">
        <v>583537</v>
      </c>
      <c r="B4866" t="s">
        <v>844</v>
      </c>
      <c r="C4866">
        <v>6216</v>
      </c>
      <c r="D4866" t="s">
        <v>641</v>
      </c>
      <c r="E4866" t="s">
        <v>623</v>
      </c>
      <c r="F4866" t="s">
        <v>624</v>
      </c>
      <c r="G4866" t="s">
        <v>625</v>
      </c>
      <c r="H4866" t="s">
        <v>626</v>
      </c>
    </row>
    <row r="4867" spans="1:8" x14ac:dyDescent="0.25">
      <c r="A4867">
        <v>583545</v>
      </c>
      <c r="B4867" t="s">
        <v>845</v>
      </c>
      <c r="C4867">
        <v>6216</v>
      </c>
      <c r="D4867" t="s">
        <v>641</v>
      </c>
      <c r="E4867" t="s">
        <v>623</v>
      </c>
      <c r="F4867" t="s">
        <v>624</v>
      </c>
      <c r="G4867" t="s">
        <v>625</v>
      </c>
      <c r="H4867" t="s">
        <v>626</v>
      </c>
    </row>
    <row r="4868" spans="1:8" x14ac:dyDescent="0.25">
      <c r="A4868">
        <v>583553</v>
      </c>
      <c r="B4868" t="s">
        <v>846</v>
      </c>
      <c r="C4868">
        <v>6221</v>
      </c>
      <c r="D4868" t="s">
        <v>622</v>
      </c>
      <c r="E4868" t="s">
        <v>623</v>
      </c>
      <c r="F4868" t="s">
        <v>624</v>
      </c>
      <c r="G4868" t="s">
        <v>625</v>
      </c>
      <c r="H4868" t="s">
        <v>626</v>
      </c>
    </row>
    <row r="4869" spans="1:8" x14ac:dyDescent="0.25">
      <c r="A4869">
        <v>583561</v>
      </c>
      <c r="B4869" t="s">
        <v>847</v>
      </c>
      <c r="C4869">
        <v>6216</v>
      </c>
      <c r="D4869" t="s">
        <v>641</v>
      </c>
      <c r="E4869" t="s">
        <v>623</v>
      </c>
      <c r="F4869" t="s">
        <v>624</v>
      </c>
      <c r="G4869" t="s">
        <v>625</v>
      </c>
      <c r="H4869" t="s">
        <v>626</v>
      </c>
    </row>
    <row r="4870" spans="1:8" x14ac:dyDescent="0.25">
      <c r="A4870">
        <v>583588</v>
      </c>
      <c r="B4870" t="s">
        <v>848</v>
      </c>
      <c r="C4870">
        <v>6208</v>
      </c>
      <c r="D4870" t="s">
        <v>790</v>
      </c>
      <c r="E4870" t="s">
        <v>623</v>
      </c>
      <c r="F4870" t="s">
        <v>624</v>
      </c>
      <c r="G4870" t="s">
        <v>625</v>
      </c>
      <c r="H4870" t="s">
        <v>626</v>
      </c>
    </row>
    <row r="4871" spans="1:8" x14ac:dyDescent="0.25">
      <c r="A4871">
        <v>583596</v>
      </c>
      <c r="B4871" t="s">
        <v>849</v>
      </c>
      <c r="C4871">
        <v>6216</v>
      </c>
      <c r="D4871" t="s">
        <v>641</v>
      </c>
      <c r="E4871" t="s">
        <v>623</v>
      </c>
      <c r="F4871" t="s">
        <v>624</v>
      </c>
      <c r="G4871" t="s">
        <v>625</v>
      </c>
      <c r="H4871" t="s">
        <v>626</v>
      </c>
    </row>
    <row r="4872" spans="1:8" x14ac:dyDescent="0.25">
      <c r="A4872">
        <v>583600</v>
      </c>
      <c r="B4872" t="s">
        <v>850</v>
      </c>
      <c r="C4872">
        <v>6214</v>
      </c>
      <c r="D4872" t="s">
        <v>644</v>
      </c>
      <c r="E4872" t="s">
        <v>623</v>
      </c>
      <c r="F4872" t="s">
        <v>624</v>
      </c>
      <c r="G4872" t="s">
        <v>625</v>
      </c>
      <c r="H4872" t="s">
        <v>626</v>
      </c>
    </row>
    <row r="4873" spans="1:8" x14ac:dyDescent="0.25">
      <c r="A4873">
        <v>583634</v>
      </c>
      <c r="B4873" t="s">
        <v>851</v>
      </c>
      <c r="C4873">
        <v>6216</v>
      </c>
      <c r="D4873" t="s">
        <v>641</v>
      </c>
      <c r="E4873" t="s">
        <v>623</v>
      </c>
      <c r="F4873" t="s">
        <v>624</v>
      </c>
      <c r="G4873" t="s">
        <v>625</v>
      </c>
      <c r="H4873" t="s">
        <v>626</v>
      </c>
    </row>
    <row r="4874" spans="1:8" x14ac:dyDescent="0.25">
      <c r="A4874">
        <v>583651</v>
      </c>
      <c r="B4874" t="s">
        <v>852</v>
      </c>
      <c r="C4874">
        <v>6221</v>
      </c>
      <c r="D4874" t="s">
        <v>622</v>
      </c>
      <c r="E4874" t="s">
        <v>623</v>
      </c>
      <c r="F4874" t="s">
        <v>624</v>
      </c>
      <c r="G4874" t="s">
        <v>625</v>
      </c>
      <c r="H4874" t="s">
        <v>626</v>
      </c>
    </row>
    <row r="4875" spans="1:8" x14ac:dyDescent="0.25">
      <c r="A4875">
        <v>583669</v>
      </c>
      <c r="B4875" t="s">
        <v>853</v>
      </c>
      <c r="C4875">
        <v>6216</v>
      </c>
      <c r="D4875" t="s">
        <v>641</v>
      </c>
      <c r="E4875" t="s">
        <v>623</v>
      </c>
      <c r="F4875" t="s">
        <v>624</v>
      </c>
      <c r="G4875" t="s">
        <v>625</v>
      </c>
      <c r="H4875" t="s">
        <v>626</v>
      </c>
    </row>
    <row r="4876" spans="1:8" x14ac:dyDescent="0.25">
      <c r="A4876">
        <v>583677</v>
      </c>
      <c r="B4876" t="s">
        <v>854</v>
      </c>
      <c r="C4876">
        <v>6216</v>
      </c>
      <c r="D4876" t="s">
        <v>641</v>
      </c>
      <c r="E4876" t="s">
        <v>623</v>
      </c>
      <c r="F4876" t="s">
        <v>624</v>
      </c>
      <c r="G4876" t="s">
        <v>625</v>
      </c>
      <c r="H4876" t="s">
        <v>626</v>
      </c>
    </row>
    <row r="4877" spans="1:8" x14ac:dyDescent="0.25">
      <c r="A4877">
        <v>583685</v>
      </c>
      <c r="B4877" t="s">
        <v>855</v>
      </c>
      <c r="C4877">
        <v>6216</v>
      </c>
      <c r="D4877" t="s">
        <v>641</v>
      </c>
      <c r="E4877" t="s">
        <v>623</v>
      </c>
      <c r="F4877" t="s">
        <v>624</v>
      </c>
      <c r="G4877" t="s">
        <v>625</v>
      </c>
      <c r="H4877" t="s">
        <v>626</v>
      </c>
    </row>
    <row r="4878" spans="1:8" x14ac:dyDescent="0.25">
      <c r="A4878">
        <v>583693</v>
      </c>
      <c r="B4878" t="s">
        <v>856</v>
      </c>
      <c r="C4878">
        <v>6208</v>
      </c>
      <c r="D4878" t="s">
        <v>790</v>
      </c>
      <c r="E4878" t="s">
        <v>623</v>
      </c>
      <c r="F4878" t="s">
        <v>624</v>
      </c>
      <c r="G4878" t="s">
        <v>625</v>
      </c>
      <c r="H4878" t="s">
        <v>626</v>
      </c>
    </row>
    <row r="4879" spans="1:8" x14ac:dyDescent="0.25">
      <c r="A4879">
        <v>583707</v>
      </c>
      <c r="B4879" t="s">
        <v>857</v>
      </c>
      <c r="C4879">
        <v>6216</v>
      </c>
      <c r="D4879" t="s">
        <v>641</v>
      </c>
      <c r="E4879" t="s">
        <v>623</v>
      </c>
      <c r="F4879" t="s">
        <v>624</v>
      </c>
      <c r="G4879" t="s">
        <v>625</v>
      </c>
      <c r="H4879" t="s">
        <v>626</v>
      </c>
    </row>
    <row r="4880" spans="1:8" x14ac:dyDescent="0.25">
      <c r="A4880">
        <v>583715</v>
      </c>
      <c r="B4880" t="s">
        <v>858</v>
      </c>
      <c r="C4880">
        <v>6214</v>
      </c>
      <c r="D4880" t="s">
        <v>644</v>
      </c>
      <c r="E4880" t="s">
        <v>623</v>
      </c>
      <c r="F4880" t="s">
        <v>624</v>
      </c>
      <c r="G4880" t="s">
        <v>625</v>
      </c>
      <c r="H4880" t="s">
        <v>626</v>
      </c>
    </row>
    <row r="4881" spans="1:8" x14ac:dyDescent="0.25">
      <c r="A4881">
        <v>583723</v>
      </c>
      <c r="B4881" t="s">
        <v>859</v>
      </c>
      <c r="C4881">
        <v>6214</v>
      </c>
      <c r="D4881" t="s">
        <v>644</v>
      </c>
      <c r="E4881" t="s">
        <v>623</v>
      </c>
      <c r="F4881" t="s">
        <v>624</v>
      </c>
      <c r="G4881" t="s">
        <v>625</v>
      </c>
      <c r="H4881" t="s">
        <v>626</v>
      </c>
    </row>
    <row r="4882" spans="1:8" x14ac:dyDescent="0.25">
      <c r="A4882">
        <v>583731</v>
      </c>
      <c r="B4882" t="s">
        <v>860</v>
      </c>
      <c r="C4882">
        <v>6221</v>
      </c>
      <c r="D4882" t="s">
        <v>622</v>
      </c>
      <c r="E4882" t="s">
        <v>623</v>
      </c>
      <c r="F4882" t="s">
        <v>624</v>
      </c>
      <c r="G4882" t="s">
        <v>625</v>
      </c>
      <c r="H4882" t="s">
        <v>626</v>
      </c>
    </row>
    <row r="4883" spans="1:8" x14ac:dyDescent="0.25">
      <c r="A4883">
        <v>583740</v>
      </c>
      <c r="B4883" t="s">
        <v>861</v>
      </c>
      <c r="C4883">
        <v>6216</v>
      </c>
      <c r="D4883" t="s">
        <v>641</v>
      </c>
      <c r="E4883" t="s">
        <v>623</v>
      </c>
      <c r="F4883" t="s">
        <v>624</v>
      </c>
      <c r="G4883" t="s">
        <v>625</v>
      </c>
      <c r="H4883" t="s">
        <v>626</v>
      </c>
    </row>
    <row r="4884" spans="1:8" x14ac:dyDescent="0.25">
      <c r="A4884">
        <v>583758</v>
      </c>
      <c r="B4884" t="s">
        <v>862</v>
      </c>
      <c r="C4884">
        <v>6221</v>
      </c>
      <c r="D4884" t="s">
        <v>622</v>
      </c>
      <c r="E4884" t="s">
        <v>623</v>
      </c>
      <c r="F4884" t="s">
        <v>624</v>
      </c>
      <c r="G4884" t="s">
        <v>625</v>
      </c>
      <c r="H4884" t="s">
        <v>626</v>
      </c>
    </row>
    <row r="4885" spans="1:8" x14ac:dyDescent="0.25">
      <c r="A4885">
        <v>583766</v>
      </c>
      <c r="B4885" t="s">
        <v>863</v>
      </c>
      <c r="C4885">
        <v>6221</v>
      </c>
      <c r="D4885" t="s">
        <v>622</v>
      </c>
      <c r="E4885" t="s">
        <v>623</v>
      </c>
      <c r="F4885" t="s">
        <v>624</v>
      </c>
      <c r="G4885" t="s">
        <v>625</v>
      </c>
      <c r="H4885" t="s">
        <v>626</v>
      </c>
    </row>
    <row r="4886" spans="1:8" x14ac:dyDescent="0.25">
      <c r="A4886">
        <v>583774</v>
      </c>
      <c r="B4886" t="s">
        <v>864</v>
      </c>
      <c r="C4886">
        <v>6216</v>
      </c>
      <c r="D4886" t="s">
        <v>641</v>
      </c>
      <c r="E4886" t="s">
        <v>623</v>
      </c>
      <c r="F4886" t="s">
        <v>624</v>
      </c>
      <c r="G4886" t="s">
        <v>625</v>
      </c>
      <c r="H4886" t="s">
        <v>626</v>
      </c>
    </row>
    <row r="4887" spans="1:8" x14ac:dyDescent="0.25">
      <c r="A4887">
        <v>583782</v>
      </c>
      <c r="B4887" t="s">
        <v>644</v>
      </c>
      <c r="C4887">
        <v>6214</v>
      </c>
      <c r="D4887" t="s">
        <v>644</v>
      </c>
      <c r="E4887" t="s">
        <v>623</v>
      </c>
      <c r="F4887" t="s">
        <v>624</v>
      </c>
      <c r="G4887" t="s">
        <v>625</v>
      </c>
      <c r="H4887" t="s">
        <v>626</v>
      </c>
    </row>
    <row r="4888" spans="1:8" x14ac:dyDescent="0.25">
      <c r="A4888">
        <v>583791</v>
      </c>
      <c r="B4888" t="s">
        <v>865</v>
      </c>
      <c r="C4888">
        <v>6209</v>
      </c>
      <c r="D4888" t="s">
        <v>796</v>
      </c>
      <c r="E4888" t="s">
        <v>623</v>
      </c>
      <c r="F4888" t="s">
        <v>624</v>
      </c>
      <c r="G4888" t="s">
        <v>625</v>
      </c>
      <c r="H4888" t="s">
        <v>626</v>
      </c>
    </row>
    <row r="4889" spans="1:8" x14ac:dyDescent="0.25">
      <c r="A4889">
        <v>583804</v>
      </c>
      <c r="B4889" t="s">
        <v>866</v>
      </c>
      <c r="C4889">
        <v>6214</v>
      </c>
      <c r="D4889" t="s">
        <v>644</v>
      </c>
      <c r="E4889" t="s">
        <v>623</v>
      </c>
      <c r="F4889" t="s">
        <v>624</v>
      </c>
      <c r="G4889" t="s">
        <v>625</v>
      </c>
      <c r="H4889" t="s">
        <v>626</v>
      </c>
    </row>
    <row r="4890" spans="1:8" x14ac:dyDescent="0.25">
      <c r="A4890">
        <v>583821</v>
      </c>
      <c r="B4890" t="s">
        <v>867</v>
      </c>
      <c r="C4890">
        <v>6216</v>
      </c>
      <c r="D4890" t="s">
        <v>641</v>
      </c>
      <c r="E4890" t="s">
        <v>623</v>
      </c>
      <c r="F4890" t="s">
        <v>624</v>
      </c>
      <c r="G4890" t="s">
        <v>625</v>
      </c>
      <c r="H4890" t="s">
        <v>626</v>
      </c>
    </row>
    <row r="4891" spans="1:8" x14ac:dyDescent="0.25">
      <c r="A4891">
        <v>583839</v>
      </c>
      <c r="B4891" t="s">
        <v>868</v>
      </c>
      <c r="C4891">
        <v>6214</v>
      </c>
      <c r="D4891" t="s">
        <v>644</v>
      </c>
      <c r="E4891" t="s">
        <v>623</v>
      </c>
      <c r="F4891" t="s">
        <v>624</v>
      </c>
      <c r="G4891" t="s">
        <v>625</v>
      </c>
      <c r="H4891" t="s">
        <v>626</v>
      </c>
    </row>
    <row r="4892" spans="1:8" x14ac:dyDescent="0.25">
      <c r="A4892">
        <v>583847</v>
      </c>
      <c r="B4892" t="s">
        <v>869</v>
      </c>
      <c r="C4892">
        <v>6217</v>
      </c>
      <c r="D4892" t="s">
        <v>636</v>
      </c>
      <c r="E4892" t="s">
        <v>623</v>
      </c>
      <c r="F4892" t="s">
        <v>624</v>
      </c>
      <c r="G4892" t="s">
        <v>625</v>
      </c>
      <c r="H4892" t="s">
        <v>626</v>
      </c>
    </row>
    <row r="4893" spans="1:8" x14ac:dyDescent="0.25">
      <c r="A4893">
        <v>583855</v>
      </c>
      <c r="B4893" t="s">
        <v>870</v>
      </c>
      <c r="C4893">
        <v>6216</v>
      </c>
      <c r="D4893" t="s">
        <v>641</v>
      </c>
      <c r="E4893" t="s">
        <v>623</v>
      </c>
      <c r="F4893" t="s">
        <v>624</v>
      </c>
      <c r="G4893" t="s">
        <v>625</v>
      </c>
      <c r="H4893" t="s">
        <v>626</v>
      </c>
    </row>
    <row r="4894" spans="1:8" x14ac:dyDescent="0.25">
      <c r="A4894">
        <v>583863</v>
      </c>
      <c r="B4894" t="s">
        <v>871</v>
      </c>
      <c r="C4894">
        <v>6216</v>
      </c>
      <c r="D4894" t="s">
        <v>641</v>
      </c>
      <c r="E4894" t="s">
        <v>623</v>
      </c>
      <c r="F4894" t="s">
        <v>624</v>
      </c>
      <c r="G4894" t="s">
        <v>625</v>
      </c>
      <c r="H4894" t="s">
        <v>626</v>
      </c>
    </row>
    <row r="4895" spans="1:8" x14ac:dyDescent="0.25">
      <c r="A4895">
        <v>583880</v>
      </c>
      <c r="B4895" t="s">
        <v>872</v>
      </c>
      <c r="C4895">
        <v>6221</v>
      </c>
      <c r="D4895" t="s">
        <v>622</v>
      </c>
      <c r="E4895" t="s">
        <v>623</v>
      </c>
      <c r="F4895" t="s">
        <v>624</v>
      </c>
      <c r="G4895" t="s">
        <v>625</v>
      </c>
      <c r="H4895" t="s">
        <v>626</v>
      </c>
    </row>
    <row r="4896" spans="1:8" x14ac:dyDescent="0.25">
      <c r="A4896">
        <v>583898</v>
      </c>
      <c r="B4896" t="s">
        <v>873</v>
      </c>
      <c r="C4896">
        <v>6216</v>
      </c>
      <c r="D4896" t="s">
        <v>641</v>
      </c>
      <c r="E4896" t="s">
        <v>623</v>
      </c>
      <c r="F4896" t="s">
        <v>624</v>
      </c>
      <c r="G4896" t="s">
        <v>625</v>
      </c>
      <c r="H4896" t="s">
        <v>626</v>
      </c>
    </row>
    <row r="4897" spans="1:8" x14ac:dyDescent="0.25">
      <c r="A4897">
        <v>583901</v>
      </c>
      <c r="B4897" t="s">
        <v>874</v>
      </c>
      <c r="C4897">
        <v>6214</v>
      </c>
      <c r="D4897" t="s">
        <v>644</v>
      </c>
      <c r="E4897" t="s">
        <v>623</v>
      </c>
      <c r="F4897" t="s">
        <v>624</v>
      </c>
      <c r="G4897" t="s">
        <v>625</v>
      </c>
      <c r="H4897" t="s">
        <v>626</v>
      </c>
    </row>
    <row r="4898" spans="1:8" x14ac:dyDescent="0.25">
      <c r="A4898">
        <v>583910</v>
      </c>
      <c r="B4898" t="s">
        <v>875</v>
      </c>
      <c r="C4898">
        <v>6216</v>
      </c>
      <c r="D4898" t="s">
        <v>641</v>
      </c>
      <c r="E4898" t="s">
        <v>623</v>
      </c>
      <c r="F4898" t="s">
        <v>624</v>
      </c>
      <c r="G4898" t="s">
        <v>625</v>
      </c>
      <c r="H4898" t="s">
        <v>626</v>
      </c>
    </row>
    <row r="4899" spans="1:8" x14ac:dyDescent="0.25">
      <c r="A4899">
        <v>583928</v>
      </c>
      <c r="B4899" t="s">
        <v>876</v>
      </c>
      <c r="C4899">
        <v>6217</v>
      </c>
      <c r="D4899" t="s">
        <v>636</v>
      </c>
      <c r="E4899" t="s">
        <v>623</v>
      </c>
      <c r="F4899" t="s">
        <v>624</v>
      </c>
      <c r="G4899" t="s">
        <v>625</v>
      </c>
      <c r="H4899" t="s">
        <v>626</v>
      </c>
    </row>
    <row r="4900" spans="1:8" x14ac:dyDescent="0.25">
      <c r="A4900">
        <v>583936</v>
      </c>
      <c r="B4900" t="s">
        <v>877</v>
      </c>
      <c r="C4900">
        <v>6221</v>
      </c>
      <c r="D4900" t="s">
        <v>622</v>
      </c>
      <c r="E4900" t="s">
        <v>623</v>
      </c>
      <c r="F4900" t="s">
        <v>624</v>
      </c>
      <c r="G4900" t="s">
        <v>625</v>
      </c>
      <c r="H4900" t="s">
        <v>626</v>
      </c>
    </row>
    <row r="4901" spans="1:8" x14ac:dyDescent="0.25">
      <c r="A4901">
        <v>583944</v>
      </c>
      <c r="B4901" t="s">
        <v>878</v>
      </c>
      <c r="C4901">
        <v>6217</v>
      </c>
      <c r="D4901" t="s">
        <v>636</v>
      </c>
      <c r="E4901" t="s">
        <v>623</v>
      </c>
      <c r="F4901" t="s">
        <v>624</v>
      </c>
      <c r="G4901" t="s">
        <v>625</v>
      </c>
      <c r="H4901" t="s">
        <v>626</v>
      </c>
    </row>
    <row r="4902" spans="1:8" x14ac:dyDescent="0.25">
      <c r="A4902">
        <v>583952</v>
      </c>
      <c r="B4902" t="s">
        <v>641</v>
      </c>
      <c r="C4902">
        <v>6216</v>
      </c>
      <c r="D4902" t="s">
        <v>641</v>
      </c>
      <c r="E4902" t="s">
        <v>623</v>
      </c>
      <c r="F4902" t="s">
        <v>624</v>
      </c>
      <c r="G4902" t="s">
        <v>625</v>
      </c>
      <c r="H4902" t="s">
        <v>626</v>
      </c>
    </row>
    <row r="4903" spans="1:8" x14ac:dyDescent="0.25">
      <c r="A4903">
        <v>583961</v>
      </c>
      <c r="B4903" t="s">
        <v>215</v>
      </c>
      <c r="C4903">
        <v>6217</v>
      </c>
      <c r="D4903" t="s">
        <v>636</v>
      </c>
      <c r="E4903" t="s">
        <v>623</v>
      </c>
      <c r="F4903" t="s">
        <v>624</v>
      </c>
      <c r="G4903" t="s">
        <v>625</v>
      </c>
      <c r="H4903" t="s">
        <v>626</v>
      </c>
    </row>
    <row r="4904" spans="1:8" x14ac:dyDescent="0.25">
      <c r="A4904">
        <v>583979</v>
      </c>
      <c r="B4904" t="s">
        <v>879</v>
      </c>
      <c r="C4904">
        <v>6216</v>
      </c>
      <c r="D4904" t="s">
        <v>641</v>
      </c>
      <c r="E4904" t="s">
        <v>623</v>
      </c>
      <c r="F4904" t="s">
        <v>624</v>
      </c>
      <c r="G4904" t="s">
        <v>625</v>
      </c>
      <c r="H4904" t="s">
        <v>626</v>
      </c>
    </row>
    <row r="4905" spans="1:8" x14ac:dyDescent="0.25">
      <c r="A4905">
        <v>583987</v>
      </c>
      <c r="B4905" t="s">
        <v>880</v>
      </c>
      <c r="C4905">
        <v>6214</v>
      </c>
      <c r="D4905" t="s">
        <v>644</v>
      </c>
      <c r="E4905" t="s">
        <v>623</v>
      </c>
      <c r="F4905" t="s">
        <v>624</v>
      </c>
      <c r="G4905" t="s">
        <v>625</v>
      </c>
      <c r="H4905" t="s">
        <v>626</v>
      </c>
    </row>
    <row r="4906" spans="1:8" x14ac:dyDescent="0.25">
      <c r="A4906">
        <v>583995</v>
      </c>
      <c r="B4906" t="s">
        <v>881</v>
      </c>
      <c r="C4906">
        <v>6221</v>
      </c>
      <c r="D4906" t="s">
        <v>622</v>
      </c>
      <c r="E4906" t="s">
        <v>623</v>
      </c>
      <c r="F4906" t="s">
        <v>624</v>
      </c>
      <c r="G4906" t="s">
        <v>625</v>
      </c>
      <c r="H4906" t="s">
        <v>626</v>
      </c>
    </row>
    <row r="4907" spans="1:8" x14ac:dyDescent="0.25">
      <c r="A4907">
        <v>584002</v>
      </c>
      <c r="B4907" t="s">
        <v>636</v>
      </c>
      <c r="C4907">
        <v>6217</v>
      </c>
      <c r="D4907" t="s">
        <v>636</v>
      </c>
      <c r="E4907" t="s">
        <v>623</v>
      </c>
      <c r="F4907" t="s">
        <v>624</v>
      </c>
      <c r="G4907" t="s">
        <v>625</v>
      </c>
      <c r="H4907" t="s">
        <v>626</v>
      </c>
    </row>
    <row r="4908" spans="1:8" x14ac:dyDescent="0.25">
      <c r="A4908">
        <v>584011</v>
      </c>
      <c r="B4908" t="s">
        <v>882</v>
      </c>
      <c r="C4908">
        <v>6208</v>
      </c>
      <c r="D4908" t="s">
        <v>790</v>
      </c>
      <c r="E4908" t="s">
        <v>623</v>
      </c>
      <c r="F4908" t="s">
        <v>624</v>
      </c>
      <c r="G4908" t="s">
        <v>625</v>
      </c>
      <c r="H4908" t="s">
        <v>626</v>
      </c>
    </row>
    <row r="4909" spans="1:8" x14ac:dyDescent="0.25">
      <c r="A4909">
        <v>584029</v>
      </c>
      <c r="B4909" t="s">
        <v>883</v>
      </c>
      <c r="C4909">
        <v>6216</v>
      </c>
      <c r="D4909" t="s">
        <v>641</v>
      </c>
      <c r="E4909" t="s">
        <v>623</v>
      </c>
      <c r="F4909" t="s">
        <v>624</v>
      </c>
      <c r="G4909" t="s">
        <v>625</v>
      </c>
      <c r="H4909" t="s">
        <v>626</v>
      </c>
    </row>
    <row r="4910" spans="1:8" x14ac:dyDescent="0.25">
      <c r="A4910">
        <v>584037</v>
      </c>
      <c r="B4910" t="s">
        <v>884</v>
      </c>
      <c r="C4910">
        <v>6216</v>
      </c>
      <c r="D4910" t="s">
        <v>641</v>
      </c>
      <c r="E4910" t="s">
        <v>623</v>
      </c>
      <c r="F4910" t="s">
        <v>624</v>
      </c>
      <c r="G4910" t="s">
        <v>625</v>
      </c>
      <c r="H4910" t="s">
        <v>626</v>
      </c>
    </row>
    <row r="4911" spans="1:8" x14ac:dyDescent="0.25">
      <c r="A4911">
        <v>584045</v>
      </c>
      <c r="B4911" t="s">
        <v>885</v>
      </c>
      <c r="C4911">
        <v>6216</v>
      </c>
      <c r="D4911" t="s">
        <v>641</v>
      </c>
      <c r="E4911" t="s">
        <v>623</v>
      </c>
      <c r="F4911" t="s">
        <v>624</v>
      </c>
      <c r="G4911" t="s">
        <v>625</v>
      </c>
      <c r="H4911" t="s">
        <v>626</v>
      </c>
    </row>
    <row r="4912" spans="1:8" x14ac:dyDescent="0.25">
      <c r="A4912">
        <v>584053</v>
      </c>
      <c r="B4912" t="s">
        <v>886</v>
      </c>
      <c r="C4912">
        <v>6214</v>
      </c>
      <c r="D4912" t="s">
        <v>644</v>
      </c>
      <c r="E4912" t="s">
        <v>623</v>
      </c>
      <c r="F4912" t="s">
        <v>624</v>
      </c>
      <c r="G4912" t="s">
        <v>625</v>
      </c>
      <c r="H4912" t="s">
        <v>626</v>
      </c>
    </row>
    <row r="4913" spans="1:8" x14ac:dyDescent="0.25">
      <c r="A4913">
        <v>584061</v>
      </c>
      <c r="B4913" t="s">
        <v>887</v>
      </c>
      <c r="C4913">
        <v>6221</v>
      </c>
      <c r="D4913" t="s">
        <v>622</v>
      </c>
      <c r="E4913" t="s">
        <v>623</v>
      </c>
      <c r="F4913" t="s">
        <v>624</v>
      </c>
      <c r="G4913" t="s">
        <v>625</v>
      </c>
      <c r="H4913" t="s">
        <v>626</v>
      </c>
    </row>
    <row r="4914" spans="1:8" x14ac:dyDescent="0.25">
      <c r="A4914">
        <v>584070</v>
      </c>
      <c r="B4914" t="s">
        <v>888</v>
      </c>
      <c r="C4914">
        <v>6217</v>
      </c>
      <c r="D4914" t="s">
        <v>636</v>
      </c>
      <c r="E4914" t="s">
        <v>623</v>
      </c>
      <c r="F4914" t="s">
        <v>624</v>
      </c>
      <c r="G4914" t="s">
        <v>625</v>
      </c>
      <c r="H4914" t="s">
        <v>626</v>
      </c>
    </row>
    <row r="4915" spans="1:8" x14ac:dyDescent="0.25">
      <c r="A4915">
        <v>584096</v>
      </c>
      <c r="B4915" t="s">
        <v>889</v>
      </c>
      <c r="C4915">
        <v>6216</v>
      </c>
      <c r="D4915" t="s">
        <v>641</v>
      </c>
      <c r="E4915" t="s">
        <v>623</v>
      </c>
      <c r="F4915" t="s">
        <v>624</v>
      </c>
      <c r="G4915" t="s">
        <v>625</v>
      </c>
      <c r="H4915" t="s">
        <v>626</v>
      </c>
    </row>
    <row r="4916" spans="1:8" x14ac:dyDescent="0.25">
      <c r="A4916">
        <v>584100</v>
      </c>
      <c r="B4916" t="s">
        <v>890</v>
      </c>
      <c r="C4916">
        <v>6209</v>
      </c>
      <c r="D4916" t="s">
        <v>796</v>
      </c>
      <c r="E4916" t="s">
        <v>623</v>
      </c>
      <c r="F4916" t="s">
        <v>624</v>
      </c>
      <c r="G4916" t="s">
        <v>625</v>
      </c>
      <c r="H4916" t="s">
        <v>626</v>
      </c>
    </row>
    <row r="4917" spans="1:8" x14ac:dyDescent="0.25">
      <c r="A4917">
        <v>584118</v>
      </c>
      <c r="B4917" t="s">
        <v>891</v>
      </c>
      <c r="C4917">
        <v>6214</v>
      </c>
      <c r="D4917" t="s">
        <v>644</v>
      </c>
      <c r="E4917" t="s">
        <v>623</v>
      </c>
      <c r="F4917" t="s">
        <v>624</v>
      </c>
      <c r="G4917" t="s">
        <v>625</v>
      </c>
      <c r="H4917" t="s">
        <v>626</v>
      </c>
    </row>
    <row r="4918" spans="1:8" x14ac:dyDescent="0.25">
      <c r="A4918">
        <v>584126</v>
      </c>
      <c r="B4918" t="s">
        <v>892</v>
      </c>
      <c r="C4918">
        <v>6216</v>
      </c>
      <c r="D4918" t="s">
        <v>641</v>
      </c>
      <c r="E4918" t="s">
        <v>623</v>
      </c>
      <c r="F4918" t="s">
        <v>624</v>
      </c>
      <c r="G4918" t="s">
        <v>625</v>
      </c>
      <c r="H4918" t="s">
        <v>626</v>
      </c>
    </row>
    <row r="4919" spans="1:8" x14ac:dyDescent="0.25">
      <c r="A4919">
        <v>584134</v>
      </c>
      <c r="B4919" t="s">
        <v>893</v>
      </c>
      <c r="C4919">
        <v>6217</v>
      </c>
      <c r="D4919" t="s">
        <v>636</v>
      </c>
      <c r="E4919" t="s">
        <v>623</v>
      </c>
      <c r="F4919" t="s">
        <v>624</v>
      </c>
      <c r="G4919" t="s">
        <v>625</v>
      </c>
      <c r="H4919" t="s">
        <v>626</v>
      </c>
    </row>
    <row r="4920" spans="1:8" x14ac:dyDescent="0.25">
      <c r="A4920">
        <v>584142</v>
      </c>
      <c r="B4920" t="s">
        <v>894</v>
      </c>
      <c r="C4920">
        <v>6221</v>
      </c>
      <c r="D4920" t="s">
        <v>622</v>
      </c>
      <c r="E4920" t="s">
        <v>623</v>
      </c>
      <c r="F4920" t="s">
        <v>624</v>
      </c>
      <c r="G4920" t="s">
        <v>625</v>
      </c>
      <c r="H4920" t="s">
        <v>626</v>
      </c>
    </row>
    <row r="4921" spans="1:8" x14ac:dyDescent="0.25">
      <c r="A4921">
        <v>584151</v>
      </c>
      <c r="B4921" t="s">
        <v>895</v>
      </c>
      <c r="C4921">
        <v>6216</v>
      </c>
      <c r="D4921" t="s">
        <v>641</v>
      </c>
      <c r="E4921" t="s">
        <v>623</v>
      </c>
      <c r="F4921" t="s">
        <v>624</v>
      </c>
      <c r="G4921" t="s">
        <v>625</v>
      </c>
      <c r="H4921" t="s">
        <v>626</v>
      </c>
    </row>
    <row r="4922" spans="1:8" x14ac:dyDescent="0.25">
      <c r="A4922">
        <v>584169</v>
      </c>
      <c r="B4922" t="s">
        <v>896</v>
      </c>
      <c r="C4922">
        <v>6217</v>
      </c>
      <c r="D4922" t="s">
        <v>636</v>
      </c>
      <c r="E4922" t="s">
        <v>623</v>
      </c>
      <c r="F4922" t="s">
        <v>624</v>
      </c>
      <c r="G4922" t="s">
        <v>625</v>
      </c>
      <c r="H4922" t="s">
        <v>626</v>
      </c>
    </row>
    <row r="4923" spans="1:8" x14ac:dyDescent="0.25">
      <c r="A4923">
        <v>584177</v>
      </c>
      <c r="B4923" t="s">
        <v>897</v>
      </c>
      <c r="C4923">
        <v>6214</v>
      </c>
      <c r="D4923" t="s">
        <v>644</v>
      </c>
      <c r="E4923" t="s">
        <v>623</v>
      </c>
      <c r="F4923" t="s">
        <v>624</v>
      </c>
      <c r="G4923" t="s">
        <v>625</v>
      </c>
      <c r="H4923" t="s">
        <v>626</v>
      </c>
    </row>
    <row r="4924" spans="1:8" x14ac:dyDescent="0.25">
      <c r="A4924">
        <v>584185</v>
      </c>
      <c r="B4924" t="s">
        <v>898</v>
      </c>
      <c r="C4924">
        <v>6214</v>
      </c>
      <c r="D4924" t="s">
        <v>644</v>
      </c>
      <c r="E4924" t="s">
        <v>623</v>
      </c>
      <c r="F4924" t="s">
        <v>624</v>
      </c>
      <c r="G4924" t="s">
        <v>625</v>
      </c>
      <c r="H4924" t="s">
        <v>626</v>
      </c>
    </row>
    <row r="4925" spans="1:8" x14ac:dyDescent="0.25">
      <c r="A4925">
        <v>584193</v>
      </c>
      <c r="B4925" t="s">
        <v>899</v>
      </c>
      <c r="C4925">
        <v>6214</v>
      </c>
      <c r="D4925" t="s">
        <v>644</v>
      </c>
      <c r="E4925" t="s">
        <v>623</v>
      </c>
      <c r="F4925" t="s">
        <v>624</v>
      </c>
      <c r="G4925" t="s">
        <v>625</v>
      </c>
      <c r="H4925" t="s">
        <v>626</v>
      </c>
    </row>
    <row r="4926" spans="1:8" x14ac:dyDescent="0.25">
      <c r="A4926">
        <v>584207</v>
      </c>
      <c r="B4926" t="s">
        <v>900</v>
      </c>
      <c r="C4926">
        <v>6214</v>
      </c>
      <c r="D4926" t="s">
        <v>644</v>
      </c>
      <c r="E4926" t="s">
        <v>623</v>
      </c>
      <c r="F4926" t="s">
        <v>624</v>
      </c>
      <c r="G4926" t="s">
        <v>625</v>
      </c>
      <c r="H4926" t="s">
        <v>626</v>
      </c>
    </row>
    <row r="4927" spans="1:8" x14ac:dyDescent="0.25">
      <c r="A4927">
        <v>584215</v>
      </c>
      <c r="B4927" t="s">
        <v>901</v>
      </c>
      <c r="C4927">
        <v>6214</v>
      </c>
      <c r="D4927" t="s">
        <v>644</v>
      </c>
      <c r="E4927" t="s">
        <v>623</v>
      </c>
      <c r="F4927" t="s">
        <v>624</v>
      </c>
      <c r="G4927" t="s">
        <v>625</v>
      </c>
      <c r="H4927" t="s">
        <v>626</v>
      </c>
    </row>
    <row r="4928" spans="1:8" x14ac:dyDescent="0.25">
      <c r="A4928">
        <v>584223</v>
      </c>
      <c r="B4928" t="s">
        <v>902</v>
      </c>
      <c r="C4928">
        <v>6214</v>
      </c>
      <c r="D4928" t="s">
        <v>644</v>
      </c>
      <c r="E4928" t="s">
        <v>623</v>
      </c>
      <c r="F4928" t="s">
        <v>624</v>
      </c>
      <c r="G4928" t="s">
        <v>625</v>
      </c>
      <c r="H4928" t="s">
        <v>626</v>
      </c>
    </row>
    <row r="4929" spans="1:8" x14ac:dyDescent="0.25">
      <c r="A4929">
        <v>584231</v>
      </c>
      <c r="B4929" t="s">
        <v>903</v>
      </c>
      <c r="C4929">
        <v>6221</v>
      </c>
      <c r="D4929" t="s">
        <v>622</v>
      </c>
      <c r="E4929" t="s">
        <v>623</v>
      </c>
      <c r="F4929" t="s">
        <v>624</v>
      </c>
      <c r="G4929" t="s">
        <v>625</v>
      </c>
      <c r="H4929" t="s">
        <v>626</v>
      </c>
    </row>
    <row r="4930" spans="1:8" x14ac:dyDescent="0.25">
      <c r="A4930">
        <v>584240</v>
      </c>
      <c r="B4930" t="s">
        <v>904</v>
      </c>
      <c r="C4930">
        <v>6221</v>
      </c>
      <c r="D4930" t="s">
        <v>622</v>
      </c>
      <c r="E4930" t="s">
        <v>623</v>
      </c>
      <c r="F4930" t="s">
        <v>624</v>
      </c>
      <c r="G4930" t="s">
        <v>625</v>
      </c>
      <c r="H4930" t="s">
        <v>626</v>
      </c>
    </row>
    <row r="4931" spans="1:8" x14ac:dyDescent="0.25">
      <c r="A4931">
        <v>584266</v>
      </c>
      <c r="B4931" t="s">
        <v>905</v>
      </c>
      <c r="C4931">
        <v>6216</v>
      </c>
      <c r="D4931" t="s">
        <v>641</v>
      </c>
      <c r="E4931" t="s">
        <v>623</v>
      </c>
      <c r="F4931" t="s">
        <v>624</v>
      </c>
      <c r="G4931" t="s">
        <v>625</v>
      </c>
      <c r="H4931" t="s">
        <v>626</v>
      </c>
    </row>
    <row r="4932" spans="1:8" x14ac:dyDescent="0.25">
      <c r="A4932">
        <v>584274</v>
      </c>
      <c r="B4932" t="s">
        <v>906</v>
      </c>
      <c r="C4932">
        <v>6217</v>
      </c>
      <c r="D4932" t="s">
        <v>636</v>
      </c>
      <c r="E4932" t="s">
        <v>623</v>
      </c>
      <c r="F4932" t="s">
        <v>624</v>
      </c>
      <c r="G4932" t="s">
        <v>625</v>
      </c>
      <c r="H4932" t="s">
        <v>626</v>
      </c>
    </row>
    <row r="4933" spans="1:8" x14ac:dyDescent="0.25">
      <c r="A4933">
        <v>584282</v>
      </c>
      <c r="B4933" t="s">
        <v>622</v>
      </c>
      <c r="C4933">
        <v>6221</v>
      </c>
      <c r="D4933" t="s">
        <v>622</v>
      </c>
      <c r="E4933" t="s">
        <v>623</v>
      </c>
      <c r="F4933" t="s">
        <v>624</v>
      </c>
      <c r="G4933" t="s">
        <v>625</v>
      </c>
      <c r="H4933" t="s">
        <v>626</v>
      </c>
    </row>
    <row r="4934" spans="1:8" x14ac:dyDescent="0.25">
      <c r="A4934">
        <v>584291</v>
      </c>
      <c r="B4934" t="s">
        <v>664</v>
      </c>
      <c r="C4934">
        <v>6204</v>
      </c>
      <c r="D4934" t="s">
        <v>664</v>
      </c>
      <c r="E4934" t="s">
        <v>663</v>
      </c>
      <c r="F4934" t="s">
        <v>664</v>
      </c>
      <c r="G4934" t="s">
        <v>625</v>
      </c>
      <c r="H4934" t="s">
        <v>626</v>
      </c>
    </row>
    <row r="4935" spans="1:8" x14ac:dyDescent="0.25">
      <c r="A4935">
        <v>584304</v>
      </c>
      <c r="B4935" t="s">
        <v>907</v>
      </c>
      <c r="C4935">
        <v>6211</v>
      </c>
      <c r="D4935" t="s">
        <v>908</v>
      </c>
      <c r="E4935" t="s">
        <v>663</v>
      </c>
      <c r="F4935" t="s">
        <v>664</v>
      </c>
      <c r="G4935" t="s">
        <v>625</v>
      </c>
      <c r="H4935" t="s">
        <v>626</v>
      </c>
    </row>
    <row r="4936" spans="1:8" x14ac:dyDescent="0.25">
      <c r="A4936">
        <v>584321</v>
      </c>
      <c r="B4936" t="s">
        <v>909</v>
      </c>
      <c r="C4936">
        <v>6207</v>
      </c>
      <c r="D4936" t="s">
        <v>662</v>
      </c>
      <c r="E4936" t="s">
        <v>663</v>
      </c>
      <c r="F4936" t="s">
        <v>664</v>
      </c>
      <c r="G4936" t="s">
        <v>625</v>
      </c>
      <c r="H4936" t="s">
        <v>626</v>
      </c>
    </row>
    <row r="4937" spans="1:8" x14ac:dyDescent="0.25">
      <c r="A4937">
        <v>584339</v>
      </c>
      <c r="B4937" t="s">
        <v>910</v>
      </c>
      <c r="C4937">
        <v>6207</v>
      </c>
      <c r="D4937" t="s">
        <v>662</v>
      </c>
      <c r="E4937" t="s">
        <v>663</v>
      </c>
      <c r="F4937" t="s">
        <v>664</v>
      </c>
      <c r="G4937" t="s">
        <v>625</v>
      </c>
      <c r="H4937" t="s">
        <v>626</v>
      </c>
    </row>
    <row r="4938" spans="1:8" x14ac:dyDescent="0.25">
      <c r="A4938">
        <v>584347</v>
      </c>
      <c r="B4938" t="s">
        <v>911</v>
      </c>
      <c r="C4938">
        <v>6207</v>
      </c>
      <c r="D4938" t="s">
        <v>662</v>
      </c>
      <c r="E4938" t="s">
        <v>663</v>
      </c>
      <c r="F4938" t="s">
        <v>664</v>
      </c>
      <c r="G4938" t="s">
        <v>625</v>
      </c>
      <c r="H4938" t="s">
        <v>626</v>
      </c>
    </row>
    <row r="4939" spans="1:8" x14ac:dyDescent="0.25">
      <c r="A4939">
        <v>584355</v>
      </c>
      <c r="B4939" t="s">
        <v>912</v>
      </c>
      <c r="C4939">
        <v>6211</v>
      </c>
      <c r="D4939" t="s">
        <v>908</v>
      </c>
      <c r="E4939" t="s">
        <v>663</v>
      </c>
      <c r="F4939" t="s">
        <v>664</v>
      </c>
      <c r="G4939" t="s">
        <v>625</v>
      </c>
      <c r="H4939" t="s">
        <v>626</v>
      </c>
    </row>
    <row r="4940" spans="1:8" x14ac:dyDescent="0.25">
      <c r="A4940">
        <v>584363</v>
      </c>
      <c r="B4940" t="s">
        <v>913</v>
      </c>
      <c r="C4940">
        <v>6207</v>
      </c>
      <c r="D4940" t="s">
        <v>662</v>
      </c>
      <c r="E4940" t="s">
        <v>663</v>
      </c>
      <c r="F4940" t="s">
        <v>664</v>
      </c>
      <c r="G4940" t="s">
        <v>625</v>
      </c>
      <c r="H4940" t="s">
        <v>626</v>
      </c>
    </row>
    <row r="4941" spans="1:8" x14ac:dyDescent="0.25">
      <c r="A4941">
        <v>584371</v>
      </c>
      <c r="B4941" t="s">
        <v>60</v>
      </c>
      <c r="C4941">
        <v>6211</v>
      </c>
      <c r="D4941" t="s">
        <v>908</v>
      </c>
      <c r="E4941" t="s">
        <v>663</v>
      </c>
      <c r="F4941" t="s">
        <v>664</v>
      </c>
      <c r="G4941" t="s">
        <v>625</v>
      </c>
      <c r="H4941" t="s">
        <v>626</v>
      </c>
    </row>
    <row r="4942" spans="1:8" x14ac:dyDescent="0.25">
      <c r="A4942">
        <v>584380</v>
      </c>
      <c r="B4942" t="s">
        <v>914</v>
      </c>
      <c r="C4942">
        <v>6204</v>
      </c>
      <c r="D4942" t="s">
        <v>664</v>
      </c>
      <c r="E4942" t="s">
        <v>663</v>
      </c>
      <c r="F4942" t="s">
        <v>664</v>
      </c>
      <c r="G4942" t="s">
        <v>625</v>
      </c>
      <c r="H4942" t="s">
        <v>626</v>
      </c>
    </row>
    <row r="4943" spans="1:8" x14ac:dyDescent="0.25">
      <c r="A4943">
        <v>584401</v>
      </c>
      <c r="B4943" t="s">
        <v>915</v>
      </c>
      <c r="C4943">
        <v>6207</v>
      </c>
      <c r="D4943" t="s">
        <v>662</v>
      </c>
      <c r="E4943" t="s">
        <v>663</v>
      </c>
      <c r="F4943" t="s">
        <v>664</v>
      </c>
      <c r="G4943" t="s">
        <v>625</v>
      </c>
      <c r="H4943" t="s">
        <v>626</v>
      </c>
    </row>
    <row r="4944" spans="1:8" x14ac:dyDescent="0.25">
      <c r="A4944">
        <v>584410</v>
      </c>
      <c r="B4944" t="s">
        <v>916</v>
      </c>
      <c r="C4944">
        <v>6211</v>
      </c>
      <c r="D4944" t="s">
        <v>908</v>
      </c>
      <c r="E4944" t="s">
        <v>663</v>
      </c>
      <c r="F4944" t="s">
        <v>664</v>
      </c>
      <c r="G4944" t="s">
        <v>625</v>
      </c>
      <c r="H4944" t="s">
        <v>626</v>
      </c>
    </row>
    <row r="4945" spans="1:8" x14ac:dyDescent="0.25">
      <c r="A4945">
        <v>584428</v>
      </c>
      <c r="B4945" t="s">
        <v>917</v>
      </c>
      <c r="C4945">
        <v>6211</v>
      </c>
      <c r="D4945" t="s">
        <v>908</v>
      </c>
      <c r="E4945" t="s">
        <v>663</v>
      </c>
      <c r="F4945" t="s">
        <v>664</v>
      </c>
      <c r="G4945" t="s">
        <v>625</v>
      </c>
      <c r="H4945" t="s">
        <v>626</v>
      </c>
    </row>
    <row r="4946" spans="1:8" x14ac:dyDescent="0.25">
      <c r="A4946">
        <v>584436</v>
      </c>
      <c r="B4946" t="s">
        <v>918</v>
      </c>
      <c r="C4946">
        <v>6211</v>
      </c>
      <c r="D4946" t="s">
        <v>908</v>
      </c>
      <c r="E4946" t="s">
        <v>663</v>
      </c>
      <c r="F4946" t="s">
        <v>664</v>
      </c>
      <c r="G4946" t="s">
        <v>625</v>
      </c>
      <c r="H4946" t="s">
        <v>626</v>
      </c>
    </row>
    <row r="4947" spans="1:8" x14ac:dyDescent="0.25">
      <c r="A4947">
        <v>584444</v>
      </c>
      <c r="B4947" t="s">
        <v>919</v>
      </c>
      <c r="C4947">
        <v>6211</v>
      </c>
      <c r="D4947" t="s">
        <v>908</v>
      </c>
      <c r="E4947" t="s">
        <v>663</v>
      </c>
      <c r="F4947" t="s">
        <v>664</v>
      </c>
      <c r="G4947" t="s">
        <v>625</v>
      </c>
      <c r="H4947" t="s">
        <v>626</v>
      </c>
    </row>
    <row r="4948" spans="1:8" x14ac:dyDescent="0.25">
      <c r="A4948">
        <v>584452</v>
      </c>
      <c r="B4948" t="s">
        <v>920</v>
      </c>
      <c r="C4948">
        <v>6204</v>
      </c>
      <c r="D4948" t="s">
        <v>664</v>
      </c>
      <c r="E4948" t="s">
        <v>663</v>
      </c>
      <c r="F4948" t="s">
        <v>664</v>
      </c>
      <c r="G4948" t="s">
        <v>625</v>
      </c>
      <c r="H4948" t="s">
        <v>626</v>
      </c>
    </row>
    <row r="4949" spans="1:8" x14ac:dyDescent="0.25">
      <c r="A4949">
        <v>584461</v>
      </c>
      <c r="B4949" t="s">
        <v>921</v>
      </c>
      <c r="C4949">
        <v>6207</v>
      </c>
      <c r="D4949" t="s">
        <v>662</v>
      </c>
      <c r="E4949" t="s">
        <v>663</v>
      </c>
      <c r="F4949" t="s">
        <v>664</v>
      </c>
      <c r="G4949" t="s">
        <v>625</v>
      </c>
      <c r="H4949" t="s">
        <v>626</v>
      </c>
    </row>
    <row r="4950" spans="1:8" x14ac:dyDescent="0.25">
      <c r="A4950">
        <v>584479</v>
      </c>
      <c r="B4950" t="s">
        <v>922</v>
      </c>
      <c r="C4950">
        <v>6211</v>
      </c>
      <c r="D4950" t="s">
        <v>908</v>
      </c>
      <c r="E4950" t="s">
        <v>663</v>
      </c>
      <c r="F4950" t="s">
        <v>664</v>
      </c>
      <c r="G4950" t="s">
        <v>625</v>
      </c>
      <c r="H4950" t="s">
        <v>626</v>
      </c>
    </row>
    <row r="4951" spans="1:8" x14ac:dyDescent="0.25">
      <c r="A4951">
        <v>584487</v>
      </c>
      <c r="B4951" t="s">
        <v>923</v>
      </c>
      <c r="C4951">
        <v>6204</v>
      </c>
      <c r="D4951" t="s">
        <v>664</v>
      </c>
      <c r="E4951" t="s">
        <v>663</v>
      </c>
      <c r="F4951" t="s">
        <v>664</v>
      </c>
      <c r="G4951" t="s">
        <v>625</v>
      </c>
      <c r="H4951" t="s">
        <v>626</v>
      </c>
    </row>
    <row r="4952" spans="1:8" x14ac:dyDescent="0.25">
      <c r="A4952">
        <v>584495</v>
      </c>
      <c r="B4952" t="s">
        <v>662</v>
      </c>
      <c r="C4952">
        <v>6207</v>
      </c>
      <c r="D4952" t="s">
        <v>662</v>
      </c>
      <c r="E4952" t="s">
        <v>663</v>
      </c>
      <c r="F4952" t="s">
        <v>664</v>
      </c>
      <c r="G4952" t="s">
        <v>625</v>
      </c>
      <c r="H4952" t="s">
        <v>626</v>
      </c>
    </row>
    <row r="4953" spans="1:8" x14ac:dyDescent="0.25">
      <c r="A4953">
        <v>584517</v>
      </c>
      <c r="B4953" t="s">
        <v>924</v>
      </c>
      <c r="C4953">
        <v>6213</v>
      </c>
      <c r="D4953" t="s">
        <v>666</v>
      </c>
      <c r="E4953" t="s">
        <v>623</v>
      </c>
      <c r="F4953" t="s">
        <v>624</v>
      </c>
      <c r="G4953" t="s">
        <v>625</v>
      </c>
      <c r="H4953" t="s">
        <v>626</v>
      </c>
    </row>
    <row r="4954" spans="1:8" x14ac:dyDescent="0.25">
      <c r="A4954">
        <v>584525</v>
      </c>
      <c r="B4954" t="s">
        <v>925</v>
      </c>
      <c r="C4954">
        <v>6211</v>
      </c>
      <c r="D4954" t="s">
        <v>908</v>
      </c>
      <c r="E4954" t="s">
        <v>663</v>
      </c>
      <c r="F4954" t="s">
        <v>664</v>
      </c>
      <c r="G4954" t="s">
        <v>625</v>
      </c>
      <c r="H4954" t="s">
        <v>626</v>
      </c>
    </row>
    <row r="4955" spans="1:8" x14ac:dyDescent="0.25">
      <c r="A4955">
        <v>584541</v>
      </c>
      <c r="B4955" t="s">
        <v>926</v>
      </c>
      <c r="C4955">
        <v>6211</v>
      </c>
      <c r="D4955" t="s">
        <v>908</v>
      </c>
      <c r="E4955" t="s">
        <v>663</v>
      </c>
      <c r="F4955" t="s">
        <v>664</v>
      </c>
      <c r="G4955" t="s">
        <v>625</v>
      </c>
      <c r="H4955" t="s">
        <v>626</v>
      </c>
    </row>
    <row r="4956" spans="1:8" x14ac:dyDescent="0.25">
      <c r="A4956">
        <v>584550</v>
      </c>
      <c r="B4956" t="s">
        <v>927</v>
      </c>
      <c r="C4956">
        <v>6207</v>
      </c>
      <c r="D4956" t="s">
        <v>662</v>
      </c>
      <c r="E4956" t="s">
        <v>663</v>
      </c>
      <c r="F4956" t="s">
        <v>664</v>
      </c>
      <c r="G4956" t="s">
        <v>625</v>
      </c>
      <c r="H4956" t="s">
        <v>626</v>
      </c>
    </row>
    <row r="4957" spans="1:8" x14ac:dyDescent="0.25">
      <c r="A4957">
        <v>584568</v>
      </c>
      <c r="B4957" t="s">
        <v>928</v>
      </c>
      <c r="C4957">
        <v>6207</v>
      </c>
      <c r="D4957" t="s">
        <v>662</v>
      </c>
      <c r="E4957" t="s">
        <v>663</v>
      </c>
      <c r="F4957" t="s">
        <v>664</v>
      </c>
      <c r="G4957" t="s">
        <v>625</v>
      </c>
      <c r="H4957" t="s">
        <v>626</v>
      </c>
    </row>
    <row r="4958" spans="1:8" x14ac:dyDescent="0.25">
      <c r="A4958">
        <v>584576</v>
      </c>
      <c r="B4958" t="s">
        <v>929</v>
      </c>
      <c r="C4958">
        <v>6204</v>
      </c>
      <c r="D4958" t="s">
        <v>664</v>
      </c>
      <c r="E4958" t="s">
        <v>663</v>
      </c>
      <c r="F4958" t="s">
        <v>664</v>
      </c>
      <c r="G4958" t="s">
        <v>625</v>
      </c>
      <c r="H4958" t="s">
        <v>626</v>
      </c>
    </row>
    <row r="4959" spans="1:8" x14ac:dyDescent="0.25">
      <c r="A4959">
        <v>584584</v>
      </c>
      <c r="B4959" t="s">
        <v>930</v>
      </c>
      <c r="C4959">
        <v>6207</v>
      </c>
      <c r="D4959" t="s">
        <v>662</v>
      </c>
      <c r="E4959" t="s">
        <v>663</v>
      </c>
      <c r="F4959" t="s">
        <v>664</v>
      </c>
      <c r="G4959" t="s">
        <v>625</v>
      </c>
      <c r="H4959" t="s">
        <v>626</v>
      </c>
    </row>
    <row r="4960" spans="1:8" x14ac:dyDescent="0.25">
      <c r="A4960">
        <v>584592</v>
      </c>
      <c r="B4960" t="s">
        <v>931</v>
      </c>
      <c r="C4960">
        <v>6207</v>
      </c>
      <c r="D4960" t="s">
        <v>662</v>
      </c>
      <c r="E4960" t="s">
        <v>663</v>
      </c>
      <c r="F4960" t="s">
        <v>664</v>
      </c>
      <c r="G4960" t="s">
        <v>625</v>
      </c>
      <c r="H4960" t="s">
        <v>626</v>
      </c>
    </row>
    <row r="4961" spans="1:8" x14ac:dyDescent="0.25">
      <c r="A4961">
        <v>584622</v>
      </c>
      <c r="B4961" t="s">
        <v>932</v>
      </c>
      <c r="C4961">
        <v>6204</v>
      </c>
      <c r="D4961" t="s">
        <v>664</v>
      </c>
      <c r="E4961" t="s">
        <v>663</v>
      </c>
      <c r="F4961" t="s">
        <v>664</v>
      </c>
      <c r="G4961" t="s">
        <v>625</v>
      </c>
      <c r="H4961" t="s">
        <v>626</v>
      </c>
    </row>
    <row r="4962" spans="1:8" x14ac:dyDescent="0.25">
      <c r="A4962">
        <v>584631</v>
      </c>
      <c r="B4962" t="s">
        <v>933</v>
      </c>
      <c r="C4962">
        <v>6204</v>
      </c>
      <c r="D4962" t="s">
        <v>664</v>
      </c>
      <c r="E4962" t="s">
        <v>663</v>
      </c>
      <c r="F4962" t="s">
        <v>664</v>
      </c>
      <c r="G4962" t="s">
        <v>625</v>
      </c>
      <c r="H4962" t="s">
        <v>626</v>
      </c>
    </row>
    <row r="4963" spans="1:8" x14ac:dyDescent="0.25">
      <c r="A4963">
        <v>584649</v>
      </c>
      <c r="B4963" t="s">
        <v>908</v>
      </c>
      <c r="C4963">
        <v>6211</v>
      </c>
      <c r="D4963" t="s">
        <v>908</v>
      </c>
      <c r="E4963" t="s">
        <v>663</v>
      </c>
      <c r="F4963" t="s">
        <v>664</v>
      </c>
      <c r="G4963" t="s">
        <v>625</v>
      </c>
      <c r="H4963" t="s">
        <v>626</v>
      </c>
    </row>
    <row r="4964" spans="1:8" x14ac:dyDescent="0.25">
      <c r="A4964">
        <v>584657</v>
      </c>
      <c r="B4964" t="s">
        <v>934</v>
      </c>
      <c r="C4964">
        <v>6211</v>
      </c>
      <c r="D4964" t="s">
        <v>908</v>
      </c>
      <c r="E4964" t="s">
        <v>663</v>
      </c>
      <c r="F4964" t="s">
        <v>664</v>
      </c>
      <c r="G4964" t="s">
        <v>625</v>
      </c>
      <c r="H4964" t="s">
        <v>626</v>
      </c>
    </row>
    <row r="4965" spans="1:8" x14ac:dyDescent="0.25">
      <c r="A4965">
        <v>584665</v>
      </c>
      <c r="B4965" t="s">
        <v>935</v>
      </c>
      <c r="C4965">
        <v>6204</v>
      </c>
      <c r="D4965" t="s">
        <v>664</v>
      </c>
      <c r="E4965" t="s">
        <v>663</v>
      </c>
      <c r="F4965" t="s">
        <v>664</v>
      </c>
      <c r="G4965" t="s">
        <v>625</v>
      </c>
      <c r="H4965" t="s">
        <v>626</v>
      </c>
    </row>
    <row r="4966" spans="1:8" x14ac:dyDescent="0.25">
      <c r="A4966">
        <v>584673</v>
      </c>
      <c r="B4966" t="s">
        <v>936</v>
      </c>
      <c r="C4966">
        <v>6204</v>
      </c>
      <c r="D4966" t="s">
        <v>664</v>
      </c>
      <c r="E4966" t="s">
        <v>663</v>
      </c>
      <c r="F4966" t="s">
        <v>664</v>
      </c>
      <c r="G4966" t="s">
        <v>625</v>
      </c>
      <c r="H4966" t="s">
        <v>626</v>
      </c>
    </row>
    <row r="4967" spans="1:8" x14ac:dyDescent="0.25">
      <c r="A4967">
        <v>584681</v>
      </c>
      <c r="B4967" t="s">
        <v>937</v>
      </c>
      <c r="C4967">
        <v>6207</v>
      </c>
      <c r="D4967" t="s">
        <v>662</v>
      </c>
      <c r="E4967" t="s">
        <v>663</v>
      </c>
      <c r="F4967" t="s">
        <v>664</v>
      </c>
      <c r="G4967" t="s">
        <v>625</v>
      </c>
      <c r="H4967" t="s">
        <v>626</v>
      </c>
    </row>
    <row r="4968" spans="1:8" x14ac:dyDescent="0.25">
      <c r="A4968">
        <v>584703</v>
      </c>
      <c r="B4968" t="s">
        <v>839</v>
      </c>
      <c r="C4968">
        <v>6207</v>
      </c>
      <c r="D4968" t="s">
        <v>662</v>
      </c>
      <c r="E4968" t="s">
        <v>663</v>
      </c>
      <c r="F4968" t="s">
        <v>664</v>
      </c>
      <c r="G4968" t="s">
        <v>625</v>
      </c>
      <c r="H4968" t="s">
        <v>626</v>
      </c>
    </row>
    <row r="4969" spans="1:8" x14ac:dyDescent="0.25">
      <c r="A4969">
        <v>584711</v>
      </c>
      <c r="B4969" t="s">
        <v>938</v>
      </c>
      <c r="C4969">
        <v>6207</v>
      </c>
      <c r="D4969" t="s">
        <v>662</v>
      </c>
      <c r="E4969" t="s">
        <v>663</v>
      </c>
      <c r="F4969" t="s">
        <v>664</v>
      </c>
      <c r="G4969" t="s">
        <v>625</v>
      </c>
      <c r="H4969" t="s">
        <v>626</v>
      </c>
    </row>
    <row r="4970" spans="1:8" x14ac:dyDescent="0.25">
      <c r="A4970">
        <v>584720</v>
      </c>
      <c r="B4970" t="s">
        <v>939</v>
      </c>
      <c r="C4970">
        <v>6221</v>
      </c>
      <c r="D4970" t="s">
        <v>622</v>
      </c>
      <c r="E4970" t="s">
        <v>623</v>
      </c>
      <c r="F4970" t="s">
        <v>624</v>
      </c>
      <c r="G4970" t="s">
        <v>625</v>
      </c>
      <c r="H4970" t="s">
        <v>626</v>
      </c>
    </row>
    <row r="4971" spans="1:8" x14ac:dyDescent="0.25">
      <c r="A4971">
        <v>584746</v>
      </c>
      <c r="B4971" t="s">
        <v>415</v>
      </c>
      <c r="C4971">
        <v>6211</v>
      </c>
      <c r="D4971" t="s">
        <v>908</v>
      </c>
      <c r="E4971" t="s">
        <v>663</v>
      </c>
      <c r="F4971" t="s">
        <v>664</v>
      </c>
      <c r="G4971" t="s">
        <v>625</v>
      </c>
      <c r="H4971" t="s">
        <v>626</v>
      </c>
    </row>
    <row r="4972" spans="1:8" x14ac:dyDescent="0.25">
      <c r="A4972">
        <v>584754</v>
      </c>
      <c r="B4972" t="s">
        <v>940</v>
      </c>
      <c r="C4972">
        <v>6211</v>
      </c>
      <c r="D4972" t="s">
        <v>908</v>
      </c>
      <c r="E4972" t="s">
        <v>663</v>
      </c>
      <c r="F4972" t="s">
        <v>664</v>
      </c>
      <c r="G4972" t="s">
        <v>625</v>
      </c>
      <c r="H4972" t="s">
        <v>626</v>
      </c>
    </row>
    <row r="4973" spans="1:8" x14ac:dyDescent="0.25">
      <c r="A4973">
        <v>584762</v>
      </c>
      <c r="B4973" t="s">
        <v>941</v>
      </c>
      <c r="C4973">
        <v>6213</v>
      </c>
      <c r="D4973" t="s">
        <v>666</v>
      </c>
      <c r="E4973" t="s">
        <v>623</v>
      </c>
      <c r="F4973" t="s">
        <v>624</v>
      </c>
      <c r="G4973" t="s">
        <v>625</v>
      </c>
      <c r="H4973" t="s">
        <v>626</v>
      </c>
    </row>
    <row r="4974" spans="1:8" x14ac:dyDescent="0.25">
      <c r="A4974">
        <v>584771</v>
      </c>
      <c r="B4974" t="s">
        <v>942</v>
      </c>
      <c r="C4974">
        <v>6211</v>
      </c>
      <c r="D4974" t="s">
        <v>908</v>
      </c>
      <c r="E4974" t="s">
        <v>663</v>
      </c>
      <c r="F4974" t="s">
        <v>664</v>
      </c>
      <c r="G4974" t="s">
        <v>625</v>
      </c>
      <c r="H4974" t="s">
        <v>626</v>
      </c>
    </row>
    <row r="4975" spans="1:8" x14ac:dyDescent="0.25">
      <c r="A4975">
        <v>584789</v>
      </c>
      <c r="B4975" t="s">
        <v>943</v>
      </c>
      <c r="C4975">
        <v>6211</v>
      </c>
      <c r="D4975" t="s">
        <v>908</v>
      </c>
      <c r="E4975" t="s">
        <v>663</v>
      </c>
      <c r="F4975" t="s">
        <v>664</v>
      </c>
      <c r="G4975" t="s">
        <v>625</v>
      </c>
      <c r="H4975" t="s">
        <v>626</v>
      </c>
    </row>
    <row r="4976" spans="1:8" x14ac:dyDescent="0.25">
      <c r="A4976">
        <v>584797</v>
      </c>
      <c r="B4976" t="s">
        <v>944</v>
      </c>
      <c r="C4976">
        <v>6204</v>
      </c>
      <c r="D4976" t="s">
        <v>664</v>
      </c>
      <c r="E4976" t="s">
        <v>663</v>
      </c>
      <c r="F4976" t="s">
        <v>664</v>
      </c>
      <c r="G4976" t="s">
        <v>625</v>
      </c>
      <c r="H4976" t="s">
        <v>626</v>
      </c>
    </row>
    <row r="4977" spans="1:8" x14ac:dyDescent="0.25">
      <c r="A4977">
        <v>584801</v>
      </c>
      <c r="B4977" t="s">
        <v>666</v>
      </c>
      <c r="C4977">
        <v>6213</v>
      </c>
      <c r="D4977" t="s">
        <v>666</v>
      </c>
      <c r="E4977" t="s">
        <v>623</v>
      </c>
      <c r="F4977" t="s">
        <v>624</v>
      </c>
      <c r="G4977" t="s">
        <v>625</v>
      </c>
      <c r="H4977" t="s">
        <v>626</v>
      </c>
    </row>
    <row r="4978" spans="1:8" x14ac:dyDescent="0.25">
      <c r="A4978">
        <v>584819</v>
      </c>
      <c r="B4978" t="s">
        <v>945</v>
      </c>
      <c r="C4978">
        <v>6207</v>
      </c>
      <c r="D4978" t="s">
        <v>662</v>
      </c>
      <c r="E4978" t="s">
        <v>663</v>
      </c>
      <c r="F4978" t="s">
        <v>664</v>
      </c>
      <c r="G4978" t="s">
        <v>625</v>
      </c>
      <c r="H4978" t="s">
        <v>626</v>
      </c>
    </row>
    <row r="4979" spans="1:8" x14ac:dyDescent="0.25">
      <c r="A4979">
        <v>584835</v>
      </c>
      <c r="B4979" t="s">
        <v>946</v>
      </c>
      <c r="C4979">
        <v>6207</v>
      </c>
      <c r="D4979" t="s">
        <v>662</v>
      </c>
      <c r="E4979" t="s">
        <v>663</v>
      </c>
      <c r="F4979" t="s">
        <v>664</v>
      </c>
      <c r="G4979" t="s">
        <v>625</v>
      </c>
      <c r="H4979" t="s">
        <v>626</v>
      </c>
    </row>
    <row r="4980" spans="1:8" x14ac:dyDescent="0.25">
      <c r="A4980">
        <v>584843</v>
      </c>
      <c r="B4980" t="s">
        <v>947</v>
      </c>
      <c r="C4980">
        <v>6213</v>
      </c>
      <c r="D4980" t="s">
        <v>666</v>
      </c>
      <c r="E4980" t="s">
        <v>623</v>
      </c>
      <c r="F4980" t="s">
        <v>624</v>
      </c>
      <c r="G4980" t="s">
        <v>625</v>
      </c>
      <c r="H4980" t="s">
        <v>626</v>
      </c>
    </row>
    <row r="4981" spans="1:8" x14ac:dyDescent="0.25">
      <c r="A4981">
        <v>584851</v>
      </c>
      <c r="B4981" t="s">
        <v>948</v>
      </c>
      <c r="C4981">
        <v>6204</v>
      </c>
      <c r="D4981" t="s">
        <v>664</v>
      </c>
      <c r="E4981" t="s">
        <v>663</v>
      </c>
      <c r="F4981" t="s">
        <v>664</v>
      </c>
      <c r="G4981" t="s">
        <v>625</v>
      </c>
      <c r="H4981" t="s">
        <v>626</v>
      </c>
    </row>
    <row r="4982" spans="1:8" x14ac:dyDescent="0.25">
      <c r="A4982">
        <v>584860</v>
      </c>
      <c r="B4982" t="s">
        <v>949</v>
      </c>
      <c r="C4982">
        <v>6204</v>
      </c>
      <c r="D4982" t="s">
        <v>664</v>
      </c>
      <c r="E4982" t="s">
        <v>663</v>
      </c>
      <c r="F4982" t="s">
        <v>664</v>
      </c>
      <c r="G4982" t="s">
        <v>625</v>
      </c>
      <c r="H4982" t="s">
        <v>626</v>
      </c>
    </row>
    <row r="4983" spans="1:8" x14ac:dyDescent="0.25">
      <c r="A4983">
        <v>584878</v>
      </c>
      <c r="B4983" t="s">
        <v>207</v>
      </c>
      <c r="C4983">
        <v>6211</v>
      </c>
      <c r="D4983" t="s">
        <v>908</v>
      </c>
      <c r="E4983" t="s">
        <v>663</v>
      </c>
      <c r="F4983" t="s">
        <v>664</v>
      </c>
      <c r="G4983" t="s">
        <v>625</v>
      </c>
      <c r="H4983" t="s">
        <v>626</v>
      </c>
    </row>
    <row r="4984" spans="1:8" x14ac:dyDescent="0.25">
      <c r="A4984">
        <v>584894</v>
      </c>
      <c r="B4984" t="s">
        <v>950</v>
      </c>
      <c r="C4984">
        <v>6207</v>
      </c>
      <c r="D4984" t="s">
        <v>662</v>
      </c>
      <c r="E4984" t="s">
        <v>663</v>
      </c>
      <c r="F4984" t="s">
        <v>664</v>
      </c>
      <c r="G4984" t="s">
        <v>625</v>
      </c>
      <c r="H4984" t="s">
        <v>626</v>
      </c>
    </row>
    <row r="4985" spans="1:8" x14ac:dyDescent="0.25">
      <c r="A4985">
        <v>584908</v>
      </c>
      <c r="B4985" t="s">
        <v>951</v>
      </c>
      <c r="C4985">
        <v>6207</v>
      </c>
      <c r="D4985" t="s">
        <v>662</v>
      </c>
      <c r="E4985" t="s">
        <v>663</v>
      </c>
      <c r="F4985" t="s">
        <v>664</v>
      </c>
      <c r="G4985" t="s">
        <v>625</v>
      </c>
      <c r="H4985" t="s">
        <v>626</v>
      </c>
    </row>
    <row r="4986" spans="1:8" x14ac:dyDescent="0.25">
      <c r="A4986">
        <v>584916</v>
      </c>
      <c r="B4986" t="s">
        <v>952</v>
      </c>
      <c r="C4986">
        <v>6207</v>
      </c>
      <c r="D4986" t="s">
        <v>662</v>
      </c>
      <c r="E4986" t="s">
        <v>663</v>
      </c>
      <c r="F4986" t="s">
        <v>664</v>
      </c>
      <c r="G4986" t="s">
        <v>625</v>
      </c>
      <c r="H4986" t="s">
        <v>626</v>
      </c>
    </row>
    <row r="4987" spans="1:8" x14ac:dyDescent="0.25">
      <c r="A4987">
        <v>584924</v>
      </c>
      <c r="B4987" t="s">
        <v>953</v>
      </c>
      <c r="C4987">
        <v>6207</v>
      </c>
      <c r="D4987" t="s">
        <v>662</v>
      </c>
      <c r="E4987" t="s">
        <v>663</v>
      </c>
      <c r="F4987" t="s">
        <v>664</v>
      </c>
      <c r="G4987" t="s">
        <v>625</v>
      </c>
      <c r="H4987" t="s">
        <v>626</v>
      </c>
    </row>
    <row r="4988" spans="1:8" x14ac:dyDescent="0.25">
      <c r="A4988">
        <v>584932</v>
      </c>
      <c r="B4988" t="s">
        <v>954</v>
      </c>
      <c r="C4988">
        <v>6207</v>
      </c>
      <c r="D4988" t="s">
        <v>662</v>
      </c>
      <c r="E4988" t="s">
        <v>663</v>
      </c>
      <c r="F4988" t="s">
        <v>664</v>
      </c>
      <c r="G4988" t="s">
        <v>625</v>
      </c>
      <c r="H4988" t="s">
        <v>626</v>
      </c>
    </row>
    <row r="4989" spans="1:8" x14ac:dyDescent="0.25">
      <c r="A4989">
        <v>584941</v>
      </c>
      <c r="B4989" t="s">
        <v>955</v>
      </c>
      <c r="C4989">
        <v>6204</v>
      </c>
      <c r="D4989" t="s">
        <v>664</v>
      </c>
      <c r="E4989" t="s">
        <v>663</v>
      </c>
      <c r="F4989" t="s">
        <v>664</v>
      </c>
      <c r="G4989" t="s">
        <v>625</v>
      </c>
      <c r="H4989" t="s">
        <v>626</v>
      </c>
    </row>
    <row r="4990" spans="1:8" x14ac:dyDescent="0.25">
      <c r="A4990">
        <v>584959</v>
      </c>
      <c r="B4990" t="s">
        <v>956</v>
      </c>
      <c r="C4990">
        <v>6204</v>
      </c>
      <c r="D4990" t="s">
        <v>664</v>
      </c>
      <c r="E4990" t="s">
        <v>663</v>
      </c>
      <c r="F4990" t="s">
        <v>664</v>
      </c>
      <c r="G4990" t="s">
        <v>625</v>
      </c>
      <c r="H4990" t="s">
        <v>626</v>
      </c>
    </row>
    <row r="4991" spans="1:8" x14ac:dyDescent="0.25">
      <c r="A4991">
        <v>584967</v>
      </c>
      <c r="B4991" t="s">
        <v>957</v>
      </c>
      <c r="C4991">
        <v>6207</v>
      </c>
      <c r="D4991" t="s">
        <v>662</v>
      </c>
      <c r="E4991" t="s">
        <v>663</v>
      </c>
      <c r="F4991" t="s">
        <v>664</v>
      </c>
      <c r="G4991" t="s">
        <v>625</v>
      </c>
      <c r="H4991" t="s">
        <v>626</v>
      </c>
    </row>
    <row r="4992" spans="1:8" x14ac:dyDescent="0.25">
      <c r="A4992">
        <v>584975</v>
      </c>
      <c r="B4992" t="s">
        <v>958</v>
      </c>
      <c r="C4992">
        <v>6204</v>
      </c>
      <c r="D4992" t="s">
        <v>664</v>
      </c>
      <c r="E4992" t="s">
        <v>663</v>
      </c>
      <c r="F4992" t="s">
        <v>664</v>
      </c>
      <c r="G4992" t="s">
        <v>625</v>
      </c>
      <c r="H4992" t="s">
        <v>626</v>
      </c>
    </row>
    <row r="4993" spans="1:8" x14ac:dyDescent="0.25">
      <c r="A4993">
        <v>584983</v>
      </c>
      <c r="B4993" t="s">
        <v>959</v>
      </c>
      <c r="C4993">
        <v>6204</v>
      </c>
      <c r="D4993" t="s">
        <v>664</v>
      </c>
      <c r="E4993" t="s">
        <v>663</v>
      </c>
      <c r="F4993" t="s">
        <v>664</v>
      </c>
      <c r="G4993" t="s">
        <v>625</v>
      </c>
      <c r="H4993" t="s">
        <v>626</v>
      </c>
    </row>
    <row r="4994" spans="1:8" x14ac:dyDescent="0.25">
      <c r="A4994">
        <v>584991</v>
      </c>
      <c r="B4994" t="s">
        <v>960</v>
      </c>
      <c r="C4994">
        <v>6207</v>
      </c>
      <c r="D4994" t="s">
        <v>662</v>
      </c>
      <c r="E4994" t="s">
        <v>663</v>
      </c>
      <c r="F4994" t="s">
        <v>664</v>
      </c>
      <c r="G4994" t="s">
        <v>625</v>
      </c>
      <c r="H4994" t="s">
        <v>626</v>
      </c>
    </row>
    <row r="4995" spans="1:8" x14ac:dyDescent="0.25">
      <c r="A4995">
        <v>585009</v>
      </c>
      <c r="B4995" t="s">
        <v>961</v>
      </c>
      <c r="C4995">
        <v>6207</v>
      </c>
      <c r="D4995" t="s">
        <v>662</v>
      </c>
      <c r="E4995" t="s">
        <v>663</v>
      </c>
      <c r="F4995" t="s">
        <v>664</v>
      </c>
      <c r="G4995" t="s">
        <v>625</v>
      </c>
      <c r="H4995" t="s">
        <v>626</v>
      </c>
    </row>
    <row r="4996" spans="1:8" x14ac:dyDescent="0.25">
      <c r="A4996">
        <v>585017</v>
      </c>
      <c r="B4996" t="s">
        <v>962</v>
      </c>
      <c r="C4996">
        <v>6207</v>
      </c>
      <c r="D4996" t="s">
        <v>662</v>
      </c>
      <c r="E4996" t="s">
        <v>663</v>
      </c>
      <c r="F4996" t="s">
        <v>664</v>
      </c>
      <c r="G4996" t="s">
        <v>625</v>
      </c>
      <c r="H4996" t="s">
        <v>626</v>
      </c>
    </row>
    <row r="4997" spans="1:8" x14ac:dyDescent="0.25">
      <c r="A4997">
        <v>585025</v>
      </c>
      <c r="B4997" t="s">
        <v>963</v>
      </c>
      <c r="C4997">
        <v>6213</v>
      </c>
      <c r="D4997" t="s">
        <v>666</v>
      </c>
      <c r="E4997" t="s">
        <v>623</v>
      </c>
      <c r="F4997" t="s">
        <v>624</v>
      </c>
      <c r="G4997" t="s">
        <v>625</v>
      </c>
      <c r="H4997" t="s">
        <v>626</v>
      </c>
    </row>
    <row r="4998" spans="1:8" x14ac:dyDescent="0.25">
      <c r="A4998">
        <v>585033</v>
      </c>
      <c r="B4998" t="s">
        <v>964</v>
      </c>
      <c r="C4998">
        <v>6213</v>
      </c>
      <c r="D4998" t="s">
        <v>666</v>
      </c>
      <c r="E4998" t="s">
        <v>623</v>
      </c>
      <c r="F4998" t="s">
        <v>624</v>
      </c>
      <c r="G4998" t="s">
        <v>625</v>
      </c>
      <c r="H4998" t="s">
        <v>626</v>
      </c>
    </row>
    <row r="4999" spans="1:8" x14ac:dyDescent="0.25">
      <c r="A4999">
        <v>585041</v>
      </c>
      <c r="B4999" t="s">
        <v>56</v>
      </c>
      <c r="C4999">
        <v>6207</v>
      </c>
      <c r="D4999" t="s">
        <v>662</v>
      </c>
      <c r="E4999" t="s">
        <v>663</v>
      </c>
      <c r="F4999" t="s">
        <v>664</v>
      </c>
      <c r="G4999" t="s">
        <v>625</v>
      </c>
      <c r="H4999" t="s">
        <v>626</v>
      </c>
    </row>
    <row r="5000" spans="1:8" x14ac:dyDescent="0.25">
      <c r="A5000">
        <v>585050</v>
      </c>
      <c r="B5000" t="s">
        <v>965</v>
      </c>
      <c r="C5000">
        <v>6204</v>
      </c>
      <c r="D5000" t="s">
        <v>664</v>
      </c>
      <c r="E5000" t="s">
        <v>663</v>
      </c>
      <c r="F5000" t="s">
        <v>664</v>
      </c>
      <c r="G5000" t="s">
        <v>625</v>
      </c>
      <c r="H5000" t="s">
        <v>626</v>
      </c>
    </row>
    <row r="5001" spans="1:8" x14ac:dyDescent="0.25">
      <c r="A5001">
        <v>585068</v>
      </c>
      <c r="B5001" t="s">
        <v>5223</v>
      </c>
      <c r="C5001">
        <v>7213</v>
      </c>
      <c r="D5001" t="s">
        <v>5223</v>
      </c>
      <c r="E5001" t="s">
        <v>5224</v>
      </c>
      <c r="F5001" t="s">
        <v>5223</v>
      </c>
      <c r="G5001" t="s">
        <v>5225</v>
      </c>
      <c r="H5001" t="s">
        <v>5226</v>
      </c>
    </row>
    <row r="5002" spans="1:8" x14ac:dyDescent="0.25">
      <c r="A5002">
        <v>585076</v>
      </c>
      <c r="B5002" t="s">
        <v>2550</v>
      </c>
      <c r="C5002">
        <v>7204</v>
      </c>
      <c r="D5002" t="s">
        <v>5236</v>
      </c>
      <c r="E5002" t="s">
        <v>5224</v>
      </c>
      <c r="F5002" t="s">
        <v>5223</v>
      </c>
      <c r="G5002" t="s">
        <v>5225</v>
      </c>
      <c r="H5002" t="s">
        <v>5226</v>
      </c>
    </row>
    <row r="5003" spans="1:8" x14ac:dyDescent="0.25">
      <c r="A5003">
        <v>585092</v>
      </c>
      <c r="B5003" t="s">
        <v>5308</v>
      </c>
      <c r="C5003">
        <v>7213</v>
      </c>
      <c r="D5003" t="s">
        <v>5223</v>
      </c>
      <c r="E5003" t="s">
        <v>5224</v>
      </c>
      <c r="F5003" t="s">
        <v>5223</v>
      </c>
      <c r="G5003" t="s">
        <v>5225</v>
      </c>
      <c r="H5003" t="s">
        <v>5226</v>
      </c>
    </row>
    <row r="5004" spans="1:8" x14ac:dyDescent="0.25">
      <c r="A5004">
        <v>585106</v>
      </c>
      <c r="B5004" t="s">
        <v>5309</v>
      </c>
      <c r="C5004">
        <v>7211</v>
      </c>
      <c r="D5004" t="s">
        <v>5291</v>
      </c>
      <c r="E5004" t="s">
        <v>5224</v>
      </c>
      <c r="F5004" t="s">
        <v>5223</v>
      </c>
      <c r="G5004" t="s">
        <v>5225</v>
      </c>
      <c r="H5004" t="s">
        <v>5226</v>
      </c>
    </row>
    <row r="5005" spans="1:8" x14ac:dyDescent="0.25">
      <c r="A5005">
        <v>585114</v>
      </c>
      <c r="B5005" t="s">
        <v>5310</v>
      </c>
      <c r="C5005">
        <v>7209</v>
      </c>
      <c r="D5005" t="s">
        <v>5238</v>
      </c>
      <c r="E5005" t="s">
        <v>5224</v>
      </c>
      <c r="F5005" t="s">
        <v>5223</v>
      </c>
      <c r="G5005" t="s">
        <v>5225</v>
      </c>
      <c r="H5005" t="s">
        <v>5226</v>
      </c>
    </row>
    <row r="5006" spans="1:8" x14ac:dyDescent="0.25">
      <c r="A5006">
        <v>585131</v>
      </c>
      <c r="B5006" t="s">
        <v>1260</v>
      </c>
      <c r="C5006">
        <v>7211</v>
      </c>
      <c r="D5006" t="s">
        <v>5291</v>
      </c>
      <c r="E5006" t="s">
        <v>5224</v>
      </c>
      <c r="F5006" t="s">
        <v>5223</v>
      </c>
      <c r="G5006" t="s">
        <v>5225</v>
      </c>
      <c r="H5006" t="s">
        <v>5226</v>
      </c>
    </row>
    <row r="5007" spans="1:8" x14ac:dyDescent="0.25">
      <c r="A5007">
        <v>585149</v>
      </c>
      <c r="B5007" t="s">
        <v>5311</v>
      </c>
      <c r="C5007">
        <v>7213</v>
      </c>
      <c r="D5007" t="s">
        <v>5223</v>
      </c>
      <c r="E5007" t="s">
        <v>5224</v>
      </c>
      <c r="F5007" t="s">
        <v>5223</v>
      </c>
      <c r="G5007" t="s">
        <v>5225</v>
      </c>
      <c r="H5007" t="s">
        <v>5226</v>
      </c>
    </row>
    <row r="5008" spans="1:8" x14ac:dyDescent="0.25">
      <c r="A5008">
        <v>585157</v>
      </c>
      <c r="B5008" t="s">
        <v>267</v>
      </c>
      <c r="C5008">
        <v>7211</v>
      </c>
      <c r="D5008" t="s">
        <v>5291</v>
      </c>
      <c r="E5008" t="s">
        <v>5224</v>
      </c>
      <c r="F5008" t="s">
        <v>5223</v>
      </c>
      <c r="G5008" t="s">
        <v>5225</v>
      </c>
      <c r="H5008" t="s">
        <v>5226</v>
      </c>
    </row>
    <row r="5009" spans="1:8" x14ac:dyDescent="0.25">
      <c r="A5009">
        <v>585165</v>
      </c>
      <c r="B5009" t="s">
        <v>5312</v>
      </c>
      <c r="C5009">
        <v>7213</v>
      </c>
      <c r="D5009" t="s">
        <v>5223</v>
      </c>
      <c r="E5009" t="s">
        <v>5224</v>
      </c>
      <c r="F5009" t="s">
        <v>5223</v>
      </c>
      <c r="G5009" t="s">
        <v>5225</v>
      </c>
      <c r="H5009" t="s">
        <v>5226</v>
      </c>
    </row>
    <row r="5010" spans="1:8" x14ac:dyDescent="0.25">
      <c r="A5010">
        <v>585173</v>
      </c>
      <c r="B5010" t="s">
        <v>2013</v>
      </c>
      <c r="C5010">
        <v>7204</v>
      </c>
      <c r="D5010" t="s">
        <v>5236</v>
      </c>
      <c r="E5010" t="s">
        <v>5224</v>
      </c>
      <c r="F5010" t="s">
        <v>5223</v>
      </c>
      <c r="G5010" t="s">
        <v>5225</v>
      </c>
      <c r="H5010" t="s">
        <v>5226</v>
      </c>
    </row>
    <row r="5011" spans="1:8" x14ac:dyDescent="0.25">
      <c r="A5011">
        <v>585181</v>
      </c>
      <c r="B5011" t="s">
        <v>5313</v>
      </c>
      <c r="C5011">
        <v>7213</v>
      </c>
      <c r="D5011" t="s">
        <v>5223</v>
      </c>
      <c r="E5011" t="s">
        <v>5224</v>
      </c>
      <c r="F5011" t="s">
        <v>5223</v>
      </c>
      <c r="G5011" t="s">
        <v>5225</v>
      </c>
      <c r="H5011" t="s">
        <v>5226</v>
      </c>
    </row>
    <row r="5012" spans="1:8" x14ac:dyDescent="0.25">
      <c r="A5012">
        <v>585190</v>
      </c>
      <c r="B5012" t="s">
        <v>694</v>
      </c>
      <c r="C5012">
        <v>7209</v>
      </c>
      <c r="D5012" t="s">
        <v>5238</v>
      </c>
      <c r="E5012" t="s">
        <v>5224</v>
      </c>
      <c r="F5012" t="s">
        <v>5223</v>
      </c>
      <c r="G5012" t="s">
        <v>5225</v>
      </c>
      <c r="H5012" t="s">
        <v>5226</v>
      </c>
    </row>
    <row r="5013" spans="1:8" x14ac:dyDescent="0.25">
      <c r="A5013">
        <v>585203</v>
      </c>
      <c r="B5013" t="s">
        <v>5314</v>
      </c>
      <c r="C5013">
        <v>7213</v>
      </c>
      <c r="D5013" t="s">
        <v>5223</v>
      </c>
      <c r="E5013" t="s">
        <v>5224</v>
      </c>
      <c r="F5013" t="s">
        <v>5223</v>
      </c>
      <c r="G5013" t="s">
        <v>5225</v>
      </c>
      <c r="H5013" t="s">
        <v>5226</v>
      </c>
    </row>
    <row r="5014" spans="1:8" x14ac:dyDescent="0.25">
      <c r="A5014">
        <v>585211</v>
      </c>
      <c r="B5014" t="s">
        <v>5315</v>
      </c>
      <c r="C5014">
        <v>7213</v>
      </c>
      <c r="D5014" t="s">
        <v>5223</v>
      </c>
      <c r="E5014" t="s">
        <v>5224</v>
      </c>
      <c r="F5014" t="s">
        <v>5223</v>
      </c>
      <c r="G5014" t="s">
        <v>5225</v>
      </c>
      <c r="H5014" t="s">
        <v>5226</v>
      </c>
    </row>
    <row r="5015" spans="1:8" x14ac:dyDescent="0.25">
      <c r="A5015">
        <v>585220</v>
      </c>
      <c r="B5015" t="s">
        <v>5316</v>
      </c>
      <c r="C5015">
        <v>7205</v>
      </c>
      <c r="D5015" t="s">
        <v>5287</v>
      </c>
      <c r="E5015" t="s">
        <v>5224</v>
      </c>
      <c r="F5015" t="s">
        <v>5223</v>
      </c>
      <c r="G5015" t="s">
        <v>5225</v>
      </c>
      <c r="H5015" t="s">
        <v>5226</v>
      </c>
    </row>
    <row r="5016" spans="1:8" x14ac:dyDescent="0.25">
      <c r="A5016">
        <v>585238</v>
      </c>
      <c r="B5016" t="s">
        <v>5317</v>
      </c>
      <c r="C5016">
        <v>7209</v>
      </c>
      <c r="D5016" t="s">
        <v>5238</v>
      </c>
      <c r="E5016" t="s">
        <v>5224</v>
      </c>
      <c r="F5016" t="s">
        <v>5223</v>
      </c>
      <c r="G5016" t="s">
        <v>5225</v>
      </c>
      <c r="H5016" t="s">
        <v>5226</v>
      </c>
    </row>
    <row r="5017" spans="1:8" x14ac:dyDescent="0.25">
      <c r="A5017">
        <v>585246</v>
      </c>
      <c r="B5017" t="s">
        <v>2170</v>
      </c>
      <c r="C5017">
        <v>7204</v>
      </c>
      <c r="D5017" t="s">
        <v>5236</v>
      </c>
      <c r="E5017" t="s">
        <v>5224</v>
      </c>
      <c r="F5017" t="s">
        <v>5223</v>
      </c>
      <c r="G5017" t="s">
        <v>5225</v>
      </c>
      <c r="H5017" t="s">
        <v>5226</v>
      </c>
    </row>
    <row r="5018" spans="1:8" x14ac:dyDescent="0.25">
      <c r="A5018">
        <v>585254</v>
      </c>
      <c r="B5018" t="s">
        <v>5318</v>
      </c>
      <c r="C5018">
        <v>7213</v>
      </c>
      <c r="D5018" t="s">
        <v>5223</v>
      </c>
      <c r="E5018" t="s">
        <v>5224</v>
      </c>
      <c r="F5018" t="s">
        <v>5223</v>
      </c>
      <c r="G5018" t="s">
        <v>5225</v>
      </c>
      <c r="H5018" t="s">
        <v>5226</v>
      </c>
    </row>
    <row r="5019" spans="1:8" x14ac:dyDescent="0.25">
      <c r="A5019">
        <v>585262</v>
      </c>
      <c r="B5019" t="s">
        <v>2814</v>
      </c>
      <c r="C5019">
        <v>7211</v>
      </c>
      <c r="D5019" t="s">
        <v>5291</v>
      </c>
      <c r="E5019" t="s">
        <v>5224</v>
      </c>
      <c r="F5019" t="s">
        <v>5223</v>
      </c>
      <c r="G5019" t="s">
        <v>5225</v>
      </c>
      <c r="H5019" t="s">
        <v>5226</v>
      </c>
    </row>
    <row r="5020" spans="1:8" x14ac:dyDescent="0.25">
      <c r="A5020">
        <v>585271</v>
      </c>
      <c r="B5020" t="s">
        <v>5319</v>
      </c>
      <c r="C5020">
        <v>7213</v>
      </c>
      <c r="D5020" t="s">
        <v>5223</v>
      </c>
      <c r="E5020" t="s">
        <v>5224</v>
      </c>
      <c r="F5020" t="s">
        <v>5223</v>
      </c>
      <c r="G5020" t="s">
        <v>5225</v>
      </c>
      <c r="H5020" t="s">
        <v>5226</v>
      </c>
    </row>
    <row r="5021" spans="1:8" x14ac:dyDescent="0.25">
      <c r="A5021">
        <v>585289</v>
      </c>
      <c r="B5021" t="s">
        <v>5320</v>
      </c>
      <c r="C5021">
        <v>7213</v>
      </c>
      <c r="D5021" t="s">
        <v>5223</v>
      </c>
      <c r="E5021" t="s">
        <v>5224</v>
      </c>
      <c r="F5021" t="s">
        <v>5223</v>
      </c>
      <c r="G5021" t="s">
        <v>5225</v>
      </c>
      <c r="H5021" t="s">
        <v>5226</v>
      </c>
    </row>
    <row r="5022" spans="1:8" x14ac:dyDescent="0.25">
      <c r="A5022">
        <v>585301</v>
      </c>
      <c r="B5022" t="s">
        <v>1629</v>
      </c>
      <c r="C5022">
        <v>7211</v>
      </c>
      <c r="D5022" t="s">
        <v>5291</v>
      </c>
      <c r="E5022" t="s">
        <v>5224</v>
      </c>
      <c r="F5022" t="s">
        <v>5223</v>
      </c>
      <c r="G5022" t="s">
        <v>5225</v>
      </c>
      <c r="H5022" t="s">
        <v>5226</v>
      </c>
    </row>
    <row r="5023" spans="1:8" x14ac:dyDescent="0.25">
      <c r="A5023">
        <v>585319</v>
      </c>
      <c r="B5023" t="s">
        <v>5321</v>
      </c>
      <c r="C5023">
        <v>7209</v>
      </c>
      <c r="D5023" t="s">
        <v>5238</v>
      </c>
      <c r="E5023" t="s">
        <v>5224</v>
      </c>
      <c r="F5023" t="s">
        <v>5223</v>
      </c>
      <c r="G5023" t="s">
        <v>5225</v>
      </c>
      <c r="H5023" t="s">
        <v>5226</v>
      </c>
    </row>
    <row r="5024" spans="1:8" x14ac:dyDescent="0.25">
      <c r="A5024">
        <v>585327</v>
      </c>
      <c r="B5024" t="s">
        <v>2230</v>
      </c>
      <c r="C5024">
        <v>7213</v>
      </c>
      <c r="D5024" t="s">
        <v>5223</v>
      </c>
      <c r="E5024" t="s">
        <v>5224</v>
      </c>
      <c r="F5024" t="s">
        <v>5223</v>
      </c>
      <c r="G5024" t="s">
        <v>5225</v>
      </c>
      <c r="H5024" t="s">
        <v>5226</v>
      </c>
    </row>
    <row r="5025" spans="1:8" x14ac:dyDescent="0.25">
      <c r="A5025">
        <v>585343</v>
      </c>
      <c r="B5025" t="s">
        <v>5322</v>
      </c>
      <c r="C5025">
        <v>7213</v>
      </c>
      <c r="D5025" t="s">
        <v>5223</v>
      </c>
      <c r="E5025" t="s">
        <v>5224</v>
      </c>
      <c r="F5025" t="s">
        <v>5223</v>
      </c>
      <c r="G5025" t="s">
        <v>5225</v>
      </c>
      <c r="H5025" t="s">
        <v>5226</v>
      </c>
    </row>
    <row r="5026" spans="1:8" x14ac:dyDescent="0.25">
      <c r="A5026">
        <v>585432</v>
      </c>
      <c r="B5026" t="s">
        <v>2460</v>
      </c>
      <c r="C5026">
        <v>7209</v>
      </c>
      <c r="D5026" t="s">
        <v>5238</v>
      </c>
      <c r="E5026" t="s">
        <v>5224</v>
      </c>
      <c r="F5026" t="s">
        <v>5223</v>
      </c>
      <c r="G5026" t="s">
        <v>5225</v>
      </c>
      <c r="H5026" t="s">
        <v>5226</v>
      </c>
    </row>
    <row r="5027" spans="1:8" x14ac:dyDescent="0.25">
      <c r="A5027">
        <v>585441</v>
      </c>
      <c r="B5027" t="s">
        <v>5323</v>
      </c>
      <c r="C5027">
        <v>7204</v>
      </c>
      <c r="D5027" t="s">
        <v>5236</v>
      </c>
      <c r="E5027" t="s">
        <v>5224</v>
      </c>
      <c r="F5027" t="s">
        <v>5223</v>
      </c>
      <c r="G5027" t="s">
        <v>5225</v>
      </c>
      <c r="H5027" t="s">
        <v>5226</v>
      </c>
    </row>
    <row r="5028" spans="1:8" x14ac:dyDescent="0.25">
      <c r="A5028">
        <v>585459</v>
      </c>
      <c r="B5028" t="s">
        <v>5236</v>
      </c>
      <c r="C5028">
        <v>7204</v>
      </c>
      <c r="D5028" t="s">
        <v>5236</v>
      </c>
      <c r="E5028" t="s">
        <v>5224</v>
      </c>
      <c r="F5028" t="s">
        <v>5223</v>
      </c>
      <c r="G5028" t="s">
        <v>5225</v>
      </c>
      <c r="H5028" t="s">
        <v>5226</v>
      </c>
    </row>
    <row r="5029" spans="1:8" x14ac:dyDescent="0.25">
      <c r="A5029">
        <v>585467</v>
      </c>
      <c r="B5029" t="s">
        <v>1162</v>
      </c>
      <c r="C5029">
        <v>7213</v>
      </c>
      <c r="D5029" t="s">
        <v>5223</v>
      </c>
      <c r="E5029" t="s">
        <v>5224</v>
      </c>
      <c r="F5029" t="s">
        <v>5223</v>
      </c>
      <c r="G5029" t="s">
        <v>5225</v>
      </c>
      <c r="H5029" t="s">
        <v>5226</v>
      </c>
    </row>
    <row r="5030" spans="1:8" x14ac:dyDescent="0.25">
      <c r="A5030">
        <v>585483</v>
      </c>
      <c r="B5030" t="s">
        <v>5324</v>
      </c>
      <c r="C5030">
        <v>7211</v>
      </c>
      <c r="D5030" t="s">
        <v>5291</v>
      </c>
      <c r="E5030" t="s">
        <v>5224</v>
      </c>
      <c r="F5030" t="s">
        <v>5223</v>
      </c>
      <c r="G5030" t="s">
        <v>5225</v>
      </c>
      <c r="H5030" t="s">
        <v>5226</v>
      </c>
    </row>
    <row r="5031" spans="1:8" x14ac:dyDescent="0.25">
      <c r="A5031">
        <v>585491</v>
      </c>
      <c r="B5031" t="s">
        <v>5325</v>
      </c>
      <c r="C5031">
        <v>7213</v>
      </c>
      <c r="D5031" t="s">
        <v>5223</v>
      </c>
      <c r="E5031" t="s">
        <v>5224</v>
      </c>
      <c r="F5031" t="s">
        <v>5223</v>
      </c>
      <c r="G5031" t="s">
        <v>5225</v>
      </c>
      <c r="H5031" t="s">
        <v>5226</v>
      </c>
    </row>
    <row r="5032" spans="1:8" x14ac:dyDescent="0.25">
      <c r="A5032">
        <v>585505</v>
      </c>
      <c r="B5032" t="s">
        <v>5326</v>
      </c>
      <c r="C5032">
        <v>7213</v>
      </c>
      <c r="D5032" t="s">
        <v>5223</v>
      </c>
      <c r="E5032" t="s">
        <v>5224</v>
      </c>
      <c r="F5032" t="s">
        <v>5223</v>
      </c>
      <c r="G5032" t="s">
        <v>5225</v>
      </c>
      <c r="H5032" t="s">
        <v>5226</v>
      </c>
    </row>
    <row r="5033" spans="1:8" x14ac:dyDescent="0.25">
      <c r="A5033">
        <v>585513</v>
      </c>
      <c r="B5033" t="s">
        <v>5327</v>
      </c>
      <c r="C5033">
        <v>7205</v>
      </c>
      <c r="D5033" t="s">
        <v>5287</v>
      </c>
      <c r="E5033" t="s">
        <v>5224</v>
      </c>
      <c r="F5033" t="s">
        <v>5223</v>
      </c>
      <c r="G5033" t="s">
        <v>5225</v>
      </c>
      <c r="H5033" t="s">
        <v>5226</v>
      </c>
    </row>
    <row r="5034" spans="1:8" x14ac:dyDescent="0.25">
      <c r="A5034">
        <v>585521</v>
      </c>
      <c r="B5034" t="s">
        <v>5328</v>
      </c>
      <c r="C5034">
        <v>7209</v>
      </c>
      <c r="D5034" t="s">
        <v>5238</v>
      </c>
      <c r="E5034" t="s">
        <v>5224</v>
      </c>
      <c r="F5034" t="s">
        <v>5223</v>
      </c>
      <c r="G5034" t="s">
        <v>5225</v>
      </c>
      <c r="H5034" t="s">
        <v>5226</v>
      </c>
    </row>
    <row r="5035" spans="1:8" x14ac:dyDescent="0.25">
      <c r="A5035">
        <v>585530</v>
      </c>
      <c r="B5035" t="s">
        <v>5329</v>
      </c>
      <c r="C5035">
        <v>7209</v>
      </c>
      <c r="D5035" t="s">
        <v>5238</v>
      </c>
      <c r="E5035" t="s">
        <v>5224</v>
      </c>
      <c r="F5035" t="s">
        <v>5223</v>
      </c>
      <c r="G5035" t="s">
        <v>5225</v>
      </c>
      <c r="H5035" t="s">
        <v>5226</v>
      </c>
    </row>
    <row r="5036" spans="1:8" x14ac:dyDescent="0.25">
      <c r="A5036">
        <v>585548</v>
      </c>
      <c r="B5036" t="s">
        <v>5330</v>
      </c>
      <c r="C5036">
        <v>7209</v>
      </c>
      <c r="D5036" t="s">
        <v>5238</v>
      </c>
      <c r="E5036" t="s">
        <v>5224</v>
      </c>
      <c r="F5036" t="s">
        <v>5223</v>
      </c>
      <c r="G5036" t="s">
        <v>5225</v>
      </c>
      <c r="H5036" t="s">
        <v>5226</v>
      </c>
    </row>
    <row r="5037" spans="1:8" x14ac:dyDescent="0.25">
      <c r="A5037">
        <v>585556</v>
      </c>
      <c r="B5037" t="s">
        <v>5331</v>
      </c>
      <c r="C5037">
        <v>7211</v>
      </c>
      <c r="D5037" t="s">
        <v>5291</v>
      </c>
      <c r="E5037" t="s">
        <v>5224</v>
      </c>
      <c r="F5037" t="s">
        <v>5223</v>
      </c>
      <c r="G5037" t="s">
        <v>5225</v>
      </c>
      <c r="H5037" t="s">
        <v>5226</v>
      </c>
    </row>
    <row r="5038" spans="1:8" x14ac:dyDescent="0.25">
      <c r="A5038">
        <v>585599</v>
      </c>
      <c r="B5038" t="s">
        <v>5287</v>
      </c>
      <c r="C5038">
        <v>7205</v>
      </c>
      <c r="D5038" t="s">
        <v>5287</v>
      </c>
      <c r="E5038" t="s">
        <v>5224</v>
      </c>
      <c r="F5038" t="s">
        <v>5223</v>
      </c>
      <c r="G5038" t="s">
        <v>5225</v>
      </c>
      <c r="H5038" t="s">
        <v>5226</v>
      </c>
    </row>
    <row r="5039" spans="1:8" x14ac:dyDescent="0.25">
      <c r="A5039">
        <v>585611</v>
      </c>
      <c r="B5039" t="s">
        <v>5332</v>
      </c>
      <c r="C5039">
        <v>7211</v>
      </c>
      <c r="D5039" t="s">
        <v>5291</v>
      </c>
      <c r="E5039" t="s">
        <v>5224</v>
      </c>
      <c r="F5039" t="s">
        <v>5223</v>
      </c>
      <c r="G5039" t="s">
        <v>5225</v>
      </c>
      <c r="H5039" t="s">
        <v>5226</v>
      </c>
    </row>
    <row r="5040" spans="1:8" x14ac:dyDescent="0.25">
      <c r="A5040">
        <v>585661</v>
      </c>
      <c r="B5040" t="s">
        <v>5333</v>
      </c>
      <c r="C5040">
        <v>7213</v>
      </c>
      <c r="D5040" t="s">
        <v>5223</v>
      </c>
      <c r="E5040" t="s">
        <v>5224</v>
      </c>
      <c r="F5040" t="s">
        <v>5223</v>
      </c>
      <c r="G5040" t="s">
        <v>5225</v>
      </c>
      <c r="H5040" t="s">
        <v>5226</v>
      </c>
    </row>
    <row r="5041" spans="1:8" x14ac:dyDescent="0.25">
      <c r="A5041">
        <v>585670</v>
      </c>
      <c r="B5041" t="s">
        <v>5334</v>
      </c>
      <c r="C5041">
        <v>7213</v>
      </c>
      <c r="D5041" t="s">
        <v>5223</v>
      </c>
      <c r="E5041" t="s">
        <v>5224</v>
      </c>
      <c r="F5041" t="s">
        <v>5223</v>
      </c>
      <c r="G5041" t="s">
        <v>5225</v>
      </c>
      <c r="H5041" t="s">
        <v>5226</v>
      </c>
    </row>
    <row r="5042" spans="1:8" x14ac:dyDescent="0.25">
      <c r="A5042">
        <v>585726</v>
      </c>
      <c r="B5042" t="s">
        <v>5335</v>
      </c>
      <c r="C5042">
        <v>7213</v>
      </c>
      <c r="D5042" t="s">
        <v>5223</v>
      </c>
      <c r="E5042" t="s">
        <v>5224</v>
      </c>
      <c r="F5042" t="s">
        <v>5223</v>
      </c>
      <c r="G5042" t="s">
        <v>5225</v>
      </c>
      <c r="H5042" t="s">
        <v>5226</v>
      </c>
    </row>
    <row r="5043" spans="1:8" x14ac:dyDescent="0.25">
      <c r="A5043">
        <v>585734</v>
      </c>
      <c r="B5043" t="s">
        <v>5336</v>
      </c>
      <c r="C5043">
        <v>7204</v>
      </c>
      <c r="D5043" t="s">
        <v>5236</v>
      </c>
      <c r="E5043" t="s">
        <v>5224</v>
      </c>
      <c r="F5043" t="s">
        <v>5223</v>
      </c>
      <c r="G5043" t="s">
        <v>5225</v>
      </c>
      <c r="H5043" t="s">
        <v>5226</v>
      </c>
    </row>
    <row r="5044" spans="1:8" x14ac:dyDescent="0.25">
      <c r="A5044">
        <v>585751</v>
      </c>
      <c r="B5044" t="s">
        <v>5337</v>
      </c>
      <c r="C5044">
        <v>7204</v>
      </c>
      <c r="D5044" t="s">
        <v>5236</v>
      </c>
      <c r="E5044" t="s">
        <v>5224</v>
      </c>
      <c r="F5044" t="s">
        <v>5223</v>
      </c>
      <c r="G5044" t="s">
        <v>5225</v>
      </c>
      <c r="H5044" t="s">
        <v>5226</v>
      </c>
    </row>
    <row r="5045" spans="1:8" x14ac:dyDescent="0.25">
      <c r="A5045">
        <v>585769</v>
      </c>
      <c r="B5045" t="s">
        <v>5338</v>
      </c>
      <c r="C5045">
        <v>7204</v>
      </c>
      <c r="D5045" t="s">
        <v>5236</v>
      </c>
      <c r="E5045" t="s">
        <v>5224</v>
      </c>
      <c r="F5045" t="s">
        <v>5223</v>
      </c>
      <c r="G5045" t="s">
        <v>5225</v>
      </c>
      <c r="H5045" t="s">
        <v>5226</v>
      </c>
    </row>
    <row r="5046" spans="1:8" x14ac:dyDescent="0.25">
      <c r="A5046">
        <v>585777</v>
      </c>
      <c r="B5046" t="s">
        <v>5339</v>
      </c>
      <c r="C5046">
        <v>7211</v>
      </c>
      <c r="D5046" t="s">
        <v>5291</v>
      </c>
      <c r="E5046" t="s">
        <v>5224</v>
      </c>
      <c r="F5046" t="s">
        <v>5223</v>
      </c>
      <c r="G5046" t="s">
        <v>5225</v>
      </c>
      <c r="H5046" t="s">
        <v>5226</v>
      </c>
    </row>
    <row r="5047" spans="1:8" x14ac:dyDescent="0.25">
      <c r="A5047">
        <v>585793</v>
      </c>
      <c r="B5047" t="s">
        <v>5340</v>
      </c>
      <c r="C5047">
        <v>7205</v>
      </c>
      <c r="D5047" t="s">
        <v>5287</v>
      </c>
      <c r="E5047" t="s">
        <v>5224</v>
      </c>
      <c r="F5047" t="s">
        <v>5223</v>
      </c>
      <c r="G5047" t="s">
        <v>5225</v>
      </c>
      <c r="H5047" t="s">
        <v>5226</v>
      </c>
    </row>
    <row r="5048" spans="1:8" x14ac:dyDescent="0.25">
      <c r="A5048">
        <v>585807</v>
      </c>
      <c r="B5048" t="s">
        <v>1198</v>
      </c>
      <c r="C5048">
        <v>7204</v>
      </c>
      <c r="D5048" t="s">
        <v>5236</v>
      </c>
      <c r="E5048" t="s">
        <v>5224</v>
      </c>
      <c r="F5048" t="s">
        <v>5223</v>
      </c>
      <c r="G5048" t="s">
        <v>5225</v>
      </c>
      <c r="H5048" t="s">
        <v>5226</v>
      </c>
    </row>
    <row r="5049" spans="1:8" x14ac:dyDescent="0.25">
      <c r="A5049">
        <v>585815</v>
      </c>
      <c r="B5049" t="s">
        <v>5341</v>
      </c>
      <c r="C5049">
        <v>7213</v>
      </c>
      <c r="D5049" t="s">
        <v>5223</v>
      </c>
      <c r="E5049" t="s">
        <v>5224</v>
      </c>
      <c r="F5049" t="s">
        <v>5223</v>
      </c>
      <c r="G5049" t="s">
        <v>5225</v>
      </c>
      <c r="H5049" t="s">
        <v>5226</v>
      </c>
    </row>
    <row r="5050" spans="1:8" x14ac:dyDescent="0.25">
      <c r="A5050">
        <v>585831</v>
      </c>
      <c r="B5050" t="s">
        <v>5342</v>
      </c>
      <c r="C5050">
        <v>7209</v>
      </c>
      <c r="D5050" t="s">
        <v>5238</v>
      </c>
      <c r="E5050" t="s">
        <v>5224</v>
      </c>
      <c r="F5050" t="s">
        <v>5223</v>
      </c>
      <c r="G5050" t="s">
        <v>5225</v>
      </c>
      <c r="H5050" t="s">
        <v>5226</v>
      </c>
    </row>
    <row r="5051" spans="1:8" x14ac:dyDescent="0.25">
      <c r="A5051">
        <v>585858</v>
      </c>
      <c r="B5051" t="s">
        <v>3163</v>
      </c>
      <c r="C5051">
        <v>7205</v>
      </c>
      <c r="D5051" t="s">
        <v>5287</v>
      </c>
      <c r="E5051" t="s">
        <v>5224</v>
      </c>
      <c r="F5051" t="s">
        <v>5223</v>
      </c>
      <c r="G5051" t="s">
        <v>5225</v>
      </c>
      <c r="H5051" t="s">
        <v>5226</v>
      </c>
    </row>
    <row r="5052" spans="1:8" x14ac:dyDescent="0.25">
      <c r="A5052">
        <v>585866</v>
      </c>
      <c r="B5052" t="s">
        <v>5095</v>
      </c>
      <c r="C5052">
        <v>7211</v>
      </c>
      <c r="D5052" t="s">
        <v>5291</v>
      </c>
      <c r="E5052" t="s">
        <v>5224</v>
      </c>
      <c r="F5052" t="s">
        <v>5223</v>
      </c>
      <c r="G5052" t="s">
        <v>5225</v>
      </c>
      <c r="H5052" t="s">
        <v>5226</v>
      </c>
    </row>
    <row r="5053" spans="1:8" x14ac:dyDescent="0.25">
      <c r="A5053">
        <v>585874</v>
      </c>
      <c r="B5053" t="s">
        <v>5343</v>
      </c>
      <c r="C5053">
        <v>7211</v>
      </c>
      <c r="D5053" t="s">
        <v>5291</v>
      </c>
      <c r="E5053" t="s">
        <v>5224</v>
      </c>
      <c r="F5053" t="s">
        <v>5223</v>
      </c>
      <c r="G5053" t="s">
        <v>5225</v>
      </c>
      <c r="H5053" t="s">
        <v>5226</v>
      </c>
    </row>
    <row r="5054" spans="1:8" x14ac:dyDescent="0.25">
      <c r="A5054">
        <v>585882</v>
      </c>
      <c r="B5054" t="s">
        <v>1210</v>
      </c>
      <c r="C5054">
        <v>7209</v>
      </c>
      <c r="D5054" t="s">
        <v>5238</v>
      </c>
      <c r="E5054" t="s">
        <v>5224</v>
      </c>
      <c r="F5054" t="s">
        <v>5223</v>
      </c>
      <c r="G5054" t="s">
        <v>5225</v>
      </c>
      <c r="H5054" t="s">
        <v>5226</v>
      </c>
    </row>
    <row r="5055" spans="1:8" x14ac:dyDescent="0.25">
      <c r="A5055">
        <v>585891</v>
      </c>
      <c r="B5055" t="s">
        <v>5238</v>
      </c>
      <c r="C5055">
        <v>7209</v>
      </c>
      <c r="D5055" t="s">
        <v>5238</v>
      </c>
      <c r="E5055" t="s">
        <v>5224</v>
      </c>
      <c r="F5055" t="s">
        <v>5223</v>
      </c>
      <c r="G5055" t="s">
        <v>5225</v>
      </c>
      <c r="H5055" t="s">
        <v>5226</v>
      </c>
    </row>
    <row r="5056" spans="1:8" x14ac:dyDescent="0.25">
      <c r="A5056">
        <v>585912</v>
      </c>
      <c r="B5056" t="s">
        <v>5344</v>
      </c>
      <c r="C5056">
        <v>7213</v>
      </c>
      <c r="D5056" t="s">
        <v>5223</v>
      </c>
      <c r="E5056" t="s">
        <v>5224</v>
      </c>
      <c r="F5056" t="s">
        <v>5223</v>
      </c>
      <c r="G5056" t="s">
        <v>5225</v>
      </c>
      <c r="H5056" t="s">
        <v>5226</v>
      </c>
    </row>
    <row r="5057" spans="1:8" x14ac:dyDescent="0.25">
      <c r="A5057">
        <v>585921</v>
      </c>
      <c r="B5057" t="s">
        <v>1990</v>
      </c>
      <c r="C5057">
        <v>7211</v>
      </c>
      <c r="D5057" t="s">
        <v>5291</v>
      </c>
      <c r="E5057" t="s">
        <v>5224</v>
      </c>
      <c r="F5057" t="s">
        <v>5223</v>
      </c>
      <c r="G5057" t="s">
        <v>5225</v>
      </c>
      <c r="H5057" t="s">
        <v>5226</v>
      </c>
    </row>
    <row r="5058" spans="1:8" x14ac:dyDescent="0.25">
      <c r="A5058">
        <v>585939</v>
      </c>
      <c r="B5058" t="s">
        <v>5291</v>
      </c>
      <c r="C5058">
        <v>7211</v>
      </c>
      <c r="D5058" t="s">
        <v>5291</v>
      </c>
      <c r="E5058" t="s">
        <v>5224</v>
      </c>
      <c r="F5058" t="s">
        <v>5223</v>
      </c>
      <c r="G5058" t="s">
        <v>5225</v>
      </c>
      <c r="H5058" t="s">
        <v>5226</v>
      </c>
    </row>
    <row r="5059" spans="1:8" x14ac:dyDescent="0.25">
      <c r="A5059">
        <v>585955</v>
      </c>
      <c r="B5059" t="s">
        <v>4980</v>
      </c>
      <c r="C5059">
        <v>7209</v>
      </c>
      <c r="D5059" t="s">
        <v>5238</v>
      </c>
      <c r="E5059" t="s">
        <v>5224</v>
      </c>
      <c r="F5059" t="s">
        <v>5223</v>
      </c>
      <c r="G5059" t="s">
        <v>5225</v>
      </c>
      <c r="H5059" t="s">
        <v>5226</v>
      </c>
    </row>
    <row r="5060" spans="1:8" x14ac:dyDescent="0.25">
      <c r="A5060">
        <v>585963</v>
      </c>
      <c r="B5060" t="s">
        <v>5345</v>
      </c>
      <c r="C5060">
        <v>7213</v>
      </c>
      <c r="D5060" t="s">
        <v>5223</v>
      </c>
      <c r="E5060" t="s">
        <v>5224</v>
      </c>
      <c r="F5060" t="s">
        <v>5223</v>
      </c>
      <c r="G5060" t="s">
        <v>5225</v>
      </c>
      <c r="H5060" t="s">
        <v>5226</v>
      </c>
    </row>
    <row r="5061" spans="1:8" x14ac:dyDescent="0.25">
      <c r="A5061">
        <v>585971</v>
      </c>
      <c r="B5061" t="s">
        <v>5346</v>
      </c>
      <c r="C5061">
        <v>7211</v>
      </c>
      <c r="D5061" t="s">
        <v>5291</v>
      </c>
      <c r="E5061" t="s">
        <v>5224</v>
      </c>
      <c r="F5061" t="s">
        <v>5223</v>
      </c>
      <c r="G5061" t="s">
        <v>5225</v>
      </c>
      <c r="H5061" t="s">
        <v>5226</v>
      </c>
    </row>
    <row r="5062" spans="1:8" x14ac:dyDescent="0.25">
      <c r="A5062">
        <v>585980</v>
      </c>
      <c r="B5062" t="s">
        <v>5347</v>
      </c>
      <c r="C5062">
        <v>7209</v>
      </c>
      <c r="D5062" t="s">
        <v>5238</v>
      </c>
      <c r="E5062" t="s">
        <v>5224</v>
      </c>
      <c r="F5062" t="s">
        <v>5223</v>
      </c>
      <c r="G5062" t="s">
        <v>5225</v>
      </c>
      <c r="H5062" t="s">
        <v>5226</v>
      </c>
    </row>
    <row r="5063" spans="1:8" x14ac:dyDescent="0.25">
      <c r="A5063">
        <v>585998</v>
      </c>
      <c r="B5063" t="s">
        <v>5348</v>
      </c>
      <c r="C5063">
        <v>7211</v>
      </c>
      <c r="D5063" t="s">
        <v>5291</v>
      </c>
      <c r="E5063" t="s">
        <v>5224</v>
      </c>
      <c r="F5063" t="s">
        <v>5223</v>
      </c>
      <c r="G5063" t="s">
        <v>5225</v>
      </c>
      <c r="H5063" t="s">
        <v>5226</v>
      </c>
    </row>
    <row r="5064" spans="1:8" x14ac:dyDescent="0.25">
      <c r="A5064">
        <v>586005</v>
      </c>
      <c r="B5064" t="s">
        <v>966</v>
      </c>
      <c r="C5064">
        <v>6201</v>
      </c>
      <c r="D5064" t="s">
        <v>630</v>
      </c>
      <c r="E5064" t="s">
        <v>629</v>
      </c>
      <c r="F5064" t="s">
        <v>630</v>
      </c>
      <c r="G5064" t="s">
        <v>625</v>
      </c>
      <c r="H5064" t="s">
        <v>626</v>
      </c>
    </row>
    <row r="5065" spans="1:8" x14ac:dyDescent="0.25">
      <c r="A5065">
        <v>586013</v>
      </c>
      <c r="B5065" t="s">
        <v>5349</v>
      </c>
      <c r="C5065">
        <v>7205</v>
      </c>
      <c r="D5065" t="s">
        <v>5287</v>
      </c>
      <c r="E5065" t="s">
        <v>5224</v>
      </c>
      <c r="F5065" t="s">
        <v>5223</v>
      </c>
      <c r="G5065" t="s">
        <v>5225</v>
      </c>
      <c r="H5065" t="s">
        <v>5226</v>
      </c>
    </row>
    <row r="5066" spans="1:8" x14ac:dyDescent="0.25">
      <c r="A5066">
        <v>586021</v>
      </c>
      <c r="B5066" t="s">
        <v>697</v>
      </c>
      <c r="C5066">
        <v>6206</v>
      </c>
      <c r="D5066" t="s">
        <v>697</v>
      </c>
      <c r="E5066" t="s">
        <v>967</v>
      </c>
      <c r="F5066" t="s">
        <v>697</v>
      </c>
      <c r="G5066" t="s">
        <v>625</v>
      </c>
      <c r="H5066" t="s">
        <v>626</v>
      </c>
    </row>
    <row r="5067" spans="1:8" x14ac:dyDescent="0.25">
      <c r="A5067">
        <v>586030</v>
      </c>
      <c r="B5067" t="s">
        <v>968</v>
      </c>
      <c r="C5067">
        <v>6210</v>
      </c>
      <c r="D5067" t="s">
        <v>969</v>
      </c>
      <c r="E5067" t="s">
        <v>967</v>
      </c>
      <c r="F5067" t="s">
        <v>697</v>
      </c>
      <c r="G5067" t="s">
        <v>625</v>
      </c>
      <c r="H5067" t="s">
        <v>626</v>
      </c>
    </row>
    <row r="5068" spans="1:8" x14ac:dyDescent="0.25">
      <c r="A5068">
        <v>586048</v>
      </c>
      <c r="B5068" t="s">
        <v>970</v>
      </c>
      <c r="C5068">
        <v>6218</v>
      </c>
      <c r="D5068" t="s">
        <v>971</v>
      </c>
      <c r="E5068" t="s">
        <v>967</v>
      </c>
      <c r="F5068" t="s">
        <v>697</v>
      </c>
      <c r="G5068" t="s">
        <v>625</v>
      </c>
      <c r="H5068" t="s">
        <v>626</v>
      </c>
    </row>
    <row r="5069" spans="1:8" x14ac:dyDescent="0.25">
      <c r="A5069">
        <v>586056</v>
      </c>
      <c r="B5069" t="s">
        <v>972</v>
      </c>
      <c r="C5069">
        <v>6218</v>
      </c>
      <c r="D5069" t="s">
        <v>971</v>
      </c>
      <c r="E5069" t="s">
        <v>967</v>
      </c>
      <c r="F5069" t="s">
        <v>697</v>
      </c>
      <c r="G5069" t="s">
        <v>625</v>
      </c>
      <c r="H5069" t="s">
        <v>626</v>
      </c>
    </row>
    <row r="5070" spans="1:8" x14ac:dyDescent="0.25">
      <c r="A5070">
        <v>586064</v>
      </c>
      <c r="B5070" t="s">
        <v>973</v>
      </c>
      <c r="C5070">
        <v>6202</v>
      </c>
      <c r="D5070" t="s">
        <v>628</v>
      </c>
      <c r="E5070" t="s">
        <v>629</v>
      </c>
      <c r="F5070" t="s">
        <v>630</v>
      </c>
      <c r="G5070" t="s">
        <v>625</v>
      </c>
      <c r="H5070" t="s">
        <v>626</v>
      </c>
    </row>
    <row r="5071" spans="1:8" x14ac:dyDescent="0.25">
      <c r="A5071">
        <v>586072</v>
      </c>
      <c r="B5071" t="s">
        <v>974</v>
      </c>
      <c r="C5071">
        <v>6210</v>
      </c>
      <c r="D5071" t="s">
        <v>969</v>
      </c>
      <c r="E5071" t="s">
        <v>967</v>
      </c>
      <c r="F5071" t="s">
        <v>697</v>
      </c>
      <c r="G5071" t="s">
        <v>625</v>
      </c>
      <c r="H5071" t="s">
        <v>626</v>
      </c>
    </row>
    <row r="5072" spans="1:8" x14ac:dyDescent="0.25">
      <c r="A5072">
        <v>586081</v>
      </c>
      <c r="B5072" t="s">
        <v>975</v>
      </c>
      <c r="C5072">
        <v>6210</v>
      </c>
      <c r="D5072" t="s">
        <v>969</v>
      </c>
      <c r="E5072" t="s">
        <v>967</v>
      </c>
      <c r="F5072" t="s">
        <v>697</v>
      </c>
      <c r="G5072" t="s">
        <v>625</v>
      </c>
      <c r="H5072" t="s">
        <v>626</v>
      </c>
    </row>
    <row r="5073" spans="1:8" x14ac:dyDescent="0.25">
      <c r="A5073">
        <v>586099</v>
      </c>
      <c r="B5073" t="s">
        <v>976</v>
      </c>
      <c r="C5073">
        <v>6206</v>
      </c>
      <c r="D5073" t="s">
        <v>697</v>
      </c>
      <c r="E5073" t="s">
        <v>967</v>
      </c>
      <c r="F5073" t="s">
        <v>697</v>
      </c>
      <c r="G5073" t="s">
        <v>625</v>
      </c>
      <c r="H5073" t="s">
        <v>626</v>
      </c>
    </row>
    <row r="5074" spans="1:8" x14ac:dyDescent="0.25">
      <c r="A5074">
        <v>586102</v>
      </c>
      <c r="B5074" t="s">
        <v>175</v>
      </c>
      <c r="C5074">
        <v>6206</v>
      </c>
      <c r="D5074" t="s">
        <v>697</v>
      </c>
      <c r="E5074" t="s">
        <v>967</v>
      </c>
      <c r="F5074" t="s">
        <v>697</v>
      </c>
      <c r="G5074" t="s">
        <v>625</v>
      </c>
      <c r="H5074" t="s">
        <v>626</v>
      </c>
    </row>
    <row r="5075" spans="1:8" x14ac:dyDescent="0.25">
      <c r="A5075">
        <v>586111</v>
      </c>
      <c r="B5075" t="s">
        <v>977</v>
      </c>
      <c r="C5075">
        <v>6210</v>
      </c>
      <c r="D5075" t="s">
        <v>969</v>
      </c>
      <c r="E5075" t="s">
        <v>967</v>
      </c>
      <c r="F5075" t="s">
        <v>697</v>
      </c>
      <c r="G5075" t="s">
        <v>625</v>
      </c>
      <c r="H5075" t="s">
        <v>626</v>
      </c>
    </row>
    <row r="5076" spans="1:8" x14ac:dyDescent="0.25">
      <c r="A5076">
        <v>586129</v>
      </c>
      <c r="B5076" t="s">
        <v>978</v>
      </c>
      <c r="C5076">
        <v>6210</v>
      </c>
      <c r="D5076" t="s">
        <v>969</v>
      </c>
      <c r="E5076" t="s">
        <v>967</v>
      </c>
      <c r="F5076" t="s">
        <v>697</v>
      </c>
      <c r="G5076" t="s">
        <v>625</v>
      </c>
      <c r="H5076" t="s">
        <v>626</v>
      </c>
    </row>
    <row r="5077" spans="1:8" x14ac:dyDescent="0.25">
      <c r="A5077">
        <v>586137</v>
      </c>
      <c r="B5077" t="s">
        <v>979</v>
      </c>
      <c r="C5077">
        <v>6206</v>
      </c>
      <c r="D5077" t="s">
        <v>697</v>
      </c>
      <c r="E5077" t="s">
        <v>967</v>
      </c>
      <c r="F5077" t="s">
        <v>697</v>
      </c>
      <c r="G5077" t="s">
        <v>625</v>
      </c>
      <c r="H5077" t="s">
        <v>626</v>
      </c>
    </row>
    <row r="5078" spans="1:8" x14ac:dyDescent="0.25">
      <c r="A5078">
        <v>586145</v>
      </c>
      <c r="B5078" t="s">
        <v>571</v>
      </c>
      <c r="C5078">
        <v>6210</v>
      </c>
      <c r="D5078" t="s">
        <v>969</v>
      </c>
      <c r="E5078" t="s">
        <v>967</v>
      </c>
      <c r="F5078" t="s">
        <v>697</v>
      </c>
      <c r="G5078" t="s">
        <v>625</v>
      </c>
      <c r="H5078" t="s">
        <v>626</v>
      </c>
    </row>
    <row r="5079" spans="1:8" x14ac:dyDescent="0.25">
      <c r="A5079">
        <v>586153</v>
      </c>
      <c r="B5079" t="s">
        <v>980</v>
      </c>
      <c r="C5079">
        <v>6210</v>
      </c>
      <c r="D5079" t="s">
        <v>969</v>
      </c>
      <c r="E5079" t="s">
        <v>967</v>
      </c>
      <c r="F5079" t="s">
        <v>697</v>
      </c>
      <c r="G5079" t="s">
        <v>625</v>
      </c>
      <c r="H5079" t="s">
        <v>626</v>
      </c>
    </row>
    <row r="5080" spans="1:8" x14ac:dyDescent="0.25">
      <c r="A5080">
        <v>586161</v>
      </c>
      <c r="B5080" t="s">
        <v>981</v>
      </c>
      <c r="C5080">
        <v>6206</v>
      </c>
      <c r="D5080" t="s">
        <v>697</v>
      </c>
      <c r="E5080" t="s">
        <v>967</v>
      </c>
      <c r="F5080" t="s">
        <v>697</v>
      </c>
      <c r="G5080" t="s">
        <v>625</v>
      </c>
      <c r="H5080" t="s">
        <v>626</v>
      </c>
    </row>
    <row r="5081" spans="1:8" x14ac:dyDescent="0.25">
      <c r="A5081">
        <v>586170</v>
      </c>
      <c r="B5081" t="s">
        <v>982</v>
      </c>
      <c r="C5081">
        <v>6210</v>
      </c>
      <c r="D5081" t="s">
        <v>969</v>
      </c>
      <c r="E5081" t="s">
        <v>967</v>
      </c>
      <c r="F5081" t="s">
        <v>697</v>
      </c>
      <c r="G5081" t="s">
        <v>625</v>
      </c>
      <c r="H5081" t="s">
        <v>626</v>
      </c>
    </row>
    <row r="5082" spans="1:8" x14ac:dyDescent="0.25">
      <c r="A5082">
        <v>586188</v>
      </c>
      <c r="B5082" t="s">
        <v>983</v>
      </c>
      <c r="C5082">
        <v>6218</v>
      </c>
      <c r="D5082" t="s">
        <v>971</v>
      </c>
      <c r="E5082" t="s">
        <v>967</v>
      </c>
      <c r="F5082" t="s">
        <v>697</v>
      </c>
      <c r="G5082" t="s">
        <v>625</v>
      </c>
      <c r="H5082" t="s">
        <v>626</v>
      </c>
    </row>
    <row r="5083" spans="1:8" x14ac:dyDescent="0.25">
      <c r="A5083">
        <v>586196</v>
      </c>
      <c r="B5083" t="s">
        <v>984</v>
      </c>
      <c r="C5083">
        <v>6218</v>
      </c>
      <c r="D5083" t="s">
        <v>971</v>
      </c>
      <c r="E5083" t="s">
        <v>967</v>
      </c>
      <c r="F5083" t="s">
        <v>697</v>
      </c>
      <c r="G5083" t="s">
        <v>625</v>
      </c>
      <c r="H5083" t="s">
        <v>626</v>
      </c>
    </row>
    <row r="5084" spans="1:8" x14ac:dyDescent="0.25">
      <c r="A5084">
        <v>586200</v>
      </c>
      <c r="B5084" t="s">
        <v>985</v>
      </c>
      <c r="C5084">
        <v>6210</v>
      </c>
      <c r="D5084" t="s">
        <v>969</v>
      </c>
      <c r="E5084" t="s">
        <v>967</v>
      </c>
      <c r="F5084" t="s">
        <v>697</v>
      </c>
      <c r="G5084" t="s">
        <v>625</v>
      </c>
      <c r="H5084" t="s">
        <v>626</v>
      </c>
    </row>
    <row r="5085" spans="1:8" x14ac:dyDescent="0.25">
      <c r="A5085">
        <v>586218</v>
      </c>
      <c r="B5085" t="s">
        <v>986</v>
      </c>
      <c r="C5085">
        <v>6218</v>
      </c>
      <c r="D5085" t="s">
        <v>971</v>
      </c>
      <c r="E5085" t="s">
        <v>967</v>
      </c>
      <c r="F5085" t="s">
        <v>697</v>
      </c>
      <c r="G5085" t="s">
        <v>625</v>
      </c>
      <c r="H5085" t="s">
        <v>626</v>
      </c>
    </row>
    <row r="5086" spans="1:8" x14ac:dyDescent="0.25">
      <c r="A5086">
        <v>586226</v>
      </c>
      <c r="B5086" t="s">
        <v>987</v>
      </c>
      <c r="C5086">
        <v>6210</v>
      </c>
      <c r="D5086" t="s">
        <v>969</v>
      </c>
      <c r="E5086" t="s">
        <v>967</v>
      </c>
      <c r="F5086" t="s">
        <v>697</v>
      </c>
      <c r="G5086" t="s">
        <v>625</v>
      </c>
      <c r="H5086" t="s">
        <v>626</v>
      </c>
    </row>
    <row r="5087" spans="1:8" x14ac:dyDescent="0.25">
      <c r="A5087">
        <v>586234</v>
      </c>
      <c r="B5087" t="s">
        <v>988</v>
      </c>
      <c r="C5087">
        <v>6206</v>
      </c>
      <c r="D5087" t="s">
        <v>697</v>
      </c>
      <c r="E5087" t="s">
        <v>967</v>
      </c>
      <c r="F5087" t="s">
        <v>697</v>
      </c>
      <c r="G5087" t="s">
        <v>625</v>
      </c>
      <c r="H5087" t="s">
        <v>626</v>
      </c>
    </row>
    <row r="5088" spans="1:8" x14ac:dyDescent="0.25">
      <c r="A5088">
        <v>586242</v>
      </c>
      <c r="B5088" t="s">
        <v>989</v>
      </c>
      <c r="C5088">
        <v>6206</v>
      </c>
      <c r="D5088" t="s">
        <v>697</v>
      </c>
      <c r="E5088" t="s">
        <v>967</v>
      </c>
      <c r="F5088" t="s">
        <v>697</v>
      </c>
      <c r="G5088" t="s">
        <v>625</v>
      </c>
      <c r="H5088" t="s">
        <v>626</v>
      </c>
    </row>
    <row r="5089" spans="1:8" x14ac:dyDescent="0.25">
      <c r="A5089">
        <v>586251</v>
      </c>
      <c r="B5089" t="s">
        <v>990</v>
      </c>
      <c r="C5089">
        <v>6210</v>
      </c>
      <c r="D5089" t="s">
        <v>969</v>
      </c>
      <c r="E5089" t="s">
        <v>967</v>
      </c>
      <c r="F5089" t="s">
        <v>697</v>
      </c>
      <c r="G5089" t="s">
        <v>625</v>
      </c>
      <c r="H5089" t="s">
        <v>626</v>
      </c>
    </row>
    <row r="5090" spans="1:8" x14ac:dyDescent="0.25">
      <c r="A5090">
        <v>586269</v>
      </c>
      <c r="B5090" t="s">
        <v>991</v>
      </c>
      <c r="C5090">
        <v>6218</v>
      </c>
      <c r="D5090" t="s">
        <v>971</v>
      </c>
      <c r="E5090" t="s">
        <v>967</v>
      </c>
      <c r="F5090" t="s">
        <v>697</v>
      </c>
      <c r="G5090" t="s">
        <v>625</v>
      </c>
      <c r="H5090" t="s">
        <v>626</v>
      </c>
    </row>
    <row r="5091" spans="1:8" x14ac:dyDescent="0.25">
      <c r="A5091">
        <v>586277</v>
      </c>
      <c r="B5091" t="s">
        <v>992</v>
      </c>
      <c r="C5091">
        <v>6210</v>
      </c>
      <c r="D5091" t="s">
        <v>969</v>
      </c>
      <c r="E5091" t="s">
        <v>967</v>
      </c>
      <c r="F5091" t="s">
        <v>697</v>
      </c>
      <c r="G5091" t="s">
        <v>625</v>
      </c>
      <c r="H5091" t="s">
        <v>626</v>
      </c>
    </row>
    <row r="5092" spans="1:8" x14ac:dyDescent="0.25">
      <c r="A5092">
        <v>586285</v>
      </c>
      <c r="B5092" t="s">
        <v>993</v>
      </c>
      <c r="C5092">
        <v>6218</v>
      </c>
      <c r="D5092" t="s">
        <v>971</v>
      </c>
      <c r="E5092" t="s">
        <v>967</v>
      </c>
      <c r="F5092" t="s">
        <v>697</v>
      </c>
      <c r="G5092" t="s">
        <v>625</v>
      </c>
      <c r="H5092" t="s">
        <v>626</v>
      </c>
    </row>
    <row r="5093" spans="1:8" x14ac:dyDescent="0.25">
      <c r="A5093">
        <v>586293</v>
      </c>
      <c r="B5093" t="s">
        <v>994</v>
      </c>
      <c r="C5093">
        <v>6218</v>
      </c>
      <c r="D5093" t="s">
        <v>971</v>
      </c>
      <c r="E5093" t="s">
        <v>967</v>
      </c>
      <c r="F5093" t="s">
        <v>697</v>
      </c>
      <c r="G5093" t="s">
        <v>625</v>
      </c>
      <c r="H5093" t="s">
        <v>626</v>
      </c>
    </row>
    <row r="5094" spans="1:8" x14ac:dyDescent="0.25">
      <c r="A5094">
        <v>586307</v>
      </c>
      <c r="B5094" t="s">
        <v>969</v>
      </c>
      <c r="C5094">
        <v>6210</v>
      </c>
      <c r="D5094" t="s">
        <v>969</v>
      </c>
      <c r="E5094" t="s">
        <v>967</v>
      </c>
      <c r="F5094" t="s">
        <v>697</v>
      </c>
      <c r="G5094" t="s">
        <v>625</v>
      </c>
      <c r="H5094" t="s">
        <v>626</v>
      </c>
    </row>
    <row r="5095" spans="1:8" x14ac:dyDescent="0.25">
      <c r="A5095">
        <v>586315</v>
      </c>
      <c r="B5095" t="s">
        <v>995</v>
      </c>
      <c r="C5095">
        <v>6210</v>
      </c>
      <c r="D5095" t="s">
        <v>969</v>
      </c>
      <c r="E5095" t="s">
        <v>967</v>
      </c>
      <c r="F5095" t="s">
        <v>697</v>
      </c>
      <c r="G5095" t="s">
        <v>625</v>
      </c>
      <c r="H5095" t="s">
        <v>626</v>
      </c>
    </row>
    <row r="5096" spans="1:8" x14ac:dyDescent="0.25">
      <c r="A5096">
        <v>586323</v>
      </c>
      <c r="B5096" t="s">
        <v>996</v>
      </c>
      <c r="C5096">
        <v>6218</v>
      </c>
      <c r="D5096" t="s">
        <v>971</v>
      </c>
      <c r="E5096" t="s">
        <v>967</v>
      </c>
      <c r="F5096" t="s">
        <v>697</v>
      </c>
      <c r="G5096" t="s">
        <v>625</v>
      </c>
      <c r="H5096" t="s">
        <v>626</v>
      </c>
    </row>
    <row r="5097" spans="1:8" x14ac:dyDescent="0.25">
      <c r="A5097">
        <v>586331</v>
      </c>
      <c r="B5097" t="s">
        <v>670</v>
      </c>
      <c r="C5097">
        <v>6218</v>
      </c>
      <c r="D5097" t="s">
        <v>971</v>
      </c>
      <c r="E5097" t="s">
        <v>967</v>
      </c>
      <c r="F5097" t="s">
        <v>697</v>
      </c>
      <c r="G5097" t="s">
        <v>625</v>
      </c>
      <c r="H5097" t="s">
        <v>626</v>
      </c>
    </row>
    <row r="5098" spans="1:8" x14ac:dyDescent="0.25">
      <c r="A5098">
        <v>586340</v>
      </c>
      <c r="B5098" t="s">
        <v>997</v>
      </c>
      <c r="C5098">
        <v>6210</v>
      </c>
      <c r="D5098" t="s">
        <v>969</v>
      </c>
      <c r="E5098" t="s">
        <v>967</v>
      </c>
      <c r="F5098" t="s">
        <v>697</v>
      </c>
      <c r="G5098" t="s">
        <v>625</v>
      </c>
      <c r="H5098" t="s">
        <v>626</v>
      </c>
    </row>
    <row r="5099" spans="1:8" x14ac:dyDescent="0.25">
      <c r="A5099">
        <v>586358</v>
      </c>
      <c r="B5099" t="s">
        <v>165</v>
      </c>
      <c r="C5099">
        <v>6206</v>
      </c>
      <c r="D5099" t="s">
        <v>697</v>
      </c>
      <c r="E5099" t="s">
        <v>967</v>
      </c>
      <c r="F5099" t="s">
        <v>697</v>
      </c>
      <c r="G5099" t="s">
        <v>625</v>
      </c>
      <c r="H5099" t="s">
        <v>626</v>
      </c>
    </row>
    <row r="5100" spans="1:8" x14ac:dyDescent="0.25">
      <c r="A5100">
        <v>586366</v>
      </c>
      <c r="B5100" t="s">
        <v>998</v>
      </c>
      <c r="C5100">
        <v>6218</v>
      </c>
      <c r="D5100" t="s">
        <v>971</v>
      </c>
      <c r="E5100" t="s">
        <v>967</v>
      </c>
      <c r="F5100" t="s">
        <v>697</v>
      </c>
      <c r="G5100" t="s">
        <v>625</v>
      </c>
      <c r="H5100" t="s">
        <v>626</v>
      </c>
    </row>
    <row r="5101" spans="1:8" x14ac:dyDescent="0.25">
      <c r="A5101">
        <v>586374</v>
      </c>
      <c r="B5101" t="s">
        <v>999</v>
      </c>
      <c r="C5101">
        <v>6206</v>
      </c>
      <c r="D5101" t="s">
        <v>697</v>
      </c>
      <c r="E5101" t="s">
        <v>967</v>
      </c>
      <c r="F5101" t="s">
        <v>697</v>
      </c>
      <c r="G5101" t="s">
        <v>625</v>
      </c>
      <c r="H5101" t="s">
        <v>626</v>
      </c>
    </row>
    <row r="5102" spans="1:8" x14ac:dyDescent="0.25">
      <c r="A5102">
        <v>586382</v>
      </c>
      <c r="B5102" t="s">
        <v>1000</v>
      </c>
      <c r="C5102">
        <v>6210</v>
      </c>
      <c r="D5102" t="s">
        <v>969</v>
      </c>
      <c r="E5102" t="s">
        <v>967</v>
      </c>
      <c r="F5102" t="s">
        <v>697</v>
      </c>
      <c r="G5102" t="s">
        <v>625</v>
      </c>
      <c r="H5102" t="s">
        <v>626</v>
      </c>
    </row>
    <row r="5103" spans="1:8" x14ac:dyDescent="0.25">
      <c r="A5103">
        <v>586391</v>
      </c>
      <c r="B5103" t="s">
        <v>833</v>
      </c>
      <c r="C5103">
        <v>6210</v>
      </c>
      <c r="D5103" t="s">
        <v>969</v>
      </c>
      <c r="E5103" t="s">
        <v>967</v>
      </c>
      <c r="F5103" t="s">
        <v>697</v>
      </c>
      <c r="G5103" t="s">
        <v>625</v>
      </c>
      <c r="H5103" t="s">
        <v>626</v>
      </c>
    </row>
    <row r="5104" spans="1:8" x14ac:dyDescent="0.25">
      <c r="A5104">
        <v>586404</v>
      </c>
      <c r="B5104" t="s">
        <v>1001</v>
      </c>
      <c r="C5104">
        <v>6218</v>
      </c>
      <c r="D5104" t="s">
        <v>971</v>
      </c>
      <c r="E5104" t="s">
        <v>967</v>
      </c>
      <c r="F5104" t="s">
        <v>697</v>
      </c>
      <c r="G5104" t="s">
        <v>625</v>
      </c>
      <c r="H5104" t="s">
        <v>626</v>
      </c>
    </row>
    <row r="5105" spans="1:8" x14ac:dyDescent="0.25">
      <c r="A5105">
        <v>586412</v>
      </c>
      <c r="B5105" t="s">
        <v>498</v>
      </c>
      <c r="C5105">
        <v>6206</v>
      </c>
      <c r="D5105" t="s">
        <v>697</v>
      </c>
      <c r="E5105" t="s">
        <v>967</v>
      </c>
      <c r="F5105" t="s">
        <v>697</v>
      </c>
      <c r="G5105" t="s">
        <v>625</v>
      </c>
      <c r="H5105" t="s">
        <v>626</v>
      </c>
    </row>
    <row r="5106" spans="1:8" x14ac:dyDescent="0.25">
      <c r="A5106">
        <v>586421</v>
      </c>
      <c r="B5106" t="s">
        <v>1002</v>
      </c>
      <c r="C5106">
        <v>6210</v>
      </c>
      <c r="D5106" t="s">
        <v>969</v>
      </c>
      <c r="E5106" t="s">
        <v>967</v>
      </c>
      <c r="F5106" t="s">
        <v>697</v>
      </c>
      <c r="G5106" t="s">
        <v>625</v>
      </c>
      <c r="H5106" t="s">
        <v>626</v>
      </c>
    </row>
    <row r="5107" spans="1:8" x14ac:dyDescent="0.25">
      <c r="A5107">
        <v>586439</v>
      </c>
      <c r="B5107" t="s">
        <v>1003</v>
      </c>
      <c r="C5107">
        <v>6210</v>
      </c>
      <c r="D5107" t="s">
        <v>969</v>
      </c>
      <c r="E5107" t="s">
        <v>967</v>
      </c>
      <c r="F5107" t="s">
        <v>697</v>
      </c>
      <c r="G5107" t="s">
        <v>625</v>
      </c>
      <c r="H5107" t="s">
        <v>626</v>
      </c>
    </row>
    <row r="5108" spans="1:8" x14ac:dyDescent="0.25">
      <c r="A5108">
        <v>586447</v>
      </c>
      <c r="B5108" t="s">
        <v>1004</v>
      </c>
      <c r="C5108">
        <v>6210</v>
      </c>
      <c r="D5108" t="s">
        <v>969</v>
      </c>
      <c r="E5108" t="s">
        <v>967</v>
      </c>
      <c r="F5108" t="s">
        <v>697</v>
      </c>
      <c r="G5108" t="s">
        <v>625</v>
      </c>
      <c r="H5108" t="s">
        <v>626</v>
      </c>
    </row>
    <row r="5109" spans="1:8" x14ac:dyDescent="0.25">
      <c r="A5109">
        <v>586455</v>
      </c>
      <c r="B5109" t="s">
        <v>1005</v>
      </c>
      <c r="C5109">
        <v>6218</v>
      </c>
      <c r="D5109" t="s">
        <v>971</v>
      </c>
      <c r="E5109" t="s">
        <v>967</v>
      </c>
      <c r="F5109" t="s">
        <v>697</v>
      </c>
      <c r="G5109" t="s">
        <v>625</v>
      </c>
      <c r="H5109" t="s">
        <v>626</v>
      </c>
    </row>
    <row r="5110" spans="1:8" x14ac:dyDescent="0.25">
      <c r="A5110">
        <v>586463</v>
      </c>
      <c r="B5110" t="s">
        <v>1006</v>
      </c>
      <c r="C5110">
        <v>6206</v>
      </c>
      <c r="D5110" t="s">
        <v>697</v>
      </c>
      <c r="E5110" t="s">
        <v>967</v>
      </c>
      <c r="F5110" t="s">
        <v>697</v>
      </c>
      <c r="G5110" t="s">
        <v>625</v>
      </c>
      <c r="H5110" t="s">
        <v>626</v>
      </c>
    </row>
    <row r="5111" spans="1:8" x14ac:dyDescent="0.25">
      <c r="A5111">
        <v>586471</v>
      </c>
      <c r="B5111" t="s">
        <v>1007</v>
      </c>
      <c r="C5111">
        <v>6210</v>
      </c>
      <c r="D5111" t="s">
        <v>969</v>
      </c>
      <c r="E5111" t="s">
        <v>967</v>
      </c>
      <c r="F5111" t="s">
        <v>697</v>
      </c>
      <c r="G5111" t="s">
        <v>625</v>
      </c>
      <c r="H5111" t="s">
        <v>626</v>
      </c>
    </row>
    <row r="5112" spans="1:8" x14ac:dyDescent="0.25">
      <c r="A5112">
        <v>586480</v>
      </c>
      <c r="B5112" t="s">
        <v>738</v>
      </c>
      <c r="C5112">
        <v>6206</v>
      </c>
      <c r="D5112" t="s">
        <v>697</v>
      </c>
      <c r="E5112" t="s">
        <v>967</v>
      </c>
      <c r="F5112" t="s">
        <v>697</v>
      </c>
      <c r="G5112" t="s">
        <v>625</v>
      </c>
      <c r="H5112" t="s">
        <v>626</v>
      </c>
    </row>
    <row r="5113" spans="1:8" x14ac:dyDescent="0.25">
      <c r="A5113">
        <v>586498</v>
      </c>
      <c r="B5113" t="s">
        <v>1008</v>
      </c>
      <c r="C5113">
        <v>6206</v>
      </c>
      <c r="D5113" t="s">
        <v>697</v>
      </c>
      <c r="E5113" t="s">
        <v>967</v>
      </c>
      <c r="F5113" t="s">
        <v>697</v>
      </c>
      <c r="G5113" t="s">
        <v>625</v>
      </c>
      <c r="H5113" t="s">
        <v>626</v>
      </c>
    </row>
    <row r="5114" spans="1:8" x14ac:dyDescent="0.25">
      <c r="A5114">
        <v>586501</v>
      </c>
      <c r="B5114" t="s">
        <v>1009</v>
      </c>
      <c r="C5114">
        <v>6218</v>
      </c>
      <c r="D5114" t="s">
        <v>971</v>
      </c>
      <c r="E5114" t="s">
        <v>967</v>
      </c>
      <c r="F5114" t="s">
        <v>697</v>
      </c>
      <c r="G5114" t="s">
        <v>625</v>
      </c>
      <c r="H5114" t="s">
        <v>626</v>
      </c>
    </row>
    <row r="5115" spans="1:8" x14ac:dyDescent="0.25">
      <c r="A5115">
        <v>586510</v>
      </c>
      <c r="B5115" t="s">
        <v>1010</v>
      </c>
      <c r="C5115">
        <v>6206</v>
      </c>
      <c r="D5115" t="s">
        <v>697</v>
      </c>
      <c r="E5115" t="s">
        <v>967</v>
      </c>
      <c r="F5115" t="s">
        <v>697</v>
      </c>
      <c r="G5115" t="s">
        <v>625</v>
      </c>
      <c r="H5115" t="s">
        <v>626</v>
      </c>
    </row>
    <row r="5116" spans="1:8" x14ac:dyDescent="0.25">
      <c r="A5116">
        <v>586528</v>
      </c>
      <c r="B5116" t="s">
        <v>1011</v>
      </c>
      <c r="C5116">
        <v>6206</v>
      </c>
      <c r="D5116" t="s">
        <v>697</v>
      </c>
      <c r="E5116" t="s">
        <v>967</v>
      </c>
      <c r="F5116" t="s">
        <v>697</v>
      </c>
      <c r="G5116" t="s">
        <v>625</v>
      </c>
      <c r="H5116" t="s">
        <v>626</v>
      </c>
    </row>
    <row r="5117" spans="1:8" x14ac:dyDescent="0.25">
      <c r="A5117">
        <v>586536</v>
      </c>
      <c r="B5117" t="s">
        <v>1012</v>
      </c>
      <c r="C5117">
        <v>6210</v>
      </c>
      <c r="D5117" t="s">
        <v>969</v>
      </c>
      <c r="E5117" t="s">
        <v>967</v>
      </c>
      <c r="F5117" t="s">
        <v>697</v>
      </c>
      <c r="G5117" t="s">
        <v>625</v>
      </c>
      <c r="H5117" t="s">
        <v>626</v>
      </c>
    </row>
    <row r="5118" spans="1:8" x14ac:dyDescent="0.25">
      <c r="A5118">
        <v>586544</v>
      </c>
      <c r="B5118" t="s">
        <v>1013</v>
      </c>
      <c r="C5118">
        <v>6210</v>
      </c>
      <c r="D5118" t="s">
        <v>969</v>
      </c>
      <c r="E5118" t="s">
        <v>967</v>
      </c>
      <c r="F5118" t="s">
        <v>697</v>
      </c>
      <c r="G5118" t="s">
        <v>625</v>
      </c>
      <c r="H5118" t="s">
        <v>626</v>
      </c>
    </row>
    <row r="5119" spans="1:8" x14ac:dyDescent="0.25">
      <c r="A5119">
        <v>586552</v>
      </c>
      <c r="B5119" t="s">
        <v>1014</v>
      </c>
      <c r="C5119">
        <v>6210</v>
      </c>
      <c r="D5119" t="s">
        <v>969</v>
      </c>
      <c r="E5119" t="s">
        <v>967</v>
      </c>
      <c r="F5119" t="s">
        <v>697</v>
      </c>
      <c r="G5119" t="s">
        <v>625</v>
      </c>
      <c r="H5119" t="s">
        <v>626</v>
      </c>
    </row>
    <row r="5120" spans="1:8" x14ac:dyDescent="0.25">
      <c r="A5120">
        <v>586561</v>
      </c>
      <c r="B5120" t="s">
        <v>1015</v>
      </c>
      <c r="C5120">
        <v>6206</v>
      </c>
      <c r="D5120" t="s">
        <v>697</v>
      </c>
      <c r="E5120" t="s">
        <v>967</v>
      </c>
      <c r="F5120" t="s">
        <v>697</v>
      </c>
      <c r="G5120" t="s">
        <v>625</v>
      </c>
      <c r="H5120" t="s">
        <v>626</v>
      </c>
    </row>
    <row r="5121" spans="1:8" x14ac:dyDescent="0.25">
      <c r="A5121">
        <v>586579</v>
      </c>
      <c r="B5121" t="s">
        <v>1016</v>
      </c>
      <c r="C5121">
        <v>6210</v>
      </c>
      <c r="D5121" t="s">
        <v>969</v>
      </c>
      <c r="E5121" t="s">
        <v>967</v>
      </c>
      <c r="F5121" t="s">
        <v>697</v>
      </c>
      <c r="G5121" t="s">
        <v>625</v>
      </c>
      <c r="H5121" t="s">
        <v>626</v>
      </c>
    </row>
    <row r="5122" spans="1:8" x14ac:dyDescent="0.25">
      <c r="A5122">
        <v>586587</v>
      </c>
      <c r="B5122" t="s">
        <v>1017</v>
      </c>
      <c r="C5122">
        <v>6218</v>
      </c>
      <c r="D5122" t="s">
        <v>971</v>
      </c>
      <c r="E5122" t="s">
        <v>967</v>
      </c>
      <c r="F5122" t="s">
        <v>697</v>
      </c>
      <c r="G5122" t="s">
        <v>625</v>
      </c>
      <c r="H5122" t="s">
        <v>626</v>
      </c>
    </row>
    <row r="5123" spans="1:8" x14ac:dyDescent="0.25">
      <c r="A5123">
        <v>586595</v>
      </c>
      <c r="B5123" t="s">
        <v>1018</v>
      </c>
      <c r="C5123">
        <v>6210</v>
      </c>
      <c r="D5123" t="s">
        <v>969</v>
      </c>
      <c r="E5123" t="s">
        <v>967</v>
      </c>
      <c r="F5123" t="s">
        <v>697</v>
      </c>
      <c r="G5123" t="s">
        <v>625</v>
      </c>
      <c r="H5123" t="s">
        <v>626</v>
      </c>
    </row>
    <row r="5124" spans="1:8" x14ac:dyDescent="0.25">
      <c r="A5124">
        <v>586609</v>
      </c>
      <c r="B5124" t="s">
        <v>1019</v>
      </c>
      <c r="C5124">
        <v>6206</v>
      </c>
      <c r="D5124" t="s">
        <v>697</v>
      </c>
      <c r="E5124" t="s">
        <v>967</v>
      </c>
      <c r="F5124" t="s">
        <v>697</v>
      </c>
      <c r="G5124" t="s">
        <v>625</v>
      </c>
      <c r="H5124" t="s">
        <v>626</v>
      </c>
    </row>
    <row r="5125" spans="1:8" x14ac:dyDescent="0.25">
      <c r="A5125">
        <v>586617</v>
      </c>
      <c r="B5125" t="s">
        <v>1020</v>
      </c>
      <c r="C5125">
        <v>6218</v>
      </c>
      <c r="D5125" t="s">
        <v>971</v>
      </c>
      <c r="E5125" t="s">
        <v>967</v>
      </c>
      <c r="F5125" t="s">
        <v>697</v>
      </c>
      <c r="G5125" t="s">
        <v>625</v>
      </c>
      <c r="H5125" t="s">
        <v>626</v>
      </c>
    </row>
    <row r="5126" spans="1:8" x14ac:dyDescent="0.25">
      <c r="A5126">
        <v>586625</v>
      </c>
      <c r="B5126" t="s">
        <v>1021</v>
      </c>
      <c r="C5126">
        <v>6210</v>
      </c>
      <c r="D5126" t="s">
        <v>969</v>
      </c>
      <c r="E5126" t="s">
        <v>967</v>
      </c>
      <c r="F5126" t="s">
        <v>697</v>
      </c>
      <c r="G5126" t="s">
        <v>625</v>
      </c>
      <c r="H5126" t="s">
        <v>626</v>
      </c>
    </row>
    <row r="5127" spans="1:8" x14ac:dyDescent="0.25">
      <c r="A5127">
        <v>586633</v>
      </c>
      <c r="B5127" t="s">
        <v>1022</v>
      </c>
      <c r="C5127">
        <v>6210</v>
      </c>
      <c r="D5127" t="s">
        <v>969</v>
      </c>
      <c r="E5127" t="s">
        <v>967</v>
      </c>
      <c r="F5127" t="s">
        <v>697</v>
      </c>
      <c r="G5127" t="s">
        <v>625</v>
      </c>
      <c r="H5127" t="s">
        <v>626</v>
      </c>
    </row>
    <row r="5128" spans="1:8" x14ac:dyDescent="0.25">
      <c r="A5128">
        <v>586641</v>
      </c>
      <c r="B5128" t="s">
        <v>1023</v>
      </c>
      <c r="C5128">
        <v>6210</v>
      </c>
      <c r="D5128" t="s">
        <v>969</v>
      </c>
      <c r="E5128" t="s">
        <v>967</v>
      </c>
      <c r="F5128" t="s">
        <v>697</v>
      </c>
      <c r="G5128" t="s">
        <v>625</v>
      </c>
      <c r="H5128" t="s">
        <v>626</v>
      </c>
    </row>
    <row r="5129" spans="1:8" x14ac:dyDescent="0.25">
      <c r="A5129">
        <v>586650</v>
      </c>
      <c r="B5129" t="s">
        <v>1024</v>
      </c>
      <c r="C5129">
        <v>6218</v>
      </c>
      <c r="D5129" t="s">
        <v>971</v>
      </c>
      <c r="E5129" t="s">
        <v>967</v>
      </c>
      <c r="F5129" t="s">
        <v>697</v>
      </c>
      <c r="G5129" t="s">
        <v>625</v>
      </c>
      <c r="H5129" t="s">
        <v>626</v>
      </c>
    </row>
    <row r="5130" spans="1:8" x14ac:dyDescent="0.25">
      <c r="A5130">
        <v>586668</v>
      </c>
      <c r="B5130" t="s">
        <v>1025</v>
      </c>
      <c r="C5130">
        <v>6210</v>
      </c>
      <c r="D5130" t="s">
        <v>969</v>
      </c>
      <c r="E5130" t="s">
        <v>967</v>
      </c>
      <c r="F5130" t="s">
        <v>697</v>
      </c>
      <c r="G5130" t="s">
        <v>625</v>
      </c>
      <c r="H5130" t="s">
        <v>626</v>
      </c>
    </row>
    <row r="5131" spans="1:8" x14ac:dyDescent="0.25">
      <c r="A5131">
        <v>586676</v>
      </c>
      <c r="B5131" t="s">
        <v>1026</v>
      </c>
      <c r="C5131">
        <v>6206</v>
      </c>
      <c r="D5131" t="s">
        <v>697</v>
      </c>
      <c r="E5131" t="s">
        <v>967</v>
      </c>
      <c r="F5131" t="s">
        <v>697</v>
      </c>
      <c r="G5131" t="s">
        <v>625</v>
      </c>
      <c r="H5131" t="s">
        <v>626</v>
      </c>
    </row>
    <row r="5132" spans="1:8" x14ac:dyDescent="0.25">
      <c r="A5132">
        <v>586684</v>
      </c>
      <c r="B5132" t="s">
        <v>1027</v>
      </c>
      <c r="C5132">
        <v>6218</v>
      </c>
      <c r="D5132" t="s">
        <v>971</v>
      </c>
      <c r="E5132" t="s">
        <v>967</v>
      </c>
      <c r="F5132" t="s">
        <v>697</v>
      </c>
      <c r="G5132" t="s">
        <v>625</v>
      </c>
      <c r="H5132" t="s">
        <v>626</v>
      </c>
    </row>
    <row r="5133" spans="1:8" x14ac:dyDescent="0.25">
      <c r="A5133">
        <v>586692</v>
      </c>
      <c r="B5133" t="s">
        <v>657</v>
      </c>
      <c r="C5133">
        <v>6210</v>
      </c>
      <c r="D5133" t="s">
        <v>969</v>
      </c>
      <c r="E5133" t="s">
        <v>967</v>
      </c>
      <c r="F5133" t="s">
        <v>697</v>
      </c>
      <c r="G5133" t="s">
        <v>625</v>
      </c>
      <c r="H5133" t="s">
        <v>626</v>
      </c>
    </row>
    <row r="5134" spans="1:8" x14ac:dyDescent="0.25">
      <c r="A5134">
        <v>586706</v>
      </c>
      <c r="B5134" t="s">
        <v>1028</v>
      </c>
      <c r="C5134">
        <v>6210</v>
      </c>
      <c r="D5134" t="s">
        <v>969</v>
      </c>
      <c r="E5134" t="s">
        <v>967</v>
      </c>
      <c r="F5134" t="s">
        <v>697</v>
      </c>
      <c r="G5134" t="s">
        <v>625</v>
      </c>
      <c r="H5134" t="s">
        <v>626</v>
      </c>
    </row>
    <row r="5135" spans="1:8" x14ac:dyDescent="0.25">
      <c r="A5135">
        <v>586714</v>
      </c>
      <c r="B5135" t="s">
        <v>1029</v>
      </c>
      <c r="C5135">
        <v>6218</v>
      </c>
      <c r="D5135" t="s">
        <v>971</v>
      </c>
      <c r="E5135" t="s">
        <v>967</v>
      </c>
      <c r="F5135" t="s">
        <v>697</v>
      </c>
      <c r="G5135" t="s">
        <v>625</v>
      </c>
      <c r="H5135" t="s">
        <v>626</v>
      </c>
    </row>
    <row r="5136" spans="1:8" x14ac:dyDescent="0.25">
      <c r="A5136">
        <v>586722</v>
      </c>
      <c r="B5136" t="s">
        <v>971</v>
      </c>
      <c r="C5136">
        <v>6218</v>
      </c>
      <c r="D5136" t="s">
        <v>971</v>
      </c>
      <c r="E5136" t="s">
        <v>967</v>
      </c>
      <c r="F5136" t="s">
        <v>697</v>
      </c>
      <c r="G5136" t="s">
        <v>625</v>
      </c>
      <c r="H5136" t="s">
        <v>626</v>
      </c>
    </row>
    <row r="5137" spans="1:8" x14ac:dyDescent="0.25">
      <c r="A5137">
        <v>586731</v>
      </c>
      <c r="B5137" t="s">
        <v>1030</v>
      </c>
      <c r="C5137">
        <v>6210</v>
      </c>
      <c r="D5137" t="s">
        <v>969</v>
      </c>
      <c r="E5137" t="s">
        <v>967</v>
      </c>
      <c r="F5137" t="s">
        <v>697</v>
      </c>
      <c r="G5137" t="s">
        <v>625</v>
      </c>
      <c r="H5137" t="s">
        <v>626</v>
      </c>
    </row>
    <row r="5138" spans="1:8" x14ac:dyDescent="0.25">
      <c r="A5138">
        <v>586749</v>
      </c>
      <c r="B5138" t="s">
        <v>1031</v>
      </c>
      <c r="C5138">
        <v>6210</v>
      </c>
      <c r="D5138" t="s">
        <v>969</v>
      </c>
      <c r="E5138" t="s">
        <v>967</v>
      </c>
      <c r="F5138" t="s">
        <v>697</v>
      </c>
      <c r="G5138" t="s">
        <v>625</v>
      </c>
      <c r="H5138" t="s">
        <v>626</v>
      </c>
    </row>
    <row r="5139" spans="1:8" x14ac:dyDescent="0.25">
      <c r="A5139">
        <v>586757</v>
      </c>
      <c r="B5139" t="s">
        <v>1032</v>
      </c>
      <c r="C5139">
        <v>6218</v>
      </c>
      <c r="D5139" t="s">
        <v>971</v>
      </c>
      <c r="E5139" t="s">
        <v>967</v>
      </c>
      <c r="F5139" t="s">
        <v>697</v>
      </c>
      <c r="G5139" t="s">
        <v>625</v>
      </c>
      <c r="H5139" t="s">
        <v>626</v>
      </c>
    </row>
    <row r="5140" spans="1:8" x14ac:dyDescent="0.25">
      <c r="A5140">
        <v>586765</v>
      </c>
      <c r="B5140" t="s">
        <v>1033</v>
      </c>
      <c r="C5140">
        <v>6210</v>
      </c>
      <c r="D5140" t="s">
        <v>969</v>
      </c>
      <c r="E5140" t="s">
        <v>967</v>
      </c>
      <c r="F5140" t="s">
        <v>697</v>
      </c>
      <c r="G5140" t="s">
        <v>625</v>
      </c>
      <c r="H5140" t="s">
        <v>626</v>
      </c>
    </row>
    <row r="5141" spans="1:8" x14ac:dyDescent="0.25">
      <c r="A5141">
        <v>586773</v>
      </c>
      <c r="B5141" t="s">
        <v>1034</v>
      </c>
      <c r="C5141">
        <v>6210</v>
      </c>
      <c r="D5141" t="s">
        <v>969</v>
      </c>
      <c r="E5141" t="s">
        <v>967</v>
      </c>
      <c r="F5141" t="s">
        <v>697</v>
      </c>
      <c r="G5141" t="s">
        <v>625</v>
      </c>
      <c r="H5141" t="s">
        <v>626</v>
      </c>
    </row>
    <row r="5142" spans="1:8" x14ac:dyDescent="0.25">
      <c r="A5142">
        <v>586781</v>
      </c>
      <c r="B5142" t="s">
        <v>1035</v>
      </c>
      <c r="C5142">
        <v>6210</v>
      </c>
      <c r="D5142" t="s">
        <v>969</v>
      </c>
      <c r="E5142" t="s">
        <v>967</v>
      </c>
      <c r="F5142" t="s">
        <v>697</v>
      </c>
      <c r="G5142" t="s">
        <v>625</v>
      </c>
      <c r="H5142" t="s">
        <v>626</v>
      </c>
    </row>
    <row r="5143" spans="1:8" x14ac:dyDescent="0.25">
      <c r="A5143">
        <v>586790</v>
      </c>
      <c r="B5143" t="s">
        <v>1036</v>
      </c>
      <c r="C5143">
        <v>6210</v>
      </c>
      <c r="D5143" t="s">
        <v>969</v>
      </c>
      <c r="E5143" t="s">
        <v>967</v>
      </c>
      <c r="F5143" t="s">
        <v>697</v>
      </c>
      <c r="G5143" t="s">
        <v>625</v>
      </c>
      <c r="H5143" t="s">
        <v>626</v>
      </c>
    </row>
    <row r="5144" spans="1:8" x14ac:dyDescent="0.25">
      <c r="A5144">
        <v>586803</v>
      </c>
      <c r="B5144" t="s">
        <v>1037</v>
      </c>
      <c r="C5144">
        <v>6210</v>
      </c>
      <c r="D5144" t="s">
        <v>969</v>
      </c>
      <c r="E5144" t="s">
        <v>967</v>
      </c>
      <c r="F5144" t="s">
        <v>697</v>
      </c>
      <c r="G5144" t="s">
        <v>625</v>
      </c>
      <c r="H5144" t="s">
        <v>626</v>
      </c>
    </row>
    <row r="5145" spans="1:8" x14ac:dyDescent="0.25">
      <c r="A5145">
        <v>586811</v>
      </c>
      <c r="B5145" t="s">
        <v>1038</v>
      </c>
      <c r="C5145">
        <v>6210</v>
      </c>
      <c r="D5145" t="s">
        <v>969</v>
      </c>
      <c r="E5145" t="s">
        <v>967</v>
      </c>
      <c r="F5145" t="s">
        <v>697</v>
      </c>
      <c r="G5145" t="s">
        <v>625</v>
      </c>
      <c r="H5145" t="s">
        <v>626</v>
      </c>
    </row>
    <row r="5146" spans="1:8" x14ac:dyDescent="0.25">
      <c r="A5146">
        <v>586820</v>
      </c>
      <c r="B5146" t="s">
        <v>1039</v>
      </c>
      <c r="C5146">
        <v>6210</v>
      </c>
      <c r="D5146" t="s">
        <v>969</v>
      </c>
      <c r="E5146" t="s">
        <v>967</v>
      </c>
      <c r="F5146" t="s">
        <v>697</v>
      </c>
      <c r="G5146" t="s">
        <v>625</v>
      </c>
      <c r="H5146" t="s">
        <v>626</v>
      </c>
    </row>
    <row r="5147" spans="1:8" x14ac:dyDescent="0.25">
      <c r="A5147">
        <v>586838</v>
      </c>
      <c r="B5147" t="s">
        <v>1040</v>
      </c>
      <c r="C5147">
        <v>6218</v>
      </c>
      <c r="D5147" t="s">
        <v>971</v>
      </c>
      <c r="E5147" t="s">
        <v>967</v>
      </c>
      <c r="F5147" t="s">
        <v>697</v>
      </c>
      <c r="G5147" t="s">
        <v>625</v>
      </c>
      <c r="H5147" t="s">
        <v>626</v>
      </c>
    </row>
    <row r="5148" spans="1:8" x14ac:dyDescent="0.25">
      <c r="A5148">
        <v>586846</v>
      </c>
      <c r="B5148" t="s">
        <v>4685</v>
      </c>
      <c r="C5148">
        <v>6105</v>
      </c>
      <c r="D5148" t="s">
        <v>4685</v>
      </c>
      <c r="E5148" t="s">
        <v>4686</v>
      </c>
      <c r="F5148" t="s">
        <v>4685</v>
      </c>
      <c r="G5148" t="s">
        <v>4687</v>
      </c>
      <c r="H5148" t="s">
        <v>4688</v>
      </c>
    </row>
    <row r="5149" spans="1:8" x14ac:dyDescent="0.25">
      <c r="A5149">
        <v>586854</v>
      </c>
      <c r="B5149" t="s">
        <v>4908</v>
      </c>
      <c r="C5149">
        <v>6105</v>
      </c>
      <c r="D5149" t="s">
        <v>4685</v>
      </c>
      <c r="E5149" t="s">
        <v>4686</v>
      </c>
      <c r="F5149" t="s">
        <v>4685</v>
      </c>
      <c r="G5149" t="s">
        <v>4687</v>
      </c>
      <c r="H5149" t="s">
        <v>4688</v>
      </c>
    </row>
    <row r="5150" spans="1:8" x14ac:dyDescent="0.25">
      <c r="A5150">
        <v>586862</v>
      </c>
      <c r="B5150" t="s">
        <v>4909</v>
      </c>
      <c r="C5150">
        <v>6105</v>
      </c>
      <c r="D5150" t="s">
        <v>4685</v>
      </c>
      <c r="E5150" t="s">
        <v>4686</v>
      </c>
      <c r="F5150" t="s">
        <v>4685</v>
      </c>
      <c r="G5150" t="s">
        <v>4687</v>
      </c>
      <c r="H5150" t="s">
        <v>4688</v>
      </c>
    </row>
    <row r="5151" spans="1:8" x14ac:dyDescent="0.25">
      <c r="A5151">
        <v>586871</v>
      </c>
      <c r="B5151" t="s">
        <v>1301</v>
      </c>
      <c r="C5151">
        <v>7204</v>
      </c>
      <c r="D5151" t="s">
        <v>5236</v>
      </c>
      <c r="E5151" t="s">
        <v>5224</v>
      </c>
      <c r="F5151" t="s">
        <v>5223</v>
      </c>
      <c r="G5151" t="s">
        <v>5225</v>
      </c>
      <c r="H5151" t="s">
        <v>5226</v>
      </c>
    </row>
    <row r="5152" spans="1:8" x14ac:dyDescent="0.25">
      <c r="A5152">
        <v>586889</v>
      </c>
      <c r="B5152" t="s">
        <v>4910</v>
      </c>
      <c r="C5152">
        <v>6105</v>
      </c>
      <c r="D5152" t="s">
        <v>4685</v>
      </c>
      <c r="E5152" t="s">
        <v>4686</v>
      </c>
      <c r="F5152" t="s">
        <v>4685</v>
      </c>
      <c r="G5152" t="s">
        <v>4687</v>
      </c>
      <c r="H5152" t="s">
        <v>4688</v>
      </c>
    </row>
    <row r="5153" spans="1:8" x14ac:dyDescent="0.25">
      <c r="A5153">
        <v>586897</v>
      </c>
      <c r="B5153" t="s">
        <v>4911</v>
      </c>
      <c r="C5153">
        <v>6105</v>
      </c>
      <c r="D5153" t="s">
        <v>4685</v>
      </c>
      <c r="E5153" t="s">
        <v>4686</v>
      </c>
      <c r="F5153" t="s">
        <v>4685</v>
      </c>
      <c r="G5153" t="s">
        <v>4687</v>
      </c>
      <c r="H5153" t="s">
        <v>4688</v>
      </c>
    </row>
    <row r="5154" spans="1:8" x14ac:dyDescent="0.25">
      <c r="A5154">
        <v>586901</v>
      </c>
      <c r="B5154" t="s">
        <v>1612</v>
      </c>
      <c r="C5154">
        <v>6112</v>
      </c>
      <c r="D5154" t="s">
        <v>4912</v>
      </c>
      <c r="E5154" t="s">
        <v>4686</v>
      </c>
      <c r="F5154" t="s">
        <v>4685</v>
      </c>
      <c r="G5154" t="s">
        <v>4687</v>
      </c>
      <c r="H5154" t="s">
        <v>4688</v>
      </c>
    </row>
    <row r="5155" spans="1:8" x14ac:dyDescent="0.25">
      <c r="A5155">
        <v>586919</v>
      </c>
      <c r="B5155" t="s">
        <v>5350</v>
      </c>
      <c r="C5155">
        <v>7204</v>
      </c>
      <c r="D5155" t="s">
        <v>5236</v>
      </c>
      <c r="E5155" t="s">
        <v>5224</v>
      </c>
      <c r="F5155" t="s">
        <v>5223</v>
      </c>
      <c r="G5155" t="s">
        <v>5225</v>
      </c>
      <c r="H5155" t="s">
        <v>5226</v>
      </c>
    </row>
    <row r="5156" spans="1:8" x14ac:dyDescent="0.25">
      <c r="A5156">
        <v>586927</v>
      </c>
      <c r="B5156" t="s">
        <v>4913</v>
      </c>
      <c r="C5156">
        <v>6105</v>
      </c>
      <c r="D5156" t="s">
        <v>4685</v>
      </c>
      <c r="E5156" t="s">
        <v>4686</v>
      </c>
      <c r="F5156" t="s">
        <v>4685</v>
      </c>
      <c r="G5156" t="s">
        <v>4687</v>
      </c>
      <c r="H5156" t="s">
        <v>4688</v>
      </c>
    </row>
    <row r="5157" spans="1:8" x14ac:dyDescent="0.25">
      <c r="A5157">
        <v>586943</v>
      </c>
      <c r="B5157" t="s">
        <v>4914</v>
      </c>
      <c r="C5157">
        <v>6105</v>
      </c>
      <c r="D5157" t="s">
        <v>4685</v>
      </c>
      <c r="E5157" t="s">
        <v>4686</v>
      </c>
      <c r="F5157" t="s">
        <v>4685</v>
      </c>
      <c r="G5157" t="s">
        <v>4687</v>
      </c>
      <c r="H5157" t="s">
        <v>4688</v>
      </c>
    </row>
    <row r="5158" spans="1:8" x14ac:dyDescent="0.25">
      <c r="A5158">
        <v>586951</v>
      </c>
      <c r="B5158" t="s">
        <v>4915</v>
      </c>
      <c r="C5158">
        <v>6105</v>
      </c>
      <c r="D5158" t="s">
        <v>4685</v>
      </c>
      <c r="E5158" t="s">
        <v>4686</v>
      </c>
      <c r="F5158" t="s">
        <v>4685</v>
      </c>
      <c r="G5158" t="s">
        <v>4687</v>
      </c>
      <c r="H5158" t="s">
        <v>4688</v>
      </c>
    </row>
    <row r="5159" spans="1:8" x14ac:dyDescent="0.25">
      <c r="A5159">
        <v>586960</v>
      </c>
      <c r="B5159" t="s">
        <v>5351</v>
      </c>
      <c r="C5159">
        <v>7209</v>
      </c>
      <c r="D5159" t="s">
        <v>5238</v>
      </c>
      <c r="E5159" t="s">
        <v>5224</v>
      </c>
      <c r="F5159" t="s">
        <v>5223</v>
      </c>
      <c r="G5159" t="s">
        <v>5225</v>
      </c>
      <c r="H5159" t="s">
        <v>5226</v>
      </c>
    </row>
    <row r="5160" spans="1:8" x14ac:dyDescent="0.25">
      <c r="A5160">
        <v>586978</v>
      </c>
      <c r="B5160" t="s">
        <v>4916</v>
      </c>
      <c r="C5160">
        <v>6105</v>
      </c>
      <c r="D5160" t="s">
        <v>4685</v>
      </c>
      <c r="E5160" t="s">
        <v>4686</v>
      </c>
      <c r="F5160" t="s">
        <v>4685</v>
      </c>
      <c r="G5160" t="s">
        <v>4687</v>
      </c>
      <c r="H5160" t="s">
        <v>4688</v>
      </c>
    </row>
    <row r="5161" spans="1:8" x14ac:dyDescent="0.25">
      <c r="A5161">
        <v>586986</v>
      </c>
      <c r="B5161" t="s">
        <v>4917</v>
      </c>
      <c r="C5161">
        <v>6105</v>
      </c>
      <c r="D5161" t="s">
        <v>4685</v>
      </c>
      <c r="E5161" t="s">
        <v>4686</v>
      </c>
      <c r="F5161" t="s">
        <v>4685</v>
      </c>
      <c r="G5161" t="s">
        <v>4687</v>
      </c>
      <c r="H5161" t="s">
        <v>4688</v>
      </c>
    </row>
    <row r="5162" spans="1:8" x14ac:dyDescent="0.25">
      <c r="A5162">
        <v>586994</v>
      </c>
      <c r="B5162" t="s">
        <v>5352</v>
      </c>
      <c r="C5162">
        <v>7209</v>
      </c>
      <c r="D5162" t="s">
        <v>5238</v>
      </c>
      <c r="E5162" t="s">
        <v>5224</v>
      </c>
      <c r="F5162" t="s">
        <v>5223</v>
      </c>
      <c r="G5162" t="s">
        <v>5225</v>
      </c>
      <c r="H5162" t="s">
        <v>5226</v>
      </c>
    </row>
    <row r="5163" spans="1:8" x14ac:dyDescent="0.25">
      <c r="A5163">
        <v>587001</v>
      </c>
      <c r="B5163" t="s">
        <v>4918</v>
      </c>
      <c r="C5163">
        <v>6112</v>
      </c>
      <c r="D5163" t="s">
        <v>4912</v>
      </c>
      <c r="E5163" t="s">
        <v>4686</v>
      </c>
      <c r="F5163" t="s">
        <v>4685</v>
      </c>
      <c r="G5163" t="s">
        <v>4687</v>
      </c>
      <c r="H5163" t="s">
        <v>4688</v>
      </c>
    </row>
    <row r="5164" spans="1:8" x14ac:dyDescent="0.25">
      <c r="A5164">
        <v>587010</v>
      </c>
      <c r="B5164" t="s">
        <v>4919</v>
      </c>
      <c r="C5164">
        <v>6105</v>
      </c>
      <c r="D5164" t="s">
        <v>4685</v>
      </c>
      <c r="E5164" t="s">
        <v>4686</v>
      </c>
      <c r="F5164" t="s">
        <v>4685</v>
      </c>
      <c r="G5164" t="s">
        <v>4687</v>
      </c>
      <c r="H5164" t="s">
        <v>4688</v>
      </c>
    </row>
    <row r="5165" spans="1:8" x14ac:dyDescent="0.25">
      <c r="A5165">
        <v>587028</v>
      </c>
      <c r="B5165" t="s">
        <v>4920</v>
      </c>
      <c r="C5165">
        <v>6105</v>
      </c>
      <c r="D5165" t="s">
        <v>4685</v>
      </c>
      <c r="E5165" t="s">
        <v>4686</v>
      </c>
      <c r="F5165" t="s">
        <v>4685</v>
      </c>
      <c r="G5165" t="s">
        <v>4687</v>
      </c>
      <c r="H5165" t="s">
        <v>4688</v>
      </c>
    </row>
    <row r="5166" spans="1:8" x14ac:dyDescent="0.25">
      <c r="A5166">
        <v>587036</v>
      </c>
      <c r="B5166" t="s">
        <v>4921</v>
      </c>
      <c r="C5166">
        <v>6105</v>
      </c>
      <c r="D5166" t="s">
        <v>4685</v>
      </c>
      <c r="E5166" t="s">
        <v>4686</v>
      </c>
      <c r="F5166" t="s">
        <v>4685</v>
      </c>
      <c r="G5166" t="s">
        <v>4687</v>
      </c>
      <c r="H5166" t="s">
        <v>4688</v>
      </c>
    </row>
    <row r="5167" spans="1:8" x14ac:dyDescent="0.25">
      <c r="A5167">
        <v>587044</v>
      </c>
      <c r="B5167" t="s">
        <v>4922</v>
      </c>
      <c r="C5167">
        <v>6105</v>
      </c>
      <c r="D5167" t="s">
        <v>4685</v>
      </c>
      <c r="E5167" t="s">
        <v>4686</v>
      </c>
      <c r="F5167" t="s">
        <v>4685</v>
      </c>
      <c r="G5167" t="s">
        <v>4687</v>
      </c>
      <c r="H5167" t="s">
        <v>4688</v>
      </c>
    </row>
    <row r="5168" spans="1:8" x14ac:dyDescent="0.25">
      <c r="A5168">
        <v>587052</v>
      </c>
      <c r="B5168" t="s">
        <v>1960</v>
      </c>
      <c r="C5168">
        <v>7213</v>
      </c>
      <c r="D5168" t="s">
        <v>5223</v>
      </c>
      <c r="E5168" t="s">
        <v>5224</v>
      </c>
      <c r="F5168" t="s">
        <v>5223</v>
      </c>
      <c r="G5168" t="s">
        <v>5225</v>
      </c>
      <c r="H5168" t="s">
        <v>5226</v>
      </c>
    </row>
    <row r="5169" spans="1:8" x14ac:dyDescent="0.25">
      <c r="A5169">
        <v>587061</v>
      </c>
      <c r="B5169" t="s">
        <v>4923</v>
      </c>
      <c r="C5169">
        <v>6112</v>
      </c>
      <c r="D5169" t="s">
        <v>4912</v>
      </c>
      <c r="E5169" t="s">
        <v>4686</v>
      </c>
      <c r="F5169" t="s">
        <v>4685</v>
      </c>
      <c r="G5169" t="s">
        <v>4687</v>
      </c>
      <c r="H5169" t="s">
        <v>4688</v>
      </c>
    </row>
    <row r="5170" spans="1:8" x14ac:dyDescent="0.25">
      <c r="A5170">
        <v>587079</v>
      </c>
      <c r="B5170" t="s">
        <v>4924</v>
      </c>
      <c r="C5170">
        <v>6112</v>
      </c>
      <c r="D5170" t="s">
        <v>4912</v>
      </c>
      <c r="E5170" t="s">
        <v>4686</v>
      </c>
      <c r="F5170" t="s">
        <v>4685</v>
      </c>
      <c r="G5170" t="s">
        <v>4687</v>
      </c>
      <c r="H5170" t="s">
        <v>4688</v>
      </c>
    </row>
    <row r="5171" spans="1:8" x14ac:dyDescent="0.25">
      <c r="A5171">
        <v>587087</v>
      </c>
      <c r="B5171" t="s">
        <v>4925</v>
      </c>
      <c r="C5171">
        <v>6105</v>
      </c>
      <c r="D5171" t="s">
        <v>4685</v>
      </c>
      <c r="E5171" t="s">
        <v>4686</v>
      </c>
      <c r="F5171" t="s">
        <v>4685</v>
      </c>
      <c r="G5171" t="s">
        <v>4687</v>
      </c>
      <c r="H5171" t="s">
        <v>4688</v>
      </c>
    </row>
    <row r="5172" spans="1:8" x14ac:dyDescent="0.25">
      <c r="A5172">
        <v>587095</v>
      </c>
      <c r="B5172" t="s">
        <v>4926</v>
      </c>
      <c r="C5172">
        <v>6105</v>
      </c>
      <c r="D5172" t="s">
        <v>4685</v>
      </c>
      <c r="E5172" t="s">
        <v>4686</v>
      </c>
      <c r="F5172" t="s">
        <v>4685</v>
      </c>
      <c r="G5172" t="s">
        <v>4687</v>
      </c>
      <c r="H5172" t="s">
        <v>4688</v>
      </c>
    </row>
    <row r="5173" spans="1:8" x14ac:dyDescent="0.25">
      <c r="A5173">
        <v>587109</v>
      </c>
      <c r="B5173" t="s">
        <v>4927</v>
      </c>
      <c r="C5173">
        <v>6112</v>
      </c>
      <c r="D5173" t="s">
        <v>4912</v>
      </c>
      <c r="E5173" t="s">
        <v>4686</v>
      </c>
      <c r="F5173" t="s">
        <v>4685</v>
      </c>
      <c r="G5173" t="s">
        <v>4687</v>
      </c>
      <c r="H5173" t="s">
        <v>4688</v>
      </c>
    </row>
    <row r="5174" spans="1:8" x14ac:dyDescent="0.25">
      <c r="A5174">
        <v>587117</v>
      </c>
      <c r="B5174" t="s">
        <v>4928</v>
      </c>
      <c r="C5174">
        <v>6105</v>
      </c>
      <c r="D5174" t="s">
        <v>4685</v>
      </c>
      <c r="E5174" t="s">
        <v>4686</v>
      </c>
      <c r="F5174" t="s">
        <v>4685</v>
      </c>
      <c r="G5174" t="s">
        <v>4687</v>
      </c>
      <c r="H5174" t="s">
        <v>4688</v>
      </c>
    </row>
    <row r="5175" spans="1:8" x14ac:dyDescent="0.25">
      <c r="A5175">
        <v>587125</v>
      </c>
      <c r="B5175" t="s">
        <v>4929</v>
      </c>
      <c r="C5175">
        <v>6105</v>
      </c>
      <c r="D5175" t="s">
        <v>4685</v>
      </c>
      <c r="E5175" t="s">
        <v>4686</v>
      </c>
      <c r="F5175" t="s">
        <v>4685</v>
      </c>
      <c r="G5175" t="s">
        <v>4687</v>
      </c>
      <c r="H5175" t="s">
        <v>4688</v>
      </c>
    </row>
    <row r="5176" spans="1:8" x14ac:dyDescent="0.25">
      <c r="A5176">
        <v>587141</v>
      </c>
      <c r="B5176" t="s">
        <v>4930</v>
      </c>
      <c r="C5176">
        <v>6105</v>
      </c>
      <c r="D5176" t="s">
        <v>4685</v>
      </c>
      <c r="E5176" t="s">
        <v>4686</v>
      </c>
      <c r="F5176" t="s">
        <v>4685</v>
      </c>
      <c r="G5176" t="s">
        <v>4687</v>
      </c>
      <c r="H5176" t="s">
        <v>4688</v>
      </c>
    </row>
    <row r="5177" spans="1:8" x14ac:dyDescent="0.25">
      <c r="A5177">
        <v>587150</v>
      </c>
      <c r="B5177" t="s">
        <v>4931</v>
      </c>
      <c r="C5177">
        <v>6105</v>
      </c>
      <c r="D5177" t="s">
        <v>4685</v>
      </c>
      <c r="E5177" t="s">
        <v>4686</v>
      </c>
      <c r="F5177" t="s">
        <v>4685</v>
      </c>
      <c r="G5177" t="s">
        <v>4687</v>
      </c>
      <c r="H5177" t="s">
        <v>4688</v>
      </c>
    </row>
    <row r="5178" spans="1:8" x14ac:dyDescent="0.25">
      <c r="A5178">
        <v>587168</v>
      </c>
      <c r="B5178" t="s">
        <v>4932</v>
      </c>
      <c r="C5178">
        <v>6105</v>
      </c>
      <c r="D5178" t="s">
        <v>4685</v>
      </c>
      <c r="E5178" t="s">
        <v>4686</v>
      </c>
      <c r="F5178" t="s">
        <v>4685</v>
      </c>
      <c r="G5178" t="s">
        <v>4687</v>
      </c>
      <c r="H5178" t="s">
        <v>4688</v>
      </c>
    </row>
    <row r="5179" spans="1:8" x14ac:dyDescent="0.25">
      <c r="A5179">
        <v>587176</v>
      </c>
      <c r="B5179" t="s">
        <v>4933</v>
      </c>
      <c r="C5179">
        <v>6105</v>
      </c>
      <c r="D5179" t="s">
        <v>4685</v>
      </c>
      <c r="E5179" t="s">
        <v>4686</v>
      </c>
      <c r="F5179" t="s">
        <v>4685</v>
      </c>
      <c r="G5179" t="s">
        <v>4687</v>
      </c>
      <c r="H5179" t="s">
        <v>4688</v>
      </c>
    </row>
    <row r="5180" spans="1:8" x14ac:dyDescent="0.25">
      <c r="A5180">
        <v>587184</v>
      </c>
      <c r="B5180" t="s">
        <v>4934</v>
      </c>
      <c r="C5180">
        <v>6112</v>
      </c>
      <c r="D5180" t="s">
        <v>4912</v>
      </c>
      <c r="E5180" t="s">
        <v>4686</v>
      </c>
      <c r="F5180" t="s">
        <v>4685</v>
      </c>
      <c r="G5180" t="s">
        <v>4687</v>
      </c>
      <c r="H5180" t="s">
        <v>4688</v>
      </c>
    </row>
    <row r="5181" spans="1:8" x14ac:dyDescent="0.25">
      <c r="A5181">
        <v>587192</v>
      </c>
      <c r="B5181" t="s">
        <v>4935</v>
      </c>
      <c r="C5181">
        <v>6112</v>
      </c>
      <c r="D5181" t="s">
        <v>4912</v>
      </c>
      <c r="E5181" t="s">
        <v>4686</v>
      </c>
      <c r="F5181" t="s">
        <v>4685</v>
      </c>
      <c r="G5181" t="s">
        <v>4687</v>
      </c>
      <c r="H5181" t="s">
        <v>4688</v>
      </c>
    </row>
    <row r="5182" spans="1:8" x14ac:dyDescent="0.25">
      <c r="A5182">
        <v>587206</v>
      </c>
      <c r="B5182" t="s">
        <v>4936</v>
      </c>
      <c r="C5182">
        <v>6112</v>
      </c>
      <c r="D5182" t="s">
        <v>4912</v>
      </c>
      <c r="E5182" t="s">
        <v>4686</v>
      </c>
      <c r="F5182" t="s">
        <v>4685</v>
      </c>
      <c r="G5182" t="s">
        <v>4687</v>
      </c>
      <c r="H5182" t="s">
        <v>4688</v>
      </c>
    </row>
    <row r="5183" spans="1:8" x14ac:dyDescent="0.25">
      <c r="A5183">
        <v>587214</v>
      </c>
      <c r="B5183" t="s">
        <v>1240</v>
      </c>
      <c r="C5183">
        <v>6112</v>
      </c>
      <c r="D5183" t="s">
        <v>4912</v>
      </c>
      <c r="E5183" t="s">
        <v>4686</v>
      </c>
      <c r="F5183" t="s">
        <v>4685</v>
      </c>
      <c r="G5183" t="s">
        <v>4687</v>
      </c>
      <c r="H5183" t="s">
        <v>4688</v>
      </c>
    </row>
    <row r="5184" spans="1:8" x14ac:dyDescent="0.25">
      <c r="A5184">
        <v>587222</v>
      </c>
      <c r="B5184" t="s">
        <v>4937</v>
      </c>
      <c r="C5184">
        <v>6105</v>
      </c>
      <c r="D5184" t="s">
        <v>4685</v>
      </c>
      <c r="E5184" t="s">
        <v>4686</v>
      </c>
      <c r="F5184" t="s">
        <v>4685</v>
      </c>
      <c r="G5184" t="s">
        <v>4687</v>
      </c>
      <c r="H5184" t="s">
        <v>4688</v>
      </c>
    </row>
    <row r="5185" spans="1:8" x14ac:dyDescent="0.25">
      <c r="A5185">
        <v>587231</v>
      </c>
      <c r="B5185" t="s">
        <v>4938</v>
      </c>
      <c r="C5185">
        <v>6112</v>
      </c>
      <c r="D5185" t="s">
        <v>4912</v>
      </c>
      <c r="E5185" t="s">
        <v>4686</v>
      </c>
      <c r="F5185" t="s">
        <v>4685</v>
      </c>
      <c r="G5185" t="s">
        <v>4687</v>
      </c>
      <c r="H5185" t="s">
        <v>4688</v>
      </c>
    </row>
    <row r="5186" spans="1:8" x14ac:dyDescent="0.25">
      <c r="A5186">
        <v>587249</v>
      </c>
      <c r="B5186" t="s">
        <v>4939</v>
      </c>
      <c r="C5186">
        <v>6105</v>
      </c>
      <c r="D5186" t="s">
        <v>4685</v>
      </c>
      <c r="E5186" t="s">
        <v>4686</v>
      </c>
      <c r="F5186" t="s">
        <v>4685</v>
      </c>
      <c r="G5186" t="s">
        <v>4687</v>
      </c>
      <c r="H5186" t="s">
        <v>4688</v>
      </c>
    </row>
    <row r="5187" spans="1:8" x14ac:dyDescent="0.25">
      <c r="A5187">
        <v>587257</v>
      </c>
      <c r="B5187" t="s">
        <v>5353</v>
      </c>
      <c r="C5187">
        <v>7203</v>
      </c>
      <c r="D5187" t="s">
        <v>5235</v>
      </c>
      <c r="E5187" t="s">
        <v>5234</v>
      </c>
      <c r="F5187" t="s">
        <v>5235</v>
      </c>
      <c r="G5187" t="s">
        <v>5225</v>
      </c>
      <c r="H5187" t="s">
        <v>5226</v>
      </c>
    </row>
    <row r="5188" spans="1:8" x14ac:dyDescent="0.25">
      <c r="A5188">
        <v>587265</v>
      </c>
      <c r="B5188" t="s">
        <v>4940</v>
      </c>
      <c r="C5188">
        <v>6105</v>
      </c>
      <c r="D5188" t="s">
        <v>4685</v>
      </c>
      <c r="E5188" t="s">
        <v>4686</v>
      </c>
      <c r="F5188" t="s">
        <v>4685</v>
      </c>
      <c r="G5188" t="s">
        <v>4687</v>
      </c>
      <c r="H5188" t="s">
        <v>4688</v>
      </c>
    </row>
    <row r="5189" spans="1:8" x14ac:dyDescent="0.25">
      <c r="A5189">
        <v>587273</v>
      </c>
      <c r="B5189" t="s">
        <v>4941</v>
      </c>
      <c r="C5189">
        <v>6105</v>
      </c>
      <c r="D5189" t="s">
        <v>4685</v>
      </c>
      <c r="E5189" t="s">
        <v>4686</v>
      </c>
      <c r="F5189" t="s">
        <v>4685</v>
      </c>
      <c r="G5189" t="s">
        <v>4687</v>
      </c>
      <c r="H5189" t="s">
        <v>4688</v>
      </c>
    </row>
    <row r="5190" spans="1:8" x14ac:dyDescent="0.25">
      <c r="A5190">
        <v>587281</v>
      </c>
      <c r="B5190" t="s">
        <v>4942</v>
      </c>
      <c r="C5190">
        <v>6105</v>
      </c>
      <c r="D5190" t="s">
        <v>4685</v>
      </c>
      <c r="E5190" t="s">
        <v>4686</v>
      </c>
      <c r="F5190" t="s">
        <v>4685</v>
      </c>
      <c r="G5190" t="s">
        <v>4687</v>
      </c>
      <c r="H5190" t="s">
        <v>4688</v>
      </c>
    </row>
    <row r="5191" spans="1:8" x14ac:dyDescent="0.25">
      <c r="A5191">
        <v>587290</v>
      </c>
      <c r="B5191" t="s">
        <v>4943</v>
      </c>
      <c r="C5191">
        <v>6105</v>
      </c>
      <c r="D5191" t="s">
        <v>4685</v>
      </c>
      <c r="E5191" t="s">
        <v>4686</v>
      </c>
      <c r="F5191" t="s">
        <v>4685</v>
      </c>
      <c r="G5191" t="s">
        <v>4687</v>
      </c>
      <c r="H5191" t="s">
        <v>4688</v>
      </c>
    </row>
    <row r="5192" spans="1:8" x14ac:dyDescent="0.25">
      <c r="A5192">
        <v>587303</v>
      </c>
      <c r="B5192" t="s">
        <v>1351</v>
      </c>
      <c r="C5192">
        <v>6112</v>
      </c>
      <c r="D5192" t="s">
        <v>4912</v>
      </c>
      <c r="E5192" t="s">
        <v>4686</v>
      </c>
      <c r="F5192" t="s">
        <v>4685</v>
      </c>
      <c r="G5192" t="s">
        <v>4687</v>
      </c>
      <c r="H5192" t="s">
        <v>4688</v>
      </c>
    </row>
    <row r="5193" spans="1:8" x14ac:dyDescent="0.25">
      <c r="A5193">
        <v>587320</v>
      </c>
      <c r="B5193" t="s">
        <v>4944</v>
      </c>
      <c r="C5193">
        <v>6105</v>
      </c>
      <c r="D5193" t="s">
        <v>4685</v>
      </c>
      <c r="E5193" t="s">
        <v>4686</v>
      </c>
      <c r="F5193" t="s">
        <v>4685</v>
      </c>
      <c r="G5193" t="s">
        <v>4687</v>
      </c>
      <c r="H5193" t="s">
        <v>4688</v>
      </c>
    </row>
    <row r="5194" spans="1:8" x14ac:dyDescent="0.25">
      <c r="A5194">
        <v>587338</v>
      </c>
      <c r="B5194" t="s">
        <v>4044</v>
      </c>
      <c r="C5194">
        <v>6105</v>
      </c>
      <c r="D5194" t="s">
        <v>4685</v>
      </c>
      <c r="E5194" t="s">
        <v>4686</v>
      </c>
      <c r="F5194" t="s">
        <v>4685</v>
      </c>
      <c r="G5194" t="s">
        <v>4687</v>
      </c>
      <c r="H5194" t="s">
        <v>4688</v>
      </c>
    </row>
    <row r="5195" spans="1:8" x14ac:dyDescent="0.25">
      <c r="A5195">
        <v>587346</v>
      </c>
      <c r="B5195" t="s">
        <v>4045</v>
      </c>
      <c r="C5195">
        <v>6105</v>
      </c>
      <c r="D5195" t="s">
        <v>4685</v>
      </c>
      <c r="E5195" t="s">
        <v>4686</v>
      </c>
      <c r="F5195" t="s">
        <v>4685</v>
      </c>
      <c r="G5195" t="s">
        <v>4687</v>
      </c>
      <c r="H5195" t="s">
        <v>4688</v>
      </c>
    </row>
    <row r="5196" spans="1:8" x14ac:dyDescent="0.25">
      <c r="A5196">
        <v>587354</v>
      </c>
      <c r="B5196" t="s">
        <v>5354</v>
      </c>
      <c r="C5196">
        <v>7203</v>
      </c>
      <c r="D5196" t="s">
        <v>5235</v>
      </c>
      <c r="E5196" t="s">
        <v>5234</v>
      </c>
      <c r="F5196" t="s">
        <v>5235</v>
      </c>
      <c r="G5196" t="s">
        <v>5225</v>
      </c>
      <c r="H5196" t="s">
        <v>5226</v>
      </c>
    </row>
    <row r="5197" spans="1:8" x14ac:dyDescent="0.25">
      <c r="A5197">
        <v>587362</v>
      </c>
      <c r="B5197" t="s">
        <v>103</v>
      </c>
      <c r="C5197">
        <v>6105</v>
      </c>
      <c r="D5197" t="s">
        <v>4685</v>
      </c>
      <c r="E5197" t="s">
        <v>4686</v>
      </c>
      <c r="F5197" t="s">
        <v>4685</v>
      </c>
      <c r="G5197" t="s">
        <v>4687</v>
      </c>
      <c r="H5197" t="s">
        <v>4688</v>
      </c>
    </row>
    <row r="5198" spans="1:8" x14ac:dyDescent="0.25">
      <c r="A5198">
        <v>587371</v>
      </c>
      <c r="B5198" t="s">
        <v>4945</v>
      </c>
      <c r="C5198">
        <v>6112</v>
      </c>
      <c r="D5198" t="s">
        <v>4912</v>
      </c>
      <c r="E5198" t="s">
        <v>4686</v>
      </c>
      <c r="F5198" t="s">
        <v>4685</v>
      </c>
      <c r="G5198" t="s">
        <v>4687</v>
      </c>
      <c r="H5198" t="s">
        <v>4688</v>
      </c>
    </row>
    <row r="5199" spans="1:8" x14ac:dyDescent="0.25">
      <c r="A5199">
        <v>587389</v>
      </c>
      <c r="B5199" t="s">
        <v>702</v>
      </c>
      <c r="C5199">
        <v>6112</v>
      </c>
      <c r="D5199" t="s">
        <v>4912</v>
      </c>
      <c r="E5199" t="s">
        <v>4686</v>
      </c>
      <c r="F5199" t="s">
        <v>4685</v>
      </c>
      <c r="G5199" t="s">
        <v>4687</v>
      </c>
      <c r="H5199" t="s">
        <v>4688</v>
      </c>
    </row>
    <row r="5200" spans="1:8" x14ac:dyDescent="0.25">
      <c r="A5200">
        <v>587397</v>
      </c>
      <c r="B5200" t="s">
        <v>5355</v>
      </c>
      <c r="C5200">
        <v>7203</v>
      </c>
      <c r="D5200" t="s">
        <v>5235</v>
      </c>
      <c r="E5200" t="s">
        <v>5234</v>
      </c>
      <c r="F5200" t="s">
        <v>5235</v>
      </c>
      <c r="G5200" t="s">
        <v>5225</v>
      </c>
      <c r="H5200" t="s">
        <v>5226</v>
      </c>
    </row>
    <row r="5201" spans="1:8" x14ac:dyDescent="0.25">
      <c r="A5201">
        <v>587401</v>
      </c>
      <c r="B5201" t="s">
        <v>992</v>
      </c>
      <c r="C5201">
        <v>6105</v>
      </c>
      <c r="D5201" t="s">
        <v>4685</v>
      </c>
      <c r="E5201" t="s">
        <v>4686</v>
      </c>
      <c r="F5201" t="s">
        <v>4685</v>
      </c>
      <c r="G5201" t="s">
        <v>4687</v>
      </c>
      <c r="H5201" t="s">
        <v>4688</v>
      </c>
    </row>
    <row r="5202" spans="1:8" x14ac:dyDescent="0.25">
      <c r="A5202">
        <v>587419</v>
      </c>
      <c r="B5202" t="s">
        <v>4946</v>
      </c>
      <c r="C5202">
        <v>6112</v>
      </c>
      <c r="D5202" t="s">
        <v>4912</v>
      </c>
      <c r="E5202" t="s">
        <v>4686</v>
      </c>
      <c r="F5202" t="s">
        <v>4685</v>
      </c>
      <c r="G5202" t="s">
        <v>4687</v>
      </c>
      <c r="H5202" t="s">
        <v>4688</v>
      </c>
    </row>
    <row r="5203" spans="1:8" x14ac:dyDescent="0.25">
      <c r="A5203">
        <v>587427</v>
      </c>
      <c r="B5203" t="s">
        <v>2279</v>
      </c>
      <c r="C5203">
        <v>6105</v>
      </c>
      <c r="D5203" t="s">
        <v>4685</v>
      </c>
      <c r="E5203" t="s">
        <v>4686</v>
      </c>
      <c r="F5203" t="s">
        <v>4685</v>
      </c>
      <c r="G5203" t="s">
        <v>4687</v>
      </c>
      <c r="H5203" t="s">
        <v>4688</v>
      </c>
    </row>
    <row r="5204" spans="1:8" x14ac:dyDescent="0.25">
      <c r="A5204">
        <v>587435</v>
      </c>
      <c r="B5204" t="s">
        <v>4947</v>
      </c>
      <c r="C5204">
        <v>6112</v>
      </c>
      <c r="D5204" t="s">
        <v>4912</v>
      </c>
      <c r="E5204" t="s">
        <v>4686</v>
      </c>
      <c r="F5204" t="s">
        <v>4685</v>
      </c>
      <c r="G5204" t="s">
        <v>4687</v>
      </c>
      <c r="H5204" t="s">
        <v>4688</v>
      </c>
    </row>
    <row r="5205" spans="1:8" x14ac:dyDescent="0.25">
      <c r="A5205">
        <v>587443</v>
      </c>
      <c r="B5205" t="s">
        <v>4948</v>
      </c>
      <c r="C5205">
        <v>6112</v>
      </c>
      <c r="D5205" t="s">
        <v>4912</v>
      </c>
      <c r="E5205" t="s">
        <v>4686</v>
      </c>
      <c r="F5205" t="s">
        <v>4685</v>
      </c>
      <c r="G5205" t="s">
        <v>4687</v>
      </c>
      <c r="H5205" t="s">
        <v>4688</v>
      </c>
    </row>
    <row r="5206" spans="1:8" x14ac:dyDescent="0.25">
      <c r="A5206">
        <v>587451</v>
      </c>
      <c r="B5206" t="s">
        <v>2234</v>
      </c>
      <c r="C5206">
        <v>6112</v>
      </c>
      <c r="D5206" t="s">
        <v>4912</v>
      </c>
      <c r="E5206" t="s">
        <v>4686</v>
      </c>
      <c r="F5206" t="s">
        <v>4685</v>
      </c>
      <c r="G5206" t="s">
        <v>4687</v>
      </c>
      <c r="H5206" t="s">
        <v>4688</v>
      </c>
    </row>
    <row r="5207" spans="1:8" x14ac:dyDescent="0.25">
      <c r="A5207">
        <v>587460</v>
      </c>
      <c r="B5207" t="s">
        <v>4949</v>
      </c>
      <c r="C5207">
        <v>6113</v>
      </c>
      <c r="D5207" t="s">
        <v>4694</v>
      </c>
      <c r="E5207" t="s">
        <v>4693</v>
      </c>
      <c r="F5207" t="s">
        <v>4694</v>
      </c>
      <c r="G5207" t="s">
        <v>4687</v>
      </c>
      <c r="H5207" t="s">
        <v>4688</v>
      </c>
    </row>
    <row r="5208" spans="1:8" x14ac:dyDescent="0.25">
      <c r="A5208">
        <v>587478</v>
      </c>
      <c r="B5208" t="s">
        <v>4950</v>
      </c>
      <c r="C5208">
        <v>6105</v>
      </c>
      <c r="D5208" t="s">
        <v>4685</v>
      </c>
      <c r="E5208" t="s">
        <v>4686</v>
      </c>
      <c r="F5208" t="s">
        <v>4685</v>
      </c>
      <c r="G5208" t="s">
        <v>4687</v>
      </c>
      <c r="H5208" t="s">
        <v>4688</v>
      </c>
    </row>
    <row r="5209" spans="1:8" x14ac:dyDescent="0.25">
      <c r="A5209">
        <v>587486</v>
      </c>
      <c r="B5209" t="s">
        <v>4951</v>
      </c>
      <c r="C5209">
        <v>6105</v>
      </c>
      <c r="D5209" t="s">
        <v>4685</v>
      </c>
      <c r="E5209" t="s">
        <v>4686</v>
      </c>
      <c r="F5209" t="s">
        <v>4685</v>
      </c>
      <c r="G5209" t="s">
        <v>4687</v>
      </c>
      <c r="H5209" t="s">
        <v>4688</v>
      </c>
    </row>
    <row r="5210" spans="1:8" x14ac:dyDescent="0.25">
      <c r="A5210">
        <v>587494</v>
      </c>
      <c r="B5210" t="s">
        <v>1558</v>
      </c>
      <c r="C5210">
        <v>6112</v>
      </c>
      <c r="D5210" t="s">
        <v>4912</v>
      </c>
      <c r="E5210" t="s">
        <v>4686</v>
      </c>
      <c r="F5210" t="s">
        <v>4685</v>
      </c>
      <c r="G5210" t="s">
        <v>4687</v>
      </c>
      <c r="H5210" t="s">
        <v>4688</v>
      </c>
    </row>
    <row r="5211" spans="1:8" x14ac:dyDescent="0.25">
      <c r="A5211">
        <v>587508</v>
      </c>
      <c r="B5211" t="s">
        <v>4952</v>
      </c>
      <c r="C5211">
        <v>6105</v>
      </c>
      <c r="D5211" t="s">
        <v>4685</v>
      </c>
      <c r="E5211" t="s">
        <v>4686</v>
      </c>
      <c r="F5211" t="s">
        <v>4685</v>
      </c>
      <c r="G5211" t="s">
        <v>4687</v>
      </c>
      <c r="H5211" t="s">
        <v>4688</v>
      </c>
    </row>
    <row r="5212" spans="1:8" x14ac:dyDescent="0.25">
      <c r="A5212">
        <v>587516</v>
      </c>
      <c r="B5212" t="s">
        <v>4953</v>
      </c>
      <c r="C5212">
        <v>6114</v>
      </c>
      <c r="D5212" t="s">
        <v>4701</v>
      </c>
      <c r="E5212" t="s">
        <v>4702</v>
      </c>
      <c r="F5212" t="s">
        <v>4703</v>
      </c>
      <c r="G5212" t="s">
        <v>4687</v>
      </c>
      <c r="H5212" t="s">
        <v>4688</v>
      </c>
    </row>
    <row r="5213" spans="1:8" x14ac:dyDescent="0.25">
      <c r="A5213">
        <v>587524</v>
      </c>
      <c r="B5213" t="s">
        <v>4954</v>
      </c>
      <c r="C5213">
        <v>6105</v>
      </c>
      <c r="D5213" t="s">
        <v>4685</v>
      </c>
      <c r="E5213" t="s">
        <v>4686</v>
      </c>
      <c r="F5213" t="s">
        <v>4685</v>
      </c>
      <c r="G5213" t="s">
        <v>4687</v>
      </c>
      <c r="H5213" t="s">
        <v>4688</v>
      </c>
    </row>
    <row r="5214" spans="1:8" x14ac:dyDescent="0.25">
      <c r="A5214">
        <v>587532</v>
      </c>
      <c r="B5214" t="s">
        <v>3336</v>
      </c>
      <c r="C5214">
        <v>6105</v>
      </c>
      <c r="D5214" t="s">
        <v>4685</v>
      </c>
      <c r="E5214" t="s">
        <v>4686</v>
      </c>
      <c r="F5214" t="s">
        <v>4685</v>
      </c>
      <c r="G5214" t="s">
        <v>4687</v>
      </c>
      <c r="H5214" t="s">
        <v>4688</v>
      </c>
    </row>
    <row r="5215" spans="1:8" x14ac:dyDescent="0.25">
      <c r="A5215">
        <v>587541</v>
      </c>
      <c r="B5215" t="s">
        <v>2672</v>
      </c>
      <c r="C5215">
        <v>6112</v>
      </c>
      <c r="D5215" t="s">
        <v>4912</v>
      </c>
      <c r="E5215" t="s">
        <v>4686</v>
      </c>
      <c r="F5215" t="s">
        <v>4685</v>
      </c>
      <c r="G5215" t="s">
        <v>4687</v>
      </c>
      <c r="H5215" t="s">
        <v>4688</v>
      </c>
    </row>
    <row r="5216" spans="1:8" x14ac:dyDescent="0.25">
      <c r="A5216">
        <v>587559</v>
      </c>
      <c r="B5216" t="s">
        <v>4955</v>
      </c>
      <c r="C5216">
        <v>6112</v>
      </c>
      <c r="D5216" t="s">
        <v>4912</v>
      </c>
      <c r="E5216" t="s">
        <v>4686</v>
      </c>
      <c r="F5216" t="s">
        <v>4685</v>
      </c>
      <c r="G5216" t="s">
        <v>4687</v>
      </c>
      <c r="H5216" t="s">
        <v>4688</v>
      </c>
    </row>
    <row r="5217" spans="1:8" x14ac:dyDescent="0.25">
      <c r="A5217">
        <v>587567</v>
      </c>
      <c r="B5217" t="s">
        <v>4956</v>
      </c>
      <c r="C5217">
        <v>6112</v>
      </c>
      <c r="D5217" t="s">
        <v>4912</v>
      </c>
      <c r="E5217" t="s">
        <v>4686</v>
      </c>
      <c r="F5217" t="s">
        <v>4685</v>
      </c>
      <c r="G5217" t="s">
        <v>4687</v>
      </c>
      <c r="H5217" t="s">
        <v>4688</v>
      </c>
    </row>
    <row r="5218" spans="1:8" x14ac:dyDescent="0.25">
      <c r="A5218">
        <v>587575</v>
      </c>
      <c r="B5218" t="s">
        <v>4957</v>
      </c>
      <c r="C5218">
        <v>6105</v>
      </c>
      <c r="D5218" t="s">
        <v>4685</v>
      </c>
      <c r="E5218" t="s">
        <v>4686</v>
      </c>
      <c r="F5218" t="s">
        <v>4685</v>
      </c>
      <c r="G5218" t="s">
        <v>4687</v>
      </c>
      <c r="H5218" t="s">
        <v>4688</v>
      </c>
    </row>
    <row r="5219" spans="1:8" x14ac:dyDescent="0.25">
      <c r="A5219">
        <v>587583</v>
      </c>
      <c r="B5219" t="s">
        <v>4958</v>
      </c>
      <c r="C5219">
        <v>6112</v>
      </c>
      <c r="D5219" t="s">
        <v>4912</v>
      </c>
      <c r="E5219" t="s">
        <v>4686</v>
      </c>
      <c r="F5219" t="s">
        <v>4685</v>
      </c>
      <c r="G5219" t="s">
        <v>4687</v>
      </c>
      <c r="H5219" t="s">
        <v>4688</v>
      </c>
    </row>
    <row r="5220" spans="1:8" x14ac:dyDescent="0.25">
      <c r="A5220">
        <v>587591</v>
      </c>
      <c r="B5220" t="s">
        <v>4959</v>
      </c>
      <c r="C5220">
        <v>6112</v>
      </c>
      <c r="D5220" t="s">
        <v>4912</v>
      </c>
      <c r="E5220" t="s">
        <v>4686</v>
      </c>
      <c r="F5220" t="s">
        <v>4685</v>
      </c>
      <c r="G5220" t="s">
        <v>4687</v>
      </c>
      <c r="H5220" t="s">
        <v>4688</v>
      </c>
    </row>
    <row r="5221" spans="1:8" x14ac:dyDescent="0.25">
      <c r="A5221">
        <v>587605</v>
      </c>
      <c r="B5221" t="s">
        <v>4960</v>
      </c>
      <c r="C5221">
        <v>6106</v>
      </c>
      <c r="D5221" t="s">
        <v>4692</v>
      </c>
      <c r="E5221" t="s">
        <v>4693</v>
      </c>
      <c r="F5221" t="s">
        <v>4694</v>
      </c>
      <c r="G5221" t="s">
        <v>4687</v>
      </c>
      <c r="H5221" t="s">
        <v>4688</v>
      </c>
    </row>
    <row r="5222" spans="1:8" x14ac:dyDescent="0.25">
      <c r="A5222">
        <v>587613</v>
      </c>
      <c r="B5222" t="s">
        <v>654</v>
      </c>
      <c r="C5222">
        <v>6112</v>
      </c>
      <c r="D5222" t="s">
        <v>4912</v>
      </c>
      <c r="E5222" t="s">
        <v>4686</v>
      </c>
      <c r="F5222" t="s">
        <v>4685</v>
      </c>
      <c r="G5222" t="s">
        <v>4687</v>
      </c>
      <c r="H5222" t="s">
        <v>4688</v>
      </c>
    </row>
    <row r="5223" spans="1:8" x14ac:dyDescent="0.25">
      <c r="A5223">
        <v>587621</v>
      </c>
      <c r="B5223" t="s">
        <v>2906</v>
      </c>
      <c r="C5223">
        <v>6105</v>
      </c>
      <c r="D5223" t="s">
        <v>4685</v>
      </c>
      <c r="E5223" t="s">
        <v>4686</v>
      </c>
      <c r="F5223" t="s">
        <v>4685</v>
      </c>
      <c r="G5223" t="s">
        <v>4687</v>
      </c>
      <c r="H5223" t="s">
        <v>4688</v>
      </c>
    </row>
    <row r="5224" spans="1:8" x14ac:dyDescent="0.25">
      <c r="A5224">
        <v>587630</v>
      </c>
      <c r="B5224" t="s">
        <v>847</v>
      </c>
      <c r="C5224">
        <v>6112</v>
      </c>
      <c r="D5224" t="s">
        <v>4912</v>
      </c>
      <c r="E5224" t="s">
        <v>4686</v>
      </c>
      <c r="F5224" t="s">
        <v>4685</v>
      </c>
      <c r="G5224" t="s">
        <v>4687</v>
      </c>
      <c r="H5224" t="s">
        <v>4688</v>
      </c>
    </row>
    <row r="5225" spans="1:8" x14ac:dyDescent="0.25">
      <c r="A5225">
        <v>587648</v>
      </c>
      <c r="B5225" t="s">
        <v>4961</v>
      </c>
      <c r="C5225">
        <v>6105</v>
      </c>
      <c r="D5225" t="s">
        <v>4685</v>
      </c>
      <c r="E5225" t="s">
        <v>4686</v>
      </c>
      <c r="F5225" t="s">
        <v>4685</v>
      </c>
      <c r="G5225" t="s">
        <v>4687</v>
      </c>
      <c r="H5225" t="s">
        <v>4688</v>
      </c>
    </row>
    <row r="5226" spans="1:8" x14ac:dyDescent="0.25">
      <c r="A5226">
        <v>587656</v>
      </c>
      <c r="B5226" t="s">
        <v>4962</v>
      </c>
      <c r="C5226">
        <v>6105</v>
      </c>
      <c r="D5226" t="s">
        <v>4685</v>
      </c>
      <c r="E5226" t="s">
        <v>4686</v>
      </c>
      <c r="F5226" t="s">
        <v>4685</v>
      </c>
      <c r="G5226" t="s">
        <v>4687</v>
      </c>
      <c r="H5226" t="s">
        <v>4688</v>
      </c>
    </row>
    <row r="5227" spans="1:8" x14ac:dyDescent="0.25">
      <c r="A5227">
        <v>587664</v>
      </c>
      <c r="B5227" t="s">
        <v>4963</v>
      </c>
      <c r="C5227">
        <v>6106</v>
      </c>
      <c r="D5227" t="s">
        <v>4692</v>
      </c>
      <c r="E5227" t="s">
        <v>4693</v>
      </c>
      <c r="F5227" t="s">
        <v>4694</v>
      </c>
      <c r="G5227" t="s">
        <v>4687</v>
      </c>
      <c r="H5227" t="s">
        <v>4688</v>
      </c>
    </row>
    <row r="5228" spans="1:8" x14ac:dyDescent="0.25">
      <c r="A5228">
        <v>587672</v>
      </c>
      <c r="B5228" t="s">
        <v>4964</v>
      </c>
      <c r="C5228">
        <v>6112</v>
      </c>
      <c r="D5228" t="s">
        <v>4912</v>
      </c>
      <c r="E5228" t="s">
        <v>4686</v>
      </c>
      <c r="F5228" t="s">
        <v>4685</v>
      </c>
      <c r="G5228" t="s">
        <v>4687</v>
      </c>
      <c r="H5228" t="s">
        <v>4688</v>
      </c>
    </row>
    <row r="5229" spans="1:8" x14ac:dyDescent="0.25">
      <c r="A5229">
        <v>587681</v>
      </c>
      <c r="B5229" t="s">
        <v>942</v>
      </c>
      <c r="C5229">
        <v>6105</v>
      </c>
      <c r="D5229" t="s">
        <v>4685</v>
      </c>
      <c r="E5229" t="s">
        <v>4686</v>
      </c>
      <c r="F5229" t="s">
        <v>4685</v>
      </c>
      <c r="G5229" t="s">
        <v>4687</v>
      </c>
      <c r="H5229" t="s">
        <v>4688</v>
      </c>
    </row>
    <row r="5230" spans="1:8" x14ac:dyDescent="0.25">
      <c r="A5230">
        <v>587699</v>
      </c>
      <c r="B5230" t="s">
        <v>4965</v>
      </c>
      <c r="C5230">
        <v>6113</v>
      </c>
      <c r="D5230" t="s">
        <v>4694</v>
      </c>
      <c r="E5230" t="s">
        <v>4693</v>
      </c>
      <c r="F5230" t="s">
        <v>4694</v>
      </c>
      <c r="G5230" t="s">
        <v>4687</v>
      </c>
      <c r="H5230" t="s">
        <v>4688</v>
      </c>
    </row>
    <row r="5231" spans="1:8" x14ac:dyDescent="0.25">
      <c r="A5231">
        <v>587702</v>
      </c>
      <c r="B5231" t="s">
        <v>4966</v>
      </c>
      <c r="C5231">
        <v>6105</v>
      </c>
      <c r="D5231" t="s">
        <v>4685</v>
      </c>
      <c r="E5231" t="s">
        <v>4686</v>
      </c>
      <c r="F5231" t="s">
        <v>4685</v>
      </c>
      <c r="G5231" t="s">
        <v>4687</v>
      </c>
      <c r="H5231" t="s">
        <v>4688</v>
      </c>
    </row>
    <row r="5232" spans="1:8" x14ac:dyDescent="0.25">
      <c r="A5232">
        <v>587711</v>
      </c>
      <c r="B5232" t="s">
        <v>4967</v>
      </c>
      <c r="C5232">
        <v>6105</v>
      </c>
      <c r="D5232" t="s">
        <v>4685</v>
      </c>
      <c r="E5232" t="s">
        <v>4686</v>
      </c>
      <c r="F5232" t="s">
        <v>4685</v>
      </c>
      <c r="G5232" t="s">
        <v>4687</v>
      </c>
      <c r="H5232" t="s">
        <v>4688</v>
      </c>
    </row>
    <row r="5233" spans="1:8" x14ac:dyDescent="0.25">
      <c r="A5233">
        <v>587729</v>
      </c>
      <c r="B5233" t="s">
        <v>1041</v>
      </c>
      <c r="C5233">
        <v>6220</v>
      </c>
      <c r="D5233" t="s">
        <v>638</v>
      </c>
      <c r="E5233" t="s">
        <v>639</v>
      </c>
      <c r="F5233" t="s">
        <v>638</v>
      </c>
      <c r="G5233" t="s">
        <v>625</v>
      </c>
      <c r="H5233" t="s">
        <v>626</v>
      </c>
    </row>
    <row r="5234" spans="1:8" x14ac:dyDescent="0.25">
      <c r="A5234">
        <v>587737</v>
      </c>
      <c r="B5234" t="s">
        <v>4968</v>
      </c>
      <c r="C5234">
        <v>6101</v>
      </c>
      <c r="D5234" t="s">
        <v>4787</v>
      </c>
      <c r="E5234" t="s">
        <v>4702</v>
      </c>
      <c r="F5234" t="s">
        <v>4703</v>
      </c>
      <c r="G5234" t="s">
        <v>4687</v>
      </c>
      <c r="H5234" t="s">
        <v>4688</v>
      </c>
    </row>
    <row r="5235" spans="1:8" x14ac:dyDescent="0.25">
      <c r="A5235">
        <v>587745</v>
      </c>
      <c r="B5235" t="s">
        <v>4969</v>
      </c>
      <c r="C5235">
        <v>6105</v>
      </c>
      <c r="D5235" t="s">
        <v>4685</v>
      </c>
      <c r="E5235" t="s">
        <v>4686</v>
      </c>
      <c r="F5235" t="s">
        <v>4685</v>
      </c>
      <c r="G5235" t="s">
        <v>4687</v>
      </c>
      <c r="H5235" t="s">
        <v>4688</v>
      </c>
    </row>
    <row r="5236" spans="1:8" x14ac:dyDescent="0.25">
      <c r="A5236">
        <v>587753</v>
      </c>
      <c r="B5236" t="s">
        <v>4970</v>
      </c>
      <c r="C5236">
        <v>6108</v>
      </c>
      <c r="D5236" t="s">
        <v>4971</v>
      </c>
      <c r="E5236" t="s">
        <v>4702</v>
      </c>
      <c r="F5236" t="s">
        <v>4703</v>
      </c>
      <c r="G5236" t="s">
        <v>4687</v>
      </c>
      <c r="H5236" t="s">
        <v>4688</v>
      </c>
    </row>
    <row r="5237" spans="1:8" x14ac:dyDescent="0.25">
      <c r="A5237">
        <v>587761</v>
      </c>
      <c r="B5237" t="s">
        <v>469</v>
      </c>
      <c r="C5237">
        <v>6112</v>
      </c>
      <c r="D5237" t="s">
        <v>4912</v>
      </c>
      <c r="E5237" t="s">
        <v>4686</v>
      </c>
      <c r="F5237" t="s">
        <v>4685</v>
      </c>
      <c r="G5237" t="s">
        <v>4687</v>
      </c>
      <c r="H5237" t="s">
        <v>4688</v>
      </c>
    </row>
    <row r="5238" spans="1:8" x14ac:dyDescent="0.25">
      <c r="A5238">
        <v>587770</v>
      </c>
      <c r="B5238" t="s">
        <v>4972</v>
      </c>
      <c r="C5238">
        <v>6114</v>
      </c>
      <c r="D5238" t="s">
        <v>4701</v>
      </c>
      <c r="E5238" t="s">
        <v>4702</v>
      </c>
      <c r="F5238" t="s">
        <v>4703</v>
      </c>
      <c r="G5238" t="s">
        <v>4687</v>
      </c>
      <c r="H5238" t="s">
        <v>4688</v>
      </c>
    </row>
    <row r="5239" spans="1:8" x14ac:dyDescent="0.25">
      <c r="A5239">
        <v>587788</v>
      </c>
      <c r="B5239" t="s">
        <v>4973</v>
      </c>
      <c r="C5239">
        <v>6105</v>
      </c>
      <c r="D5239" t="s">
        <v>4685</v>
      </c>
      <c r="E5239" t="s">
        <v>4686</v>
      </c>
      <c r="F5239" t="s">
        <v>4685</v>
      </c>
      <c r="G5239" t="s">
        <v>4687</v>
      </c>
      <c r="H5239" t="s">
        <v>4688</v>
      </c>
    </row>
    <row r="5240" spans="1:8" x14ac:dyDescent="0.25">
      <c r="A5240">
        <v>587796</v>
      </c>
      <c r="B5240" t="s">
        <v>2914</v>
      </c>
      <c r="C5240">
        <v>6105</v>
      </c>
      <c r="D5240" t="s">
        <v>4685</v>
      </c>
      <c r="E5240" t="s">
        <v>4686</v>
      </c>
      <c r="F5240" t="s">
        <v>4685</v>
      </c>
      <c r="G5240" t="s">
        <v>4687</v>
      </c>
      <c r="H5240" t="s">
        <v>4688</v>
      </c>
    </row>
    <row r="5241" spans="1:8" x14ac:dyDescent="0.25">
      <c r="A5241">
        <v>587800</v>
      </c>
      <c r="B5241" t="s">
        <v>4974</v>
      </c>
      <c r="C5241">
        <v>6112</v>
      </c>
      <c r="D5241" t="s">
        <v>4912</v>
      </c>
      <c r="E5241" t="s">
        <v>4686</v>
      </c>
      <c r="F5241" t="s">
        <v>4685</v>
      </c>
      <c r="G5241" t="s">
        <v>4687</v>
      </c>
      <c r="H5241" t="s">
        <v>4688</v>
      </c>
    </row>
    <row r="5242" spans="1:8" x14ac:dyDescent="0.25">
      <c r="A5242">
        <v>587818</v>
      </c>
      <c r="B5242" t="s">
        <v>4975</v>
      </c>
      <c r="C5242">
        <v>6105</v>
      </c>
      <c r="D5242" t="s">
        <v>4685</v>
      </c>
      <c r="E5242" t="s">
        <v>4686</v>
      </c>
      <c r="F5242" t="s">
        <v>4685</v>
      </c>
      <c r="G5242" t="s">
        <v>4687</v>
      </c>
      <c r="H5242" t="s">
        <v>4688</v>
      </c>
    </row>
    <row r="5243" spans="1:8" x14ac:dyDescent="0.25">
      <c r="A5243">
        <v>587826</v>
      </c>
      <c r="B5243" t="s">
        <v>4976</v>
      </c>
      <c r="C5243">
        <v>6105</v>
      </c>
      <c r="D5243" t="s">
        <v>4685</v>
      </c>
      <c r="E5243" t="s">
        <v>4686</v>
      </c>
      <c r="F5243" t="s">
        <v>4685</v>
      </c>
      <c r="G5243" t="s">
        <v>4687</v>
      </c>
      <c r="H5243" t="s">
        <v>4688</v>
      </c>
    </row>
    <row r="5244" spans="1:8" x14ac:dyDescent="0.25">
      <c r="A5244">
        <v>587834</v>
      </c>
      <c r="B5244" t="s">
        <v>4977</v>
      </c>
      <c r="C5244">
        <v>6112</v>
      </c>
      <c r="D5244" t="s">
        <v>4912</v>
      </c>
      <c r="E5244" t="s">
        <v>4686</v>
      </c>
      <c r="F5244" t="s">
        <v>4685</v>
      </c>
      <c r="G5244" t="s">
        <v>4687</v>
      </c>
      <c r="H5244" t="s">
        <v>4688</v>
      </c>
    </row>
    <row r="5245" spans="1:8" x14ac:dyDescent="0.25">
      <c r="A5245">
        <v>587842</v>
      </c>
      <c r="B5245" t="s">
        <v>4978</v>
      </c>
      <c r="C5245">
        <v>6108</v>
      </c>
      <c r="D5245" t="s">
        <v>4971</v>
      </c>
      <c r="E5245" t="s">
        <v>4702</v>
      </c>
      <c r="F5245" t="s">
        <v>4703</v>
      </c>
      <c r="G5245" t="s">
        <v>4687</v>
      </c>
      <c r="H5245" t="s">
        <v>4688</v>
      </c>
    </row>
    <row r="5246" spans="1:8" x14ac:dyDescent="0.25">
      <c r="A5246">
        <v>587851</v>
      </c>
      <c r="B5246" t="s">
        <v>4979</v>
      </c>
      <c r="C5246">
        <v>6112</v>
      </c>
      <c r="D5246" t="s">
        <v>4912</v>
      </c>
      <c r="E5246" t="s">
        <v>4686</v>
      </c>
      <c r="F5246" t="s">
        <v>4685</v>
      </c>
      <c r="G5246" t="s">
        <v>4687</v>
      </c>
      <c r="H5246" t="s">
        <v>4688</v>
      </c>
    </row>
    <row r="5247" spans="1:8" x14ac:dyDescent="0.25">
      <c r="A5247">
        <v>587869</v>
      </c>
      <c r="B5247" t="s">
        <v>4980</v>
      </c>
      <c r="C5247">
        <v>6108</v>
      </c>
      <c r="D5247" t="s">
        <v>4971</v>
      </c>
      <c r="E5247" t="s">
        <v>4702</v>
      </c>
      <c r="F5247" t="s">
        <v>4703</v>
      </c>
      <c r="G5247" t="s">
        <v>4687</v>
      </c>
      <c r="H5247" t="s">
        <v>4688</v>
      </c>
    </row>
    <row r="5248" spans="1:8" x14ac:dyDescent="0.25">
      <c r="A5248">
        <v>587877</v>
      </c>
      <c r="B5248" t="s">
        <v>4981</v>
      </c>
      <c r="C5248">
        <v>6112</v>
      </c>
      <c r="D5248" t="s">
        <v>4912</v>
      </c>
      <c r="E5248" t="s">
        <v>4686</v>
      </c>
      <c r="F5248" t="s">
        <v>4685</v>
      </c>
      <c r="G5248" t="s">
        <v>4687</v>
      </c>
      <c r="H5248" t="s">
        <v>4688</v>
      </c>
    </row>
    <row r="5249" spans="1:8" x14ac:dyDescent="0.25">
      <c r="A5249">
        <v>587885</v>
      </c>
      <c r="B5249" t="s">
        <v>4982</v>
      </c>
      <c r="C5249">
        <v>6112</v>
      </c>
      <c r="D5249" t="s">
        <v>4912</v>
      </c>
      <c r="E5249" t="s">
        <v>4686</v>
      </c>
      <c r="F5249" t="s">
        <v>4685</v>
      </c>
      <c r="G5249" t="s">
        <v>4687</v>
      </c>
      <c r="H5249" t="s">
        <v>4688</v>
      </c>
    </row>
    <row r="5250" spans="1:8" x14ac:dyDescent="0.25">
      <c r="A5250">
        <v>587893</v>
      </c>
      <c r="B5250" t="s">
        <v>4983</v>
      </c>
      <c r="C5250">
        <v>6101</v>
      </c>
      <c r="D5250" t="s">
        <v>4787</v>
      </c>
      <c r="E5250" t="s">
        <v>4702</v>
      </c>
      <c r="F5250" t="s">
        <v>4703</v>
      </c>
      <c r="G5250" t="s">
        <v>4687</v>
      </c>
      <c r="H5250" t="s">
        <v>4688</v>
      </c>
    </row>
    <row r="5251" spans="1:8" x14ac:dyDescent="0.25">
      <c r="A5251">
        <v>587907</v>
      </c>
      <c r="B5251" t="s">
        <v>63</v>
      </c>
      <c r="C5251">
        <v>6217</v>
      </c>
      <c r="D5251" t="s">
        <v>636</v>
      </c>
      <c r="E5251" t="s">
        <v>623</v>
      </c>
      <c r="F5251" t="s">
        <v>624</v>
      </c>
      <c r="G5251" t="s">
        <v>625</v>
      </c>
      <c r="H5251" t="s">
        <v>626</v>
      </c>
    </row>
    <row r="5252" spans="1:8" x14ac:dyDescent="0.25">
      <c r="A5252">
        <v>587915</v>
      </c>
      <c r="B5252" t="s">
        <v>4984</v>
      </c>
      <c r="C5252">
        <v>6105</v>
      </c>
      <c r="D5252" t="s">
        <v>4685</v>
      </c>
      <c r="E5252" t="s">
        <v>4686</v>
      </c>
      <c r="F5252" t="s">
        <v>4685</v>
      </c>
      <c r="G5252" t="s">
        <v>4687</v>
      </c>
      <c r="H5252" t="s">
        <v>4688</v>
      </c>
    </row>
    <row r="5253" spans="1:8" x14ac:dyDescent="0.25">
      <c r="A5253">
        <v>587923</v>
      </c>
      <c r="B5253" t="s">
        <v>4985</v>
      </c>
      <c r="C5253">
        <v>6112</v>
      </c>
      <c r="D5253" t="s">
        <v>4912</v>
      </c>
      <c r="E5253" t="s">
        <v>4686</v>
      </c>
      <c r="F5253" t="s">
        <v>4685</v>
      </c>
      <c r="G5253" t="s">
        <v>4687</v>
      </c>
      <c r="H5253" t="s">
        <v>4688</v>
      </c>
    </row>
    <row r="5254" spans="1:8" x14ac:dyDescent="0.25">
      <c r="A5254">
        <v>587931</v>
      </c>
      <c r="B5254" t="s">
        <v>4986</v>
      </c>
      <c r="C5254">
        <v>6105</v>
      </c>
      <c r="D5254" t="s">
        <v>4685</v>
      </c>
      <c r="E5254" t="s">
        <v>4686</v>
      </c>
      <c r="F5254" t="s">
        <v>4685</v>
      </c>
      <c r="G5254" t="s">
        <v>4687</v>
      </c>
      <c r="H5254" t="s">
        <v>4688</v>
      </c>
    </row>
    <row r="5255" spans="1:8" x14ac:dyDescent="0.25">
      <c r="A5255">
        <v>587940</v>
      </c>
      <c r="B5255" t="s">
        <v>4987</v>
      </c>
      <c r="C5255">
        <v>6112</v>
      </c>
      <c r="D5255" t="s">
        <v>4912</v>
      </c>
      <c r="E5255" t="s">
        <v>4686</v>
      </c>
      <c r="F5255" t="s">
        <v>4685</v>
      </c>
      <c r="G5255" t="s">
        <v>4687</v>
      </c>
      <c r="H5255" t="s">
        <v>4688</v>
      </c>
    </row>
    <row r="5256" spans="1:8" x14ac:dyDescent="0.25">
      <c r="A5256">
        <v>587958</v>
      </c>
      <c r="B5256" t="s">
        <v>414</v>
      </c>
      <c r="C5256">
        <v>6105</v>
      </c>
      <c r="D5256" t="s">
        <v>4685</v>
      </c>
      <c r="E5256" t="s">
        <v>4686</v>
      </c>
      <c r="F5256" t="s">
        <v>4685</v>
      </c>
      <c r="G5256" t="s">
        <v>4687</v>
      </c>
      <c r="H5256" t="s">
        <v>4688</v>
      </c>
    </row>
    <row r="5257" spans="1:8" x14ac:dyDescent="0.25">
      <c r="A5257">
        <v>587974</v>
      </c>
      <c r="B5257" t="s">
        <v>3838</v>
      </c>
      <c r="C5257">
        <v>6115</v>
      </c>
      <c r="D5257" t="s">
        <v>4703</v>
      </c>
      <c r="E5257" t="s">
        <v>4702</v>
      </c>
      <c r="F5257" t="s">
        <v>4703</v>
      </c>
      <c r="G5257" t="s">
        <v>4687</v>
      </c>
      <c r="H5257" t="s">
        <v>4688</v>
      </c>
    </row>
    <row r="5258" spans="1:8" x14ac:dyDescent="0.25">
      <c r="A5258">
        <v>587982</v>
      </c>
      <c r="B5258" t="s">
        <v>4988</v>
      </c>
      <c r="C5258">
        <v>6105</v>
      </c>
      <c r="D5258" t="s">
        <v>4685</v>
      </c>
      <c r="E5258" t="s">
        <v>4686</v>
      </c>
      <c r="F5258" t="s">
        <v>4685</v>
      </c>
      <c r="G5258" t="s">
        <v>4687</v>
      </c>
      <c r="H5258" t="s">
        <v>4688</v>
      </c>
    </row>
    <row r="5259" spans="1:8" x14ac:dyDescent="0.25">
      <c r="A5259">
        <v>587991</v>
      </c>
      <c r="B5259" t="s">
        <v>3073</v>
      </c>
      <c r="C5259">
        <v>6112</v>
      </c>
      <c r="D5259" t="s">
        <v>4912</v>
      </c>
      <c r="E5259" t="s">
        <v>4686</v>
      </c>
      <c r="F5259" t="s">
        <v>4685</v>
      </c>
      <c r="G5259" t="s">
        <v>4687</v>
      </c>
      <c r="H5259" t="s">
        <v>4688</v>
      </c>
    </row>
    <row r="5260" spans="1:8" x14ac:dyDescent="0.25">
      <c r="A5260">
        <v>588008</v>
      </c>
      <c r="B5260" t="s">
        <v>4989</v>
      </c>
      <c r="C5260">
        <v>6105</v>
      </c>
      <c r="D5260" t="s">
        <v>4685</v>
      </c>
      <c r="E5260" t="s">
        <v>4686</v>
      </c>
      <c r="F5260" t="s">
        <v>4685</v>
      </c>
      <c r="G5260" t="s">
        <v>4687</v>
      </c>
      <c r="H5260" t="s">
        <v>4688</v>
      </c>
    </row>
    <row r="5261" spans="1:8" x14ac:dyDescent="0.25">
      <c r="A5261">
        <v>588016</v>
      </c>
      <c r="B5261" t="s">
        <v>4990</v>
      </c>
      <c r="C5261">
        <v>6115</v>
      </c>
      <c r="D5261" t="s">
        <v>4703</v>
      </c>
      <c r="E5261" t="s">
        <v>4702</v>
      </c>
      <c r="F5261" t="s">
        <v>4703</v>
      </c>
      <c r="G5261" t="s">
        <v>4687</v>
      </c>
      <c r="H5261" t="s">
        <v>4688</v>
      </c>
    </row>
    <row r="5262" spans="1:8" x14ac:dyDescent="0.25">
      <c r="A5262">
        <v>588024</v>
      </c>
      <c r="B5262" t="s">
        <v>4912</v>
      </c>
      <c r="C5262">
        <v>6112</v>
      </c>
      <c r="D5262" t="s">
        <v>4912</v>
      </c>
      <c r="E5262" t="s">
        <v>4686</v>
      </c>
      <c r="F5262" t="s">
        <v>4685</v>
      </c>
      <c r="G5262" t="s">
        <v>4687</v>
      </c>
      <c r="H5262" t="s">
        <v>4688</v>
      </c>
    </row>
    <row r="5263" spans="1:8" x14ac:dyDescent="0.25">
      <c r="A5263">
        <v>588032</v>
      </c>
      <c r="B5263" t="s">
        <v>4991</v>
      </c>
      <c r="C5263">
        <v>6105</v>
      </c>
      <c r="D5263" t="s">
        <v>4685</v>
      </c>
      <c r="E5263" t="s">
        <v>4686</v>
      </c>
      <c r="F5263" t="s">
        <v>4685</v>
      </c>
      <c r="G5263" t="s">
        <v>4687</v>
      </c>
      <c r="H5263" t="s">
        <v>4688</v>
      </c>
    </row>
    <row r="5264" spans="1:8" x14ac:dyDescent="0.25">
      <c r="A5264">
        <v>588041</v>
      </c>
      <c r="B5264" t="s">
        <v>4992</v>
      </c>
      <c r="C5264">
        <v>6105</v>
      </c>
      <c r="D5264" t="s">
        <v>4685</v>
      </c>
      <c r="E5264" t="s">
        <v>4686</v>
      </c>
      <c r="F5264" t="s">
        <v>4685</v>
      </c>
      <c r="G5264" t="s">
        <v>4687</v>
      </c>
      <c r="H5264" t="s">
        <v>4688</v>
      </c>
    </row>
    <row r="5265" spans="1:8" x14ac:dyDescent="0.25">
      <c r="A5265">
        <v>588059</v>
      </c>
      <c r="B5265" t="s">
        <v>4993</v>
      </c>
      <c r="C5265">
        <v>6115</v>
      </c>
      <c r="D5265" t="s">
        <v>4703</v>
      </c>
      <c r="E5265" t="s">
        <v>4702</v>
      </c>
      <c r="F5265" t="s">
        <v>4703</v>
      </c>
      <c r="G5265" t="s">
        <v>4687</v>
      </c>
      <c r="H5265" t="s">
        <v>4688</v>
      </c>
    </row>
    <row r="5266" spans="1:8" x14ac:dyDescent="0.25">
      <c r="A5266">
        <v>588067</v>
      </c>
      <c r="B5266" t="s">
        <v>4994</v>
      </c>
      <c r="C5266">
        <v>6112</v>
      </c>
      <c r="D5266" t="s">
        <v>4912</v>
      </c>
      <c r="E5266" t="s">
        <v>4686</v>
      </c>
      <c r="F5266" t="s">
        <v>4685</v>
      </c>
      <c r="G5266" t="s">
        <v>4687</v>
      </c>
      <c r="H5266" t="s">
        <v>4688</v>
      </c>
    </row>
    <row r="5267" spans="1:8" x14ac:dyDescent="0.25">
      <c r="A5267">
        <v>588075</v>
      </c>
      <c r="B5267" t="s">
        <v>2382</v>
      </c>
      <c r="C5267">
        <v>6105</v>
      </c>
      <c r="D5267" t="s">
        <v>4685</v>
      </c>
      <c r="E5267" t="s">
        <v>4686</v>
      </c>
      <c r="F5267" t="s">
        <v>4685</v>
      </c>
      <c r="G5267" t="s">
        <v>4687</v>
      </c>
      <c r="H5267" t="s">
        <v>4688</v>
      </c>
    </row>
    <row r="5268" spans="1:8" x14ac:dyDescent="0.25">
      <c r="A5268">
        <v>588083</v>
      </c>
      <c r="B5268" t="s">
        <v>4995</v>
      </c>
      <c r="C5268">
        <v>6112</v>
      </c>
      <c r="D5268" t="s">
        <v>4912</v>
      </c>
      <c r="E5268" t="s">
        <v>4686</v>
      </c>
      <c r="F5268" t="s">
        <v>4685</v>
      </c>
      <c r="G5268" t="s">
        <v>4687</v>
      </c>
      <c r="H5268" t="s">
        <v>4688</v>
      </c>
    </row>
    <row r="5269" spans="1:8" x14ac:dyDescent="0.25">
      <c r="A5269">
        <v>588091</v>
      </c>
      <c r="B5269" t="s">
        <v>4996</v>
      </c>
      <c r="C5269">
        <v>6112</v>
      </c>
      <c r="D5269" t="s">
        <v>4912</v>
      </c>
      <c r="E5269" t="s">
        <v>4686</v>
      </c>
      <c r="F5269" t="s">
        <v>4685</v>
      </c>
      <c r="G5269" t="s">
        <v>4687</v>
      </c>
      <c r="H5269" t="s">
        <v>4688</v>
      </c>
    </row>
    <row r="5270" spans="1:8" x14ac:dyDescent="0.25">
      <c r="A5270">
        <v>588105</v>
      </c>
      <c r="B5270" t="s">
        <v>4997</v>
      </c>
      <c r="C5270">
        <v>6112</v>
      </c>
      <c r="D5270" t="s">
        <v>4912</v>
      </c>
      <c r="E5270" t="s">
        <v>4686</v>
      </c>
      <c r="F5270" t="s">
        <v>4685</v>
      </c>
      <c r="G5270" t="s">
        <v>4687</v>
      </c>
      <c r="H5270" t="s">
        <v>4688</v>
      </c>
    </row>
    <row r="5271" spans="1:8" x14ac:dyDescent="0.25">
      <c r="A5271">
        <v>588113</v>
      </c>
      <c r="B5271" t="s">
        <v>4998</v>
      </c>
      <c r="C5271">
        <v>6105</v>
      </c>
      <c r="D5271" t="s">
        <v>4685</v>
      </c>
      <c r="E5271" t="s">
        <v>4686</v>
      </c>
      <c r="F5271" t="s">
        <v>4685</v>
      </c>
      <c r="G5271" t="s">
        <v>4687</v>
      </c>
      <c r="H5271" t="s">
        <v>4688</v>
      </c>
    </row>
    <row r="5272" spans="1:8" x14ac:dyDescent="0.25">
      <c r="A5272">
        <v>588121</v>
      </c>
      <c r="B5272" t="s">
        <v>4999</v>
      </c>
      <c r="C5272">
        <v>6105</v>
      </c>
      <c r="D5272" t="s">
        <v>4685</v>
      </c>
      <c r="E5272" t="s">
        <v>4686</v>
      </c>
      <c r="F5272" t="s">
        <v>4685</v>
      </c>
      <c r="G5272" t="s">
        <v>4687</v>
      </c>
      <c r="H5272" t="s">
        <v>4688</v>
      </c>
    </row>
    <row r="5273" spans="1:8" x14ac:dyDescent="0.25">
      <c r="A5273">
        <v>588130</v>
      </c>
      <c r="B5273" t="s">
        <v>4899</v>
      </c>
      <c r="C5273">
        <v>6105</v>
      </c>
      <c r="D5273" t="s">
        <v>4685</v>
      </c>
      <c r="E5273" t="s">
        <v>4686</v>
      </c>
      <c r="F5273" t="s">
        <v>4685</v>
      </c>
      <c r="G5273" t="s">
        <v>4687</v>
      </c>
      <c r="H5273" t="s">
        <v>4688</v>
      </c>
    </row>
    <row r="5274" spans="1:8" x14ac:dyDescent="0.25">
      <c r="A5274">
        <v>588148</v>
      </c>
      <c r="B5274" t="s">
        <v>5000</v>
      </c>
      <c r="C5274">
        <v>6105</v>
      </c>
      <c r="D5274" t="s">
        <v>4685</v>
      </c>
      <c r="E5274" t="s">
        <v>4686</v>
      </c>
      <c r="F5274" t="s">
        <v>4685</v>
      </c>
      <c r="G5274" t="s">
        <v>4687</v>
      </c>
      <c r="H5274" t="s">
        <v>4688</v>
      </c>
    </row>
    <row r="5275" spans="1:8" x14ac:dyDescent="0.25">
      <c r="A5275">
        <v>588156</v>
      </c>
      <c r="B5275" t="s">
        <v>5001</v>
      </c>
      <c r="C5275">
        <v>6105</v>
      </c>
      <c r="D5275" t="s">
        <v>4685</v>
      </c>
      <c r="E5275" t="s">
        <v>4686</v>
      </c>
      <c r="F5275" t="s">
        <v>4685</v>
      </c>
      <c r="G5275" t="s">
        <v>4687</v>
      </c>
      <c r="H5275" t="s">
        <v>4688</v>
      </c>
    </row>
    <row r="5276" spans="1:8" x14ac:dyDescent="0.25">
      <c r="A5276">
        <v>588164</v>
      </c>
      <c r="B5276" t="s">
        <v>4439</v>
      </c>
      <c r="C5276">
        <v>6112</v>
      </c>
      <c r="D5276" t="s">
        <v>4912</v>
      </c>
      <c r="E5276" t="s">
        <v>4686</v>
      </c>
      <c r="F5276" t="s">
        <v>4685</v>
      </c>
      <c r="G5276" t="s">
        <v>4687</v>
      </c>
      <c r="H5276" t="s">
        <v>4688</v>
      </c>
    </row>
    <row r="5277" spans="1:8" x14ac:dyDescent="0.25">
      <c r="A5277">
        <v>588172</v>
      </c>
      <c r="B5277" t="s">
        <v>5002</v>
      </c>
      <c r="C5277">
        <v>6105</v>
      </c>
      <c r="D5277" t="s">
        <v>4685</v>
      </c>
      <c r="E5277" t="s">
        <v>4686</v>
      </c>
      <c r="F5277" t="s">
        <v>4685</v>
      </c>
      <c r="G5277" t="s">
        <v>4687</v>
      </c>
      <c r="H5277" t="s">
        <v>4688</v>
      </c>
    </row>
    <row r="5278" spans="1:8" x14ac:dyDescent="0.25">
      <c r="A5278">
        <v>588181</v>
      </c>
      <c r="B5278" t="s">
        <v>5003</v>
      </c>
      <c r="C5278">
        <v>6105</v>
      </c>
      <c r="D5278" t="s">
        <v>4685</v>
      </c>
      <c r="E5278" t="s">
        <v>4686</v>
      </c>
      <c r="F5278" t="s">
        <v>4685</v>
      </c>
      <c r="G5278" t="s">
        <v>4687</v>
      </c>
      <c r="H5278" t="s">
        <v>4688</v>
      </c>
    </row>
    <row r="5279" spans="1:8" x14ac:dyDescent="0.25">
      <c r="A5279">
        <v>588199</v>
      </c>
      <c r="B5279" t="s">
        <v>5004</v>
      </c>
      <c r="C5279">
        <v>6112</v>
      </c>
      <c r="D5279" t="s">
        <v>4912</v>
      </c>
      <c r="E5279" t="s">
        <v>4686</v>
      </c>
      <c r="F5279" t="s">
        <v>4685</v>
      </c>
      <c r="G5279" t="s">
        <v>4687</v>
      </c>
      <c r="H5279" t="s">
        <v>4688</v>
      </c>
    </row>
    <row r="5280" spans="1:8" x14ac:dyDescent="0.25">
      <c r="A5280">
        <v>588202</v>
      </c>
      <c r="B5280" t="s">
        <v>5005</v>
      </c>
      <c r="C5280">
        <v>6105</v>
      </c>
      <c r="D5280" t="s">
        <v>4685</v>
      </c>
      <c r="E5280" t="s">
        <v>4686</v>
      </c>
      <c r="F5280" t="s">
        <v>4685</v>
      </c>
      <c r="G5280" t="s">
        <v>4687</v>
      </c>
      <c r="H5280" t="s">
        <v>4688</v>
      </c>
    </row>
    <row r="5281" spans="1:8" x14ac:dyDescent="0.25">
      <c r="A5281">
        <v>588211</v>
      </c>
      <c r="B5281" t="s">
        <v>5006</v>
      </c>
      <c r="C5281">
        <v>6105</v>
      </c>
      <c r="D5281" t="s">
        <v>4685</v>
      </c>
      <c r="E5281" t="s">
        <v>4686</v>
      </c>
      <c r="F5281" t="s">
        <v>4685</v>
      </c>
      <c r="G5281" t="s">
        <v>4687</v>
      </c>
      <c r="H5281" t="s">
        <v>4688</v>
      </c>
    </row>
    <row r="5282" spans="1:8" x14ac:dyDescent="0.25">
      <c r="A5282">
        <v>588229</v>
      </c>
      <c r="B5282" t="s">
        <v>5007</v>
      </c>
      <c r="C5282">
        <v>6105</v>
      </c>
      <c r="D5282" t="s">
        <v>4685</v>
      </c>
      <c r="E5282" t="s">
        <v>4686</v>
      </c>
      <c r="F5282" t="s">
        <v>4685</v>
      </c>
      <c r="G5282" t="s">
        <v>4687</v>
      </c>
      <c r="H5282" t="s">
        <v>4688</v>
      </c>
    </row>
    <row r="5283" spans="1:8" x14ac:dyDescent="0.25">
      <c r="A5283">
        <v>588237</v>
      </c>
      <c r="B5283" t="s">
        <v>5008</v>
      </c>
      <c r="C5283">
        <v>6115</v>
      </c>
      <c r="D5283" t="s">
        <v>4703</v>
      </c>
      <c r="E5283" t="s">
        <v>4702</v>
      </c>
      <c r="F5283" t="s">
        <v>4703</v>
      </c>
      <c r="G5283" t="s">
        <v>4687</v>
      </c>
      <c r="H5283" t="s">
        <v>4688</v>
      </c>
    </row>
    <row r="5284" spans="1:8" x14ac:dyDescent="0.25">
      <c r="A5284">
        <v>588245</v>
      </c>
      <c r="B5284" t="s">
        <v>5009</v>
      </c>
      <c r="C5284">
        <v>6112</v>
      </c>
      <c r="D5284" t="s">
        <v>4912</v>
      </c>
      <c r="E5284" t="s">
        <v>4686</v>
      </c>
      <c r="F5284" t="s">
        <v>4685</v>
      </c>
      <c r="G5284" t="s">
        <v>4687</v>
      </c>
      <c r="H5284" t="s">
        <v>4688</v>
      </c>
    </row>
    <row r="5285" spans="1:8" x14ac:dyDescent="0.25">
      <c r="A5285">
        <v>588253</v>
      </c>
      <c r="B5285" t="s">
        <v>347</v>
      </c>
      <c r="C5285">
        <v>6105</v>
      </c>
      <c r="D5285" t="s">
        <v>4685</v>
      </c>
      <c r="E5285" t="s">
        <v>4686</v>
      </c>
      <c r="F5285" t="s">
        <v>4685</v>
      </c>
      <c r="G5285" t="s">
        <v>4687</v>
      </c>
      <c r="H5285" t="s">
        <v>4688</v>
      </c>
    </row>
    <row r="5286" spans="1:8" x14ac:dyDescent="0.25">
      <c r="A5286">
        <v>588261</v>
      </c>
      <c r="B5286" t="s">
        <v>5010</v>
      </c>
      <c r="C5286">
        <v>6112</v>
      </c>
      <c r="D5286" t="s">
        <v>4912</v>
      </c>
      <c r="E5286" t="s">
        <v>4686</v>
      </c>
      <c r="F5286" t="s">
        <v>4685</v>
      </c>
      <c r="G5286" t="s">
        <v>4687</v>
      </c>
      <c r="H5286" t="s">
        <v>4688</v>
      </c>
    </row>
    <row r="5287" spans="1:8" x14ac:dyDescent="0.25">
      <c r="A5287">
        <v>588270</v>
      </c>
      <c r="B5287" t="s">
        <v>4405</v>
      </c>
      <c r="C5287">
        <v>6112</v>
      </c>
      <c r="D5287" t="s">
        <v>4912</v>
      </c>
      <c r="E5287" t="s">
        <v>4686</v>
      </c>
      <c r="F5287" t="s">
        <v>4685</v>
      </c>
      <c r="G5287" t="s">
        <v>4687</v>
      </c>
      <c r="H5287" t="s">
        <v>4688</v>
      </c>
    </row>
    <row r="5288" spans="1:8" x14ac:dyDescent="0.25">
      <c r="A5288">
        <v>588288</v>
      </c>
      <c r="B5288" t="s">
        <v>1797</v>
      </c>
      <c r="C5288">
        <v>6105</v>
      </c>
      <c r="D5288" t="s">
        <v>4685</v>
      </c>
      <c r="E5288" t="s">
        <v>4686</v>
      </c>
      <c r="F5288" t="s">
        <v>4685</v>
      </c>
      <c r="G5288" t="s">
        <v>4687</v>
      </c>
      <c r="H5288" t="s">
        <v>4688</v>
      </c>
    </row>
    <row r="5289" spans="1:8" x14ac:dyDescent="0.25">
      <c r="A5289">
        <v>588296</v>
      </c>
      <c r="B5289" t="s">
        <v>5235</v>
      </c>
      <c r="C5289">
        <v>7203</v>
      </c>
      <c r="D5289" t="s">
        <v>5235</v>
      </c>
      <c r="E5289" t="s">
        <v>5234</v>
      </c>
      <c r="F5289" t="s">
        <v>5235</v>
      </c>
      <c r="G5289" t="s">
        <v>5225</v>
      </c>
      <c r="H5289" t="s">
        <v>5226</v>
      </c>
    </row>
    <row r="5290" spans="1:8" x14ac:dyDescent="0.25">
      <c r="A5290">
        <v>588300</v>
      </c>
      <c r="B5290" t="s">
        <v>5356</v>
      </c>
      <c r="C5290">
        <v>7203</v>
      </c>
      <c r="D5290" t="s">
        <v>5235</v>
      </c>
      <c r="E5290" t="s">
        <v>5234</v>
      </c>
      <c r="F5290" t="s">
        <v>5235</v>
      </c>
      <c r="G5290" t="s">
        <v>5225</v>
      </c>
      <c r="H5290" t="s">
        <v>5226</v>
      </c>
    </row>
    <row r="5291" spans="1:8" x14ac:dyDescent="0.25">
      <c r="A5291">
        <v>588318</v>
      </c>
      <c r="B5291" t="s">
        <v>5357</v>
      </c>
      <c r="C5291">
        <v>7205</v>
      </c>
      <c r="D5291" t="s">
        <v>5287</v>
      </c>
      <c r="E5291" t="s">
        <v>5224</v>
      </c>
      <c r="F5291" t="s">
        <v>5223</v>
      </c>
      <c r="G5291" t="s">
        <v>5225</v>
      </c>
      <c r="H5291" t="s">
        <v>5226</v>
      </c>
    </row>
    <row r="5292" spans="1:8" x14ac:dyDescent="0.25">
      <c r="A5292">
        <v>588326</v>
      </c>
      <c r="B5292" t="s">
        <v>5358</v>
      </c>
      <c r="C5292">
        <v>7203</v>
      </c>
      <c r="D5292" t="s">
        <v>5235</v>
      </c>
      <c r="E5292" t="s">
        <v>5234</v>
      </c>
      <c r="F5292" t="s">
        <v>5235</v>
      </c>
      <c r="G5292" t="s">
        <v>5225</v>
      </c>
      <c r="H5292" t="s">
        <v>5226</v>
      </c>
    </row>
    <row r="5293" spans="1:8" x14ac:dyDescent="0.25">
      <c r="A5293">
        <v>588334</v>
      </c>
      <c r="B5293" t="s">
        <v>5011</v>
      </c>
      <c r="C5293">
        <v>6115</v>
      </c>
      <c r="D5293" t="s">
        <v>4703</v>
      </c>
      <c r="E5293" t="s">
        <v>4702</v>
      </c>
      <c r="F5293" t="s">
        <v>4703</v>
      </c>
      <c r="G5293" t="s">
        <v>4687</v>
      </c>
      <c r="H5293" t="s">
        <v>4688</v>
      </c>
    </row>
    <row r="5294" spans="1:8" x14ac:dyDescent="0.25">
      <c r="A5294">
        <v>588342</v>
      </c>
      <c r="B5294" t="s">
        <v>5012</v>
      </c>
      <c r="C5294">
        <v>6106</v>
      </c>
      <c r="D5294" t="s">
        <v>4692</v>
      </c>
      <c r="E5294" t="s">
        <v>4693</v>
      </c>
      <c r="F5294" t="s">
        <v>4694</v>
      </c>
      <c r="G5294" t="s">
        <v>4687</v>
      </c>
      <c r="H5294" t="s">
        <v>4688</v>
      </c>
    </row>
    <row r="5295" spans="1:8" x14ac:dyDescent="0.25">
      <c r="A5295">
        <v>588377</v>
      </c>
      <c r="B5295" t="s">
        <v>5359</v>
      </c>
      <c r="C5295">
        <v>7201</v>
      </c>
      <c r="D5295" t="s">
        <v>5233</v>
      </c>
      <c r="E5295" t="s">
        <v>5234</v>
      </c>
      <c r="F5295" t="s">
        <v>5235</v>
      </c>
      <c r="G5295" t="s">
        <v>5225</v>
      </c>
      <c r="H5295" t="s">
        <v>5226</v>
      </c>
    </row>
    <row r="5296" spans="1:8" x14ac:dyDescent="0.25">
      <c r="A5296">
        <v>588385</v>
      </c>
      <c r="B5296" t="s">
        <v>5360</v>
      </c>
      <c r="C5296">
        <v>7203</v>
      </c>
      <c r="D5296" t="s">
        <v>5235</v>
      </c>
      <c r="E5296" t="s">
        <v>5234</v>
      </c>
      <c r="F5296" t="s">
        <v>5235</v>
      </c>
      <c r="G5296" t="s">
        <v>5225</v>
      </c>
      <c r="H5296" t="s">
        <v>5226</v>
      </c>
    </row>
    <row r="5297" spans="1:8" x14ac:dyDescent="0.25">
      <c r="A5297">
        <v>588393</v>
      </c>
      <c r="B5297" t="s">
        <v>5233</v>
      </c>
      <c r="C5297">
        <v>7201</v>
      </c>
      <c r="D5297" t="s">
        <v>5233</v>
      </c>
      <c r="E5297" t="s">
        <v>5234</v>
      </c>
      <c r="F5297" t="s">
        <v>5235</v>
      </c>
      <c r="G5297" t="s">
        <v>5225</v>
      </c>
      <c r="H5297" t="s">
        <v>5226</v>
      </c>
    </row>
    <row r="5298" spans="1:8" x14ac:dyDescent="0.25">
      <c r="A5298">
        <v>588407</v>
      </c>
      <c r="B5298" t="s">
        <v>5361</v>
      </c>
      <c r="C5298">
        <v>7203</v>
      </c>
      <c r="D5298" t="s">
        <v>5235</v>
      </c>
      <c r="E5298" t="s">
        <v>5234</v>
      </c>
      <c r="F5298" t="s">
        <v>5235</v>
      </c>
      <c r="G5298" t="s">
        <v>5225</v>
      </c>
      <c r="H5298" t="s">
        <v>5226</v>
      </c>
    </row>
    <row r="5299" spans="1:8" x14ac:dyDescent="0.25">
      <c r="A5299">
        <v>588431</v>
      </c>
      <c r="B5299" t="s">
        <v>3676</v>
      </c>
      <c r="C5299">
        <v>7203</v>
      </c>
      <c r="D5299" t="s">
        <v>5235</v>
      </c>
      <c r="E5299" t="s">
        <v>5234</v>
      </c>
      <c r="F5299" t="s">
        <v>5235</v>
      </c>
      <c r="G5299" t="s">
        <v>5225</v>
      </c>
      <c r="H5299" t="s">
        <v>5226</v>
      </c>
    </row>
    <row r="5300" spans="1:8" x14ac:dyDescent="0.25">
      <c r="A5300">
        <v>588458</v>
      </c>
      <c r="B5300" t="s">
        <v>5294</v>
      </c>
      <c r="C5300">
        <v>7202</v>
      </c>
      <c r="D5300" t="s">
        <v>5294</v>
      </c>
      <c r="E5300" t="s">
        <v>5234</v>
      </c>
      <c r="F5300" t="s">
        <v>5235</v>
      </c>
      <c r="G5300" t="s">
        <v>5225</v>
      </c>
      <c r="H5300" t="s">
        <v>5226</v>
      </c>
    </row>
    <row r="5301" spans="1:8" x14ac:dyDescent="0.25">
      <c r="A5301">
        <v>588474</v>
      </c>
      <c r="B5301" t="s">
        <v>5362</v>
      </c>
      <c r="C5301">
        <v>7202</v>
      </c>
      <c r="D5301" t="s">
        <v>5294</v>
      </c>
      <c r="E5301" t="s">
        <v>5234</v>
      </c>
      <c r="F5301" t="s">
        <v>5235</v>
      </c>
      <c r="G5301" t="s">
        <v>5225</v>
      </c>
      <c r="H5301" t="s">
        <v>5226</v>
      </c>
    </row>
    <row r="5302" spans="1:8" x14ac:dyDescent="0.25">
      <c r="A5302">
        <v>588482</v>
      </c>
      <c r="B5302" t="s">
        <v>397</v>
      </c>
      <c r="C5302">
        <v>7203</v>
      </c>
      <c r="D5302" t="s">
        <v>5235</v>
      </c>
      <c r="E5302" t="s">
        <v>5234</v>
      </c>
      <c r="F5302" t="s">
        <v>5235</v>
      </c>
      <c r="G5302" t="s">
        <v>5225</v>
      </c>
      <c r="H5302" t="s">
        <v>5226</v>
      </c>
    </row>
    <row r="5303" spans="1:8" x14ac:dyDescent="0.25">
      <c r="A5303">
        <v>588491</v>
      </c>
      <c r="B5303" t="s">
        <v>5363</v>
      </c>
      <c r="C5303">
        <v>7203</v>
      </c>
      <c r="D5303" t="s">
        <v>5235</v>
      </c>
      <c r="E5303" t="s">
        <v>5234</v>
      </c>
      <c r="F5303" t="s">
        <v>5235</v>
      </c>
      <c r="G5303" t="s">
        <v>5225</v>
      </c>
      <c r="H5303" t="s">
        <v>5226</v>
      </c>
    </row>
    <row r="5304" spans="1:8" x14ac:dyDescent="0.25">
      <c r="A5304">
        <v>588504</v>
      </c>
      <c r="B5304" t="s">
        <v>5364</v>
      </c>
      <c r="C5304">
        <v>7201</v>
      </c>
      <c r="D5304" t="s">
        <v>5233</v>
      </c>
      <c r="E5304" t="s">
        <v>5234</v>
      </c>
      <c r="F5304" t="s">
        <v>5235</v>
      </c>
      <c r="G5304" t="s">
        <v>5225</v>
      </c>
      <c r="H5304" t="s">
        <v>5226</v>
      </c>
    </row>
    <row r="5305" spans="1:8" x14ac:dyDescent="0.25">
      <c r="A5305">
        <v>588512</v>
      </c>
      <c r="B5305" t="s">
        <v>5365</v>
      </c>
      <c r="C5305">
        <v>7203</v>
      </c>
      <c r="D5305" t="s">
        <v>5235</v>
      </c>
      <c r="E5305" t="s">
        <v>5234</v>
      </c>
      <c r="F5305" t="s">
        <v>5235</v>
      </c>
      <c r="G5305" t="s">
        <v>5225</v>
      </c>
      <c r="H5305" t="s">
        <v>5226</v>
      </c>
    </row>
    <row r="5306" spans="1:8" x14ac:dyDescent="0.25">
      <c r="A5306">
        <v>588521</v>
      </c>
      <c r="B5306" t="s">
        <v>5366</v>
      </c>
      <c r="C5306">
        <v>7203</v>
      </c>
      <c r="D5306" t="s">
        <v>5235</v>
      </c>
      <c r="E5306" t="s">
        <v>5234</v>
      </c>
      <c r="F5306" t="s">
        <v>5235</v>
      </c>
      <c r="G5306" t="s">
        <v>5225</v>
      </c>
      <c r="H5306" t="s">
        <v>5226</v>
      </c>
    </row>
    <row r="5307" spans="1:8" x14ac:dyDescent="0.25">
      <c r="A5307">
        <v>588547</v>
      </c>
      <c r="B5307" t="s">
        <v>5367</v>
      </c>
      <c r="C5307">
        <v>7203</v>
      </c>
      <c r="D5307" t="s">
        <v>5235</v>
      </c>
      <c r="E5307" t="s">
        <v>5234</v>
      </c>
      <c r="F5307" t="s">
        <v>5235</v>
      </c>
      <c r="G5307" t="s">
        <v>5225</v>
      </c>
      <c r="H5307" t="s">
        <v>5226</v>
      </c>
    </row>
    <row r="5308" spans="1:8" x14ac:dyDescent="0.25">
      <c r="A5308">
        <v>588555</v>
      </c>
      <c r="B5308" t="s">
        <v>2819</v>
      </c>
      <c r="C5308">
        <v>7202</v>
      </c>
      <c r="D5308" t="s">
        <v>5294</v>
      </c>
      <c r="E5308" t="s">
        <v>5234</v>
      </c>
      <c r="F5308" t="s">
        <v>5235</v>
      </c>
      <c r="G5308" t="s">
        <v>5225</v>
      </c>
      <c r="H5308" t="s">
        <v>5226</v>
      </c>
    </row>
    <row r="5309" spans="1:8" x14ac:dyDescent="0.25">
      <c r="A5309">
        <v>588563</v>
      </c>
      <c r="B5309" t="s">
        <v>5368</v>
      </c>
      <c r="C5309">
        <v>7203</v>
      </c>
      <c r="D5309" t="s">
        <v>5235</v>
      </c>
      <c r="E5309" t="s">
        <v>5234</v>
      </c>
      <c r="F5309" t="s">
        <v>5235</v>
      </c>
      <c r="G5309" t="s">
        <v>5225</v>
      </c>
      <c r="H5309" t="s">
        <v>5226</v>
      </c>
    </row>
    <row r="5310" spans="1:8" x14ac:dyDescent="0.25">
      <c r="A5310">
        <v>588598</v>
      </c>
      <c r="B5310" t="s">
        <v>5369</v>
      </c>
      <c r="C5310">
        <v>7201</v>
      </c>
      <c r="D5310" t="s">
        <v>5233</v>
      </c>
      <c r="E5310" t="s">
        <v>5234</v>
      </c>
      <c r="F5310" t="s">
        <v>5235</v>
      </c>
      <c r="G5310" t="s">
        <v>5225</v>
      </c>
      <c r="H5310" t="s">
        <v>5226</v>
      </c>
    </row>
    <row r="5311" spans="1:8" x14ac:dyDescent="0.25">
      <c r="A5311">
        <v>588601</v>
      </c>
      <c r="B5311" t="s">
        <v>5370</v>
      </c>
      <c r="C5311">
        <v>7203</v>
      </c>
      <c r="D5311" t="s">
        <v>5235</v>
      </c>
      <c r="E5311" t="s">
        <v>5234</v>
      </c>
      <c r="F5311" t="s">
        <v>5235</v>
      </c>
      <c r="G5311" t="s">
        <v>5225</v>
      </c>
      <c r="H5311" t="s">
        <v>5226</v>
      </c>
    </row>
    <row r="5312" spans="1:8" x14ac:dyDescent="0.25">
      <c r="A5312">
        <v>588610</v>
      </c>
      <c r="B5312" t="s">
        <v>5371</v>
      </c>
      <c r="C5312">
        <v>7202</v>
      </c>
      <c r="D5312" t="s">
        <v>5294</v>
      </c>
      <c r="E5312" t="s">
        <v>5234</v>
      </c>
      <c r="F5312" t="s">
        <v>5235</v>
      </c>
      <c r="G5312" t="s">
        <v>5225</v>
      </c>
      <c r="H5312" t="s">
        <v>5226</v>
      </c>
    </row>
    <row r="5313" spans="1:8" x14ac:dyDescent="0.25">
      <c r="A5313">
        <v>588628</v>
      </c>
      <c r="B5313" t="s">
        <v>5372</v>
      </c>
      <c r="C5313">
        <v>7203</v>
      </c>
      <c r="D5313" t="s">
        <v>5235</v>
      </c>
      <c r="E5313" t="s">
        <v>5234</v>
      </c>
      <c r="F5313" t="s">
        <v>5235</v>
      </c>
      <c r="G5313" t="s">
        <v>5225</v>
      </c>
      <c r="H5313" t="s">
        <v>5226</v>
      </c>
    </row>
    <row r="5314" spans="1:8" x14ac:dyDescent="0.25">
      <c r="A5314">
        <v>588636</v>
      </c>
      <c r="B5314" t="s">
        <v>5373</v>
      </c>
      <c r="C5314">
        <v>7202</v>
      </c>
      <c r="D5314" t="s">
        <v>5294</v>
      </c>
      <c r="E5314" t="s">
        <v>5234</v>
      </c>
      <c r="F5314" t="s">
        <v>5235</v>
      </c>
      <c r="G5314" t="s">
        <v>5225</v>
      </c>
      <c r="H5314" t="s">
        <v>5226</v>
      </c>
    </row>
    <row r="5315" spans="1:8" x14ac:dyDescent="0.25">
      <c r="A5315">
        <v>588644</v>
      </c>
      <c r="B5315" t="s">
        <v>5374</v>
      </c>
      <c r="C5315">
        <v>7203</v>
      </c>
      <c r="D5315" t="s">
        <v>5235</v>
      </c>
      <c r="E5315" t="s">
        <v>5234</v>
      </c>
      <c r="F5315" t="s">
        <v>5235</v>
      </c>
      <c r="G5315" t="s">
        <v>5225</v>
      </c>
      <c r="H5315" t="s">
        <v>5226</v>
      </c>
    </row>
    <row r="5316" spans="1:8" x14ac:dyDescent="0.25">
      <c r="A5316">
        <v>588652</v>
      </c>
      <c r="B5316" t="s">
        <v>5375</v>
      </c>
      <c r="C5316">
        <v>7203</v>
      </c>
      <c r="D5316" t="s">
        <v>5235</v>
      </c>
      <c r="E5316" t="s">
        <v>5234</v>
      </c>
      <c r="F5316" t="s">
        <v>5235</v>
      </c>
      <c r="G5316" t="s">
        <v>5225</v>
      </c>
      <c r="H5316" t="s">
        <v>5226</v>
      </c>
    </row>
    <row r="5317" spans="1:8" x14ac:dyDescent="0.25">
      <c r="A5317">
        <v>588661</v>
      </c>
      <c r="B5317" t="s">
        <v>5376</v>
      </c>
      <c r="C5317">
        <v>7202</v>
      </c>
      <c r="D5317" t="s">
        <v>5294</v>
      </c>
      <c r="E5317" t="s">
        <v>5234</v>
      </c>
      <c r="F5317" t="s">
        <v>5235</v>
      </c>
      <c r="G5317" t="s">
        <v>5225</v>
      </c>
      <c r="H5317" t="s">
        <v>5226</v>
      </c>
    </row>
    <row r="5318" spans="1:8" x14ac:dyDescent="0.25">
      <c r="A5318">
        <v>588695</v>
      </c>
      <c r="B5318" t="s">
        <v>5377</v>
      </c>
      <c r="C5318">
        <v>7203</v>
      </c>
      <c r="D5318" t="s">
        <v>5235</v>
      </c>
      <c r="E5318" t="s">
        <v>5234</v>
      </c>
      <c r="F5318" t="s">
        <v>5235</v>
      </c>
      <c r="G5318" t="s">
        <v>5225</v>
      </c>
      <c r="H5318" t="s">
        <v>5226</v>
      </c>
    </row>
    <row r="5319" spans="1:8" x14ac:dyDescent="0.25">
      <c r="A5319">
        <v>588709</v>
      </c>
      <c r="B5319" t="s">
        <v>4297</v>
      </c>
      <c r="C5319">
        <v>7201</v>
      </c>
      <c r="D5319" t="s">
        <v>5233</v>
      </c>
      <c r="E5319" t="s">
        <v>5234</v>
      </c>
      <c r="F5319" t="s">
        <v>5235</v>
      </c>
      <c r="G5319" t="s">
        <v>5225</v>
      </c>
      <c r="H5319" t="s">
        <v>5226</v>
      </c>
    </row>
    <row r="5320" spans="1:8" x14ac:dyDescent="0.25">
      <c r="A5320">
        <v>588717</v>
      </c>
      <c r="B5320" t="s">
        <v>2899</v>
      </c>
      <c r="C5320">
        <v>7203</v>
      </c>
      <c r="D5320" t="s">
        <v>5235</v>
      </c>
      <c r="E5320" t="s">
        <v>5234</v>
      </c>
      <c r="F5320" t="s">
        <v>5235</v>
      </c>
      <c r="G5320" t="s">
        <v>5225</v>
      </c>
      <c r="H5320" t="s">
        <v>5226</v>
      </c>
    </row>
    <row r="5321" spans="1:8" x14ac:dyDescent="0.25">
      <c r="A5321">
        <v>588725</v>
      </c>
      <c r="B5321" t="s">
        <v>5378</v>
      </c>
      <c r="C5321">
        <v>7202</v>
      </c>
      <c r="D5321" t="s">
        <v>5294</v>
      </c>
      <c r="E5321" t="s">
        <v>5234</v>
      </c>
      <c r="F5321" t="s">
        <v>5235</v>
      </c>
      <c r="G5321" t="s">
        <v>5225</v>
      </c>
      <c r="H5321" t="s">
        <v>5226</v>
      </c>
    </row>
    <row r="5322" spans="1:8" x14ac:dyDescent="0.25">
      <c r="A5322">
        <v>588733</v>
      </c>
      <c r="B5322" t="s">
        <v>5379</v>
      </c>
      <c r="C5322">
        <v>7203</v>
      </c>
      <c r="D5322" t="s">
        <v>5235</v>
      </c>
      <c r="E5322" t="s">
        <v>5234</v>
      </c>
      <c r="F5322" t="s">
        <v>5235</v>
      </c>
      <c r="G5322" t="s">
        <v>5225</v>
      </c>
      <c r="H5322" t="s">
        <v>5226</v>
      </c>
    </row>
    <row r="5323" spans="1:8" x14ac:dyDescent="0.25">
      <c r="A5323">
        <v>588741</v>
      </c>
      <c r="B5323" t="s">
        <v>5150</v>
      </c>
      <c r="C5323">
        <v>7202</v>
      </c>
      <c r="D5323" t="s">
        <v>5294</v>
      </c>
      <c r="E5323" t="s">
        <v>5234</v>
      </c>
      <c r="F5323" t="s">
        <v>5235</v>
      </c>
      <c r="G5323" t="s">
        <v>5225</v>
      </c>
      <c r="H5323" t="s">
        <v>5226</v>
      </c>
    </row>
    <row r="5324" spans="1:8" x14ac:dyDescent="0.25">
      <c r="A5324">
        <v>588750</v>
      </c>
      <c r="B5324" t="s">
        <v>5380</v>
      </c>
      <c r="C5324">
        <v>7202</v>
      </c>
      <c r="D5324" t="s">
        <v>5294</v>
      </c>
      <c r="E5324" t="s">
        <v>5234</v>
      </c>
      <c r="F5324" t="s">
        <v>5235</v>
      </c>
      <c r="G5324" t="s">
        <v>5225</v>
      </c>
      <c r="H5324" t="s">
        <v>5226</v>
      </c>
    </row>
    <row r="5325" spans="1:8" x14ac:dyDescent="0.25">
      <c r="A5325">
        <v>588768</v>
      </c>
      <c r="B5325" t="s">
        <v>5381</v>
      </c>
      <c r="C5325">
        <v>7203</v>
      </c>
      <c r="D5325" t="s">
        <v>5235</v>
      </c>
      <c r="E5325" t="s">
        <v>5234</v>
      </c>
      <c r="F5325" t="s">
        <v>5235</v>
      </c>
      <c r="G5325" t="s">
        <v>5225</v>
      </c>
      <c r="H5325" t="s">
        <v>5226</v>
      </c>
    </row>
    <row r="5326" spans="1:8" x14ac:dyDescent="0.25">
      <c r="A5326">
        <v>588784</v>
      </c>
      <c r="B5326" t="s">
        <v>123</v>
      </c>
      <c r="C5326">
        <v>7202</v>
      </c>
      <c r="D5326" t="s">
        <v>5294</v>
      </c>
      <c r="E5326" t="s">
        <v>5234</v>
      </c>
      <c r="F5326" t="s">
        <v>5235</v>
      </c>
      <c r="G5326" t="s">
        <v>5225</v>
      </c>
      <c r="H5326" t="s">
        <v>5226</v>
      </c>
    </row>
    <row r="5327" spans="1:8" x14ac:dyDescent="0.25">
      <c r="A5327">
        <v>588806</v>
      </c>
      <c r="B5327" t="s">
        <v>5382</v>
      </c>
      <c r="C5327">
        <v>7203</v>
      </c>
      <c r="D5327" t="s">
        <v>5235</v>
      </c>
      <c r="E5327" t="s">
        <v>5234</v>
      </c>
      <c r="F5327" t="s">
        <v>5235</v>
      </c>
      <c r="G5327" t="s">
        <v>5225</v>
      </c>
      <c r="H5327" t="s">
        <v>5226</v>
      </c>
    </row>
    <row r="5328" spans="1:8" x14ac:dyDescent="0.25">
      <c r="A5328">
        <v>588814</v>
      </c>
      <c r="B5328" t="s">
        <v>5383</v>
      </c>
      <c r="C5328">
        <v>7203</v>
      </c>
      <c r="D5328" t="s">
        <v>5235</v>
      </c>
      <c r="E5328" t="s">
        <v>5234</v>
      </c>
      <c r="F5328" t="s">
        <v>5235</v>
      </c>
      <c r="G5328" t="s">
        <v>5225</v>
      </c>
      <c r="H5328" t="s">
        <v>5226</v>
      </c>
    </row>
    <row r="5329" spans="1:8" x14ac:dyDescent="0.25">
      <c r="A5329">
        <v>588822</v>
      </c>
      <c r="B5329" t="s">
        <v>5384</v>
      </c>
      <c r="C5329">
        <v>7201</v>
      </c>
      <c r="D5329" t="s">
        <v>5233</v>
      </c>
      <c r="E5329" t="s">
        <v>5234</v>
      </c>
      <c r="F5329" t="s">
        <v>5235</v>
      </c>
      <c r="G5329" t="s">
        <v>5225</v>
      </c>
      <c r="H5329" t="s">
        <v>5226</v>
      </c>
    </row>
    <row r="5330" spans="1:8" x14ac:dyDescent="0.25">
      <c r="A5330">
        <v>588831</v>
      </c>
      <c r="B5330" t="s">
        <v>5385</v>
      </c>
      <c r="C5330">
        <v>7202</v>
      </c>
      <c r="D5330" t="s">
        <v>5294</v>
      </c>
      <c r="E5330" t="s">
        <v>5234</v>
      </c>
      <c r="F5330" t="s">
        <v>5235</v>
      </c>
      <c r="G5330" t="s">
        <v>5225</v>
      </c>
      <c r="H5330" t="s">
        <v>5226</v>
      </c>
    </row>
    <row r="5331" spans="1:8" x14ac:dyDescent="0.25">
      <c r="A5331">
        <v>588849</v>
      </c>
      <c r="B5331" t="s">
        <v>5386</v>
      </c>
      <c r="C5331">
        <v>7203</v>
      </c>
      <c r="D5331" t="s">
        <v>5235</v>
      </c>
      <c r="E5331" t="s">
        <v>5234</v>
      </c>
      <c r="F5331" t="s">
        <v>5235</v>
      </c>
      <c r="G5331" t="s">
        <v>5225</v>
      </c>
      <c r="H5331" t="s">
        <v>5226</v>
      </c>
    </row>
    <row r="5332" spans="1:8" x14ac:dyDescent="0.25">
      <c r="A5332">
        <v>588865</v>
      </c>
      <c r="B5332" t="s">
        <v>5387</v>
      </c>
      <c r="C5332">
        <v>7203</v>
      </c>
      <c r="D5332" t="s">
        <v>5235</v>
      </c>
      <c r="E5332" t="s">
        <v>5234</v>
      </c>
      <c r="F5332" t="s">
        <v>5235</v>
      </c>
      <c r="G5332" t="s">
        <v>5225</v>
      </c>
      <c r="H5332" t="s">
        <v>5226</v>
      </c>
    </row>
    <row r="5333" spans="1:8" x14ac:dyDescent="0.25">
      <c r="A5333">
        <v>588873</v>
      </c>
      <c r="B5333" t="s">
        <v>5388</v>
      </c>
      <c r="C5333">
        <v>7201</v>
      </c>
      <c r="D5333" t="s">
        <v>5233</v>
      </c>
      <c r="E5333" t="s">
        <v>5234</v>
      </c>
      <c r="F5333" t="s">
        <v>5235</v>
      </c>
      <c r="G5333" t="s">
        <v>5225</v>
      </c>
      <c r="H5333" t="s">
        <v>5226</v>
      </c>
    </row>
    <row r="5334" spans="1:8" x14ac:dyDescent="0.25">
      <c r="A5334">
        <v>588890</v>
      </c>
      <c r="B5334" t="s">
        <v>5389</v>
      </c>
      <c r="C5334">
        <v>7203</v>
      </c>
      <c r="D5334" t="s">
        <v>5235</v>
      </c>
      <c r="E5334" t="s">
        <v>5234</v>
      </c>
      <c r="F5334" t="s">
        <v>5235</v>
      </c>
      <c r="G5334" t="s">
        <v>5225</v>
      </c>
      <c r="H5334" t="s">
        <v>5226</v>
      </c>
    </row>
    <row r="5335" spans="1:8" x14ac:dyDescent="0.25">
      <c r="A5335">
        <v>588903</v>
      </c>
      <c r="B5335" t="s">
        <v>5390</v>
      </c>
      <c r="C5335">
        <v>7202</v>
      </c>
      <c r="D5335" t="s">
        <v>5294</v>
      </c>
      <c r="E5335" t="s">
        <v>5234</v>
      </c>
      <c r="F5335" t="s">
        <v>5235</v>
      </c>
      <c r="G5335" t="s">
        <v>5225</v>
      </c>
      <c r="H5335" t="s">
        <v>5226</v>
      </c>
    </row>
    <row r="5336" spans="1:8" x14ac:dyDescent="0.25">
      <c r="A5336">
        <v>588920</v>
      </c>
      <c r="B5336" t="s">
        <v>5391</v>
      </c>
      <c r="C5336">
        <v>7201</v>
      </c>
      <c r="D5336" t="s">
        <v>5233</v>
      </c>
      <c r="E5336" t="s">
        <v>5234</v>
      </c>
      <c r="F5336" t="s">
        <v>5235</v>
      </c>
      <c r="G5336" t="s">
        <v>5225</v>
      </c>
      <c r="H5336" t="s">
        <v>5226</v>
      </c>
    </row>
    <row r="5337" spans="1:8" x14ac:dyDescent="0.25">
      <c r="A5337">
        <v>588938</v>
      </c>
      <c r="B5337" t="s">
        <v>470</v>
      </c>
      <c r="C5337">
        <v>7203</v>
      </c>
      <c r="D5337" t="s">
        <v>5235</v>
      </c>
      <c r="E5337" t="s">
        <v>5234</v>
      </c>
      <c r="F5337" t="s">
        <v>5235</v>
      </c>
      <c r="G5337" t="s">
        <v>5225</v>
      </c>
      <c r="H5337" t="s">
        <v>5226</v>
      </c>
    </row>
    <row r="5338" spans="1:8" x14ac:dyDescent="0.25">
      <c r="A5338">
        <v>588946</v>
      </c>
      <c r="B5338" t="s">
        <v>5392</v>
      </c>
      <c r="C5338">
        <v>7202</v>
      </c>
      <c r="D5338" t="s">
        <v>5294</v>
      </c>
      <c r="E5338" t="s">
        <v>5234</v>
      </c>
      <c r="F5338" t="s">
        <v>5235</v>
      </c>
      <c r="G5338" t="s">
        <v>5225</v>
      </c>
      <c r="H5338" t="s">
        <v>5226</v>
      </c>
    </row>
    <row r="5339" spans="1:8" x14ac:dyDescent="0.25">
      <c r="A5339">
        <v>588954</v>
      </c>
      <c r="B5339" t="s">
        <v>5393</v>
      </c>
      <c r="C5339">
        <v>7203</v>
      </c>
      <c r="D5339" t="s">
        <v>5235</v>
      </c>
      <c r="E5339" t="s">
        <v>5234</v>
      </c>
      <c r="F5339" t="s">
        <v>5235</v>
      </c>
      <c r="G5339" t="s">
        <v>5225</v>
      </c>
      <c r="H5339" t="s">
        <v>5226</v>
      </c>
    </row>
    <row r="5340" spans="1:8" x14ac:dyDescent="0.25">
      <c r="A5340">
        <v>588962</v>
      </c>
      <c r="B5340" t="s">
        <v>5394</v>
      </c>
      <c r="C5340">
        <v>7201</v>
      </c>
      <c r="D5340" t="s">
        <v>5233</v>
      </c>
      <c r="E5340" t="s">
        <v>5234</v>
      </c>
      <c r="F5340" t="s">
        <v>5235</v>
      </c>
      <c r="G5340" t="s">
        <v>5225</v>
      </c>
      <c r="H5340" t="s">
        <v>5226</v>
      </c>
    </row>
    <row r="5341" spans="1:8" x14ac:dyDescent="0.25">
      <c r="A5341">
        <v>588971</v>
      </c>
      <c r="B5341" t="s">
        <v>5395</v>
      </c>
      <c r="C5341">
        <v>7202</v>
      </c>
      <c r="D5341" t="s">
        <v>5294</v>
      </c>
      <c r="E5341" t="s">
        <v>5234</v>
      </c>
      <c r="F5341" t="s">
        <v>5235</v>
      </c>
      <c r="G5341" t="s">
        <v>5225</v>
      </c>
      <c r="H5341" t="s">
        <v>5226</v>
      </c>
    </row>
    <row r="5342" spans="1:8" x14ac:dyDescent="0.25">
      <c r="A5342">
        <v>588989</v>
      </c>
      <c r="B5342" t="s">
        <v>5396</v>
      </c>
      <c r="C5342">
        <v>7203</v>
      </c>
      <c r="D5342" t="s">
        <v>5235</v>
      </c>
      <c r="E5342" t="s">
        <v>5234</v>
      </c>
      <c r="F5342" t="s">
        <v>5235</v>
      </c>
      <c r="G5342" t="s">
        <v>5225</v>
      </c>
      <c r="H5342" t="s">
        <v>5226</v>
      </c>
    </row>
    <row r="5343" spans="1:8" x14ac:dyDescent="0.25">
      <c r="A5343">
        <v>588997</v>
      </c>
      <c r="B5343" t="s">
        <v>5397</v>
      </c>
      <c r="C5343">
        <v>7201</v>
      </c>
      <c r="D5343" t="s">
        <v>5233</v>
      </c>
      <c r="E5343" t="s">
        <v>5234</v>
      </c>
      <c r="F5343" t="s">
        <v>5235</v>
      </c>
      <c r="G5343" t="s">
        <v>5225</v>
      </c>
      <c r="H5343" t="s">
        <v>5226</v>
      </c>
    </row>
    <row r="5344" spans="1:8" x14ac:dyDescent="0.25">
      <c r="A5344">
        <v>589004</v>
      </c>
      <c r="B5344" t="s">
        <v>5398</v>
      </c>
      <c r="C5344">
        <v>7203</v>
      </c>
      <c r="D5344" t="s">
        <v>5235</v>
      </c>
      <c r="E5344" t="s">
        <v>5234</v>
      </c>
      <c r="F5344" t="s">
        <v>5235</v>
      </c>
      <c r="G5344" t="s">
        <v>5225</v>
      </c>
      <c r="H5344" t="s">
        <v>5226</v>
      </c>
    </row>
    <row r="5345" spans="1:8" x14ac:dyDescent="0.25">
      <c r="A5345">
        <v>589039</v>
      </c>
      <c r="B5345" t="s">
        <v>5399</v>
      </c>
      <c r="C5345">
        <v>7203</v>
      </c>
      <c r="D5345" t="s">
        <v>5235</v>
      </c>
      <c r="E5345" t="s">
        <v>5234</v>
      </c>
      <c r="F5345" t="s">
        <v>5235</v>
      </c>
      <c r="G5345" t="s">
        <v>5225</v>
      </c>
      <c r="H5345" t="s">
        <v>5226</v>
      </c>
    </row>
    <row r="5346" spans="1:8" x14ac:dyDescent="0.25">
      <c r="A5346">
        <v>589047</v>
      </c>
      <c r="B5346" t="s">
        <v>25</v>
      </c>
      <c r="C5346">
        <v>7203</v>
      </c>
      <c r="D5346" t="s">
        <v>5235</v>
      </c>
      <c r="E5346" t="s">
        <v>5234</v>
      </c>
      <c r="F5346" t="s">
        <v>5235</v>
      </c>
      <c r="G5346" t="s">
        <v>5225</v>
      </c>
      <c r="H5346" t="s">
        <v>5226</v>
      </c>
    </row>
    <row r="5347" spans="1:8" x14ac:dyDescent="0.25">
      <c r="A5347">
        <v>589055</v>
      </c>
      <c r="B5347" t="s">
        <v>5400</v>
      </c>
      <c r="C5347">
        <v>7203</v>
      </c>
      <c r="D5347" t="s">
        <v>5235</v>
      </c>
      <c r="E5347" t="s">
        <v>5234</v>
      </c>
      <c r="F5347" t="s">
        <v>5235</v>
      </c>
      <c r="G5347" t="s">
        <v>5225</v>
      </c>
      <c r="H5347" t="s">
        <v>5226</v>
      </c>
    </row>
    <row r="5348" spans="1:8" x14ac:dyDescent="0.25">
      <c r="A5348">
        <v>589080</v>
      </c>
      <c r="B5348" t="s">
        <v>5401</v>
      </c>
      <c r="C5348">
        <v>7203</v>
      </c>
      <c r="D5348" t="s">
        <v>5235</v>
      </c>
      <c r="E5348" t="s">
        <v>5234</v>
      </c>
      <c r="F5348" t="s">
        <v>5235</v>
      </c>
      <c r="G5348" t="s">
        <v>5225</v>
      </c>
      <c r="H5348" t="s">
        <v>5226</v>
      </c>
    </row>
    <row r="5349" spans="1:8" x14ac:dyDescent="0.25">
      <c r="A5349">
        <v>589098</v>
      </c>
      <c r="B5349" t="s">
        <v>544</v>
      </c>
      <c r="C5349">
        <v>7202</v>
      </c>
      <c r="D5349" t="s">
        <v>5294</v>
      </c>
      <c r="E5349" t="s">
        <v>5234</v>
      </c>
      <c r="F5349" t="s">
        <v>5235</v>
      </c>
      <c r="G5349" t="s">
        <v>5225</v>
      </c>
      <c r="H5349" t="s">
        <v>5226</v>
      </c>
    </row>
    <row r="5350" spans="1:8" x14ac:dyDescent="0.25">
      <c r="A5350">
        <v>589110</v>
      </c>
      <c r="B5350" t="s">
        <v>657</v>
      </c>
      <c r="C5350">
        <v>7203</v>
      </c>
      <c r="D5350" t="s">
        <v>5235</v>
      </c>
      <c r="E5350" t="s">
        <v>5234</v>
      </c>
      <c r="F5350" t="s">
        <v>5235</v>
      </c>
      <c r="G5350" t="s">
        <v>5225</v>
      </c>
      <c r="H5350" t="s">
        <v>5226</v>
      </c>
    </row>
    <row r="5351" spans="1:8" x14ac:dyDescent="0.25">
      <c r="A5351">
        <v>589128</v>
      </c>
      <c r="B5351" t="s">
        <v>2483</v>
      </c>
      <c r="C5351">
        <v>7203</v>
      </c>
      <c r="D5351" t="s">
        <v>5235</v>
      </c>
      <c r="E5351" t="s">
        <v>5234</v>
      </c>
      <c r="F5351" t="s">
        <v>5235</v>
      </c>
      <c r="G5351" t="s">
        <v>5225</v>
      </c>
      <c r="H5351" t="s">
        <v>5226</v>
      </c>
    </row>
    <row r="5352" spans="1:8" x14ac:dyDescent="0.25">
      <c r="A5352">
        <v>589136</v>
      </c>
      <c r="B5352" t="s">
        <v>1217</v>
      </c>
      <c r="C5352">
        <v>7201</v>
      </c>
      <c r="D5352" t="s">
        <v>5233</v>
      </c>
      <c r="E5352" t="s">
        <v>5234</v>
      </c>
      <c r="F5352" t="s">
        <v>5235</v>
      </c>
      <c r="G5352" t="s">
        <v>5225</v>
      </c>
      <c r="H5352" t="s">
        <v>5226</v>
      </c>
    </row>
    <row r="5353" spans="1:8" x14ac:dyDescent="0.25">
      <c r="A5353">
        <v>589152</v>
      </c>
      <c r="B5353" t="s">
        <v>5402</v>
      </c>
      <c r="C5353">
        <v>7202</v>
      </c>
      <c r="D5353" t="s">
        <v>5294</v>
      </c>
      <c r="E5353" t="s">
        <v>5234</v>
      </c>
      <c r="F5353" t="s">
        <v>5235</v>
      </c>
      <c r="G5353" t="s">
        <v>5225</v>
      </c>
      <c r="H5353" t="s">
        <v>5226</v>
      </c>
    </row>
    <row r="5354" spans="1:8" x14ac:dyDescent="0.25">
      <c r="A5354">
        <v>589161</v>
      </c>
      <c r="B5354" t="s">
        <v>5403</v>
      </c>
      <c r="C5354">
        <v>7203</v>
      </c>
      <c r="D5354" t="s">
        <v>5235</v>
      </c>
      <c r="E5354" t="s">
        <v>5234</v>
      </c>
      <c r="F5354" t="s">
        <v>5235</v>
      </c>
      <c r="G5354" t="s">
        <v>5225</v>
      </c>
      <c r="H5354" t="s">
        <v>5226</v>
      </c>
    </row>
    <row r="5355" spans="1:8" x14ac:dyDescent="0.25">
      <c r="A5355">
        <v>589187</v>
      </c>
      <c r="B5355" t="s">
        <v>5404</v>
      </c>
      <c r="C5355">
        <v>7203</v>
      </c>
      <c r="D5355" t="s">
        <v>5235</v>
      </c>
      <c r="E5355" t="s">
        <v>5234</v>
      </c>
      <c r="F5355" t="s">
        <v>5235</v>
      </c>
      <c r="G5355" t="s">
        <v>5225</v>
      </c>
      <c r="H5355" t="s">
        <v>5226</v>
      </c>
    </row>
    <row r="5356" spans="1:8" x14ac:dyDescent="0.25">
      <c r="A5356">
        <v>589195</v>
      </c>
      <c r="B5356" t="s">
        <v>5405</v>
      </c>
      <c r="C5356">
        <v>7203</v>
      </c>
      <c r="D5356" t="s">
        <v>5235</v>
      </c>
      <c r="E5356" t="s">
        <v>5234</v>
      </c>
      <c r="F5356" t="s">
        <v>5235</v>
      </c>
      <c r="G5356" t="s">
        <v>5225</v>
      </c>
      <c r="H5356" t="s">
        <v>5226</v>
      </c>
    </row>
    <row r="5357" spans="1:8" x14ac:dyDescent="0.25">
      <c r="A5357">
        <v>589217</v>
      </c>
      <c r="B5357" t="s">
        <v>5406</v>
      </c>
      <c r="C5357">
        <v>7203</v>
      </c>
      <c r="D5357" t="s">
        <v>5235</v>
      </c>
      <c r="E5357" t="s">
        <v>5234</v>
      </c>
      <c r="F5357" t="s">
        <v>5235</v>
      </c>
      <c r="G5357" t="s">
        <v>5225</v>
      </c>
      <c r="H5357" t="s">
        <v>5226</v>
      </c>
    </row>
    <row r="5358" spans="1:8" x14ac:dyDescent="0.25">
      <c r="A5358">
        <v>589225</v>
      </c>
      <c r="B5358" t="s">
        <v>5407</v>
      </c>
      <c r="C5358">
        <v>7203</v>
      </c>
      <c r="D5358" t="s">
        <v>5235</v>
      </c>
      <c r="E5358" t="s">
        <v>5234</v>
      </c>
      <c r="F5358" t="s">
        <v>5235</v>
      </c>
      <c r="G5358" t="s">
        <v>5225</v>
      </c>
      <c r="H5358" t="s">
        <v>5226</v>
      </c>
    </row>
    <row r="5359" spans="1:8" x14ac:dyDescent="0.25">
      <c r="A5359">
        <v>589233</v>
      </c>
      <c r="B5359" t="s">
        <v>5408</v>
      </c>
      <c r="C5359">
        <v>7202</v>
      </c>
      <c r="D5359" t="s">
        <v>5294</v>
      </c>
      <c r="E5359" t="s">
        <v>5234</v>
      </c>
      <c r="F5359" t="s">
        <v>5235</v>
      </c>
      <c r="G5359" t="s">
        <v>5225</v>
      </c>
      <c r="H5359" t="s">
        <v>5226</v>
      </c>
    </row>
    <row r="5360" spans="1:8" x14ac:dyDescent="0.25">
      <c r="A5360">
        <v>589250</v>
      </c>
      <c r="B5360" t="s">
        <v>2325</v>
      </c>
      <c r="C5360">
        <v>7108</v>
      </c>
      <c r="D5360" t="s">
        <v>2325</v>
      </c>
      <c r="E5360" t="s">
        <v>2326</v>
      </c>
      <c r="F5360" t="s">
        <v>2325</v>
      </c>
      <c r="G5360" t="s">
        <v>2277</v>
      </c>
      <c r="H5360" t="s">
        <v>2278</v>
      </c>
    </row>
    <row r="5361" spans="1:8" x14ac:dyDescent="0.25">
      <c r="A5361">
        <v>589268</v>
      </c>
      <c r="B5361" t="s">
        <v>2548</v>
      </c>
      <c r="C5361">
        <v>7108</v>
      </c>
      <c r="D5361" t="s">
        <v>2325</v>
      </c>
      <c r="E5361" t="s">
        <v>2326</v>
      </c>
      <c r="F5361" t="s">
        <v>2325</v>
      </c>
      <c r="G5361" t="s">
        <v>2277</v>
      </c>
      <c r="H5361" t="s">
        <v>2278</v>
      </c>
    </row>
    <row r="5362" spans="1:8" x14ac:dyDescent="0.25">
      <c r="A5362">
        <v>589276</v>
      </c>
      <c r="B5362" t="s">
        <v>2549</v>
      </c>
      <c r="C5362">
        <v>7108</v>
      </c>
      <c r="D5362" t="s">
        <v>2325</v>
      </c>
      <c r="E5362" t="s">
        <v>2326</v>
      </c>
      <c r="F5362" t="s">
        <v>2325</v>
      </c>
      <c r="G5362" t="s">
        <v>2277</v>
      </c>
      <c r="H5362" t="s">
        <v>2278</v>
      </c>
    </row>
    <row r="5363" spans="1:8" x14ac:dyDescent="0.25">
      <c r="A5363">
        <v>589284</v>
      </c>
      <c r="B5363" t="s">
        <v>2550</v>
      </c>
      <c r="C5363">
        <v>7108</v>
      </c>
      <c r="D5363" t="s">
        <v>2325</v>
      </c>
      <c r="E5363" t="s">
        <v>2326</v>
      </c>
      <c r="F5363" t="s">
        <v>2325</v>
      </c>
      <c r="G5363" t="s">
        <v>2277</v>
      </c>
      <c r="H5363" t="s">
        <v>2278</v>
      </c>
    </row>
    <row r="5364" spans="1:8" x14ac:dyDescent="0.25">
      <c r="A5364">
        <v>589292</v>
      </c>
      <c r="B5364" t="s">
        <v>1612</v>
      </c>
      <c r="C5364">
        <v>7103</v>
      </c>
      <c r="D5364" t="s">
        <v>2456</v>
      </c>
      <c r="E5364" t="s">
        <v>2326</v>
      </c>
      <c r="F5364" t="s">
        <v>2325</v>
      </c>
      <c r="G5364" t="s">
        <v>2277</v>
      </c>
      <c r="H5364" t="s">
        <v>2278</v>
      </c>
    </row>
    <row r="5365" spans="1:8" x14ac:dyDescent="0.25">
      <c r="A5365">
        <v>589306</v>
      </c>
      <c r="B5365" t="s">
        <v>2551</v>
      </c>
      <c r="C5365">
        <v>7108</v>
      </c>
      <c r="D5365" t="s">
        <v>2325</v>
      </c>
      <c r="E5365" t="s">
        <v>2326</v>
      </c>
      <c r="F5365" t="s">
        <v>2325</v>
      </c>
      <c r="G5365" t="s">
        <v>2277</v>
      </c>
      <c r="H5365" t="s">
        <v>2278</v>
      </c>
    </row>
    <row r="5366" spans="1:8" x14ac:dyDescent="0.25">
      <c r="A5366">
        <v>589314</v>
      </c>
      <c r="B5366" t="s">
        <v>2552</v>
      </c>
      <c r="C5366">
        <v>7103</v>
      </c>
      <c r="D5366" t="s">
        <v>2456</v>
      </c>
      <c r="E5366" t="s">
        <v>2326</v>
      </c>
      <c r="F5366" t="s">
        <v>2325</v>
      </c>
      <c r="G5366" t="s">
        <v>2277</v>
      </c>
      <c r="H5366" t="s">
        <v>2278</v>
      </c>
    </row>
    <row r="5367" spans="1:8" x14ac:dyDescent="0.25">
      <c r="A5367">
        <v>589322</v>
      </c>
      <c r="B5367" t="s">
        <v>2553</v>
      </c>
      <c r="C5367">
        <v>7108</v>
      </c>
      <c r="D5367" t="s">
        <v>2325</v>
      </c>
      <c r="E5367" t="s">
        <v>2326</v>
      </c>
      <c r="F5367" t="s">
        <v>2325</v>
      </c>
      <c r="G5367" t="s">
        <v>2277</v>
      </c>
      <c r="H5367" t="s">
        <v>2278</v>
      </c>
    </row>
    <row r="5368" spans="1:8" x14ac:dyDescent="0.25">
      <c r="A5368">
        <v>589331</v>
      </c>
      <c r="B5368" t="s">
        <v>2554</v>
      </c>
      <c r="C5368">
        <v>7103</v>
      </c>
      <c r="D5368" t="s">
        <v>2456</v>
      </c>
      <c r="E5368" t="s">
        <v>2326</v>
      </c>
      <c r="F5368" t="s">
        <v>2325</v>
      </c>
      <c r="G5368" t="s">
        <v>2277</v>
      </c>
      <c r="H5368" t="s">
        <v>2278</v>
      </c>
    </row>
    <row r="5369" spans="1:8" x14ac:dyDescent="0.25">
      <c r="A5369">
        <v>589349</v>
      </c>
      <c r="B5369" t="s">
        <v>2555</v>
      </c>
      <c r="C5369">
        <v>7103</v>
      </c>
      <c r="D5369" t="s">
        <v>2456</v>
      </c>
      <c r="E5369" t="s">
        <v>2326</v>
      </c>
      <c r="F5369" t="s">
        <v>2325</v>
      </c>
      <c r="G5369" t="s">
        <v>2277</v>
      </c>
      <c r="H5369" t="s">
        <v>2278</v>
      </c>
    </row>
    <row r="5370" spans="1:8" x14ac:dyDescent="0.25">
      <c r="A5370">
        <v>589357</v>
      </c>
      <c r="B5370" t="s">
        <v>2556</v>
      </c>
      <c r="C5370">
        <v>7108</v>
      </c>
      <c r="D5370" t="s">
        <v>2325</v>
      </c>
      <c r="E5370" t="s">
        <v>2326</v>
      </c>
      <c r="F5370" t="s">
        <v>2325</v>
      </c>
      <c r="G5370" t="s">
        <v>2277</v>
      </c>
      <c r="H5370" t="s">
        <v>2278</v>
      </c>
    </row>
    <row r="5371" spans="1:8" x14ac:dyDescent="0.25">
      <c r="A5371">
        <v>589365</v>
      </c>
      <c r="B5371" t="s">
        <v>2557</v>
      </c>
      <c r="C5371">
        <v>7108</v>
      </c>
      <c r="D5371" t="s">
        <v>2325</v>
      </c>
      <c r="E5371" t="s">
        <v>2326</v>
      </c>
      <c r="F5371" t="s">
        <v>2325</v>
      </c>
      <c r="G5371" t="s">
        <v>2277</v>
      </c>
      <c r="H5371" t="s">
        <v>2278</v>
      </c>
    </row>
    <row r="5372" spans="1:8" x14ac:dyDescent="0.25">
      <c r="A5372">
        <v>589381</v>
      </c>
      <c r="B5372" t="s">
        <v>2558</v>
      </c>
      <c r="C5372">
        <v>7108</v>
      </c>
      <c r="D5372" t="s">
        <v>2325</v>
      </c>
      <c r="E5372" t="s">
        <v>2326</v>
      </c>
      <c r="F5372" t="s">
        <v>2325</v>
      </c>
      <c r="G5372" t="s">
        <v>2277</v>
      </c>
      <c r="H5372" t="s">
        <v>2278</v>
      </c>
    </row>
    <row r="5373" spans="1:8" x14ac:dyDescent="0.25">
      <c r="A5373">
        <v>589390</v>
      </c>
      <c r="B5373" t="s">
        <v>2559</v>
      </c>
      <c r="C5373">
        <v>7108</v>
      </c>
      <c r="D5373" t="s">
        <v>2325</v>
      </c>
      <c r="E5373" t="s">
        <v>2326</v>
      </c>
      <c r="F5373" t="s">
        <v>2325</v>
      </c>
      <c r="G5373" t="s">
        <v>2277</v>
      </c>
      <c r="H5373" t="s">
        <v>2278</v>
      </c>
    </row>
    <row r="5374" spans="1:8" x14ac:dyDescent="0.25">
      <c r="A5374">
        <v>589403</v>
      </c>
      <c r="B5374" t="s">
        <v>2560</v>
      </c>
      <c r="C5374">
        <v>7108</v>
      </c>
      <c r="D5374" t="s">
        <v>2325</v>
      </c>
      <c r="E5374" t="s">
        <v>2326</v>
      </c>
      <c r="F5374" t="s">
        <v>2325</v>
      </c>
      <c r="G5374" t="s">
        <v>2277</v>
      </c>
      <c r="H5374" t="s">
        <v>2278</v>
      </c>
    </row>
    <row r="5375" spans="1:8" x14ac:dyDescent="0.25">
      <c r="A5375">
        <v>589420</v>
      </c>
      <c r="B5375" t="s">
        <v>1047</v>
      </c>
      <c r="C5375">
        <v>7108</v>
      </c>
      <c r="D5375" t="s">
        <v>2325</v>
      </c>
      <c r="E5375" t="s">
        <v>2326</v>
      </c>
      <c r="F5375" t="s">
        <v>2325</v>
      </c>
      <c r="G5375" t="s">
        <v>2277</v>
      </c>
      <c r="H5375" t="s">
        <v>2278</v>
      </c>
    </row>
    <row r="5376" spans="1:8" x14ac:dyDescent="0.25">
      <c r="A5376">
        <v>589438</v>
      </c>
      <c r="B5376" t="s">
        <v>2561</v>
      </c>
      <c r="C5376">
        <v>7108</v>
      </c>
      <c r="D5376" t="s">
        <v>2325</v>
      </c>
      <c r="E5376" t="s">
        <v>2326</v>
      </c>
      <c r="F5376" t="s">
        <v>2325</v>
      </c>
      <c r="G5376" t="s">
        <v>2277</v>
      </c>
      <c r="H5376" t="s">
        <v>2278</v>
      </c>
    </row>
    <row r="5377" spans="1:8" x14ac:dyDescent="0.25">
      <c r="A5377">
        <v>589446</v>
      </c>
      <c r="B5377" t="s">
        <v>2562</v>
      </c>
      <c r="C5377">
        <v>7108</v>
      </c>
      <c r="D5377" t="s">
        <v>2325</v>
      </c>
      <c r="E5377" t="s">
        <v>2326</v>
      </c>
      <c r="F5377" t="s">
        <v>2325</v>
      </c>
      <c r="G5377" t="s">
        <v>2277</v>
      </c>
      <c r="H5377" t="s">
        <v>2278</v>
      </c>
    </row>
    <row r="5378" spans="1:8" x14ac:dyDescent="0.25">
      <c r="A5378">
        <v>589454</v>
      </c>
      <c r="B5378" t="s">
        <v>2518</v>
      </c>
      <c r="C5378">
        <v>7108</v>
      </c>
      <c r="D5378" t="s">
        <v>2325</v>
      </c>
      <c r="E5378" t="s">
        <v>2326</v>
      </c>
      <c r="F5378" t="s">
        <v>2325</v>
      </c>
      <c r="G5378" t="s">
        <v>2277</v>
      </c>
      <c r="H5378" t="s">
        <v>2278</v>
      </c>
    </row>
    <row r="5379" spans="1:8" x14ac:dyDescent="0.25">
      <c r="A5379">
        <v>589462</v>
      </c>
      <c r="B5379" t="s">
        <v>2563</v>
      </c>
      <c r="C5379">
        <v>7108</v>
      </c>
      <c r="D5379" t="s">
        <v>2325</v>
      </c>
      <c r="E5379" t="s">
        <v>2326</v>
      </c>
      <c r="F5379" t="s">
        <v>2325</v>
      </c>
      <c r="G5379" t="s">
        <v>2277</v>
      </c>
      <c r="H5379" t="s">
        <v>2278</v>
      </c>
    </row>
    <row r="5380" spans="1:8" x14ac:dyDescent="0.25">
      <c r="A5380">
        <v>589489</v>
      </c>
      <c r="B5380" t="s">
        <v>2564</v>
      </c>
      <c r="C5380">
        <v>7108</v>
      </c>
      <c r="D5380" t="s">
        <v>2325</v>
      </c>
      <c r="E5380" t="s">
        <v>2326</v>
      </c>
      <c r="F5380" t="s">
        <v>2325</v>
      </c>
      <c r="G5380" t="s">
        <v>2277</v>
      </c>
      <c r="H5380" t="s">
        <v>2278</v>
      </c>
    </row>
    <row r="5381" spans="1:8" x14ac:dyDescent="0.25">
      <c r="A5381">
        <v>589497</v>
      </c>
      <c r="B5381" t="s">
        <v>2565</v>
      </c>
      <c r="C5381">
        <v>7103</v>
      </c>
      <c r="D5381" t="s">
        <v>2456</v>
      </c>
      <c r="E5381" t="s">
        <v>2326</v>
      </c>
      <c r="F5381" t="s">
        <v>2325</v>
      </c>
      <c r="G5381" t="s">
        <v>2277</v>
      </c>
      <c r="H5381" t="s">
        <v>2278</v>
      </c>
    </row>
    <row r="5382" spans="1:8" x14ac:dyDescent="0.25">
      <c r="A5382">
        <v>589501</v>
      </c>
      <c r="B5382" t="s">
        <v>2566</v>
      </c>
      <c r="C5382">
        <v>7108</v>
      </c>
      <c r="D5382" t="s">
        <v>2325</v>
      </c>
      <c r="E5382" t="s">
        <v>2326</v>
      </c>
      <c r="F5382" t="s">
        <v>2325</v>
      </c>
      <c r="G5382" t="s">
        <v>2277</v>
      </c>
      <c r="H5382" t="s">
        <v>2278</v>
      </c>
    </row>
    <row r="5383" spans="1:8" x14ac:dyDescent="0.25">
      <c r="A5383">
        <v>589519</v>
      </c>
      <c r="B5383" t="s">
        <v>2567</v>
      </c>
      <c r="C5383">
        <v>7103</v>
      </c>
      <c r="D5383" t="s">
        <v>2456</v>
      </c>
      <c r="E5383" t="s">
        <v>2326</v>
      </c>
      <c r="F5383" t="s">
        <v>2325</v>
      </c>
      <c r="G5383" t="s">
        <v>2277</v>
      </c>
      <c r="H5383" t="s">
        <v>2278</v>
      </c>
    </row>
    <row r="5384" spans="1:8" x14ac:dyDescent="0.25">
      <c r="A5384">
        <v>589527</v>
      </c>
      <c r="B5384" t="s">
        <v>2568</v>
      </c>
      <c r="C5384">
        <v>7108</v>
      </c>
      <c r="D5384" t="s">
        <v>2325</v>
      </c>
      <c r="E5384" t="s">
        <v>2326</v>
      </c>
      <c r="F5384" t="s">
        <v>2325</v>
      </c>
      <c r="G5384" t="s">
        <v>2277</v>
      </c>
      <c r="H5384" t="s">
        <v>2278</v>
      </c>
    </row>
    <row r="5385" spans="1:8" x14ac:dyDescent="0.25">
      <c r="A5385">
        <v>589535</v>
      </c>
      <c r="B5385" t="s">
        <v>2569</v>
      </c>
      <c r="C5385">
        <v>7108</v>
      </c>
      <c r="D5385" t="s">
        <v>2325</v>
      </c>
      <c r="E5385" t="s">
        <v>2326</v>
      </c>
      <c r="F5385" t="s">
        <v>2325</v>
      </c>
      <c r="G5385" t="s">
        <v>2277</v>
      </c>
      <c r="H5385" t="s">
        <v>2278</v>
      </c>
    </row>
    <row r="5386" spans="1:8" x14ac:dyDescent="0.25">
      <c r="A5386">
        <v>589543</v>
      </c>
      <c r="B5386" t="s">
        <v>2570</v>
      </c>
      <c r="C5386">
        <v>7108</v>
      </c>
      <c r="D5386" t="s">
        <v>2325</v>
      </c>
      <c r="E5386" t="s">
        <v>2326</v>
      </c>
      <c r="F5386" t="s">
        <v>2325</v>
      </c>
      <c r="G5386" t="s">
        <v>2277</v>
      </c>
      <c r="H5386" t="s">
        <v>2278</v>
      </c>
    </row>
    <row r="5387" spans="1:8" x14ac:dyDescent="0.25">
      <c r="A5387">
        <v>589560</v>
      </c>
      <c r="B5387" t="s">
        <v>2571</v>
      </c>
      <c r="C5387">
        <v>7103</v>
      </c>
      <c r="D5387" t="s">
        <v>2456</v>
      </c>
      <c r="E5387" t="s">
        <v>2326</v>
      </c>
      <c r="F5387" t="s">
        <v>2325</v>
      </c>
      <c r="G5387" t="s">
        <v>2277</v>
      </c>
      <c r="H5387" t="s">
        <v>2278</v>
      </c>
    </row>
    <row r="5388" spans="1:8" x14ac:dyDescent="0.25">
      <c r="A5388">
        <v>589578</v>
      </c>
      <c r="B5388" t="s">
        <v>924</v>
      </c>
      <c r="C5388">
        <v>7108</v>
      </c>
      <c r="D5388" t="s">
        <v>2325</v>
      </c>
      <c r="E5388" t="s">
        <v>2326</v>
      </c>
      <c r="F5388" t="s">
        <v>2325</v>
      </c>
      <c r="G5388" t="s">
        <v>2277</v>
      </c>
      <c r="H5388" t="s">
        <v>2278</v>
      </c>
    </row>
    <row r="5389" spans="1:8" x14ac:dyDescent="0.25">
      <c r="A5389">
        <v>589586</v>
      </c>
      <c r="B5389" t="s">
        <v>2572</v>
      </c>
      <c r="C5389">
        <v>7103</v>
      </c>
      <c r="D5389" t="s">
        <v>2456</v>
      </c>
      <c r="E5389" t="s">
        <v>2326</v>
      </c>
      <c r="F5389" t="s">
        <v>2325</v>
      </c>
      <c r="G5389" t="s">
        <v>2277</v>
      </c>
      <c r="H5389" t="s">
        <v>2278</v>
      </c>
    </row>
    <row r="5390" spans="1:8" x14ac:dyDescent="0.25">
      <c r="A5390">
        <v>589594</v>
      </c>
      <c r="B5390" t="s">
        <v>2573</v>
      </c>
      <c r="C5390">
        <v>7103</v>
      </c>
      <c r="D5390" t="s">
        <v>2456</v>
      </c>
      <c r="E5390" t="s">
        <v>2326</v>
      </c>
      <c r="F5390" t="s">
        <v>2325</v>
      </c>
      <c r="G5390" t="s">
        <v>2277</v>
      </c>
      <c r="H5390" t="s">
        <v>2278</v>
      </c>
    </row>
    <row r="5391" spans="1:8" x14ac:dyDescent="0.25">
      <c r="A5391">
        <v>589608</v>
      </c>
      <c r="B5391" t="s">
        <v>2574</v>
      </c>
      <c r="C5391">
        <v>7108</v>
      </c>
      <c r="D5391" t="s">
        <v>2325</v>
      </c>
      <c r="E5391" t="s">
        <v>2326</v>
      </c>
      <c r="F5391" t="s">
        <v>2325</v>
      </c>
      <c r="G5391" t="s">
        <v>2277</v>
      </c>
      <c r="H5391" t="s">
        <v>2278</v>
      </c>
    </row>
    <row r="5392" spans="1:8" x14ac:dyDescent="0.25">
      <c r="A5392">
        <v>589616</v>
      </c>
      <c r="B5392" t="s">
        <v>2575</v>
      </c>
      <c r="C5392">
        <v>7108</v>
      </c>
      <c r="D5392" t="s">
        <v>2325</v>
      </c>
      <c r="E5392" t="s">
        <v>2326</v>
      </c>
      <c r="F5392" t="s">
        <v>2325</v>
      </c>
      <c r="G5392" t="s">
        <v>2277</v>
      </c>
      <c r="H5392" t="s">
        <v>2278</v>
      </c>
    </row>
    <row r="5393" spans="1:8" x14ac:dyDescent="0.25">
      <c r="A5393">
        <v>589624</v>
      </c>
      <c r="B5393" t="s">
        <v>2456</v>
      </c>
      <c r="C5393">
        <v>7103</v>
      </c>
      <c r="D5393" t="s">
        <v>2456</v>
      </c>
      <c r="E5393" t="s">
        <v>2326</v>
      </c>
      <c r="F5393" t="s">
        <v>2325</v>
      </c>
      <c r="G5393" t="s">
        <v>2277</v>
      </c>
      <c r="H5393" t="s">
        <v>2278</v>
      </c>
    </row>
    <row r="5394" spans="1:8" x14ac:dyDescent="0.25">
      <c r="A5394">
        <v>589632</v>
      </c>
      <c r="B5394" t="s">
        <v>2576</v>
      </c>
      <c r="C5394">
        <v>7108</v>
      </c>
      <c r="D5394" t="s">
        <v>2325</v>
      </c>
      <c r="E5394" t="s">
        <v>2326</v>
      </c>
      <c r="F5394" t="s">
        <v>2325</v>
      </c>
      <c r="G5394" t="s">
        <v>2277</v>
      </c>
      <c r="H5394" t="s">
        <v>2278</v>
      </c>
    </row>
    <row r="5395" spans="1:8" x14ac:dyDescent="0.25">
      <c r="A5395">
        <v>589641</v>
      </c>
      <c r="B5395" t="s">
        <v>2577</v>
      </c>
      <c r="C5395">
        <v>7108</v>
      </c>
      <c r="D5395" t="s">
        <v>2325</v>
      </c>
      <c r="E5395" t="s">
        <v>2326</v>
      </c>
      <c r="F5395" t="s">
        <v>2325</v>
      </c>
      <c r="G5395" t="s">
        <v>2277</v>
      </c>
      <c r="H5395" t="s">
        <v>2278</v>
      </c>
    </row>
    <row r="5396" spans="1:8" x14ac:dyDescent="0.25">
      <c r="A5396">
        <v>589659</v>
      </c>
      <c r="B5396" t="s">
        <v>2578</v>
      </c>
      <c r="C5396">
        <v>7108</v>
      </c>
      <c r="D5396" t="s">
        <v>2325</v>
      </c>
      <c r="E5396" t="s">
        <v>2326</v>
      </c>
      <c r="F5396" t="s">
        <v>2325</v>
      </c>
      <c r="G5396" t="s">
        <v>2277</v>
      </c>
      <c r="H5396" t="s">
        <v>2278</v>
      </c>
    </row>
    <row r="5397" spans="1:8" x14ac:dyDescent="0.25">
      <c r="A5397">
        <v>589667</v>
      </c>
      <c r="B5397" t="s">
        <v>2579</v>
      </c>
      <c r="C5397">
        <v>7108</v>
      </c>
      <c r="D5397" t="s">
        <v>2325</v>
      </c>
      <c r="E5397" t="s">
        <v>2326</v>
      </c>
      <c r="F5397" t="s">
        <v>2325</v>
      </c>
      <c r="G5397" t="s">
        <v>2277</v>
      </c>
      <c r="H5397" t="s">
        <v>2278</v>
      </c>
    </row>
    <row r="5398" spans="1:8" x14ac:dyDescent="0.25">
      <c r="A5398">
        <v>589675</v>
      </c>
      <c r="B5398" t="s">
        <v>2580</v>
      </c>
      <c r="C5398">
        <v>7108</v>
      </c>
      <c r="D5398" t="s">
        <v>2325</v>
      </c>
      <c r="E5398" t="s">
        <v>2326</v>
      </c>
      <c r="F5398" t="s">
        <v>2325</v>
      </c>
      <c r="G5398" t="s">
        <v>2277</v>
      </c>
      <c r="H5398" t="s">
        <v>2278</v>
      </c>
    </row>
    <row r="5399" spans="1:8" x14ac:dyDescent="0.25">
      <c r="A5399">
        <v>589683</v>
      </c>
      <c r="B5399" t="s">
        <v>2581</v>
      </c>
      <c r="C5399">
        <v>7108</v>
      </c>
      <c r="D5399" t="s">
        <v>2325</v>
      </c>
      <c r="E5399" t="s">
        <v>2326</v>
      </c>
      <c r="F5399" t="s">
        <v>2325</v>
      </c>
      <c r="G5399" t="s">
        <v>2277</v>
      </c>
      <c r="H5399" t="s">
        <v>2278</v>
      </c>
    </row>
    <row r="5400" spans="1:8" x14ac:dyDescent="0.25">
      <c r="A5400">
        <v>589691</v>
      </c>
      <c r="B5400" t="s">
        <v>1301</v>
      </c>
      <c r="C5400">
        <v>7103</v>
      </c>
      <c r="D5400" t="s">
        <v>2456</v>
      </c>
      <c r="E5400" t="s">
        <v>2326</v>
      </c>
      <c r="F5400" t="s">
        <v>2325</v>
      </c>
      <c r="G5400" t="s">
        <v>2277</v>
      </c>
      <c r="H5400" t="s">
        <v>2278</v>
      </c>
    </row>
    <row r="5401" spans="1:8" x14ac:dyDescent="0.25">
      <c r="A5401">
        <v>589705</v>
      </c>
      <c r="B5401" t="s">
        <v>2582</v>
      </c>
      <c r="C5401">
        <v>7103</v>
      </c>
      <c r="D5401" t="s">
        <v>2456</v>
      </c>
      <c r="E5401" t="s">
        <v>2326</v>
      </c>
      <c r="F5401" t="s">
        <v>2325</v>
      </c>
      <c r="G5401" t="s">
        <v>2277</v>
      </c>
      <c r="H5401" t="s">
        <v>2278</v>
      </c>
    </row>
    <row r="5402" spans="1:8" x14ac:dyDescent="0.25">
      <c r="A5402">
        <v>589713</v>
      </c>
      <c r="B5402" t="s">
        <v>2583</v>
      </c>
      <c r="C5402">
        <v>7108</v>
      </c>
      <c r="D5402" t="s">
        <v>2325</v>
      </c>
      <c r="E5402" t="s">
        <v>2326</v>
      </c>
      <c r="F5402" t="s">
        <v>2325</v>
      </c>
      <c r="G5402" t="s">
        <v>2277</v>
      </c>
      <c r="H5402" t="s">
        <v>2278</v>
      </c>
    </row>
    <row r="5403" spans="1:8" x14ac:dyDescent="0.25">
      <c r="A5403">
        <v>589721</v>
      </c>
      <c r="B5403" t="s">
        <v>2584</v>
      </c>
      <c r="C5403">
        <v>7108</v>
      </c>
      <c r="D5403" t="s">
        <v>2325</v>
      </c>
      <c r="E5403" t="s">
        <v>2326</v>
      </c>
      <c r="F5403" t="s">
        <v>2325</v>
      </c>
      <c r="G5403" t="s">
        <v>2277</v>
      </c>
      <c r="H5403" t="s">
        <v>2278</v>
      </c>
    </row>
    <row r="5404" spans="1:8" x14ac:dyDescent="0.25">
      <c r="A5404">
        <v>589730</v>
      </c>
      <c r="B5404" t="s">
        <v>2585</v>
      </c>
      <c r="C5404">
        <v>7108</v>
      </c>
      <c r="D5404" t="s">
        <v>2325</v>
      </c>
      <c r="E5404" t="s">
        <v>2326</v>
      </c>
      <c r="F5404" t="s">
        <v>2325</v>
      </c>
      <c r="G5404" t="s">
        <v>2277</v>
      </c>
      <c r="H5404" t="s">
        <v>2278</v>
      </c>
    </row>
    <row r="5405" spans="1:8" x14ac:dyDescent="0.25">
      <c r="A5405">
        <v>589748</v>
      </c>
      <c r="B5405" t="s">
        <v>2586</v>
      </c>
      <c r="C5405">
        <v>7108</v>
      </c>
      <c r="D5405" t="s">
        <v>2325</v>
      </c>
      <c r="E5405" t="s">
        <v>2326</v>
      </c>
      <c r="F5405" t="s">
        <v>2325</v>
      </c>
      <c r="G5405" t="s">
        <v>2277</v>
      </c>
      <c r="H5405" t="s">
        <v>2278</v>
      </c>
    </row>
    <row r="5406" spans="1:8" x14ac:dyDescent="0.25">
      <c r="A5406">
        <v>589756</v>
      </c>
      <c r="B5406" t="s">
        <v>2587</v>
      </c>
      <c r="C5406">
        <v>7108</v>
      </c>
      <c r="D5406" t="s">
        <v>2325</v>
      </c>
      <c r="E5406" t="s">
        <v>2326</v>
      </c>
      <c r="F5406" t="s">
        <v>2325</v>
      </c>
      <c r="G5406" t="s">
        <v>2277</v>
      </c>
      <c r="H5406" t="s">
        <v>2278</v>
      </c>
    </row>
    <row r="5407" spans="1:8" x14ac:dyDescent="0.25">
      <c r="A5407">
        <v>589764</v>
      </c>
      <c r="B5407" t="s">
        <v>2588</v>
      </c>
      <c r="C5407">
        <v>7108</v>
      </c>
      <c r="D5407" t="s">
        <v>2325</v>
      </c>
      <c r="E5407" t="s">
        <v>2326</v>
      </c>
      <c r="F5407" t="s">
        <v>2325</v>
      </c>
      <c r="G5407" t="s">
        <v>2277</v>
      </c>
      <c r="H5407" t="s">
        <v>2278</v>
      </c>
    </row>
    <row r="5408" spans="1:8" x14ac:dyDescent="0.25">
      <c r="A5408">
        <v>589772</v>
      </c>
      <c r="B5408" t="s">
        <v>2589</v>
      </c>
      <c r="C5408">
        <v>7108</v>
      </c>
      <c r="D5408" t="s">
        <v>2325</v>
      </c>
      <c r="E5408" t="s">
        <v>2326</v>
      </c>
      <c r="F5408" t="s">
        <v>2325</v>
      </c>
      <c r="G5408" t="s">
        <v>2277</v>
      </c>
      <c r="H5408" t="s">
        <v>2278</v>
      </c>
    </row>
    <row r="5409" spans="1:8" x14ac:dyDescent="0.25">
      <c r="A5409">
        <v>589799</v>
      </c>
      <c r="B5409" t="s">
        <v>2590</v>
      </c>
      <c r="C5409">
        <v>7108</v>
      </c>
      <c r="D5409" t="s">
        <v>2325</v>
      </c>
      <c r="E5409" t="s">
        <v>2326</v>
      </c>
      <c r="F5409" t="s">
        <v>2325</v>
      </c>
      <c r="G5409" t="s">
        <v>2277</v>
      </c>
      <c r="H5409" t="s">
        <v>2278</v>
      </c>
    </row>
    <row r="5410" spans="1:8" x14ac:dyDescent="0.25">
      <c r="A5410">
        <v>589802</v>
      </c>
      <c r="B5410" t="s">
        <v>2591</v>
      </c>
      <c r="C5410">
        <v>7108</v>
      </c>
      <c r="D5410" t="s">
        <v>2325</v>
      </c>
      <c r="E5410" t="s">
        <v>2326</v>
      </c>
      <c r="F5410" t="s">
        <v>2325</v>
      </c>
      <c r="G5410" t="s">
        <v>2277</v>
      </c>
      <c r="H5410" t="s">
        <v>2278</v>
      </c>
    </row>
    <row r="5411" spans="1:8" x14ac:dyDescent="0.25">
      <c r="A5411">
        <v>589811</v>
      </c>
      <c r="B5411" t="s">
        <v>2592</v>
      </c>
      <c r="C5411">
        <v>7103</v>
      </c>
      <c r="D5411" t="s">
        <v>2456</v>
      </c>
      <c r="E5411" t="s">
        <v>2326</v>
      </c>
      <c r="F5411" t="s">
        <v>2325</v>
      </c>
      <c r="G5411" t="s">
        <v>2277</v>
      </c>
      <c r="H5411" t="s">
        <v>2278</v>
      </c>
    </row>
    <row r="5412" spans="1:8" x14ac:dyDescent="0.25">
      <c r="A5412">
        <v>589829</v>
      </c>
      <c r="B5412" t="s">
        <v>2593</v>
      </c>
      <c r="C5412">
        <v>7108</v>
      </c>
      <c r="D5412" t="s">
        <v>2325</v>
      </c>
      <c r="E5412" t="s">
        <v>2326</v>
      </c>
      <c r="F5412" t="s">
        <v>2325</v>
      </c>
      <c r="G5412" t="s">
        <v>2277</v>
      </c>
      <c r="H5412" t="s">
        <v>2278</v>
      </c>
    </row>
    <row r="5413" spans="1:8" x14ac:dyDescent="0.25">
      <c r="A5413">
        <v>589837</v>
      </c>
      <c r="B5413" t="s">
        <v>2594</v>
      </c>
      <c r="C5413">
        <v>7108</v>
      </c>
      <c r="D5413" t="s">
        <v>2325</v>
      </c>
      <c r="E5413" t="s">
        <v>2326</v>
      </c>
      <c r="F5413" t="s">
        <v>2325</v>
      </c>
      <c r="G5413" t="s">
        <v>2277</v>
      </c>
      <c r="H5413" t="s">
        <v>2278</v>
      </c>
    </row>
    <row r="5414" spans="1:8" x14ac:dyDescent="0.25">
      <c r="A5414">
        <v>589845</v>
      </c>
      <c r="B5414" t="s">
        <v>2595</v>
      </c>
      <c r="C5414">
        <v>7108</v>
      </c>
      <c r="D5414" t="s">
        <v>2325</v>
      </c>
      <c r="E5414" t="s">
        <v>2326</v>
      </c>
      <c r="F5414" t="s">
        <v>2325</v>
      </c>
      <c r="G5414" t="s">
        <v>2277</v>
      </c>
      <c r="H5414" t="s">
        <v>2278</v>
      </c>
    </row>
    <row r="5415" spans="1:8" x14ac:dyDescent="0.25">
      <c r="A5415">
        <v>589853</v>
      </c>
      <c r="B5415" t="s">
        <v>2596</v>
      </c>
      <c r="C5415">
        <v>7108</v>
      </c>
      <c r="D5415" t="s">
        <v>2325</v>
      </c>
      <c r="E5415" t="s">
        <v>2326</v>
      </c>
      <c r="F5415" t="s">
        <v>2325</v>
      </c>
      <c r="G5415" t="s">
        <v>2277</v>
      </c>
      <c r="H5415" t="s">
        <v>2278</v>
      </c>
    </row>
    <row r="5416" spans="1:8" x14ac:dyDescent="0.25">
      <c r="A5416">
        <v>589870</v>
      </c>
      <c r="B5416" t="s">
        <v>1894</v>
      </c>
      <c r="C5416">
        <v>7108</v>
      </c>
      <c r="D5416" t="s">
        <v>2325</v>
      </c>
      <c r="E5416" t="s">
        <v>2326</v>
      </c>
      <c r="F5416" t="s">
        <v>2325</v>
      </c>
      <c r="G5416" t="s">
        <v>2277</v>
      </c>
      <c r="H5416" t="s">
        <v>2278</v>
      </c>
    </row>
    <row r="5417" spans="1:8" x14ac:dyDescent="0.25">
      <c r="A5417">
        <v>589888</v>
      </c>
      <c r="B5417" t="s">
        <v>2597</v>
      </c>
      <c r="C5417">
        <v>7108</v>
      </c>
      <c r="D5417" t="s">
        <v>2325</v>
      </c>
      <c r="E5417" t="s">
        <v>2326</v>
      </c>
      <c r="F5417" t="s">
        <v>2325</v>
      </c>
      <c r="G5417" t="s">
        <v>2277</v>
      </c>
      <c r="H5417" t="s">
        <v>2278</v>
      </c>
    </row>
    <row r="5418" spans="1:8" x14ac:dyDescent="0.25">
      <c r="A5418">
        <v>589896</v>
      </c>
      <c r="B5418" t="s">
        <v>2598</v>
      </c>
      <c r="C5418">
        <v>7108</v>
      </c>
      <c r="D5418" t="s">
        <v>2325</v>
      </c>
      <c r="E5418" t="s">
        <v>2326</v>
      </c>
      <c r="F5418" t="s">
        <v>2325</v>
      </c>
      <c r="G5418" t="s">
        <v>2277</v>
      </c>
      <c r="H5418" t="s">
        <v>2278</v>
      </c>
    </row>
    <row r="5419" spans="1:8" x14ac:dyDescent="0.25">
      <c r="A5419">
        <v>589918</v>
      </c>
      <c r="B5419" t="s">
        <v>2599</v>
      </c>
      <c r="C5419">
        <v>7108</v>
      </c>
      <c r="D5419" t="s">
        <v>2325</v>
      </c>
      <c r="E5419" t="s">
        <v>2326</v>
      </c>
      <c r="F5419" t="s">
        <v>2325</v>
      </c>
      <c r="G5419" t="s">
        <v>2277</v>
      </c>
      <c r="H5419" t="s">
        <v>2278</v>
      </c>
    </row>
    <row r="5420" spans="1:8" x14ac:dyDescent="0.25">
      <c r="A5420">
        <v>589926</v>
      </c>
      <c r="B5420" t="s">
        <v>2600</v>
      </c>
      <c r="C5420">
        <v>7108</v>
      </c>
      <c r="D5420" t="s">
        <v>2325</v>
      </c>
      <c r="E5420" t="s">
        <v>2326</v>
      </c>
      <c r="F5420" t="s">
        <v>2325</v>
      </c>
      <c r="G5420" t="s">
        <v>2277</v>
      </c>
      <c r="H5420" t="s">
        <v>2278</v>
      </c>
    </row>
    <row r="5421" spans="1:8" x14ac:dyDescent="0.25">
      <c r="A5421">
        <v>589934</v>
      </c>
      <c r="B5421" t="s">
        <v>2601</v>
      </c>
      <c r="C5421">
        <v>7108</v>
      </c>
      <c r="D5421" t="s">
        <v>2325</v>
      </c>
      <c r="E5421" t="s">
        <v>2326</v>
      </c>
      <c r="F5421" t="s">
        <v>2325</v>
      </c>
      <c r="G5421" t="s">
        <v>2277</v>
      </c>
      <c r="H5421" t="s">
        <v>2278</v>
      </c>
    </row>
    <row r="5422" spans="1:8" x14ac:dyDescent="0.25">
      <c r="A5422">
        <v>589942</v>
      </c>
      <c r="B5422" t="s">
        <v>2602</v>
      </c>
      <c r="C5422">
        <v>7108</v>
      </c>
      <c r="D5422" t="s">
        <v>2325</v>
      </c>
      <c r="E5422" t="s">
        <v>2326</v>
      </c>
      <c r="F5422" t="s">
        <v>2325</v>
      </c>
      <c r="G5422" t="s">
        <v>2277</v>
      </c>
      <c r="H5422" t="s">
        <v>2278</v>
      </c>
    </row>
    <row r="5423" spans="1:8" x14ac:dyDescent="0.25">
      <c r="A5423">
        <v>589951</v>
      </c>
      <c r="B5423" t="s">
        <v>2603</v>
      </c>
      <c r="C5423">
        <v>7103</v>
      </c>
      <c r="D5423" t="s">
        <v>2456</v>
      </c>
      <c r="E5423" t="s">
        <v>2326</v>
      </c>
      <c r="F5423" t="s">
        <v>2325</v>
      </c>
      <c r="G5423" t="s">
        <v>2277</v>
      </c>
      <c r="H5423" t="s">
        <v>2278</v>
      </c>
    </row>
    <row r="5424" spans="1:8" x14ac:dyDescent="0.25">
      <c r="A5424">
        <v>589969</v>
      </c>
      <c r="B5424" t="s">
        <v>2604</v>
      </c>
      <c r="C5424">
        <v>7103</v>
      </c>
      <c r="D5424" t="s">
        <v>2456</v>
      </c>
      <c r="E5424" t="s">
        <v>2326</v>
      </c>
      <c r="F5424" t="s">
        <v>2325</v>
      </c>
      <c r="G5424" t="s">
        <v>2277</v>
      </c>
      <c r="H5424" t="s">
        <v>2278</v>
      </c>
    </row>
    <row r="5425" spans="1:8" x14ac:dyDescent="0.25">
      <c r="A5425">
        <v>589977</v>
      </c>
      <c r="B5425" t="s">
        <v>2605</v>
      </c>
      <c r="C5425">
        <v>7108</v>
      </c>
      <c r="D5425" t="s">
        <v>2325</v>
      </c>
      <c r="E5425" t="s">
        <v>2326</v>
      </c>
      <c r="F5425" t="s">
        <v>2325</v>
      </c>
      <c r="G5425" t="s">
        <v>2277</v>
      </c>
      <c r="H5425" t="s">
        <v>2278</v>
      </c>
    </row>
    <row r="5426" spans="1:8" x14ac:dyDescent="0.25">
      <c r="A5426">
        <v>589993</v>
      </c>
      <c r="B5426" t="s">
        <v>1012</v>
      </c>
      <c r="C5426">
        <v>7108</v>
      </c>
      <c r="D5426" t="s">
        <v>2325</v>
      </c>
      <c r="E5426" t="s">
        <v>2326</v>
      </c>
      <c r="F5426" t="s">
        <v>2325</v>
      </c>
      <c r="G5426" t="s">
        <v>2277</v>
      </c>
      <c r="H5426" t="s">
        <v>2278</v>
      </c>
    </row>
    <row r="5427" spans="1:8" x14ac:dyDescent="0.25">
      <c r="A5427">
        <v>590002</v>
      </c>
      <c r="B5427" t="s">
        <v>2606</v>
      </c>
      <c r="C5427">
        <v>7103</v>
      </c>
      <c r="D5427" t="s">
        <v>2456</v>
      </c>
      <c r="E5427" t="s">
        <v>2326</v>
      </c>
      <c r="F5427" t="s">
        <v>2325</v>
      </c>
      <c r="G5427" t="s">
        <v>2277</v>
      </c>
      <c r="H5427" t="s">
        <v>2278</v>
      </c>
    </row>
    <row r="5428" spans="1:8" x14ac:dyDescent="0.25">
      <c r="A5428">
        <v>590011</v>
      </c>
      <c r="B5428" t="s">
        <v>2607</v>
      </c>
      <c r="C5428">
        <v>7108</v>
      </c>
      <c r="D5428" t="s">
        <v>2325</v>
      </c>
      <c r="E5428" t="s">
        <v>2326</v>
      </c>
      <c r="F5428" t="s">
        <v>2325</v>
      </c>
      <c r="G5428" t="s">
        <v>2277</v>
      </c>
      <c r="H5428" t="s">
        <v>2278</v>
      </c>
    </row>
    <row r="5429" spans="1:8" x14ac:dyDescent="0.25">
      <c r="A5429">
        <v>590029</v>
      </c>
      <c r="B5429" t="s">
        <v>2608</v>
      </c>
      <c r="C5429">
        <v>7108</v>
      </c>
      <c r="D5429" t="s">
        <v>2325</v>
      </c>
      <c r="E5429" t="s">
        <v>2326</v>
      </c>
      <c r="F5429" t="s">
        <v>2325</v>
      </c>
      <c r="G5429" t="s">
        <v>2277</v>
      </c>
      <c r="H5429" t="s">
        <v>2278</v>
      </c>
    </row>
    <row r="5430" spans="1:8" x14ac:dyDescent="0.25">
      <c r="A5430">
        <v>590045</v>
      </c>
      <c r="B5430" t="s">
        <v>2609</v>
      </c>
      <c r="C5430">
        <v>7108</v>
      </c>
      <c r="D5430" t="s">
        <v>2325</v>
      </c>
      <c r="E5430" t="s">
        <v>2326</v>
      </c>
      <c r="F5430" t="s">
        <v>2325</v>
      </c>
      <c r="G5430" t="s">
        <v>2277</v>
      </c>
      <c r="H5430" t="s">
        <v>2278</v>
      </c>
    </row>
    <row r="5431" spans="1:8" x14ac:dyDescent="0.25">
      <c r="A5431">
        <v>590053</v>
      </c>
      <c r="B5431" t="s">
        <v>2610</v>
      </c>
      <c r="C5431">
        <v>7108</v>
      </c>
      <c r="D5431" t="s">
        <v>2325</v>
      </c>
      <c r="E5431" t="s">
        <v>2326</v>
      </c>
      <c r="F5431" t="s">
        <v>2325</v>
      </c>
      <c r="G5431" t="s">
        <v>2277</v>
      </c>
      <c r="H5431" t="s">
        <v>2278</v>
      </c>
    </row>
    <row r="5432" spans="1:8" x14ac:dyDescent="0.25">
      <c r="A5432">
        <v>590061</v>
      </c>
      <c r="B5432" t="s">
        <v>2611</v>
      </c>
      <c r="C5432">
        <v>7108</v>
      </c>
      <c r="D5432" t="s">
        <v>2325</v>
      </c>
      <c r="E5432" t="s">
        <v>2326</v>
      </c>
      <c r="F5432" t="s">
        <v>2325</v>
      </c>
      <c r="G5432" t="s">
        <v>2277</v>
      </c>
      <c r="H5432" t="s">
        <v>2278</v>
      </c>
    </row>
    <row r="5433" spans="1:8" x14ac:dyDescent="0.25">
      <c r="A5433">
        <v>590070</v>
      </c>
      <c r="B5433" t="s">
        <v>2612</v>
      </c>
      <c r="C5433">
        <v>7103</v>
      </c>
      <c r="D5433" t="s">
        <v>2456</v>
      </c>
      <c r="E5433" t="s">
        <v>2326</v>
      </c>
      <c r="F5433" t="s">
        <v>2325</v>
      </c>
      <c r="G5433" t="s">
        <v>2277</v>
      </c>
      <c r="H5433" t="s">
        <v>2278</v>
      </c>
    </row>
    <row r="5434" spans="1:8" x14ac:dyDescent="0.25">
      <c r="A5434">
        <v>590088</v>
      </c>
      <c r="B5434" t="s">
        <v>2613</v>
      </c>
      <c r="C5434">
        <v>7103</v>
      </c>
      <c r="D5434" t="s">
        <v>2456</v>
      </c>
      <c r="E5434" t="s">
        <v>2326</v>
      </c>
      <c r="F5434" t="s">
        <v>2325</v>
      </c>
      <c r="G5434" t="s">
        <v>2277</v>
      </c>
      <c r="H5434" t="s">
        <v>2278</v>
      </c>
    </row>
    <row r="5435" spans="1:8" x14ac:dyDescent="0.25">
      <c r="A5435">
        <v>590096</v>
      </c>
      <c r="B5435" t="s">
        <v>2614</v>
      </c>
      <c r="C5435">
        <v>7103</v>
      </c>
      <c r="D5435" t="s">
        <v>2456</v>
      </c>
      <c r="E5435" t="s">
        <v>2326</v>
      </c>
      <c r="F5435" t="s">
        <v>2325</v>
      </c>
      <c r="G5435" t="s">
        <v>2277</v>
      </c>
      <c r="H5435" t="s">
        <v>2278</v>
      </c>
    </row>
    <row r="5436" spans="1:8" x14ac:dyDescent="0.25">
      <c r="A5436">
        <v>590100</v>
      </c>
      <c r="B5436" t="s">
        <v>2615</v>
      </c>
      <c r="C5436">
        <v>7108</v>
      </c>
      <c r="D5436" t="s">
        <v>2325</v>
      </c>
      <c r="E5436" t="s">
        <v>2326</v>
      </c>
      <c r="F5436" t="s">
        <v>2325</v>
      </c>
      <c r="G5436" t="s">
        <v>2277</v>
      </c>
      <c r="H5436" t="s">
        <v>2278</v>
      </c>
    </row>
    <row r="5437" spans="1:8" x14ac:dyDescent="0.25">
      <c r="A5437">
        <v>590118</v>
      </c>
      <c r="B5437" t="s">
        <v>2616</v>
      </c>
      <c r="C5437">
        <v>7108</v>
      </c>
      <c r="D5437" t="s">
        <v>2325</v>
      </c>
      <c r="E5437" t="s">
        <v>2326</v>
      </c>
      <c r="F5437" t="s">
        <v>2325</v>
      </c>
      <c r="G5437" t="s">
        <v>2277</v>
      </c>
      <c r="H5437" t="s">
        <v>2278</v>
      </c>
    </row>
    <row r="5438" spans="1:8" x14ac:dyDescent="0.25">
      <c r="A5438">
        <v>590126</v>
      </c>
      <c r="B5438" t="s">
        <v>2617</v>
      </c>
      <c r="C5438">
        <v>7108</v>
      </c>
      <c r="D5438" t="s">
        <v>2325</v>
      </c>
      <c r="E5438" t="s">
        <v>2326</v>
      </c>
      <c r="F5438" t="s">
        <v>2325</v>
      </c>
      <c r="G5438" t="s">
        <v>2277</v>
      </c>
      <c r="H5438" t="s">
        <v>2278</v>
      </c>
    </row>
    <row r="5439" spans="1:8" x14ac:dyDescent="0.25">
      <c r="A5439">
        <v>590134</v>
      </c>
      <c r="B5439" t="s">
        <v>2618</v>
      </c>
      <c r="C5439">
        <v>7108</v>
      </c>
      <c r="D5439" t="s">
        <v>2325</v>
      </c>
      <c r="E5439" t="s">
        <v>2326</v>
      </c>
      <c r="F5439" t="s">
        <v>2325</v>
      </c>
      <c r="G5439" t="s">
        <v>2277</v>
      </c>
      <c r="H5439" t="s">
        <v>2278</v>
      </c>
    </row>
    <row r="5440" spans="1:8" x14ac:dyDescent="0.25">
      <c r="A5440">
        <v>590142</v>
      </c>
      <c r="B5440" t="s">
        <v>2619</v>
      </c>
      <c r="C5440">
        <v>7108</v>
      </c>
      <c r="D5440" t="s">
        <v>2325</v>
      </c>
      <c r="E5440" t="s">
        <v>2326</v>
      </c>
      <c r="F5440" t="s">
        <v>2325</v>
      </c>
      <c r="G5440" t="s">
        <v>2277</v>
      </c>
      <c r="H5440" t="s">
        <v>2278</v>
      </c>
    </row>
    <row r="5441" spans="1:8" x14ac:dyDescent="0.25">
      <c r="A5441">
        <v>590151</v>
      </c>
      <c r="B5441" t="s">
        <v>2620</v>
      </c>
      <c r="C5441">
        <v>7108</v>
      </c>
      <c r="D5441" t="s">
        <v>2325</v>
      </c>
      <c r="E5441" t="s">
        <v>2326</v>
      </c>
      <c r="F5441" t="s">
        <v>2325</v>
      </c>
      <c r="G5441" t="s">
        <v>2277</v>
      </c>
      <c r="H5441" t="s">
        <v>2278</v>
      </c>
    </row>
    <row r="5442" spans="1:8" x14ac:dyDescent="0.25">
      <c r="A5442">
        <v>590177</v>
      </c>
      <c r="B5442" t="s">
        <v>2621</v>
      </c>
      <c r="C5442">
        <v>7108</v>
      </c>
      <c r="D5442" t="s">
        <v>2325</v>
      </c>
      <c r="E5442" t="s">
        <v>2326</v>
      </c>
      <c r="F5442" t="s">
        <v>2325</v>
      </c>
      <c r="G5442" t="s">
        <v>2277</v>
      </c>
      <c r="H5442" t="s">
        <v>2278</v>
      </c>
    </row>
    <row r="5443" spans="1:8" x14ac:dyDescent="0.25">
      <c r="A5443">
        <v>590185</v>
      </c>
      <c r="B5443" t="s">
        <v>2622</v>
      </c>
      <c r="C5443">
        <v>7108</v>
      </c>
      <c r="D5443" t="s">
        <v>2325</v>
      </c>
      <c r="E5443" t="s">
        <v>2326</v>
      </c>
      <c r="F5443" t="s">
        <v>2325</v>
      </c>
      <c r="G5443" t="s">
        <v>2277</v>
      </c>
      <c r="H5443" t="s">
        <v>2278</v>
      </c>
    </row>
    <row r="5444" spans="1:8" x14ac:dyDescent="0.25">
      <c r="A5444">
        <v>590193</v>
      </c>
      <c r="B5444" t="s">
        <v>2623</v>
      </c>
      <c r="C5444">
        <v>7108</v>
      </c>
      <c r="D5444" t="s">
        <v>2325</v>
      </c>
      <c r="E5444" t="s">
        <v>2326</v>
      </c>
      <c r="F5444" t="s">
        <v>2325</v>
      </c>
      <c r="G5444" t="s">
        <v>2277</v>
      </c>
      <c r="H5444" t="s">
        <v>2278</v>
      </c>
    </row>
    <row r="5445" spans="1:8" x14ac:dyDescent="0.25">
      <c r="A5445">
        <v>590207</v>
      </c>
      <c r="B5445" t="s">
        <v>1034</v>
      </c>
      <c r="C5445">
        <v>7108</v>
      </c>
      <c r="D5445" t="s">
        <v>2325</v>
      </c>
      <c r="E5445" t="s">
        <v>2326</v>
      </c>
      <c r="F5445" t="s">
        <v>2325</v>
      </c>
      <c r="G5445" t="s">
        <v>2277</v>
      </c>
      <c r="H5445" t="s">
        <v>2278</v>
      </c>
    </row>
    <row r="5446" spans="1:8" x14ac:dyDescent="0.25">
      <c r="A5446">
        <v>590215</v>
      </c>
      <c r="B5446" t="s">
        <v>2624</v>
      </c>
      <c r="C5446">
        <v>7108</v>
      </c>
      <c r="D5446" t="s">
        <v>2325</v>
      </c>
      <c r="E5446" t="s">
        <v>2326</v>
      </c>
      <c r="F5446" t="s">
        <v>2325</v>
      </c>
      <c r="G5446" t="s">
        <v>2277</v>
      </c>
      <c r="H5446" t="s">
        <v>2278</v>
      </c>
    </row>
    <row r="5447" spans="1:8" x14ac:dyDescent="0.25">
      <c r="A5447">
        <v>590223</v>
      </c>
      <c r="B5447" t="s">
        <v>2625</v>
      </c>
      <c r="C5447">
        <v>7108</v>
      </c>
      <c r="D5447" t="s">
        <v>2325</v>
      </c>
      <c r="E5447" t="s">
        <v>2326</v>
      </c>
      <c r="F5447" t="s">
        <v>2325</v>
      </c>
      <c r="G5447" t="s">
        <v>2277</v>
      </c>
      <c r="H5447" t="s">
        <v>2278</v>
      </c>
    </row>
    <row r="5448" spans="1:8" x14ac:dyDescent="0.25">
      <c r="A5448">
        <v>590240</v>
      </c>
      <c r="B5448" t="s">
        <v>492</v>
      </c>
      <c r="C5448">
        <v>7108</v>
      </c>
      <c r="D5448" t="s">
        <v>2325</v>
      </c>
      <c r="E5448" t="s">
        <v>2326</v>
      </c>
      <c r="F5448" t="s">
        <v>2325</v>
      </c>
      <c r="G5448" t="s">
        <v>2277</v>
      </c>
      <c r="H5448" t="s">
        <v>2278</v>
      </c>
    </row>
    <row r="5449" spans="1:8" x14ac:dyDescent="0.25">
      <c r="A5449">
        <v>590266</v>
      </c>
      <c r="B5449" t="s">
        <v>4694</v>
      </c>
      <c r="C5449">
        <v>6113</v>
      </c>
      <c r="D5449" t="s">
        <v>4694</v>
      </c>
      <c r="E5449" t="s">
        <v>4693</v>
      </c>
      <c r="F5449" t="s">
        <v>4694</v>
      </c>
      <c r="G5449" t="s">
        <v>4687</v>
      </c>
      <c r="H5449" t="s">
        <v>4688</v>
      </c>
    </row>
    <row r="5450" spans="1:8" x14ac:dyDescent="0.25">
      <c r="A5450">
        <v>590274</v>
      </c>
      <c r="B5450" t="s">
        <v>164</v>
      </c>
      <c r="C5450">
        <v>6106</v>
      </c>
      <c r="D5450" t="s">
        <v>4692</v>
      </c>
      <c r="E5450" t="s">
        <v>4693</v>
      </c>
      <c r="F5450" t="s">
        <v>4694</v>
      </c>
      <c r="G5450" t="s">
        <v>4687</v>
      </c>
      <c r="H5450" t="s">
        <v>4688</v>
      </c>
    </row>
    <row r="5451" spans="1:8" x14ac:dyDescent="0.25">
      <c r="A5451">
        <v>590282</v>
      </c>
      <c r="B5451" t="s">
        <v>5013</v>
      </c>
      <c r="C5451">
        <v>6113</v>
      </c>
      <c r="D5451" t="s">
        <v>4694</v>
      </c>
      <c r="E5451" t="s">
        <v>4693</v>
      </c>
      <c r="F5451" t="s">
        <v>4694</v>
      </c>
      <c r="G5451" t="s">
        <v>4687</v>
      </c>
      <c r="H5451" t="s">
        <v>4688</v>
      </c>
    </row>
    <row r="5452" spans="1:8" x14ac:dyDescent="0.25">
      <c r="A5452">
        <v>590304</v>
      </c>
      <c r="B5452" t="s">
        <v>5014</v>
      </c>
      <c r="C5452">
        <v>6113</v>
      </c>
      <c r="D5452" t="s">
        <v>4694</v>
      </c>
      <c r="E5452" t="s">
        <v>4693</v>
      </c>
      <c r="F5452" t="s">
        <v>4694</v>
      </c>
      <c r="G5452" t="s">
        <v>4687</v>
      </c>
      <c r="H5452" t="s">
        <v>4688</v>
      </c>
    </row>
    <row r="5453" spans="1:8" x14ac:dyDescent="0.25">
      <c r="A5453">
        <v>590312</v>
      </c>
      <c r="B5453" t="s">
        <v>5015</v>
      </c>
      <c r="C5453">
        <v>6113</v>
      </c>
      <c r="D5453" t="s">
        <v>4694</v>
      </c>
      <c r="E5453" t="s">
        <v>4693</v>
      </c>
      <c r="F5453" t="s">
        <v>4694</v>
      </c>
      <c r="G5453" t="s">
        <v>4687</v>
      </c>
      <c r="H5453" t="s">
        <v>4688</v>
      </c>
    </row>
    <row r="5454" spans="1:8" x14ac:dyDescent="0.25">
      <c r="A5454">
        <v>590321</v>
      </c>
      <c r="B5454" t="s">
        <v>3264</v>
      </c>
      <c r="C5454">
        <v>6106</v>
      </c>
      <c r="D5454" t="s">
        <v>4692</v>
      </c>
      <c r="E5454" t="s">
        <v>4693</v>
      </c>
      <c r="F5454" t="s">
        <v>4694</v>
      </c>
      <c r="G5454" t="s">
        <v>4687</v>
      </c>
      <c r="H5454" t="s">
        <v>4688</v>
      </c>
    </row>
    <row r="5455" spans="1:8" x14ac:dyDescent="0.25">
      <c r="A5455">
        <v>590347</v>
      </c>
      <c r="B5455" t="s">
        <v>5016</v>
      </c>
      <c r="C5455">
        <v>6113</v>
      </c>
      <c r="D5455" t="s">
        <v>4694</v>
      </c>
      <c r="E5455" t="s">
        <v>4693</v>
      </c>
      <c r="F5455" t="s">
        <v>4694</v>
      </c>
      <c r="G5455" t="s">
        <v>4687</v>
      </c>
      <c r="H5455" t="s">
        <v>4688</v>
      </c>
    </row>
    <row r="5456" spans="1:8" x14ac:dyDescent="0.25">
      <c r="A5456">
        <v>590363</v>
      </c>
      <c r="B5456" t="s">
        <v>5017</v>
      </c>
      <c r="C5456">
        <v>6113</v>
      </c>
      <c r="D5456" t="s">
        <v>4694</v>
      </c>
      <c r="E5456" t="s">
        <v>4693</v>
      </c>
      <c r="F5456" t="s">
        <v>4694</v>
      </c>
      <c r="G5456" t="s">
        <v>4687</v>
      </c>
      <c r="H5456" t="s">
        <v>4688</v>
      </c>
    </row>
    <row r="5457" spans="1:8" x14ac:dyDescent="0.25">
      <c r="A5457">
        <v>590371</v>
      </c>
      <c r="B5457" t="s">
        <v>5018</v>
      </c>
      <c r="C5457">
        <v>6105</v>
      </c>
      <c r="D5457" t="s">
        <v>4685</v>
      </c>
      <c r="E5457" t="s">
        <v>4686</v>
      </c>
      <c r="F5457" t="s">
        <v>4685</v>
      </c>
      <c r="G5457" t="s">
        <v>4687</v>
      </c>
      <c r="H5457" t="s">
        <v>4688</v>
      </c>
    </row>
    <row r="5458" spans="1:8" x14ac:dyDescent="0.25">
      <c r="A5458">
        <v>590380</v>
      </c>
      <c r="B5458" t="s">
        <v>5019</v>
      </c>
      <c r="C5458">
        <v>6107</v>
      </c>
      <c r="D5458" t="s">
        <v>4697</v>
      </c>
      <c r="E5458" t="s">
        <v>4693</v>
      </c>
      <c r="F5458" t="s">
        <v>4694</v>
      </c>
      <c r="G5458" t="s">
        <v>4687</v>
      </c>
      <c r="H5458" t="s">
        <v>4688</v>
      </c>
    </row>
    <row r="5459" spans="1:8" x14ac:dyDescent="0.25">
      <c r="A5459">
        <v>590401</v>
      </c>
      <c r="B5459" t="s">
        <v>5020</v>
      </c>
      <c r="C5459">
        <v>6113</v>
      </c>
      <c r="D5459" t="s">
        <v>4694</v>
      </c>
      <c r="E5459" t="s">
        <v>4693</v>
      </c>
      <c r="F5459" t="s">
        <v>4694</v>
      </c>
      <c r="G5459" t="s">
        <v>4687</v>
      </c>
      <c r="H5459" t="s">
        <v>4688</v>
      </c>
    </row>
    <row r="5460" spans="1:8" x14ac:dyDescent="0.25">
      <c r="A5460">
        <v>590410</v>
      </c>
      <c r="B5460" t="s">
        <v>524</v>
      </c>
      <c r="C5460">
        <v>6106</v>
      </c>
      <c r="D5460" t="s">
        <v>4692</v>
      </c>
      <c r="E5460" t="s">
        <v>4693</v>
      </c>
      <c r="F5460" t="s">
        <v>4694</v>
      </c>
      <c r="G5460" t="s">
        <v>4687</v>
      </c>
      <c r="H5460" t="s">
        <v>4688</v>
      </c>
    </row>
    <row r="5461" spans="1:8" x14ac:dyDescent="0.25">
      <c r="A5461">
        <v>590428</v>
      </c>
      <c r="B5461" t="s">
        <v>5021</v>
      </c>
      <c r="C5461">
        <v>6106</v>
      </c>
      <c r="D5461" t="s">
        <v>4692</v>
      </c>
      <c r="E5461" t="s">
        <v>4693</v>
      </c>
      <c r="F5461" t="s">
        <v>4694</v>
      </c>
      <c r="G5461" t="s">
        <v>4687</v>
      </c>
      <c r="H5461" t="s">
        <v>4688</v>
      </c>
    </row>
    <row r="5462" spans="1:8" x14ac:dyDescent="0.25">
      <c r="A5462">
        <v>590436</v>
      </c>
      <c r="B5462" t="s">
        <v>5022</v>
      </c>
      <c r="C5462">
        <v>6113</v>
      </c>
      <c r="D5462" t="s">
        <v>4694</v>
      </c>
      <c r="E5462" t="s">
        <v>4693</v>
      </c>
      <c r="F5462" t="s">
        <v>4694</v>
      </c>
      <c r="G5462" t="s">
        <v>4687</v>
      </c>
      <c r="H5462" t="s">
        <v>4688</v>
      </c>
    </row>
    <row r="5463" spans="1:8" x14ac:dyDescent="0.25">
      <c r="A5463">
        <v>590444</v>
      </c>
      <c r="B5463" t="s">
        <v>5023</v>
      </c>
      <c r="C5463">
        <v>6113</v>
      </c>
      <c r="D5463" t="s">
        <v>4694</v>
      </c>
      <c r="E5463" t="s">
        <v>4693</v>
      </c>
      <c r="F5463" t="s">
        <v>4694</v>
      </c>
      <c r="G5463" t="s">
        <v>4687</v>
      </c>
      <c r="H5463" t="s">
        <v>4688</v>
      </c>
    </row>
    <row r="5464" spans="1:8" x14ac:dyDescent="0.25">
      <c r="A5464">
        <v>590452</v>
      </c>
      <c r="B5464" t="s">
        <v>5024</v>
      </c>
      <c r="C5464">
        <v>6113</v>
      </c>
      <c r="D5464" t="s">
        <v>4694</v>
      </c>
      <c r="E5464" t="s">
        <v>4693</v>
      </c>
      <c r="F5464" t="s">
        <v>4694</v>
      </c>
      <c r="G5464" t="s">
        <v>4687</v>
      </c>
      <c r="H5464" t="s">
        <v>4688</v>
      </c>
    </row>
    <row r="5465" spans="1:8" x14ac:dyDescent="0.25">
      <c r="A5465">
        <v>590461</v>
      </c>
      <c r="B5465" t="s">
        <v>5025</v>
      </c>
      <c r="C5465">
        <v>6113</v>
      </c>
      <c r="D5465" t="s">
        <v>4694</v>
      </c>
      <c r="E5465" t="s">
        <v>4693</v>
      </c>
      <c r="F5465" t="s">
        <v>4694</v>
      </c>
      <c r="G5465" t="s">
        <v>4687</v>
      </c>
      <c r="H5465" t="s">
        <v>4688</v>
      </c>
    </row>
    <row r="5466" spans="1:8" x14ac:dyDescent="0.25">
      <c r="A5466">
        <v>590479</v>
      </c>
      <c r="B5466" t="s">
        <v>5026</v>
      </c>
      <c r="C5466">
        <v>6113</v>
      </c>
      <c r="D5466" t="s">
        <v>4694</v>
      </c>
      <c r="E5466" t="s">
        <v>4693</v>
      </c>
      <c r="F5466" t="s">
        <v>4694</v>
      </c>
      <c r="G5466" t="s">
        <v>4687</v>
      </c>
      <c r="H5466" t="s">
        <v>4688</v>
      </c>
    </row>
    <row r="5467" spans="1:8" x14ac:dyDescent="0.25">
      <c r="A5467">
        <v>590487</v>
      </c>
      <c r="B5467" t="s">
        <v>5027</v>
      </c>
      <c r="C5467">
        <v>6113</v>
      </c>
      <c r="D5467" t="s">
        <v>4694</v>
      </c>
      <c r="E5467" t="s">
        <v>4693</v>
      </c>
      <c r="F5467" t="s">
        <v>4694</v>
      </c>
      <c r="G5467" t="s">
        <v>4687</v>
      </c>
      <c r="H5467" t="s">
        <v>4688</v>
      </c>
    </row>
    <row r="5468" spans="1:8" x14ac:dyDescent="0.25">
      <c r="A5468">
        <v>590495</v>
      </c>
      <c r="B5468" t="s">
        <v>5028</v>
      </c>
      <c r="C5468">
        <v>6107</v>
      </c>
      <c r="D5468" t="s">
        <v>4697</v>
      </c>
      <c r="E5468" t="s">
        <v>4693</v>
      </c>
      <c r="F5468" t="s">
        <v>4694</v>
      </c>
      <c r="G5468" t="s">
        <v>4687</v>
      </c>
      <c r="H5468" t="s">
        <v>4688</v>
      </c>
    </row>
    <row r="5469" spans="1:8" x14ac:dyDescent="0.25">
      <c r="A5469">
        <v>590509</v>
      </c>
      <c r="B5469" t="s">
        <v>266</v>
      </c>
      <c r="C5469">
        <v>6113</v>
      </c>
      <c r="D5469" t="s">
        <v>4694</v>
      </c>
      <c r="E5469" t="s">
        <v>4693</v>
      </c>
      <c r="F5469" t="s">
        <v>4694</v>
      </c>
      <c r="G5469" t="s">
        <v>4687</v>
      </c>
      <c r="H5469" t="s">
        <v>4688</v>
      </c>
    </row>
    <row r="5470" spans="1:8" x14ac:dyDescent="0.25">
      <c r="A5470">
        <v>590517</v>
      </c>
      <c r="B5470" t="s">
        <v>1801</v>
      </c>
      <c r="C5470">
        <v>6113</v>
      </c>
      <c r="D5470" t="s">
        <v>4694</v>
      </c>
      <c r="E5470" t="s">
        <v>4693</v>
      </c>
      <c r="F5470" t="s">
        <v>4694</v>
      </c>
      <c r="G5470" t="s">
        <v>4687</v>
      </c>
      <c r="H5470" t="s">
        <v>4688</v>
      </c>
    </row>
    <row r="5471" spans="1:8" x14ac:dyDescent="0.25">
      <c r="A5471">
        <v>590525</v>
      </c>
      <c r="B5471" t="s">
        <v>5029</v>
      </c>
      <c r="C5471">
        <v>6106</v>
      </c>
      <c r="D5471" t="s">
        <v>4692</v>
      </c>
      <c r="E5471" t="s">
        <v>4693</v>
      </c>
      <c r="F5471" t="s">
        <v>4694</v>
      </c>
      <c r="G5471" t="s">
        <v>4687</v>
      </c>
      <c r="H5471" t="s">
        <v>4688</v>
      </c>
    </row>
    <row r="5472" spans="1:8" x14ac:dyDescent="0.25">
      <c r="A5472">
        <v>590533</v>
      </c>
      <c r="B5472" t="s">
        <v>5030</v>
      </c>
      <c r="C5472">
        <v>6106</v>
      </c>
      <c r="D5472" t="s">
        <v>4692</v>
      </c>
      <c r="E5472" t="s">
        <v>4693</v>
      </c>
      <c r="F5472" t="s">
        <v>4694</v>
      </c>
      <c r="G5472" t="s">
        <v>4687</v>
      </c>
      <c r="H5472" t="s">
        <v>4688</v>
      </c>
    </row>
    <row r="5473" spans="1:8" x14ac:dyDescent="0.25">
      <c r="A5473">
        <v>590550</v>
      </c>
      <c r="B5473" t="s">
        <v>5031</v>
      </c>
      <c r="C5473">
        <v>6113</v>
      </c>
      <c r="D5473" t="s">
        <v>4694</v>
      </c>
      <c r="E5473" t="s">
        <v>4693</v>
      </c>
      <c r="F5473" t="s">
        <v>4694</v>
      </c>
      <c r="G5473" t="s">
        <v>4687</v>
      </c>
      <c r="H5473" t="s">
        <v>4688</v>
      </c>
    </row>
    <row r="5474" spans="1:8" x14ac:dyDescent="0.25">
      <c r="A5474">
        <v>590568</v>
      </c>
      <c r="B5474" t="s">
        <v>5032</v>
      </c>
      <c r="C5474">
        <v>6106</v>
      </c>
      <c r="D5474" t="s">
        <v>4692</v>
      </c>
      <c r="E5474" t="s">
        <v>4693</v>
      </c>
      <c r="F5474" t="s">
        <v>4694</v>
      </c>
      <c r="G5474" t="s">
        <v>4687</v>
      </c>
      <c r="H5474" t="s">
        <v>4688</v>
      </c>
    </row>
    <row r="5475" spans="1:8" x14ac:dyDescent="0.25">
      <c r="A5475">
        <v>590576</v>
      </c>
      <c r="B5475" t="s">
        <v>5033</v>
      </c>
      <c r="C5475">
        <v>6113</v>
      </c>
      <c r="D5475" t="s">
        <v>4694</v>
      </c>
      <c r="E5475" t="s">
        <v>4693</v>
      </c>
      <c r="F5475" t="s">
        <v>4694</v>
      </c>
      <c r="G5475" t="s">
        <v>4687</v>
      </c>
      <c r="H5475" t="s">
        <v>4688</v>
      </c>
    </row>
    <row r="5476" spans="1:8" x14ac:dyDescent="0.25">
      <c r="A5476">
        <v>590584</v>
      </c>
      <c r="B5476" t="s">
        <v>5034</v>
      </c>
      <c r="C5476">
        <v>6107</v>
      </c>
      <c r="D5476" t="s">
        <v>4697</v>
      </c>
      <c r="E5476" t="s">
        <v>4693</v>
      </c>
      <c r="F5476" t="s">
        <v>4694</v>
      </c>
      <c r="G5476" t="s">
        <v>4687</v>
      </c>
      <c r="H5476" t="s">
        <v>4688</v>
      </c>
    </row>
    <row r="5477" spans="1:8" x14ac:dyDescent="0.25">
      <c r="A5477">
        <v>590592</v>
      </c>
      <c r="B5477" t="s">
        <v>5035</v>
      </c>
      <c r="C5477">
        <v>6113</v>
      </c>
      <c r="D5477" t="s">
        <v>4694</v>
      </c>
      <c r="E5477" t="s">
        <v>4693</v>
      </c>
      <c r="F5477" t="s">
        <v>4694</v>
      </c>
      <c r="G5477" t="s">
        <v>4687</v>
      </c>
      <c r="H5477" t="s">
        <v>4688</v>
      </c>
    </row>
    <row r="5478" spans="1:8" x14ac:dyDescent="0.25">
      <c r="A5478">
        <v>590614</v>
      </c>
      <c r="B5478" t="s">
        <v>5036</v>
      </c>
      <c r="C5478">
        <v>6107</v>
      </c>
      <c r="D5478" t="s">
        <v>4697</v>
      </c>
      <c r="E5478" t="s">
        <v>4693</v>
      </c>
      <c r="F5478" t="s">
        <v>4694</v>
      </c>
      <c r="G5478" t="s">
        <v>4687</v>
      </c>
      <c r="H5478" t="s">
        <v>4688</v>
      </c>
    </row>
    <row r="5479" spans="1:8" x14ac:dyDescent="0.25">
      <c r="A5479">
        <v>590622</v>
      </c>
      <c r="B5479" t="s">
        <v>5037</v>
      </c>
      <c r="C5479">
        <v>6113</v>
      </c>
      <c r="D5479" t="s">
        <v>4694</v>
      </c>
      <c r="E5479" t="s">
        <v>4693</v>
      </c>
      <c r="F5479" t="s">
        <v>4694</v>
      </c>
      <c r="G5479" t="s">
        <v>4687</v>
      </c>
      <c r="H5479" t="s">
        <v>4688</v>
      </c>
    </row>
    <row r="5480" spans="1:8" x14ac:dyDescent="0.25">
      <c r="A5480">
        <v>590631</v>
      </c>
      <c r="B5480" t="s">
        <v>2953</v>
      </c>
      <c r="C5480">
        <v>6113</v>
      </c>
      <c r="D5480" t="s">
        <v>4694</v>
      </c>
      <c r="E5480" t="s">
        <v>4693</v>
      </c>
      <c r="F5480" t="s">
        <v>4694</v>
      </c>
      <c r="G5480" t="s">
        <v>4687</v>
      </c>
      <c r="H5480" t="s">
        <v>4688</v>
      </c>
    </row>
    <row r="5481" spans="1:8" x14ac:dyDescent="0.25">
      <c r="A5481">
        <v>590649</v>
      </c>
      <c r="B5481" t="s">
        <v>2538</v>
      </c>
      <c r="C5481">
        <v>6113</v>
      </c>
      <c r="D5481" t="s">
        <v>4694</v>
      </c>
      <c r="E5481" t="s">
        <v>4693</v>
      </c>
      <c r="F5481" t="s">
        <v>4694</v>
      </c>
      <c r="G5481" t="s">
        <v>4687</v>
      </c>
      <c r="H5481" t="s">
        <v>4688</v>
      </c>
    </row>
    <row r="5482" spans="1:8" x14ac:dyDescent="0.25">
      <c r="A5482">
        <v>590657</v>
      </c>
      <c r="B5482" t="s">
        <v>5038</v>
      </c>
      <c r="C5482">
        <v>6113</v>
      </c>
      <c r="D5482" t="s">
        <v>4694</v>
      </c>
      <c r="E5482" t="s">
        <v>4693</v>
      </c>
      <c r="F5482" t="s">
        <v>4694</v>
      </c>
      <c r="G5482" t="s">
        <v>4687</v>
      </c>
      <c r="H5482" t="s">
        <v>4688</v>
      </c>
    </row>
    <row r="5483" spans="1:8" x14ac:dyDescent="0.25">
      <c r="A5483">
        <v>590665</v>
      </c>
      <c r="B5483" t="s">
        <v>5039</v>
      </c>
      <c r="C5483">
        <v>6106</v>
      </c>
      <c r="D5483" t="s">
        <v>4692</v>
      </c>
      <c r="E5483" t="s">
        <v>4693</v>
      </c>
      <c r="F5483" t="s">
        <v>4694</v>
      </c>
      <c r="G5483" t="s">
        <v>4687</v>
      </c>
      <c r="H5483" t="s">
        <v>4688</v>
      </c>
    </row>
    <row r="5484" spans="1:8" x14ac:dyDescent="0.25">
      <c r="A5484">
        <v>590673</v>
      </c>
      <c r="B5484" t="s">
        <v>5040</v>
      </c>
      <c r="C5484">
        <v>6113</v>
      </c>
      <c r="D5484" t="s">
        <v>4694</v>
      </c>
      <c r="E5484" t="s">
        <v>4693</v>
      </c>
      <c r="F5484" t="s">
        <v>4694</v>
      </c>
      <c r="G5484" t="s">
        <v>4687</v>
      </c>
      <c r="H5484" t="s">
        <v>4688</v>
      </c>
    </row>
    <row r="5485" spans="1:8" x14ac:dyDescent="0.25">
      <c r="A5485">
        <v>590681</v>
      </c>
      <c r="B5485" t="s">
        <v>5041</v>
      </c>
      <c r="C5485">
        <v>6105</v>
      </c>
      <c r="D5485" t="s">
        <v>4685</v>
      </c>
      <c r="E5485" t="s">
        <v>4686</v>
      </c>
      <c r="F5485" t="s">
        <v>4685</v>
      </c>
      <c r="G5485" t="s">
        <v>4687</v>
      </c>
      <c r="H5485" t="s">
        <v>4688</v>
      </c>
    </row>
    <row r="5486" spans="1:8" x14ac:dyDescent="0.25">
      <c r="A5486">
        <v>590690</v>
      </c>
      <c r="B5486" t="s">
        <v>5042</v>
      </c>
      <c r="C5486">
        <v>6113</v>
      </c>
      <c r="D5486" t="s">
        <v>4694</v>
      </c>
      <c r="E5486" t="s">
        <v>4693</v>
      </c>
      <c r="F5486" t="s">
        <v>4694</v>
      </c>
      <c r="G5486" t="s">
        <v>4687</v>
      </c>
      <c r="H5486" t="s">
        <v>4688</v>
      </c>
    </row>
    <row r="5487" spans="1:8" x14ac:dyDescent="0.25">
      <c r="A5487">
        <v>590703</v>
      </c>
      <c r="B5487" t="s">
        <v>1416</v>
      </c>
      <c r="C5487">
        <v>6113</v>
      </c>
      <c r="D5487" t="s">
        <v>4694</v>
      </c>
      <c r="E5487" t="s">
        <v>4693</v>
      </c>
      <c r="F5487" t="s">
        <v>4694</v>
      </c>
      <c r="G5487" t="s">
        <v>4687</v>
      </c>
      <c r="H5487" t="s">
        <v>4688</v>
      </c>
    </row>
    <row r="5488" spans="1:8" x14ac:dyDescent="0.25">
      <c r="A5488">
        <v>590711</v>
      </c>
      <c r="B5488" t="s">
        <v>59</v>
      </c>
      <c r="C5488">
        <v>6113</v>
      </c>
      <c r="D5488" t="s">
        <v>4694</v>
      </c>
      <c r="E5488" t="s">
        <v>4693</v>
      </c>
      <c r="F5488" t="s">
        <v>4694</v>
      </c>
      <c r="G5488" t="s">
        <v>4687</v>
      </c>
      <c r="H5488" t="s">
        <v>4688</v>
      </c>
    </row>
    <row r="5489" spans="1:8" x14ac:dyDescent="0.25">
      <c r="A5489">
        <v>590746</v>
      </c>
      <c r="B5489" t="s">
        <v>5043</v>
      </c>
      <c r="C5489">
        <v>6106</v>
      </c>
      <c r="D5489" t="s">
        <v>4692</v>
      </c>
      <c r="E5489" t="s">
        <v>4693</v>
      </c>
      <c r="F5489" t="s">
        <v>4694</v>
      </c>
      <c r="G5489" t="s">
        <v>4687</v>
      </c>
      <c r="H5489" t="s">
        <v>4688</v>
      </c>
    </row>
    <row r="5490" spans="1:8" x14ac:dyDescent="0.25">
      <c r="A5490">
        <v>590754</v>
      </c>
      <c r="B5490" t="s">
        <v>5044</v>
      </c>
      <c r="C5490">
        <v>6113</v>
      </c>
      <c r="D5490" t="s">
        <v>4694</v>
      </c>
      <c r="E5490" t="s">
        <v>4693</v>
      </c>
      <c r="F5490" t="s">
        <v>4694</v>
      </c>
      <c r="G5490" t="s">
        <v>4687</v>
      </c>
      <c r="H5490" t="s">
        <v>4688</v>
      </c>
    </row>
    <row r="5491" spans="1:8" x14ac:dyDescent="0.25">
      <c r="A5491">
        <v>590762</v>
      </c>
      <c r="B5491" t="s">
        <v>5045</v>
      </c>
      <c r="C5491">
        <v>6107</v>
      </c>
      <c r="D5491" t="s">
        <v>4697</v>
      </c>
      <c r="E5491" t="s">
        <v>4693</v>
      </c>
      <c r="F5491" t="s">
        <v>4694</v>
      </c>
      <c r="G5491" t="s">
        <v>4687</v>
      </c>
      <c r="H5491" t="s">
        <v>4688</v>
      </c>
    </row>
    <row r="5492" spans="1:8" x14ac:dyDescent="0.25">
      <c r="A5492">
        <v>590789</v>
      </c>
      <c r="B5492" t="s">
        <v>5046</v>
      </c>
      <c r="C5492">
        <v>6106</v>
      </c>
      <c r="D5492" t="s">
        <v>4692</v>
      </c>
      <c r="E5492" t="s">
        <v>4693</v>
      </c>
      <c r="F5492" t="s">
        <v>4694</v>
      </c>
      <c r="G5492" t="s">
        <v>4687</v>
      </c>
      <c r="H5492" t="s">
        <v>4688</v>
      </c>
    </row>
    <row r="5493" spans="1:8" x14ac:dyDescent="0.25">
      <c r="A5493">
        <v>590797</v>
      </c>
      <c r="B5493" t="s">
        <v>5047</v>
      </c>
      <c r="C5493">
        <v>6107</v>
      </c>
      <c r="D5493" t="s">
        <v>4697</v>
      </c>
      <c r="E5493" t="s">
        <v>4693</v>
      </c>
      <c r="F5493" t="s">
        <v>4694</v>
      </c>
      <c r="G5493" t="s">
        <v>4687</v>
      </c>
      <c r="H5493" t="s">
        <v>4688</v>
      </c>
    </row>
    <row r="5494" spans="1:8" x14ac:dyDescent="0.25">
      <c r="A5494">
        <v>590801</v>
      </c>
      <c r="B5494" t="s">
        <v>103</v>
      </c>
      <c r="C5494">
        <v>6113</v>
      </c>
      <c r="D5494" t="s">
        <v>4694</v>
      </c>
      <c r="E5494" t="s">
        <v>4693</v>
      </c>
      <c r="F5494" t="s">
        <v>4694</v>
      </c>
      <c r="G5494" t="s">
        <v>4687</v>
      </c>
      <c r="H5494" t="s">
        <v>4688</v>
      </c>
    </row>
    <row r="5495" spans="1:8" x14ac:dyDescent="0.25">
      <c r="A5495">
        <v>590819</v>
      </c>
      <c r="B5495" t="s">
        <v>5048</v>
      </c>
      <c r="C5495">
        <v>6106</v>
      </c>
      <c r="D5495" t="s">
        <v>4692</v>
      </c>
      <c r="E5495" t="s">
        <v>4693</v>
      </c>
      <c r="F5495" t="s">
        <v>4694</v>
      </c>
      <c r="G5495" t="s">
        <v>4687</v>
      </c>
      <c r="H5495" t="s">
        <v>4688</v>
      </c>
    </row>
    <row r="5496" spans="1:8" x14ac:dyDescent="0.25">
      <c r="A5496">
        <v>590827</v>
      </c>
      <c r="B5496" t="s">
        <v>5049</v>
      </c>
      <c r="C5496">
        <v>6107</v>
      </c>
      <c r="D5496" t="s">
        <v>4697</v>
      </c>
      <c r="E5496" t="s">
        <v>4693</v>
      </c>
      <c r="F5496" t="s">
        <v>4694</v>
      </c>
      <c r="G5496" t="s">
        <v>4687</v>
      </c>
      <c r="H5496" t="s">
        <v>4688</v>
      </c>
    </row>
    <row r="5497" spans="1:8" x14ac:dyDescent="0.25">
      <c r="A5497">
        <v>590835</v>
      </c>
      <c r="B5497" t="s">
        <v>3764</v>
      </c>
      <c r="C5497">
        <v>6113</v>
      </c>
      <c r="D5497" t="s">
        <v>4694</v>
      </c>
      <c r="E5497" t="s">
        <v>4693</v>
      </c>
      <c r="F5497" t="s">
        <v>4694</v>
      </c>
      <c r="G5497" t="s">
        <v>4687</v>
      </c>
      <c r="H5497" t="s">
        <v>4688</v>
      </c>
    </row>
    <row r="5498" spans="1:8" x14ac:dyDescent="0.25">
      <c r="A5498">
        <v>590843</v>
      </c>
      <c r="B5498" t="s">
        <v>2790</v>
      </c>
      <c r="C5498">
        <v>6105</v>
      </c>
      <c r="D5498" t="s">
        <v>4685</v>
      </c>
      <c r="E5498" t="s">
        <v>4686</v>
      </c>
      <c r="F5498" t="s">
        <v>4685</v>
      </c>
      <c r="G5498" t="s">
        <v>4687</v>
      </c>
      <c r="H5498" t="s">
        <v>4688</v>
      </c>
    </row>
    <row r="5499" spans="1:8" x14ac:dyDescent="0.25">
      <c r="A5499">
        <v>590851</v>
      </c>
      <c r="B5499" t="s">
        <v>5050</v>
      </c>
      <c r="C5499">
        <v>6106</v>
      </c>
      <c r="D5499" t="s">
        <v>4692</v>
      </c>
      <c r="E5499" t="s">
        <v>4693</v>
      </c>
      <c r="F5499" t="s">
        <v>4694</v>
      </c>
      <c r="G5499" t="s">
        <v>4687</v>
      </c>
      <c r="H5499" t="s">
        <v>4688</v>
      </c>
    </row>
    <row r="5500" spans="1:8" x14ac:dyDescent="0.25">
      <c r="A5500">
        <v>590860</v>
      </c>
      <c r="B5500" t="s">
        <v>4048</v>
      </c>
      <c r="C5500">
        <v>6113</v>
      </c>
      <c r="D5500" t="s">
        <v>4694</v>
      </c>
      <c r="E5500" t="s">
        <v>4693</v>
      </c>
      <c r="F5500" t="s">
        <v>4694</v>
      </c>
      <c r="G5500" t="s">
        <v>4687</v>
      </c>
      <c r="H5500" t="s">
        <v>4688</v>
      </c>
    </row>
    <row r="5501" spans="1:8" x14ac:dyDescent="0.25">
      <c r="A5501">
        <v>590878</v>
      </c>
      <c r="B5501" t="s">
        <v>5051</v>
      </c>
      <c r="C5501">
        <v>6106</v>
      </c>
      <c r="D5501" t="s">
        <v>4692</v>
      </c>
      <c r="E5501" t="s">
        <v>4693</v>
      </c>
      <c r="F5501" t="s">
        <v>4694</v>
      </c>
      <c r="G5501" t="s">
        <v>4687</v>
      </c>
      <c r="H5501" t="s">
        <v>4688</v>
      </c>
    </row>
    <row r="5502" spans="1:8" x14ac:dyDescent="0.25">
      <c r="A5502">
        <v>590886</v>
      </c>
      <c r="B5502" t="s">
        <v>5052</v>
      </c>
      <c r="C5502">
        <v>6113</v>
      </c>
      <c r="D5502" t="s">
        <v>4694</v>
      </c>
      <c r="E5502" t="s">
        <v>4693</v>
      </c>
      <c r="F5502" t="s">
        <v>4694</v>
      </c>
      <c r="G5502" t="s">
        <v>4687</v>
      </c>
      <c r="H5502" t="s">
        <v>4688</v>
      </c>
    </row>
    <row r="5503" spans="1:8" x14ac:dyDescent="0.25">
      <c r="A5503">
        <v>590894</v>
      </c>
      <c r="B5503" t="s">
        <v>5053</v>
      </c>
      <c r="C5503">
        <v>6106</v>
      </c>
      <c r="D5503" t="s">
        <v>4692</v>
      </c>
      <c r="E5503" t="s">
        <v>4693</v>
      </c>
      <c r="F5503" t="s">
        <v>4694</v>
      </c>
      <c r="G5503" t="s">
        <v>4687</v>
      </c>
      <c r="H5503" t="s">
        <v>4688</v>
      </c>
    </row>
    <row r="5504" spans="1:8" x14ac:dyDescent="0.25">
      <c r="A5504">
        <v>590908</v>
      </c>
      <c r="B5504" t="s">
        <v>3895</v>
      </c>
      <c r="C5504">
        <v>6113</v>
      </c>
      <c r="D5504" t="s">
        <v>4694</v>
      </c>
      <c r="E5504" t="s">
        <v>4693</v>
      </c>
      <c r="F5504" t="s">
        <v>4694</v>
      </c>
      <c r="G5504" t="s">
        <v>4687</v>
      </c>
      <c r="H5504" t="s">
        <v>4688</v>
      </c>
    </row>
    <row r="5505" spans="1:8" x14ac:dyDescent="0.25">
      <c r="A5505">
        <v>590916</v>
      </c>
      <c r="B5505" t="s">
        <v>651</v>
      </c>
      <c r="C5505">
        <v>6113</v>
      </c>
      <c r="D5505" t="s">
        <v>4694</v>
      </c>
      <c r="E5505" t="s">
        <v>4693</v>
      </c>
      <c r="F5505" t="s">
        <v>4694</v>
      </c>
      <c r="G5505" t="s">
        <v>4687</v>
      </c>
      <c r="H5505" t="s">
        <v>4688</v>
      </c>
    </row>
    <row r="5506" spans="1:8" x14ac:dyDescent="0.25">
      <c r="A5506">
        <v>590941</v>
      </c>
      <c r="B5506" t="s">
        <v>5054</v>
      </c>
      <c r="C5506">
        <v>6107</v>
      </c>
      <c r="D5506" t="s">
        <v>4697</v>
      </c>
      <c r="E5506" t="s">
        <v>4693</v>
      </c>
      <c r="F5506" t="s">
        <v>4694</v>
      </c>
      <c r="G5506" t="s">
        <v>4687</v>
      </c>
      <c r="H5506" t="s">
        <v>4688</v>
      </c>
    </row>
    <row r="5507" spans="1:8" x14ac:dyDescent="0.25">
      <c r="A5507">
        <v>590959</v>
      </c>
      <c r="B5507" t="s">
        <v>3233</v>
      </c>
      <c r="C5507">
        <v>6107</v>
      </c>
      <c r="D5507" t="s">
        <v>4697</v>
      </c>
      <c r="E5507" t="s">
        <v>4693</v>
      </c>
      <c r="F5507" t="s">
        <v>4694</v>
      </c>
      <c r="G5507" t="s">
        <v>4687</v>
      </c>
      <c r="H5507" t="s">
        <v>4688</v>
      </c>
    </row>
    <row r="5508" spans="1:8" x14ac:dyDescent="0.25">
      <c r="A5508">
        <v>590967</v>
      </c>
      <c r="B5508" t="s">
        <v>707</v>
      </c>
      <c r="C5508">
        <v>6113</v>
      </c>
      <c r="D5508" t="s">
        <v>4694</v>
      </c>
      <c r="E5508" t="s">
        <v>4693</v>
      </c>
      <c r="F5508" t="s">
        <v>4694</v>
      </c>
      <c r="G5508" t="s">
        <v>4687</v>
      </c>
      <c r="H5508" t="s">
        <v>4688</v>
      </c>
    </row>
    <row r="5509" spans="1:8" x14ac:dyDescent="0.25">
      <c r="A5509">
        <v>590975</v>
      </c>
      <c r="B5509" t="s">
        <v>5055</v>
      </c>
      <c r="C5509">
        <v>6107</v>
      </c>
      <c r="D5509" t="s">
        <v>4697</v>
      </c>
      <c r="E5509" t="s">
        <v>4693</v>
      </c>
      <c r="F5509" t="s">
        <v>4694</v>
      </c>
      <c r="G5509" t="s">
        <v>4687</v>
      </c>
      <c r="H5509" t="s">
        <v>4688</v>
      </c>
    </row>
    <row r="5510" spans="1:8" x14ac:dyDescent="0.25">
      <c r="A5510">
        <v>590983</v>
      </c>
      <c r="B5510" t="s">
        <v>1157</v>
      </c>
      <c r="C5510">
        <v>6106</v>
      </c>
      <c r="D5510" t="s">
        <v>4692</v>
      </c>
      <c r="E5510" t="s">
        <v>4693</v>
      </c>
      <c r="F5510" t="s">
        <v>4694</v>
      </c>
      <c r="G5510" t="s">
        <v>4687</v>
      </c>
      <c r="H5510" t="s">
        <v>4688</v>
      </c>
    </row>
    <row r="5511" spans="1:8" x14ac:dyDescent="0.25">
      <c r="A5511">
        <v>590991</v>
      </c>
      <c r="B5511" t="s">
        <v>5056</v>
      </c>
      <c r="C5511">
        <v>6107</v>
      </c>
      <c r="D5511" t="s">
        <v>4697</v>
      </c>
      <c r="E5511" t="s">
        <v>4693</v>
      </c>
      <c r="F5511" t="s">
        <v>4694</v>
      </c>
      <c r="G5511" t="s">
        <v>4687</v>
      </c>
      <c r="H5511" t="s">
        <v>4688</v>
      </c>
    </row>
    <row r="5512" spans="1:8" x14ac:dyDescent="0.25">
      <c r="A5512">
        <v>591009</v>
      </c>
      <c r="B5512" t="s">
        <v>1158</v>
      </c>
      <c r="C5512">
        <v>6106</v>
      </c>
      <c r="D5512" t="s">
        <v>4692</v>
      </c>
      <c r="E5512" t="s">
        <v>4693</v>
      </c>
      <c r="F5512" t="s">
        <v>4694</v>
      </c>
      <c r="G5512" t="s">
        <v>4687</v>
      </c>
      <c r="H5512" t="s">
        <v>4688</v>
      </c>
    </row>
    <row r="5513" spans="1:8" x14ac:dyDescent="0.25">
      <c r="A5513">
        <v>591025</v>
      </c>
      <c r="B5513" t="s">
        <v>5057</v>
      </c>
      <c r="C5513">
        <v>6107</v>
      </c>
      <c r="D5513" t="s">
        <v>4697</v>
      </c>
      <c r="E5513" t="s">
        <v>4693</v>
      </c>
      <c r="F5513" t="s">
        <v>4694</v>
      </c>
      <c r="G5513" t="s">
        <v>4687</v>
      </c>
      <c r="H5513" t="s">
        <v>4688</v>
      </c>
    </row>
    <row r="5514" spans="1:8" x14ac:dyDescent="0.25">
      <c r="A5514">
        <v>591041</v>
      </c>
      <c r="B5514" t="s">
        <v>4279</v>
      </c>
      <c r="C5514">
        <v>6113</v>
      </c>
      <c r="D5514" t="s">
        <v>4694</v>
      </c>
      <c r="E5514" t="s">
        <v>4693</v>
      </c>
      <c r="F5514" t="s">
        <v>4694</v>
      </c>
      <c r="G5514" t="s">
        <v>4687</v>
      </c>
      <c r="H5514" t="s">
        <v>4688</v>
      </c>
    </row>
    <row r="5515" spans="1:8" x14ac:dyDescent="0.25">
      <c r="A5515">
        <v>591068</v>
      </c>
      <c r="B5515" t="s">
        <v>5058</v>
      </c>
      <c r="C5515">
        <v>6113</v>
      </c>
      <c r="D5515" t="s">
        <v>4694</v>
      </c>
      <c r="E5515" t="s">
        <v>4693</v>
      </c>
      <c r="F5515" t="s">
        <v>4694</v>
      </c>
      <c r="G5515" t="s">
        <v>4687</v>
      </c>
      <c r="H5515" t="s">
        <v>4688</v>
      </c>
    </row>
    <row r="5516" spans="1:8" x14ac:dyDescent="0.25">
      <c r="A5516">
        <v>591092</v>
      </c>
      <c r="B5516" t="s">
        <v>5059</v>
      </c>
      <c r="C5516">
        <v>6113</v>
      </c>
      <c r="D5516" t="s">
        <v>4694</v>
      </c>
      <c r="E5516" t="s">
        <v>4693</v>
      </c>
      <c r="F5516" t="s">
        <v>4694</v>
      </c>
      <c r="G5516" t="s">
        <v>4687</v>
      </c>
      <c r="H5516" t="s">
        <v>4688</v>
      </c>
    </row>
    <row r="5517" spans="1:8" x14ac:dyDescent="0.25">
      <c r="A5517">
        <v>591114</v>
      </c>
      <c r="B5517" t="s">
        <v>1558</v>
      </c>
      <c r="C5517">
        <v>6113</v>
      </c>
      <c r="D5517" t="s">
        <v>4694</v>
      </c>
      <c r="E5517" t="s">
        <v>4693</v>
      </c>
      <c r="F5517" t="s">
        <v>4694</v>
      </c>
      <c r="G5517" t="s">
        <v>4687</v>
      </c>
      <c r="H5517" t="s">
        <v>4688</v>
      </c>
    </row>
    <row r="5518" spans="1:8" x14ac:dyDescent="0.25">
      <c r="A5518">
        <v>591122</v>
      </c>
      <c r="B5518" t="s">
        <v>5060</v>
      </c>
      <c r="C5518">
        <v>6113</v>
      </c>
      <c r="D5518" t="s">
        <v>4694</v>
      </c>
      <c r="E5518" t="s">
        <v>4693</v>
      </c>
      <c r="F5518" t="s">
        <v>4694</v>
      </c>
      <c r="G5518" t="s">
        <v>4687</v>
      </c>
      <c r="H5518" t="s">
        <v>4688</v>
      </c>
    </row>
    <row r="5519" spans="1:8" x14ac:dyDescent="0.25">
      <c r="A5519">
        <v>591149</v>
      </c>
      <c r="B5519" t="s">
        <v>4953</v>
      </c>
      <c r="C5519">
        <v>6106</v>
      </c>
      <c r="D5519" t="s">
        <v>4692</v>
      </c>
      <c r="E5519" t="s">
        <v>4693</v>
      </c>
      <c r="F5519" t="s">
        <v>4694</v>
      </c>
      <c r="G5519" t="s">
        <v>4687</v>
      </c>
      <c r="H5519" t="s">
        <v>4688</v>
      </c>
    </row>
    <row r="5520" spans="1:8" x14ac:dyDescent="0.25">
      <c r="A5520">
        <v>591157</v>
      </c>
      <c r="B5520" t="s">
        <v>1166</v>
      </c>
      <c r="C5520">
        <v>6113</v>
      </c>
      <c r="D5520" t="s">
        <v>4694</v>
      </c>
      <c r="E5520" t="s">
        <v>4693</v>
      </c>
      <c r="F5520" t="s">
        <v>4694</v>
      </c>
      <c r="G5520" t="s">
        <v>4687</v>
      </c>
      <c r="H5520" t="s">
        <v>4688</v>
      </c>
    </row>
    <row r="5521" spans="1:8" x14ac:dyDescent="0.25">
      <c r="A5521">
        <v>591165</v>
      </c>
      <c r="B5521" t="s">
        <v>2710</v>
      </c>
      <c r="C5521">
        <v>6106</v>
      </c>
      <c r="D5521" t="s">
        <v>4692</v>
      </c>
      <c r="E5521" t="s">
        <v>4693</v>
      </c>
      <c r="F5521" t="s">
        <v>4694</v>
      </c>
      <c r="G5521" t="s">
        <v>4687</v>
      </c>
      <c r="H5521" t="s">
        <v>4688</v>
      </c>
    </row>
    <row r="5522" spans="1:8" x14ac:dyDescent="0.25">
      <c r="A5522">
        <v>591173</v>
      </c>
      <c r="B5522" t="s">
        <v>5061</v>
      </c>
      <c r="C5522">
        <v>6107</v>
      </c>
      <c r="D5522" t="s">
        <v>4697</v>
      </c>
      <c r="E5522" t="s">
        <v>4693</v>
      </c>
      <c r="F5522" t="s">
        <v>4694</v>
      </c>
      <c r="G5522" t="s">
        <v>4687</v>
      </c>
      <c r="H5522" t="s">
        <v>4688</v>
      </c>
    </row>
    <row r="5523" spans="1:8" x14ac:dyDescent="0.25">
      <c r="A5523">
        <v>591181</v>
      </c>
      <c r="B5523" t="s">
        <v>4692</v>
      </c>
      <c r="C5523">
        <v>6106</v>
      </c>
      <c r="D5523" t="s">
        <v>4692</v>
      </c>
      <c r="E5523" t="s">
        <v>4693</v>
      </c>
      <c r="F5523" t="s">
        <v>4694</v>
      </c>
      <c r="G5523" t="s">
        <v>4687</v>
      </c>
      <c r="H5523" t="s">
        <v>4688</v>
      </c>
    </row>
    <row r="5524" spans="1:8" x14ac:dyDescent="0.25">
      <c r="A5524">
        <v>591190</v>
      </c>
      <c r="B5524" t="s">
        <v>5062</v>
      </c>
      <c r="C5524">
        <v>6113</v>
      </c>
      <c r="D5524" t="s">
        <v>4694</v>
      </c>
      <c r="E5524" t="s">
        <v>4693</v>
      </c>
      <c r="F5524" t="s">
        <v>4694</v>
      </c>
      <c r="G5524" t="s">
        <v>4687</v>
      </c>
      <c r="H5524" t="s">
        <v>4688</v>
      </c>
    </row>
    <row r="5525" spans="1:8" x14ac:dyDescent="0.25">
      <c r="A5525">
        <v>591211</v>
      </c>
      <c r="B5525" t="s">
        <v>5063</v>
      </c>
      <c r="C5525">
        <v>6107</v>
      </c>
      <c r="D5525" t="s">
        <v>4697</v>
      </c>
      <c r="E5525" t="s">
        <v>4693</v>
      </c>
      <c r="F5525" t="s">
        <v>4694</v>
      </c>
      <c r="G5525" t="s">
        <v>4687</v>
      </c>
      <c r="H5525" t="s">
        <v>4688</v>
      </c>
    </row>
    <row r="5526" spans="1:8" x14ac:dyDescent="0.25">
      <c r="A5526">
        <v>591220</v>
      </c>
      <c r="B5526" t="s">
        <v>5064</v>
      </c>
      <c r="C5526">
        <v>6113</v>
      </c>
      <c r="D5526" t="s">
        <v>4694</v>
      </c>
      <c r="E5526" t="s">
        <v>4693</v>
      </c>
      <c r="F5526" t="s">
        <v>4694</v>
      </c>
      <c r="G5526" t="s">
        <v>4687</v>
      </c>
      <c r="H5526" t="s">
        <v>4688</v>
      </c>
    </row>
    <row r="5527" spans="1:8" x14ac:dyDescent="0.25">
      <c r="A5527">
        <v>591238</v>
      </c>
      <c r="B5527" t="s">
        <v>5065</v>
      </c>
      <c r="C5527">
        <v>6106</v>
      </c>
      <c r="D5527" t="s">
        <v>4692</v>
      </c>
      <c r="E5527" t="s">
        <v>4693</v>
      </c>
      <c r="F5527" t="s">
        <v>4694</v>
      </c>
      <c r="G5527" t="s">
        <v>4687</v>
      </c>
      <c r="H5527" t="s">
        <v>4688</v>
      </c>
    </row>
    <row r="5528" spans="1:8" x14ac:dyDescent="0.25">
      <c r="A5528">
        <v>591246</v>
      </c>
      <c r="B5528" t="s">
        <v>44</v>
      </c>
      <c r="C5528">
        <v>6113</v>
      </c>
      <c r="D5528" t="s">
        <v>4694</v>
      </c>
      <c r="E5528" t="s">
        <v>4693</v>
      </c>
      <c r="F5528" t="s">
        <v>4694</v>
      </c>
      <c r="G5528" t="s">
        <v>4687</v>
      </c>
      <c r="H5528" t="s">
        <v>4688</v>
      </c>
    </row>
    <row r="5529" spans="1:8" x14ac:dyDescent="0.25">
      <c r="A5529">
        <v>591254</v>
      </c>
      <c r="B5529" t="s">
        <v>5066</v>
      </c>
      <c r="C5529">
        <v>6106</v>
      </c>
      <c r="D5529" t="s">
        <v>4692</v>
      </c>
      <c r="E5529" t="s">
        <v>4693</v>
      </c>
      <c r="F5529" t="s">
        <v>4694</v>
      </c>
      <c r="G5529" t="s">
        <v>4687</v>
      </c>
      <c r="H5529" t="s">
        <v>4688</v>
      </c>
    </row>
    <row r="5530" spans="1:8" x14ac:dyDescent="0.25">
      <c r="A5530">
        <v>591262</v>
      </c>
      <c r="B5530" t="s">
        <v>5067</v>
      </c>
      <c r="C5530">
        <v>6113</v>
      </c>
      <c r="D5530" t="s">
        <v>4694</v>
      </c>
      <c r="E5530" t="s">
        <v>4693</v>
      </c>
      <c r="F5530" t="s">
        <v>4694</v>
      </c>
      <c r="G5530" t="s">
        <v>4687</v>
      </c>
      <c r="H5530" t="s">
        <v>4688</v>
      </c>
    </row>
    <row r="5531" spans="1:8" x14ac:dyDescent="0.25">
      <c r="A5531">
        <v>591289</v>
      </c>
      <c r="B5531" t="s">
        <v>5068</v>
      </c>
      <c r="C5531">
        <v>6113</v>
      </c>
      <c r="D5531" t="s">
        <v>4694</v>
      </c>
      <c r="E5531" t="s">
        <v>4693</v>
      </c>
      <c r="F5531" t="s">
        <v>4694</v>
      </c>
      <c r="G5531" t="s">
        <v>4687</v>
      </c>
      <c r="H5531" t="s">
        <v>4688</v>
      </c>
    </row>
    <row r="5532" spans="1:8" x14ac:dyDescent="0.25">
      <c r="A5532">
        <v>591297</v>
      </c>
      <c r="B5532" t="s">
        <v>5069</v>
      </c>
      <c r="C5532">
        <v>6107</v>
      </c>
      <c r="D5532" t="s">
        <v>4697</v>
      </c>
      <c r="E5532" t="s">
        <v>4693</v>
      </c>
      <c r="F5532" t="s">
        <v>4694</v>
      </c>
      <c r="G5532" t="s">
        <v>4687</v>
      </c>
      <c r="H5532" t="s">
        <v>4688</v>
      </c>
    </row>
    <row r="5533" spans="1:8" x14ac:dyDescent="0.25">
      <c r="A5533">
        <v>591301</v>
      </c>
      <c r="B5533" t="s">
        <v>5070</v>
      </c>
      <c r="C5533">
        <v>6113</v>
      </c>
      <c r="D5533" t="s">
        <v>4694</v>
      </c>
      <c r="E5533" t="s">
        <v>4693</v>
      </c>
      <c r="F5533" t="s">
        <v>4694</v>
      </c>
      <c r="G5533" t="s">
        <v>4687</v>
      </c>
      <c r="H5533" t="s">
        <v>4688</v>
      </c>
    </row>
    <row r="5534" spans="1:8" x14ac:dyDescent="0.25">
      <c r="A5534">
        <v>591319</v>
      </c>
      <c r="B5534" t="s">
        <v>2906</v>
      </c>
      <c r="C5534">
        <v>6113</v>
      </c>
      <c r="D5534" t="s">
        <v>4694</v>
      </c>
      <c r="E5534" t="s">
        <v>4693</v>
      </c>
      <c r="F5534" t="s">
        <v>4694</v>
      </c>
      <c r="G5534" t="s">
        <v>4687</v>
      </c>
      <c r="H5534" t="s">
        <v>4688</v>
      </c>
    </row>
    <row r="5535" spans="1:8" x14ac:dyDescent="0.25">
      <c r="A5535">
        <v>591327</v>
      </c>
      <c r="B5535" t="s">
        <v>5071</v>
      </c>
      <c r="C5535">
        <v>6106</v>
      </c>
      <c r="D5535" t="s">
        <v>4692</v>
      </c>
      <c r="E5535" t="s">
        <v>4693</v>
      </c>
      <c r="F5535" t="s">
        <v>4694</v>
      </c>
      <c r="G5535" t="s">
        <v>4687</v>
      </c>
      <c r="H5535" t="s">
        <v>4688</v>
      </c>
    </row>
    <row r="5536" spans="1:8" x14ac:dyDescent="0.25">
      <c r="A5536">
        <v>591335</v>
      </c>
      <c r="B5536" t="s">
        <v>5072</v>
      </c>
      <c r="C5536">
        <v>6113</v>
      </c>
      <c r="D5536" t="s">
        <v>4694</v>
      </c>
      <c r="E5536" t="s">
        <v>4693</v>
      </c>
      <c r="F5536" t="s">
        <v>4694</v>
      </c>
      <c r="G5536" t="s">
        <v>4687</v>
      </c>
      <c r="H5536" t="s">
        <v>4688</v>
      </c>
    </row>
    <row r="5537" spans="1:8" x14ac:dyDescent="0.25">
      <c r="A5537">
        <v>591360</v>
      </c>
      <c r="B5537" t="s">
        <v>739</v>
      </c>
      <c r="C5537">
        <v>6113</v>
      </c>
      <c r="D5537" t="s">
        <v>4694</v>
      </c>
      <c r="E5537" t="s">
        <v>4693</v>
      </c>
      <c r="F5537" t="s">
        <v>4694</v>
      </c>
      <c r="G5537" t="s">
        <v>4687</v>
      </c>
      <c r="H5537" t="s">
        <v>4688</v>
      </c>
    </row>
    <row r="5538" spans="1:8" x14ac:dyDescent="0.25">
      <c r="A5538">
        <v>591378</v>
      </c>
      <c r="B5538" t="s">
        <v>5073</v>
      </c>
      <c r="C5538">
        <v>6113</v>
      </c>
      <c r="D5538" t="s">
        <v>4694</v>
      </c>
      <c r="E5538" t="s">
        <v>4693</v>
      </c>
      <c r="F5538" t="s">
        <v>4694</v>
      </c>
      <c r="G5538" t="s">
        <v>4687</v>
      </c>
      <c r="H5538" t="s">
        <v>4688</v>
      </c>
    </row>
    <row r="5539" spans="1:8" x14ac:dyDescent="0.25">
      <c r="A5539">
        <v>591394</v>
      </c>
      <c r="B5539" t="s">
        <v>2425</v>
      </c>
      <c r="C5539">
        <v>6106</v>
      </c>
      <c r="D5539" t="s">
        <v>4692</v>
      </c>
      <c r="E5539" t="s">
        <v>4693</v>
      </c>
      <c r="F5539" t="s">
        <v>4694</v>
      </c>
      <c r="G5539" t="s">
        <v>4687</v>
      </c>
      <c r="H5539" t="s">
        <v>4688</v>
      </c>
    </row>
    <row r="5540" spans="1:8" x14ac:dyDescent="0.25">
      <c r="A5540">
        <v>591408</v>
      </c>
      <c r="B5540" t="s">
        <v>853</v>
      </c>
      <c r="C5540">
        <v>6107</v>
      </c>
      <c r="D5540" t="s">
        <v>4697</v>
      </c>
      <c r="E5540" t="s">
        <v>4693</v>
      </c>
      <c r="F5540" t="s">
        <v>4694</v>
      </c>
      <c r="G5540" t="s">
        <v>4687</v>
      </c>
      <c r="H5540" t="s">
        <v>4688</v>
      </c>
    </row>
    <row r="5541" spans="1:8" x14ac:dyDescent="0.25">
      <c r="A5541">
        <v>591416</v>
      </c>
      <c r="B5541" t="s">
        <v>5074</v>
      </c>
      <c r="C5541">
        <v>6113</v>
      </c>
      <c r="D5541" t="s">
        <v>4694</v>
      </c>
      <c r="E5541" t="s">
        <v>4693</v>
      </c>
      <c r="F5541" t="s">
        <v>4694</v>
      </c>
      <c r="G5541" t="s">
        <v>4687</v>
      </c>
      <c r="H5541" t="s">
        <v>4688</v>
      </c>
    </row>
    <row r="5542" spans="1:8" x14ac:dyDescent="0.25">
      <c r="A5542">
        <v>591424</v>
      </c>
      <c r="B5542" t="s">
        <v>5075</v>
      </c>
      <c r="C5542">
        <v>6113</v>
      </c>
      <c r="D5542" t="s">
        <v>4694</v>
      </c>
      <c r="E5542" t="s">
        <v>4693</v>
      </c>
      <c r="F5542" t="s">
        <v>4694</v>
      </c>
      <c r="G5542" t="s">
        <v>4687</v>
      </c>
      <c r="H5542" t="s">
        <v>4688</v>
      </c>
    </row>
    <row r="5543" spans="1:8" x14ac:dyDescent="0.25">
      <c r="A5543">
        <v>591432</v>
      </c>
      <c r="B5543" t="s">
        <v>5076</v>
      </c>
      <c r="C5543">
        <v>6113</v>
      </c>
      <c r="D5543" t="s">
        <v>4694</v>
      </c>
      <c r="E5543" t="s">
        <v>4693</v>
      </c>
      <c r="F5543" t="s">
        <v>4694</v>
      </c>
      <c r="G5543" t="s">
        <v>4687</v>
      </c>
      <c r="H5543" t="s">
        <v>4688</v>
      </c>
    </row>
    <row r="5544" spans="1:8" x14ac:dyDescent="0.25">
      <c r="A5544">
        <v>591441</v>
      </c>
      <c r="B5544" t="s">
        <v>5077</v>
      </c>
      <c r="C5544">
        <v>6113</v>
      </c>
      <c r="D5544" t="s">
        <v>4694</v>
      </c>
      <c r="E5544" t="s">
        <v>4693</v>
      </c>
      <c r="F5544" t="s">
        <v>4694</v>
      </c>
      <c r="G5544" t="s">
        <v>4687</v>
      </c>
      <c r="H5544" t="s">
        <v>4688</v>
      </c>
    </row>
    <row r="5545" spans="1:8" x14ac:dyDescent="0.25">
      <c r="A5545">
        <v>591459</v>
      </c>
      <c r="B5545" t="s">
        <v>859</v>
      </c>
      <c r="C5545">
        <v>6113</v>
      </c>
      <c r="D5545" t="s">
        <v>4694</v>
      </c>
      <c r="E5545" t="s">
        <v>4693</v>
      </c>
      <c r="F5545" t="s">
        <v>4694</v>
      </c>
      <c r="G5545" t="s">
        <v>4687</v>
      </c>
      <c r="H5545" t="s">
        <v>4688</v>
      </c>
    </row>
    <row r="5546" spans="1:8" x14ac:dyDescent="0.25">
      <c r="A5546">
        <v>591491</v>
      </c>
      <c r="B5546" t="s">
        <v>5078</v>
      </c>
      <c r="C5546">
        <v>6107</v>
      </c>
      <c r="D5546" t="s">
        <v>4697</v>
      </c>
      <c r="E5546" t="s">
        <v>4693</v>
      </c>
      <c r="F5546" t="s">
        <v>4694</v>
      </c>
      <c r="G5546" t="s">
        <v>4687</v>
      </c>
      <c r="H5546" t="s">
        <v>4688</v>
      </c>
    </row>
    <row r="5547" spans="1:8" x14ac:dyDescent="0.25">
      <c r="A5547">
        <v>591505</v>
      </c>
      <c r="B5547" t="s">
        <v>5079</v>
      </c>
      <c r="C5547">
        <v>6113</v>
      </c>
      <c r="D5547" t="s">
        <v>4694</v>
      </c>
      <c r="E5547" t="s">
        <v>4693</v>
      </c>
      <c r="F5547" t="s">
        <v>4694</v>
      </c>
      <c r="G5547" t="s">
        <v>4687</v>
      </c>
      <c r="H5547" t="s">
        <v>4688</v>
      </c>
    </row>
    <row r="5548" spans="1:8" x14ac:dyDescent="0.25">
      <c r="A5548">
        <v>591521</v>
      </c>
      <c r="B5548" t="s">
        <v>4388</v>
      </c>
      <c r="C5548">
        <v>6113</v>
      </c>
      <c r="D5548" t="s">
        <v>4694</v>
      </c>
      <c r="E5548" t="s">
        <v>4693</v>
      </c>
      <c r="F5548" t="s">
        <v>4694</v>
      </c>
      <c r="G5548" t="s">
        <v>4687</v>
      </c>
      <c r="H5548" t="s">
        <v>4688</v>
      </c>
    </row>
    <row r="5549" spans="1:8" x14ac:dyDescent="0.25">
      <c r="A5549">
        <v>591548</v>
      </c>
      <c r="B5549" t="s">
        <v>5080</v>
      </c>
      <c r="C5549">
        <v>6113</v>
      </c>
      <c r="D5549" t="s">
        <v>4694</v>
      </c>
      <c r="E5549" t="s">
        <v>4693</v>
      </c>
      <c r="F5549" t="s">
        <v>4694</v>
      </c>
      <c r="G5549" t="s">
        <v>4687</v>
      </c>
      <c r="H5549" t="s">
        <v>4688</v>
      </c>
    </row>
    <row r="5550" spans="1:8" x14ac:dyDescent="0.25">
      <c r="A5550">
        <v>591556</v>
      </c>
      <c r="B5550" t="s">
        <v>5081</v>
      </c>
      <c r="C5550">
        <v>6113</v>
      </c>
      <c r="D5550" t="s">
        <v>4694</v>
      </c>
      <c r="E5550" t="s">
        <v>4693</v>
      </c>
      <c r="F5550" t="s">
        <v>4694</v>
      </c>
      <c r="G5550" t="s">
        <v>4687</v>
      </c>
      <c r="H5550" t="s">
        <v>4688</v>
      </c>
    </row>
    <row r="5551" spans="1:8" x14ac:dyDescent="0.25">
      <c r="A5551">
        <v>591564</v>
      </c>
      <c r="B5551" t="s">
        <v>5082</v>
      </c>
      <c r="C5551">
        <v>6113</v>
      </c>
      <c r="D5551" t="s">
        <v>4694</v>
      </c>
      <c r="E5551" t="s">
        <v>4693</v>
      </c>
      <c r="F5551" t="s">
        <v>4694</v>
      </c>
      <c r="G5551" t="s">
        <v>4687</v>
      </c>
      <c r="H5551" t="s">
        <v>4688</v>
      </c>
    </row>
    <row r="5552" spans="1:8" x14ac:dyDescent="0.25">
      <c r="A5552">
        <v>591581</v>
      </c>
      <c r="B5552" t="s">
        <v>5083</v>
      </c>
      <c r="C5552">
        <v>6107</v>
      </c>
      <c r="D5552" t="s">
        <v>4697</v>
      </c>
      <c r="E5552" t="s">
        <v>4693</v>
      </c>
      <c r="F5552" t="s">
        <v>4694</v>
      </c>
      <c r="G5552" t="s">
        <v>4687</v>
      </c>
      <c r="H5552" t="s">
        <v>4688</v>
      </c>
    </row>
    <row r="5553" spans="1:8" x14ac:dyDescent="0.25">
      <c r="A5553">
        <v>591602</v>
      </c>
      <c r="B5553" t="s">
        <v>5084</v>
      </c>
      <c r="C5553">
        <v>6113</v>
      </c>
      <c r="D5553" t="s">
        <v>4694</v>
      </c>
      <c r="E5553" t="s">
        <v>4693</v>
      </c>
      <c r="F5553" t="s">
        <v>4694</v>
      </c>
      <c r="G5553" t="s">
        <v>4687</v>
      </c>
      <c r="H5553" t="s">
        <v>4688</v>
      </c>
    </row>
    <row r="5554" spans="1:8" x14ac:dyDescent="0.25">
      <c r="A5554">
        <v>591611</v>
      </c>
      <c r="B5554" t="s">
        <v>5085</v>
      </c>
      <c r="C5554">
        <v>6113</v>
      </c>
      <c r="D5554" t="s">
        <v>4694</v>
      </c>
      <c r="E5554" t="s">
        <v>4693</v>
      </c>
      <c r="F5554" t="s">
        <v>4694</v>
      </c>
      <c r="G5554" t="s">
        <v>4687</v>
      </c>
      <c r="H5554" t="s">
        <v>4688</v>
      </c>
    </row>
    <row r="5555" spans="1:8" x14ac:dyDescent="0.25">
      <c r="A5555">
        <v>591629</v>
      </c>
      <c r="B5555" t="s">
        <v>5086</v>
      </c>
      <c r="C5555">
        <v>6113</v>
      </c>
      <c r="D5555" t="s">
        <v>4694</v>
      </c>
      <c r="E5555" t="s">
        <v>4693</v>
      </c>
      <c r="F5555" t="s">
        <v>4694</v>
      </c>
      <c r="G5555" t="s">
        <v>4687</v>
      </c>
      <c r="H5555" t="s">
        <v>4688</v>
      </c>
    </row>
    <row r="5556" spans="1:8" x14ac:dyDescent="0.25">
      <c r="A5556">
        <v>591637</v>
      </c>
      <c r="B5556" t="s">
        <v>5087</v>
      </c>
      <c r="C5556">
        <v>6113</v>
      </c>
      <c r="D5556" t="s">
        <v>4694</v>
      </c>
      <c r="E5556" t="s">
        <v>4693</v>
      </c>
      <c r="F5556" t="s">
        <v>4694</v>
      </c>
      <c r="G5556" t="s">
        <v>4687</v>
      </c>
      <c r="H5556" t="s">
        <v>4688</v>
      </c>
    </row>
    <row r="5557" spans="1:8" x14ac:dyDescent="0.25">
      <c r="A5557">
        <v>591645</v>
      </c>
      <c r="B5557" t="s">
        <v>206</v>
      </c>
      <c r="C5557">
        <v>6113</v>
      </c>
      <c r="D5557" t="s">
        <v>4694</v>
      </c>
      <c r="E5557" t="s">
        <v>4693</v>
      </c>
      <c r="F5557" t="s">
        <v>4694</v>
      </c>
      <c r="G5557" t="s">
        <v>4687</v>
      </c>
      <c r="H5557" t="s">
        <v>4688</v>
      </c>
    </row>
    <row r="5558" spans="1:8" x14ac:dyDescent="0.25">
      <c r="A5558">
        <v>591661</v>
      </c>
      <c r="B5558" t="s">
        <v>1042</v>
      </c>
      <c r="C5558">
        <v>6208</v>
      </c>
      <c r="D5558" t="s">
        <v>790</v>
      </c>
      <c r="E5558" t="s">
        <v>623</v>
      </c>
      <c r="F5558" t="s">
        <v>624</v>
      </c>
      <c r="G5558" t="s">
        <v>625</v>
      </c>
      <c r="H5558" t="s">
        <v>626</v>
      </c>
    </row>
    <row r="5559" spans="1:8" x14ac:dyDescent="0.25">
      <c r="A5559">
        <v>591688</v>
      </c>
      <c r="B5559" t="s">
        <v>5088</v>
      </c>
      <c r="C5559">
        <v>6113</v>
      </c>
      <c r="D5559" t="s">
        <v>4694</v>
      </c>
      <c r="E5559" t="s">
        <v>4693</v>
      </c>
      <c r="F5559" t="s">
        <v>4694</v>
      </c>
      <c r="G5559" t="s">
        <v>4687</v>
      </c>
      <c r="H5559" t="s">
        <v>4688</v>
      </c>
    </row>
    <row r="5560" spans="1:8" x14ac:dyDescent="0.25">
      <c r="A5560">
        <v>591700</v>
      </c>
      <c r="B5560" t="s">
        <v>5089</v>
      </c>
      <c r="C5560">
        <v>6113</v>
      </c>
      <c r="D5560" t="s">
        <v>4694</v>
      </c>
      <c r="E5560" t="s">
        <v>4693</v>
      </c>
      <c r="F5560" t="s">
        <v>4694</v>
      </c>
      <c r="G5560" t="s">
        <v>4687</v>
      </c>
      <c r="H5560" t="s">
        <v>4688</v>
      </c>
    </row>
    <row r="5561" spans="1:8" x14ac:dyDescent="0.25">
      <c r="A5561">
        <v>591726</v>
      </c>
      <c r="B5561" t="s">
        <v>5090</v>
      </c>
      <c r="C5561">
        <v>6113</v>
      </c>
      <c r="D5561" t="s">
        <v>4694</v>
      </c>
      <c r="E5561" t="s">
        <v>4693</v>
      </c>
      <c r="F5561" t="s">
        <v>4694</v>
      </c>
      <c r="G5561" t="s">
        <v>4687</v>
      </c>
      <c r="H5561" t="s">
        <v>4688</v>
      </c>
    </row>
    <row r="5562" spans="1:8" x14ac:dyDescent="0.25">
      <c r="A5562">
        <v>591742</v>
      </c>
      <c r="B5562" t="s">
        <v>5091</v>
      </c>
      <c r="C5562">
        <v>6113</v>
      </c>
      <c r="D5562" t="s">
        <v>4694</v>
      </c>
      <c r="E5562" t="s">
        <v>4693</v>
      </c>
      <c r="F5562" t="s">
        <v>4694</v>
      </c>
      <c r="G5562" t="s">
        <v>4687</v>
      </c>
      <c r="H5562" t="s">
        <v>4688</v>
      </c>
    </row>
    <row r="5563" spans="1:8" x14ac:dyDescent="0.25">
      <c r="A5563">
        <v>591769</v>
      </c>
      <c r="B5563" t="s">
        <v>1985</v>
      </c>
      <c r="C5563">
        <v>6107</v>
      </c>
      <c r="D5563" t="s">
        <v>4697</v>
      </c>
      <c r="E5563" t="s">
        <v>4693</v>
      </c>
      <c r="F5563" t="s">
        <v>4694</v>
      </c>
      <c r="G5563" t="s">
        <v>4687</v>
      </c>
      <c r="H5563" t="s">
        <v>4688</v>
      </c>
    </row>
    <row r="5564" spans="1:8" x14ac:dyDescent="0.25">
      <c r="A5564">
        <v>591777</v>
      </c>
      <c r="B5564" t="s">
        <v>1095</v>
      </c>
      <c r="C5564">
        <v>6113</v>
      </c>
      <c r="D5564" t="s">
        <v>4694</v>
      </c>
      <c r="E5564" t="s">
        <v>4693</v>
      </c>
      <c r="F5564" t="s">
        <v>4694</v>
      </c>
      <c r="G5564" t="s">
        <v>4687</v>
      </c>
      <c r="H5564" t="s">
        <v>4688</v>
      </c>
    </row>
    <row r="5565" spans="1:8" x14ac:dyDescent="0.25">
      <c r="A5565">
        <v>591785</v>
      </c>
      <c r="B5565" t="s">
        <v>754</v>
      </c>
      <c r="C5565">
        <v>6107</v>
      </c>
      <c r="D5565" t="s">
        <v>4697</v>
      </c>
      <c r="E5565" t="s">
        <v>4693</v>
      </c>
      <c r="F5565" t="s">
        <v>4694</v>
      </c>
      <c r="G5565" t="s">
        <v>4687</v>
      </c>
      <c r="H5565" t="s">
        <v>4688</v>
      </c>
    </row>
    <row r="5566" spans="1:8" x14ac:dyDescent="0.25">
      <c r="A5566">
        <v>591793</v>
      </c>
      <c r="B5566" t="s">
        <v>876</v>
      </c>
      <c r="C5566">
        <v>6113</v>
      </c>
      <c r="D5566" t="s">
        <v>4694</v>
      </c>
      <c r="E5566" t="s">
        <v>4693</v>
      </c>
      <c r="F5566" t="s">
        <v>4694</v>
      </c>
      <c r="G5566" t="s">
        <v>4687</v>
      </c>
      <c r="H5566" t="s">
        <v>4688</v>
      </c>
    </row>
    <row r="5567" spans="1:8" x14ac:dyDescent="0.25">
      <c r="A5567">
        <v>591807</v>
      </c>
      <c r="B5567" t="s">
        <v>5092</v>
      </c>
      <c r="C5567">
        <v>6113</v>
      </c>
      <c r="D5567" t="s">
        <v>4694</v>
      </c>
      <c r="E5567" t="s">
        <v>4693</v>
      </c>
      <c r="F5567" t="s">
        <v>4694</v>
      </c>
      <c r="G5567" t="s">
        <v>4687</v>
      </c>
      <c r="H5567" t="s">
        <v>4688</v>
      </c>
    </row>
    <row r="5568" spans="1:8" x14ac:dyDescent="0.25">
      <c r="A5568">
        <v>591815</v>
      </c>
      <c r="B5568" t="s">
        <v>5093</v>
      </c>
      <c r="C5568">
        <v>6113</v>
      </c>
      <c r="D5568" t="s">
        <v>4694</v>
      </c>
      <c r="E5568" t="s">
        <v>4693</v>
      </c>
      <c r="F5568" t="s">
        <v>4694</v>
      </c>
      <c r="G5568" t="s">
        <v>4687</v>
      </c>
      <c r="H5568" t="s">
        <v>4688</v>
      </c>
    </row>
    <row r="5569" spans="1:8" x14ac:dyDescent="0.25">
      <c r="A5569">
        <v>591823</v>
      </c>
      <c r="B5569" t="s">
        <v>5094</v>
      </c>
      <c r="C5569">
        <v>6106</v>
      </c>
      <c r="D5569" t="s">
        <v>4692</v>
      </c>
      <c r="E5569" t="s">
        <v>4693</v>
      </c>
      <c r="F5569" t="s">
        <v>4694</v>
      </c>
      <c r="G5569" t="s">
        <v>4687</v>
      </c>
      <c r="H5569" t="s">
        <v>4688</v>
      </c>
    </row>
    <row r="5570" spans="1:8" x14ac:dyDescent="0.25">
      <c r="A5570">
        <v>591831</v>
      </c>
      <c r="B5570" t="s">
        <v>1024</v>
      </c>
      <c r="C5570">
        <v>6114</v>
      </c>
      <c r="D5570" t="s">
        <v>4701</v>
      </c>
      <c r="E5570" t="s">
        <v>4702</v>
      </c>
      <c r="F5570" t="s">
        <v>4703</v>
      </c>
      <c r="G5570" t="s">
        <v>4687</v>
      </c>
      <c r="H5570" t="s">
        <v>4688</v>
      </c>
    </row>
    <row r="5571" spans="1:8" x14ac:dyDescent="0.25">
      <c r="A5571">
        <v>591840</v>
      </c>
      <c r="B5571" t="s">
        <v>5095</v>
      </c>
      <c r="C5571">
        <v>6113</v>
      </c>
      <c r="D5571" t="s">
        <v>4694</v>
      </c>
      <c r="E5571" t="s">
        <v>4693</v>
      </c>
      <c r="F5571" t="s">
        <v>4694</v>
      </c>
      <c r="G5571" t="s">
        <v>4687</v>
      </c>
      <c r="H5571" t="s">
        <v>4688</v>
      </c>
    </row>
    <row r="5572" spans="1:8" x14ac:dyDescent="0.25">
      <c r="A5572">
        <v>591858</v>
      </c>
      <c r="B5572" t="s">
        <v>5096</v>
      </c>
      <c r="C5572">
        <v>6106</v>
      </c>
      <c r="D5572" t="s">
        <v>4692</v>
      </c>
      <c r="E5572" t="s">
        <v>4693</v>
      </c>
      <c r="F5572" t="s">
        <v>4694</v>
      </c>
      <c r="G5572" t="s">
        <v>4687</v>
      </c>
      <c r="H5572" t="s">
        <v>4688</v>
      </c>
    </row>
    <row r="5573" spans="1:8" x14ac:dyDescent="0.25">
      <c r="A5573">
        <v>591866</v>
      </c>
      <c r="B5573" t="s">
        <v>4576</v>
      </c>
      <c r="C5573">
        <v>6113</v>
      </c>
      <c r="D5573" t="s">
        <v>4694</v>
      </c>
      <c r="E5573" t="s">
        <v>4693</v>
      </c>
      <c r="F5573" t="s">
        <v>4694</v>
      </c>
      <c r="G5573" t="s">
        <v>4687</v>
      </c>
      <c r="H5573" t="s">
        <v>4688</v>
      </c>
    </row>
    <row r="5574" spans="1:8" x14ac:dyDescent="0.25">
      <c r="A5574">
        <v>591874</v>
      </c>
      <c r="B5574" t="s">
        <v>1337</v>
      </c>
      <c r="C5574">
        <v>6113</v>
      </c>
      <c r="D5574" t="s">
        <v>4694</v>
      </c>
      <c r="E5574" t="s">
        <v>4693</v>
      </c>
      <c r="F5574" t="s">
        <v>4694</v>
      </c>
      <c r="G5574" t="s">
        <v>4687</v>
      </c>
      <c r="H5574" t="s">
        <v>4688</v>
      </c>
    </row>
    <row r="5575" spans="1:8" x14ac:dyDescent="0.25">
      <c r="A5575">
        <v>591904</v>
      </c>
      <c r="B5575" t="s">
        <v>5097</v>
      </c>
      <c r="C5575">
        <v>6113</v>
      </c>
      <c r="D5575" t="s">
        <v>4694</v>
      </c>
      <c r="E5575" t="s">
        <v>4693</v>
      </c>
      <c r="F5575" t="s">
        <v>4694</v>
      </c>
      <c r="G5575" t="s">
        <v>4687</v>
      </c>
      <c r="H5575" t="s">
        <v>4688</v>
      </c>
    </row>
    <row r="5576" spans="1:8" x14ac:dyDescent="0.25">
      <c r="A5576">
        <v>591912</v>
      </c>
      <c r="B5576" t="s">
        <v>5098</v>
      </c>
      <c r="C5576">
        <v>6113</v>
      </c>
      <c r="D5576" t="s">
        <v>4694</v>
      </c>
      <c r="E5576" t="s">
        <v>4693</v>
      </c>
      <c r="F5576" t="s">
        <v>4694</v>
      </c>
      <c r="G5576" t="s">
        <v>4687</v>
      </c>
      <c r="H5576" t="s">
        <v>4688</v>
      </c>
    </row>
    <row r="5577" spans="1:8" x14ac:dyDescent="0.25">
      <c r="A5577">
        <v>591939</v>
      </c>
      <c r="B5577" t="s">
        <v>5099</v>
      </c>
      <c r="C5577">
        <v>6113</v>
      </c>
      <c r="D5577" t="s">
        <v>4694</v>
      </c>
      <c r="E5577" t="s">
        <v>4693</v>
      </c>
      <c r="F5577" t="s">
        <v>4694</v>
      </c>
      <c r="G5577" t="s">
        <v>4687</v>
      </c>
      <c r="H5577" t="s">
        <v>4688</v>
      </c>
    </row>
    <row r="5578" spans="1:8" x14ac:dyDescent="0.25">
      <c r="A5578">
        <v>591947</v>
      </c>
      <c r="B5578" t="s">
        <v>3426</v>
      </c>
      <c r="C5578">
        <v>6107</v>
      </c>
      <c r="D5578" t="s">
        <v>4697</v>
      </c>
      <c r="E5578" t="s">
        <v>4693</v>
      </c>
      <c r="F5578" t="s">
        <v>4694</v>
      </c>
      <c r="G5578" t="s">
        <v>4687</v>
      </c>
      <c r="H5578" t="s">
        <v>4688</v>
      </c>
    </row>
    <row r="5579" spans="1:8" x14ac:dyDescent="0.25">
      <c r="A5579">
        <v>591955</v>
      </c>
      <c r="B5579" t="s">
        <v>5100</v>
      </c>
      <c r="C5579">
        <v>6113</v>
      </c>
      <c r="D5579" t="s">
        <v>4694</v>
      </c>
      <c r="E5579" t="s">
        <v>4693</v>
      </c>
      <c r="F5579" t="s">
        <v>4694</v>
      </c>
      <c r="G5579" t="s">
        <v>4687</v>
      </c>
      <c r="H5579" t="s">
        <v>4688</v>
      </c>
    </row>
    <row r="5580" spans="1:8" x14ac:dyDescent="0.25">
      <c r="A5580">
        <v>591963</v>
      </c>
      <c r="B5580" t="s">
        <v>5101</v>
      </c>
      <c r="C5580">
        <v>6113</v>
      </c>
      <c r="D5580" t="s">
        <v>4694</v>
      </c>
      <c r="E5580" t="s">
        <v>4693</v>
      </c>
      <c r="F5580" t="s">
        <v>4694</v>
      </c>
      <c r="G5580" t="s">
        <v>4687</v>
      </c>
      <c r="H5580" t="s">
        <v>4688</v>
      </c>
    </row>
    <row r="5581" spans="1:8" x14ac:dyDescent="0.25">
      <c r="A5581">
        <v>591980</v>
      </c>
      <c r="B5581" t="s">
        <v>5102</v>
      </c>
      <c r="C5581">
        <v>6106</v>
      </c>
      <c r="D5581" t="s">
        <v>4692</v>
      </c>
      <c r="E5581" t="s">
        <v>4693</v>
      </c>
      <c r="F5581" t="s">
        <v>4694</v>
      </c>
      <c r="G5581" t="s">
        <v>4687</v>
      </c>
      <c r="H5581" t="s">
        <v>4688</v>
      </c>
    </row>
    <row r="5582" spans="1:8" x14ac:dyDescent="0.25">
      <c r="A5582">
        <v>591998</v>
      </c>
      <c r="B5582" t="s">
        <v>5103</v>
      </c>
      <c r="C5582">
        <v>6106</v>
      </c>
      <c r="D5582" t="s">
        <v>4692</v>
      </c>
      <c r="E5582" t="s">
        <v>4693</v>
      </c>
      <c r="F5582" t="s">
        <v>4694</v>
      </c>
      <c r="G5582" t="s">
        <v>4687</v>
      </c>
      <c r="H5582" t="s">
        <v>4688</v>
      </c>
    </row>
    <row r="5583" spans="1:8" x14ac:dyDescent="0.25">
      <c r="A5583">
        <v>592005</v>
      </c>
      <c r="B5583" t="s">
        <v>5298</v>
      </c>
      <c r="C5583">
        <v>7207</v>
      </c>
      <c r="D5583" t="s">
        <v>5298</v>
      </c>
      <c r="E5583" t="s">
        <v>5297</v>
      </c>
      <c r="F5583" t="s">
        <v>5298</v>
      </c>
      <c r="G5583" t="s">
        <v>5225</v>
      </c>
      <c r="H5583" t="s">
        <v>5226</v>
      </c>
    </row>
    <row r="5584" spans="1:8" x14ac:dyDescent="0.25">
      <c r="A5584">
        <v>592013</v>
      </c>
      <c r="B5584" t="s">
        <v>164</v>
      </c>
      <c r="C5584">
        <v>7207</v>
      </c>
      <c r="D5584" t="s">
        <v>5298</v>
      </c>
      <c r="E5584" t="s">
        <v>5297</v>
      </c>
      <c r="F5584" t="s">
        <v>5298</v>
      </c>
      <c r="G5584" t="s">
        <v>5225</v>
      </c>
      <c r="H5584" t="s">
        <v>5226</v>
      </c>
    </row>
    <row r="5585" spans="1:8" x14ac:dyDescent="0.25">
      <c r="A5585">
        <v>592021</v>
      </c>
      <c r="B5585" t="s">
        <v>5409</v>
      </c>
      <c r="C5585">
        <v>7208</v>
      </c>
      <c r="D5585" t="s">
        <v>5296</v>
      </c>
      <c r="E5585" t="s">
        <v>5297</v>
      </c>
      <c r="F5585" t="s">
        <v>5298</v>
      </c>
      <c r="G5585" t="s">
        <v>5225</v>
      </c>
      <c r="H5585" t="s">
        <v>5226</v>
      </c>
    </row>
    <row r="5586" spans="1:8" x14ac:dyDescent="0.25">
      <c r="A5586">
        <v>592030</v>
      </c>
      <c r="B5586" t="s">
        <v>5410</v>
      </c>
      <c r="C5586">
        <v>7207</v>
      </c>
      <c r="D5586" t="s">
        <v>5298</v>
      </c>
      <c r="E5586" t="s">
        <v>5297</v>
      </c>
      <c r="F5586" t="s">
        <v>5298</v>
      </c>
      <c r="G5586" t="s">
        <v>5225</v>
      </c>
      <c r="H5586" t="s">
        <v>5226</v>
      </c>
    </row>
    <row r="5587" spans="1:8" x14ac:dyDescent="0.25">
      <c r="A5587">
        <v>592048</v>
      </c>
      <c r="B5587" t="s">
        <v>5411</v>
      </c>
      <c r="C5587">
        <v>7208</v>
      </c>
      <c r="D5587" t="s">
        <v>5296</v>
      </c>
      <c r="E5587" t="s">
        <v>5297</v>
      </c>
      <c r="F5587" t="s">
        <v>5298</v>
      </c>
      <c r="G5587" t="s">
        <v>5225</v>
      </c>
      <c r="H5587" t="s">
        <v>5226</v>
      </c>
    </row>
    <row r="5588" spans="1:8" x14ac:dyDescent="0.25">
      <c r="A5588">
        <v>592056</v>
      </c>
      <c r="B5588" t="s">
        <v>5412</v>
      </c>
      <c r="C5588">
        <v>7207</v>
      </c>
      <c r="D5588" t="s">
        <v>5298</v>
      </c>
      <c r="E5588" t="s">
        <v>5297</v>
      </c>
      <c r="F5588" t="s">
        <v>5298</v>
      </c>
      <c r="G5588" t="s">
        <v>5225</v>
      </c>
      <c r="H5588" t="s">
        <v>5226</v>
      </c>
    </row>
    <row r="5589" spans="1:8" x14ac:dyDescent="0.25">
      <c r="A5589">
        <v>592064</v>
      </c>
      <c r="B5589" t="s">
        <v>5413</v>
      </c>
      <c r="C5589">
        <v>7207</v>
      </c>
      <c r="D5589" t="s">
        <v>5298</v>
      </c>
      <c r="E5589" t="s">
        <v>5297</v>
      </c>
      <c r="F5589" t="s">
        <v>5298</v>
      </c>
      <c r="G5589" t="s">
        <v>5225</v>
      </c>
      <c r="H5589" t="s">
        <v>5226</v>
      </c>
    </row>
    <row r="5590" spans="1:8" x14ac:dyDescent="0.25">
      <c r="A5590">
        <v>592072</v>
      </c>
      <c r="B5590" t="s">
        <v>5414</v>
      </c>
      <c r="C5590">
        <v>7207</v>
      </c>
      <c r="D5590" t="s">
        <v>5298</v>
      </c>
      <c r="E5590" t="s">
        <v>5297</v>
      </c>
      <c r="F5590" t="s">
        <v>5298</v>
      </c>
      <c r="G5590" t="s">
        <v>5225</v>
      </c>
      <c r="H5590" t="s">
        <v>5226</v>
      </c>
    </row>
    <row r="5591" spans="1:8" x14ac:dyDescent="0.25">
      <c r="A5591">
        <v>592081</v>
      </c>
      <c r="B5591" t="s">
        <v>5415</v>
      </c>
      <c r="C5591">
        <v>7207</v>
      </c>
      <c r="D5591" t="s">
        <v>5298</v>
      </c>
      <c r="E5591" t="s">
        <v>5297</v>
      </c>
      <c r="F5591" t="s">
        <v>5298</v>
      </c>
      <c r="G5591" t="s">
        <v>5225</v>
      </c>
      <c r="H5591" t="s">
        <v>5226</v>
      </c>
    </row>
    <row r="5592" spans="1:8" x14ac:dyDescent="0.25">
      <c r="A5592">
        <v>592099</v>
      </c>
      <c r="B5592" t="s">
        <v>1260</v>
      </c>
      <c r="C5592">
        <v>7208</v>
      </c>
      <c r="D5592" t="s">
        <v>5296</v>
      </c>
      <c r="E5592" t="s">
        <v>5297</v>
      </c>
      <c r="F5592" t="s">
        <v>5298</v>
      </c>
      <c r="G5592" t="s">
        <v>5225</v>
      </c>
      <c r="H5592" t="s">
        <v>5226</v>
      </c>
    </row>
    <row r="5593" spans="1:8" x14ac:dyDescent="0.25">
      <c r="A5593">
        <v>592102</v>
      </c>
      <c r="B5593" t="s">
        <v>5416</v>
      </c>
      <c r="C5593">
        <v>7207</v>
      </c>
      <c r="D5593" t="s">
        <v>5298</v>
      </c>
      <c r="E5593" t="s">
        <v>5297</v>
      </c>
      <c r="F5593" t="s">
        <v>5298</v>
      </c>
      <c r="G5593" t="s">
        <v>5225</v>
      </c>
      <c r="H5593" t="s">
        <v>5226</v>
      </c>
    </row>
    <row r="5594" spans="1:8" x14ac:dyDescent="0.25">
      <c r="A5594">
        <v>592111</v>
      </c>
      <c r="B5594" t="s">
        <v>5417</v>
      </c>
      <c r="C5594">
        <v>7208</v>
      </c>
      <c r="D5594" t="s">
        <v>5296</v>
      </c>
      <c r="E5594" t="s">
        <v>5297</v>
      </c>
      <c r="F5594" t="s">
        <v>5298</v>
      </c>
      <c r="G5594" t="s">
        <v>5225</v>
      </c>
      <c r="H5594" t="s">
        <v>5226</v>
      </c>
    </row>
    <row r="5595" spans="1:8" x14ac:dyDescent="0.25">
      <c r="A5595">
        <v>592137</v>
      </c>
      <c r="B5595" t="s">
        <v>3350</v>
      </c>
      <c r="C5595">
        <v>7207</v>
      </c>
      <c r="D5595" t="s">
        <v>5298</v>
      </c>
      <c r="E5595" t="s">
        <v>5297</v>
      </c>
      <c r="F5595" t="s">
        <v>5298</v>
      </c>
      <c r="G5595" t="s">
        <v>5225</v>
      </c>
      <c r="H5595" t="s">
        <v>5226</v>
      </c>
    </row>
    <row r="5596" spans="1:8" x14ac:dyDescent="0.25">
      <c r="A5596">
        <v>592145</v>
      </c>
      <c r="B5596" t="s">
        <v>5418</v>
      </c>
      <c r="C5596">
        <v>7208</v>
      </c>
      <c r="D5596" t="s">
        <v>5296</v>
      </c>
      <c r="E5596" t="s">
        <v>5297</v>
      </c>
      <c r="F5596" t="s">
        <v>5298</v>
      </c>
      <c r="G5596" t="s">
        <v>5225</v>
      </c>
      <c r="H5596" t="s">
        <v>5226</v>
      </c>
    </row>
    <row r="5597" spans="1:8" x14ac:dyDescent="0.25">
      <c r="A5597">
        <v>592153</v>
      </c>
      <c r="B5597" t="s">
        <v>161</v>
      </c>
      <c r="C5597">
        <v>7208</v>
      </c>
      <c r="D5597" t="s">
        <v>5296</v>
      </c>
      <c r="E5597" t="s">
        <v>5297</v>
      </c>
      <c r="F5597" t="s">
        <v>5298</v>
      </c>
      <c r="G5597" t="s">
        <v>5225</v>
      </c>
      <c r="H5597" t="s">
        <v>5226</v>
      </c>
    </row>
    <row r="5598" spans="1:8" x14ac:dyDescent="0.25">
      <c r="A5598">
        <v>592170</v>
      </c>
      <c r="B5598" t="s">
        <v>5419</v>
      </c>
      <c r="C5598">
        <v>7207</v>
      </c>
      <c r="D5598" t="s">
        <v>5298</v>
      </c>
      <c r="E5598" t="s">
        <v>5297</v>
      </c>
      <c r="F5598" t="s">
        <v>5298</v>
      </c>
      <c r="G5598" t="s">
        <v>5225</v>
      </c>
      <c r="H5598" t="s">
        <v>5226</v>
      </c>
    </row>
    <row r="5599" spans="1:8" x14ac:dyDescent="0.25">
      <c r="A5599">
        <v>592188</v>
      </c>
      <c r="B5599" t="s">
        <v>5420</v>
      </c>
      <c r="C5599">
        <v>7208</v>
      </c>
      <c r="D5599" t="s">
        <v>5296</v>
      </c>
      <c r="E5599" t="s">
        <v>5297</v>
      </c>
      <c r="F5599" t="s">
        <v>5298</v>
      </c>
      <c r="G5599" t="s">
        <v>5225</v>
      </c>
      <c r="H5599" t="s">
        <v>5226</v>
      </c>
    </row>
    <row r="5600" spans="1:8" x14ac:dyDescent="0.25">
      <c r="A5600">
        <v>592196</v>
      </c>
      <c r="B5600" t="s">
        <v>5421</v>
      </c>
      <c r="C5600">
        <v>7207</v>
      </c>
      <c r="D5600" t="s">
        <v>5298</v>
      </c>
      <c r="E5600" t="s">
        <v>5297</v>
      </c>
      <c r="F5600" t="s">
        <v>5298</v>
      </c>
      <c r="G5600" t="s">
        <v>5225</v>
      </c>
      <c r="H5600" t="s">
        <v>5226</v>
      </c>
    </row>
    <row r="5601" spans="1:8" x14ac:dyDescent="0.25">
      <c r="A5601">
        <v>592200</v>
      </c>
      <c r="B5601" t="s">
        <v>5422</v>
      </c>
      <c r="C5601">
        <v>7208</v>
      </c>
      <c r="D5601" t="s">
        <v>5296</v>
      </c>
      <c r="E5601" t="s">
        <v>5297</v>
      </c>
      <c r="F5601" t="s">
        <v>5298</v>
      </c>
      <c r="G5601" t="s">
        <v>5225</v>
      </c>
      <c r="H5601" t="s">
        <v>5226</v>
      </c>
    </row>
    <row r="5602" spans="1:8" x14ac:dyDescent="0.25">
      <c r="A5602">
        <v>592218</v>
      </c>
      <c r="B5602" t="s">
        <v>5423</v>
      </c>
      <c r="C5602">
        <v>7207</v>
      </c>
      <c r="D5602" t="s">
        <v>5298</v>
      </c>
      <c r="E5602" t="s">
        <v>5297</v>
      </c>
      <c r="F5602" t="s">
        <v>5298</v>
      </c>
      <c r="G5602" t="s">
        <v>5225</v>
      </c>
      <c r="H5602" t="s">
        <v>5226</v>
      </c>
    </row>
    <row r="5603" spans="1:8" x14ac:dyDescent="0.25">
      <c r="A5603">
        <v>592226</v>
      </c>
      <c r="B5603" t="s">
        <v>5424</v>
      </c>
      <c r="C5603">
        <v>7207</v>
      </c>
      <c r="D5603" t="s">
        <v>5298</v>
      </c>
      <c r="E5603" t="s">
        <v>5297</v>
      </c>
      <c r="F5603" t="s">
        <v>5298</v>
      </c>
      <c r="G5603" t="s">
        <v>5225</v>
      </c>
      <c r="H5603" t="s">
        <v>5226</v>
      </c>
    </row>
    <row r="5604" spans="1:8" x14ac:dyDescent="0.25">
      <c r="A5604">
        <v>592234</v>
      </c>
      <c r="B5604" t="s">
        <v>2819</v>
      </c>
      <c r="C5604">
        <v>7207</v>
      </c>
      <c r="D5604" t="s">
        <v>5298</v>
      </c>
      <c r="E5604" t="s">
        <v>5297</v>
      </c>
      <c r="F5604" t="s">
        <v>5298</v>
      </c>
      <c r="G5604" t="s">
        <v>5225</v>
      </c>
      <c r="H5604" t="s">
        <v>5226</v>
      </c>
    </row>
    <row r="5605" spans="1:8" x14ac:dyDescent="0.25">
      <c r="A5605">
        <v>592251</v>
      </c>
      <c r="B5605" t="s">
        <v>5425</v>
      </c>
      <c r="C5605">
        <v>7213</v>
      </c>
      <c r="D5605" t="s">
        <v>5223</v>
      </c>
      <c r="E5605" t="s">
        <v>5224</v>
      </c>
      <c r="F5605" t="s">
        <v>5223</v>
      </c>
      <c r="G5605" t="s">
        <v>5225</v>
      </c>
      <c r="H5605" t="s">
        <v>5226</v>
      </c>
    </row>
    <row r="5606" spans="1:8" x14ac:dyDescent="0.25">
      <c r="A5606">
        <v>592269</v>
      </c>
      <c r="B5606" t="s">
        <v>5426</v>
      </c>
      <c r="C5606">
        <v>7207</v>
      </c>
      <c r="D5606" t="s">
        <v>5298</v>
      </c>
      <c r="E5606" t="s">
        <v>5297</v>
      </c>
      <c r="F5606" t="s">
        <v>5298</v>
      </c>
      <c r="G5606" t="s">
        <v>5225</v>
      </c>
      <c r="H5606" t="s">
        <v>5226</v>
      </c>
    </row>
    <row r="5607" spans="1:8" x14ac:dyDescent="0.25">
      <c r="A5607">
        <v>592277</v>
      </c>
      <c r="B5607" t="s">
        <v>5427</v>
      </c>
      <c r="C5607">
        <v>7208</v>
      </c>
      <c r="D5607" t="s">
        <v>5296</v>
      </c>
      <c r="E5607" t="s">
        <v>5297</v>
      </c>
      <c r="F5607" t="s">
        <v>5298</v>
      </c>
      <c r="G5607" t="s">
        <v>5225</v>
      </c>
      <c r="H5607" t="s">
        <v>5226</v>
      </c>
    </row>
    <row r="5608" spans="1:8" x14ac:dyDescent="0.25">
      <c r="A5608">
        <v>592285</v>
      </c>
      <c r="B5608" t="s">
        <v>5428</v>
      </c>
      <c r="C5608">
        <v>7208</v>
      </c>
      <c r="D5608" t="s">
        <v>5296</v>
      </c>
      <c r="E5608" t="s">
        <v>5297</v>
      </c>
      <c r="F5608" t="s">
        <v>5298</v>
      </c>
      <c r="G5608" t="s">
        <v>5225</v>
      </c>
      <c r="H5608" t="s">
        <v>5226</v>
      </c>
    </row>
    <row r="5609" spans="1:8" x14ac:dyDescent="0.25">
      <c r="A5609">
        <v>592293</v>
      </c>
      <c r="B5609" t="s">
        <v>5429</v>
      </c>
      <c r="C5609">
        <v>7207</v>
      </c>
      <c r="D5609" t="s">
        <v>5298</v>
      </c>
      <c r="E5609" t="s">
        <v>5297</v>
      </c>
      <c r="F5609" t="s">
        <v>5298</v>
      </c>
      <c r="G5609" t="s">
        <v>5225</v>
      </c>
      <c r="H5609" t="s">
        <v>5226</v>
      </c>
    </row>
    <row r="5610" spans="1:8" x14ac:dyDescent="0.25">
      <c r="A5610">
        <v>592307</v>
      </c>
      <c r="B5610" t="s">
        <v>5430</v>
      </c>
      <c r="C5610">
        <v>7207</v>
      </c>
      <c r="D5610" t="s">
        <v>5298</v>
      </c>
      <c r="E5610" t="s">
        <v>5297</v>
      </c>
      <c r="F5610" t="s">
        <v>5298</v>
      </c>
      <c r="G5610" t="s">
        <v>5225</v>
      </c>
      <c r="H5610" t="s">
        <v>5226</v>
      </c>
    </row>
    <row r="5611" spans="1:8" x14ac:dyDescent="0.25">
      <c r="A5611">
        <v>592323</v>
      </c>
      <c r="B5611" t="s">
        <v>5431</v>
      </c>
      <c r="C5611">
        <v>7207</v>
      </c>
      <c r="D5611" t="s">
        <v>5298</v>
      </c>
      <c r="E5611" t="s">
        <v>5297</v>
      </c>
      <c r="F5611" t="s">
        <v>5298</v>
      </c>
      <c r="G5611" t="s">
        <v>5225</v>
      </c>
      <c r="H5611" t="s">
        <v>5226</v>
      </c>
    </row>
    <row r="5612" spans="1:8" x14ac:dyDescent="0.25">
      <c r="A5612">
        <v>592340</v>
      </c>
      <c r="B5612" t="s">
        <v>5432</v>
      </c>
      <c r="C5612">
        <v>7208</v>
      </c>
      <c r="D5612" t="s">
        <v>5296</v>
      </c>
      <c r="E5612" t="s">
        <v>5297</v>
      </c>
      <c r="F5612" t="s">
        <v>5298</v>
      </c>
      <c r="G5612" t="s">
        <v>5225</v>
      </c>
      <c r="H5612" t="s">
        <v>5226</v>
      </c>
    </row>
    <row r="5613" spans="1:8" x14ac:dyDescent="0.25">
      <c r="A5613">
        <v>592366</v>
      </c>
      <c r="B5613" t="s">
        <v>655</v>
      </c>
      <c r="C5613">
        <v>7207</v>
      </c>
      <c r="D5613" t="s">
        <v>5298</v>
      </c>
      <c r="E5613" t="s">
        <v>5297</v>
      </c>
      <c r="F5613" t="s">
        <v>5298</v>
      </c>
      <c r="G5613" t="s">
        <v>5225</v>
      </c>
      <c r="H5613" t="s">
        <v>5226</v>
      </c>
    </row>
    <row r="5614" spans="1:8" x14ac:dyDescent="0.25">
      <c r="A5614">
        <v>592382</v>
      </c>
      <c r="B5614" t="s">
        <v>5433</v>
      </c>
      <c r="C5614">
        <v>7207</v>
      </c>
      <c r="D5614" t="s">
        <v>5298</v>
      </c>
      <c r="E5614" t="s">
        <v>5297</v>
      </c>
      <c r="F5614" t="s">
        <v>5298</v>
      </c>
      <c r="G5614" t="s">
        <v>5225</v>
      </c>
      <c r="H5614" t="s">
        <v>5226</v>
      </c>
    </row>
    <row r="5615" spans="1:8" x14ac:dyDescent="0.25">
      <c r="A5615">
        <v>592391</v>
      </c>
      <c r="B5615" t="s">
        <v>5434</v>
      </c>
      <c r="C5615">
        <v>7207</v>
      </c>
      <c r="D5615" t="s">
        <v>5298</v>
      </c>
      <c r="E5615" t="s">
        <v>5297</v>
      </c>
      <c r="F5615" t="s">
        <v>5298</v>
      </c>
      <c r="G5615" t="s">
        <v>5225</v>
      </c>
      <c r="H5615" t="s">
        <v>5226</v>
      </c>
    </row>
    <row r="5616" spans="1:8" x14ac:dyDescent="0.25">
      <c r="A5616">
        <v>592404</v>
      </c>
      <c r="B5616" t="s">
        <v>5435</v>
      </c>
      <c r="C5616">
        <v>7207</v>
      </c>
      <c r="D5616" t="s">
        <v>5298</v>
      </c>
      <c r="E5616" t="s">
        <v>5297</v>
      </c>
      <c r="F5616" t="s">
        <v>5298</v>
      </c>
      <c r="G5616" t="s">
        <v>5225</v>
      </c>
      <c r="H5616" t="s">
        <v>5226</v>
      </c>
    </row>
    <row r="5617" spans="1:8" x14ac:dyDescent="0.25">
      <c r="A5617">
        <v>592412</v>
      </c>
      <c r="B5617" t="s">
        <v>5436</v>
      </c>
      <c r="C5617">
        <v>7207</v>
      </c>
      <c r="D5617" t="s">
        <v>5298</v>
      </c>
      <c r="E5617" t="s">
        <v>5297</v>
      </c>
      <c r="F5617" t="s">
        <v>5298</v>
      </c>
      <c r="G5617" t="s">
        <v>5225</v>
      </c>
      <c r="H5617" t="s">
        <v>5226</v>
      </c>
    </row>
    <row r="5618" spans="1:8" x14ac:dyDescent="0.25">
      <c r="A5618">
        <v>592421</v>
      </c>
      <c r="B5618" t="s">
        <v>5437</v>
      </c>
      <c r="C5618">
        <v>7208</v>
      </c>
      <c r="D5618" t="s">
        <v>5296</v>
      </c>
      <c r="E5618" t="s">
        <v>5297</v>
      </c>
      <c r="F5618" t="s">
        <v>5298</v>
      </c>
      <c r="G5618" t="s">
        <v>5225</v>
      </c>
      <c r="H5618" t="s">
        <v>5226</v>
      </c>
    </row>
    <row r="5619" spans="1:8" x14ac:dyDescent="0.25">
      <c r="A5619">
        <v>592439</v>
      </c>
      <c r="B5619" t="s">
        <v>5438</v>
      </c>
      <c r="C5619">
        <v>7208</v>
      </c>
      <c r="D5619" t="s">
        <v>5296</v>
      </c>
      <c r="E5619" t="s">
        <v>5297</v>
      </c>
      <c r="F5619" t="s">
        <v>5298</v>
      </c>
      <c r="G5619" t="s">
        <v>5225</v>
      </c>
      <c r="H5619" t="s">
        <v>5226</v>
      </c>
    </row>
    <row r="5620" spans="1:8" x14ac:dyDescent="0.25">
      <c r="A5620">
        <v>592447</v>
      </c>
      <c r="B5620" t="s">
        <v>847</v>
      </c>
      <c r="C5620">
        <v>7207</v>
      </c>
      <c r="D5620" t="s">
        <v>5298</v>
      </c>
      <c r="E5620" t="s">
        <v>5297</v>
      </c>
      <c r="F5620" t="s">
        <v>5298</v>
      </c>
      <c r="G5620" t="s">
        <v>5225</v>
      </c>
      <c r="H5620" t="s">
        <v>5226</v>
      </c>
    </row>
    <row r="5621" spans="1:8" x14ac:dyDescent="0.25">
      <c r="A5621">
        <v>592455</v>
      </c>
      <c r="B5621" t="s">
        <v>5439</v>
      </c>
      <c r="C5621">
        <v>7207</v>
      </c>
      <c r="D5621" t="s">
        <v>5298</v>
      </c>
      <c r="E5621" t="s">
        <v>5297</v>
      </c>
      <c r="F5621" t="s">
        <v>5298</v>
      </c>
      <c r="G5621" t="s">
        <v>5225</v>
      </c>
      <c r="H5621" t="s">
        <v>5226</v>
      </c>
    </row>
    <row r="5622" spans="1:8" x14ac:dyDescent="0.25">
      <c r="A5622">
        <v>592463</v>
      </c>
      <c r="B5622" t="s">
        <v>5440</v>
      </c>
      <c r="C5622">
        <v>7207</v>
      </c>
      <c r="D5622" t="s">
        <v>5298</v>
      </c>
      <c r="E5622" t="s">
        <v>5297</v>
      </c>
      <c r="F5622" t="s">
        <v>5298</v>
      </c>
      <c r="G5622" t="s">
        <v>5225</v>
      </c>
      <c r="H5622" t="s">
        <v>5226</v>
      </c>
    </row>
    <row r="5623" spans="1:8" x14ac:dyDescent="0.25">
      <c r="A5623">
        <v>592471</v>
      </c>
      <c r="B5623" t="s">
        <v>5441</v>
      </c>
      <c r="C5623">
        <v>7207</v>
      </c>
      <c r="D5623" t="s">
        <v>5298</v>
      </c>
      <c r="E5623" t="s">
        <v>5297</v>
      </c>
      <c r="F5623" t="s">
        <v>5298</v>
      </c>
      <c r="G5623" t="s">
        <v>5225</v>
      </c>
      <c r="H5623" t="s">
        <v>5226</v>
      </c>
    </row>
    <row r="5624" spans="1:8" x14ac:dyDescent="0.25">
      <c r="A5624">
        <v>592480</v>
      </c>
      <c r="B5624" t="s">
        <v>5442</v>
      </c>
      <c r="C5624">
        <v>7208</v>
      </c>
      <c r="D5624" t="s">
        <v>5296</v>
      </c>
      <c r="E5624" t="s">
        <v>5297</v>
      </c>
      <c r="F5624" t="s">
        <v>5298</v>
      </c>
      <c r="G5624" t="s">
        <v>5225</v>
      </c>
      <c r="H5624" t="s">
        <v>5226</v>
      </c>
    </row>
    <row r="5625" spans="1:8" x14ac:dyDescent="0.25">
      <c r="A5625">
        <v>592498</v>
      </c>
      <c r="B5625" t="s">
        <v>5443</v>
      </c>
      <c r="C5625">
        <v>7208</v>
      </c>
      <c r="D5625" t="s">
        <v>5296</v>
      </c>
      <c r="E5625" t="s">
        <v>5297</v>
      </c>
      <c r="F5625" t="s">
        <v>5298</v>
      </c>
      <c r="G5625" t="s">
        <v>5225</v>
      </c>
      <c r="H5625" t="s">
        <v>5226</v>
      </c>
    </row>
    <row r="5626" spans="1:8" x14ac:dyDescent="0.25">
      <c r="A5626">
        <v>592501</v>
      </c>
      <c r="B5626" t="s">
        <v>851</v>
      </c>
      <c r="C5626">
        <v>7207</v>
      </c>
      <c r="D5626" t="s">
        <v>5298</v>
      </c>
      <c r="E5626" t="s">
        <v>5297</v>
      </c>
      <c r="F5626" t="s">
        <v>5298</v>
      </c>
      <c r="G5626" t="s">
        <v>5225</v>
      </c>
      <c r="H5626" t="s">
        <v>5226</v>
      </c>
    </row>
    <row r="5627" spans="1:8" x14ac:dyDescent="0.25">
      <c r="A5627">
        <v>592510</v>
      </c>
      <c r="B5627" t="s">
        <v>5444</v>
      </c>
      <c r="C5627">
        <v>7207</v>
      </c>
      <c r="D5627" t="s">
        <v>5298</v>
      </c>
      <c r="E5627" t="s">
        <v>5297</v>
      </c>
      <c r="F5627" t="s">
        <v>5298</v>
      </c>
      <c r="G5627" t="s">
        <v>5225</v>
      </c>
      <c r="H5627" t="s">
        <v>5226</v>
      </c>
    </row>
    <row r="5628" spans="1:8" x14ac:dyDescent="0.25">
      <c r="A5628">
        <v>592528</v>
      </c>
      <c r="B5628" t="s">
        <v>852</v>
      </c>
      <c r="C5628">
        <v>7207</v>
      </c>
      <c r="D5628" t="s">
        <v>5298</v>
      </c>
      <c r="E5628" t="s">
        <v>5297</v>
      </c>
      <c r="F5628" t="s">
        <v>5298</v>
      </c>
      <c r="G5628" t="s">
        <v>5225</v>
      </c>
      <c r="H5628" t="s">
        <v>5226</v>
      </c>
    </row>
    <row r="5629" spans="1:8" x14ac:dyDescent="0.25">
      <c r="A5629">
        <v>592536</v>
      </c>
      <c r="B5629" t="s">
        <v>5445</v>
      </c>
      <c r="C5629">
        <v>7208</v>
      </c>
      <c r="D5629" t="s">
        <v>5296</v>
      </c>
      <c r="E5629" t="s">
        <v>5297</v>
      </c>
      <c r="F5629" t="s">
        <v>5298</v>
      </c>
      <c r="G5629" t="s">
        <v>5225</v>
      </c>
      <c r="H5629" t="s">
        <v>5226</v>
      </c>
    </row>
    <row r="5630" spans="1:8" x14ac:dyDescent="0.25">
      <c r="A5630">
        <v>592552</v>
      </c>
      <c r="B5630" t="s">
        <v>747</v>
      </c>
      <c r="C5630">
        <v>7208</v>
      </c>
      <c r="D5630" t="s">
        <v>5296</v>
      </c>
      <c r="E5630" t="s">
        <v>5297</v>
      </c>
      <c r="F5630" t="s">
        <v>5298</v>
      </c>
      <c r="G5630" t="s">
        <v>5225</v>
      </c>
      <c r="H5630" t="s">
        <v>5226</v>
      </c>
    </row>
    <row r="5631" spans="1:8" x14ac:dyDescent="0.25">
      <c r="A5631">
        <v>592561</v>
      </c>
      <c r="B5631" t="s">
        <v>5446</v>
      </c>
      <c r="C5631">
        <v>7207</v>
      </c>
      <c r="D5631" t="s">
        <v>5298</v>
      </c>
      <c r="E5631" t="s">
        <v>5297</v>
      </c>
      <c r="F5631" t="s">
        <v>5298</v>
      </c>
      <c r="G5631" t="s">
        <v>5225</v>
      </c>
      <c r="H5631" t="s">
        <v>5226</v>
      </c>
    </row>
    <row r="5632" spans="1:8" x14ac:dyDescent="0.25">
      <c r="A5632">
        <v>592579</v>
      </c>
      <c r="B5632" t="s">
        <v>2042</v>
      </c>
      <c r="C5632">
        <v>7208</v>
      </c>
      <c r="D5632" t="s">
        <v>5296</v>
      </c>
      <c r="E5632" t="s">
        <v>5297</v>
      </c>
      <c r="F5632" t="s">
        <v>5298</v>
      </c>
      <c r="G5632" t="s">
        <v>5225</v>
      </c>
      <c r="H5632" t="s">
        <v>5226</v>
      </c>
    </row>
    <row r="5633" spans="1:8" x14ac:dyDescent="0.25">
      <c r="A5633">
        <v>592587</v>
      </c>
      <c r="B5633" t="s">
        <v>5447</v>
      </c>
      <c r="C5633">
        <v>7207</v>
      </c>
      <c r="D5633" t="s">
        <v>5298</v>
      </c>
      <c r="E5633" t="s">
        <v>5297</v>
      </c>
      <c r="F5633" t="s">
        <v>5298</v>
      </c>
      <c r="G5633" t="s">
        <v>5225</v>
      </c>
      <c r="H5633" t="s">
        <v>5226</v>
      </c>
    </row>
    <row r="5634" spans="1:8" x14ac:dyDescent="0.25">
      <c r="A5634">
        <v>592609</v>
      </c>
      <c r="B5634" t="s">
        <v>5448</v>
      </c>
      <c r="C5634">
        <v>7208</v>
      </c>
      <c r="D5634" t="s">
        <v>5296</v>
      </c>
      <c r="E5634" t="s">
        <v>5297</v>
      </c>
      <c r="F5634" t="s">
        <v>5298</v>
      </c>
      <c r="G5634" t="s">
        <v>5225</v>
      </c>
      <c r="H5634" t="s">
        <v>5226</v>
      </c>
    </row>
    <row r="5635" spans="1:8" x14ac:dyDescent="0.25">
      <c r="A5635">
        <v>592617</v>
      </c>
      <c r="B5635" t="s">
        <v>5449</v>
      </c>
      <c r="C5635">
        <v>7208</v>
      </c>
      <c r="D5635" t="s">
        <v>5296</v>
      </c>
      <c r="E5635" t="s">
        <v>5297</v>
      </c>
      <c r="F5635" t="s">
        <v>5298</v>
      </c>
      <c r="G5635" t="s">
        <v>5225</v>
      </c>
      <c r="H5635" t="s">
        <v>5226</v>
      </c>
    </row>
    <row r="5636" spans="1:8" x14ac:dyDescent="0.25">
      <c r="A5636">
        <v>592625</v>
      </c>
      <c r="B5636" t="s">
        <v>2490</v>
      </c>
      <c r="C5636">
        <v>7207</v>
      </c>
      <c r="D5636" t="s">
        <v>5298</v>
      </c>
      <c r="E5636" t="s">
        <v>5297</v>
      </c>
      <c r="F5636" t="s">
        <v>5298</v>
      </c>
      <c r="G5636" t="s">
        <v>5225</v>
      </c>
      <c r="H5636" t="s">
        <v>5226</v>
      </c>
    </row>
    <row r="5637" spans="1:8" x14ac:dyDescent="0.25">
      <c r="A5637">
        <v>592633</v>
      </c>
      <c r="B5637" t="s">
        <v>5450</v>
      </c>
      <c r="C5637">
        <v>7207</v>
      </c>
      <c r="D5637" t="s">
        <v>5298</v>
      </c>
      <c r="E5637" t="s">
        <v>5297</v>
      </c>
      <c r="F5637" t="s">
        <v>5298</v>
      </c>
      <c r="G5637" t="s">
        <v>5225</v>
      </c>
      <c r="H5637" t="s">
        <v>5226</v>
      </c>
    </row>
    <row r="5638" spans="1:8" x14ac:dyDescent="0.25">
      <c r="A5638">
        <v>592641</v>
      </c>
      <c r="B5638" t="s">
        <v>5451</v>
      </c>
      <c r="C5638">
        <v>7208</v>
      </c>
      <c r="D5638" t="s">
        <v>5296</v>
      </c>
      <c r="E5638" t="s">
        <v>5297</v>
      </c>
      <c r="F5638" t="s">
        <v>5298</v>
      </c>
      <c r="G5638" t="s">
        <v>5225</v>
      </c>
      <c r="H5638" t="s">
        <v>5226</v>
      </c>
    </row>
    <row r="5639" spans="1:8" x14ac:dyDescent="0.25">
      <c r="A5639">
        <v>592650</v>
      </c>
      <c r="B5639" t="s">
        <v>2377</v>
      </c>
      <c r="C5639">
        <v>7207</v>
      </c>
      <c r="D5639" t="s">
        <v>5298</v>
      </c>
      <c r="E5639" t="s">
        <v>5297</v>
      </c>
      <c r="F5639" t="s">
        <v>5298</v>
      </c>
      <c r="G5639" t="s">
        <v>5225</v>
      </c>
      <c r="H5639" t="s">
        <v>5226</v>
      </c>
    </row>
    <row r="5640" spans="1:8" x14ac:dyDescent="0.25">
      <c r="A5640">
        <v>592668</v>
      </c>
      <c r="B5640" t="s">
        <v>4370</v>
      </c>
      <c r="C5640">
        <v>7207</v>
      </c>
      <c r="D5640" t="s">
        <v>5298</v>
      </c>
      <c r="E5640" t="s">
        <v>5297</v>
      </c>
      <c r="F5640" t="s">
        <v>5298</v>
      </c>
      <c r="G5640" t="s">
        <v>5225</v>
      </c>
      <c r="H5640" t="s">
        <v>5226</v>
      </c>
    </row>
    <row r="5641" spans="1:8" x14ac:dyDescent="0.25">
      <c r="A5641">
        <v>592676</v>
      </c>
      <c r="B5641" t="s">
        <v>1201</v>
      </c>
      <c r="C5641">
        <v>7208</v>
      </c>
      <c r="D5641" t="s">
        <v>5296</v>
      </c>
      <c r="E5641" t="s">
        <v>5297</v>
      </c>
      <c r="F5641" t="s">
        <v>5298</v>
      </c>
      <c r="G5641" t="s">
        <v>5225</v>
      </c>
      <c r="H5641" t="s">
        <v>5226</v>
      </c>
    </row>
    <row r="5642" spans="1:8" x14ac:dyDescent="0.25">
      <c r="A5642">
        <v>592692</v>
      </c>
      <c r="B5642" t="s">
        <v>5452</v>
      </c>
      <c r="C5642">
        <v>7207</v>
      </c>
      <c r="D5642" t="s">
        <v>5298</v>
      </c>
      <c r="E5642" t="s">
        <v>5297</v>
      </c>
      <c r="F5642" t="s">
        <v>5298</v>
      </c>
      <c r="G5642" t="s">
        <v>5225</v>
      </c>
      <c r="H5642" t="s">
        <v>5226</v>
      </c>
    </row>
    <row r="5643" spans="1:8" x14ac:dyDescent="0.25">
      <c r="A5643">
        <v>592706</v>
      </c>
      <c r="B5643" t="s">
        <v>5453</v>
      </c>
      <c r="C5643">
        <v>7207</v>
      </c>
      <c r="D5643" t="s">
        <v>5298</v>
      </c>
      <c r="E5643" t="s">
        <v>5297</v>
      </c>
      <c r="F5643" t="s">
        <v>5298</v>
      </c>
      <c r="G5643" t="s">
        <v>5225</v>
      </c>
      <c r="H5643" t="s">
        <v>5226</v>
      </c>
    </row>
    <row r="5644" spans="1:8" x14ac:dyDescent="0.25">
      <c r="A5644">
        <v>592714</v>
      </c>
      <c r="B5644" t="s">
        <v>483</v>
      </c>
      <c r="C5644">
        <v>7207</v>
      </c>
      <c r="D5644" t="s">
        <v>5298</v>
      </c>
      <c r="E5644" t="s">
        <v>5297</v>
      </c>
      <c r="F5644" t="s">
        <v>5298</v>
      </c>
      <c r="G5644" t="s">
        <v>5225</v>
      </c>
      <c r="H5644" t="s">
        <v>5226</v>
      </c>
    </row>
    <row r="5645" spans="1:8" x14ac:dyDescent="0.25">
      <c r="A5645">
        <v>592722</v>
      </c>
      <c r="B5645" t="s">
        <v>5454</v>
      </c>
      <c r="C5645">
        <v>7207</v>
      </c>
      <c r="D5645" t="s">
        <v>5298</v>
      </c>
      <c r="E5645" t="s">
        <v>5297</v>
      </c>
      <c r="F5645" t="s">
        <v>5298</v>
      </c>
      <c r="G5645" t="s">
        <v>5225</v>
      </c>
      <c r="H5645" t="s">
        <v>5226</v>
      </c>
    </row>
    <row r="5646" spans="1:8" x14ac:dyDescent="0.25">
      <c r="A5646">
        <v>592731</v>
      </c>
      <c r="B5646" t="s">
        <v>5296</v>
      </c>
      <c r="C5646">
        <v>7208</v>
      </c>
      <c r="D5646" t="s">
        <v>5296</v>
      </c>
      <c r="E5646" t="s">
        <v>5297</v>
      </c>
      <c r="F5646" t="s">
        <v>5298</v>
      </c>
      <c r="G5646" t="s">
        <v>5225</v>
      </c>
      <c r="H5646" t="s">
        <v>5226</v>
      </c>
    </row>
    <row r="5647" spans="1:8" x14ac:dyDescent="0.25">
      <c r="A5647">
        <v>592749</v>
      </c>
      <c r="B5647" t="s">
        <v>5455</v>
      </c>
      <c r="C5647">
        <v>7207</v>
      </c>
      <c r="D5647" t="s">
        <v>5298</v>
      </c>
      <c r="E5647" t="s">
        <v>5297</v>
      </c>
      <c r="F5647" t="s">
        <v>5298</v>
      </c>
      <c r="G5647" t="s">
        <v>5225</v>
      </c>
      <c r="H5647" t="s">
        <v>5226</v>
      </c>
    </row>
    <row r="5648" spans="1:8" x14ac:dyDescent="0.25">
      <c r="A5648">
        <v>592757</v>
      </c>
      <c r="B5648" t="s">
        <v>17</v>
      </c>
      <c r="C5648">
        <v>7207</v>
      </c>
      <c r="D5648" t="s">
        <v>5298</v>
      </c>
      <c r="E5648" t="s">
        <v>5297</v>
      </c>
      <c r="F5648" t="s">
        <v>5298</v>
      </c>
      <c r="G5648" t="s">
        <v>5225</v>
      </c>
      <c r="H5648" t="s">
        <v>5226</v>
      </c>
    </row>
    <row r="5649" spans="1:8" x14ac:dyDescent="0.25">
      <c r="A5649">
        <v>592773</v>
      </c>
      <c r="B5649" t="s">
        <v>5456</v>
      </c>
      <c r="C5649">
        <v>7208</v>
      </c>
      <c r="D5649" t="s">
        <v>5296</v>
      </c>
      <c r="E5649" t="s">
        <v>5297</v>
      </c>
      <c r="F5649" t="s">
        <v>5298</v>
      </c>
      <c r="G5649" t="s">
        <v>5225</v>
      </c>
      <c r="H5649" t="s">
        <v>5226</v>
      </c>
    </row>
    <row r="5650" spans="1:8" x14ac:dyDescent="0.25">
      <c r="A5650">
        <v>592781</v>
      </c>
      <c r="B5650" t="s">
        <v>771</v>
      </c>
      <c r="C5650">
        <v>7207</v>
      </c>
      <c r="D5650" t="s">
        <v>5298</v>
      </c>
      <c r="E5650" t="s">
        <v>5297</v>
      </c>
      <c r="F5650" t="s">
        <v>5298</v>
      </c>
      <c r="G5650" t="s">
        <v>5225</v>
      </c>
      <c r="H5650" t="s">
        <v>5226</v>
      </c>
    </row>
    <row r="5651" spans="1:8" x14ac:dyDescent="0.25">
      <c r="A5651">
        <v>592790</v>
      </c>
      <c r="B5651" t="s">
        <v>5457</v>
      </c>
      <c r="C5651">
        <v>7207</v>
      </c>
      <c r="D5651" t="s">
        <v>5298</v>
      </c>
      <c r="E5651" t="s">
        <v>5297</v>
      </c>
      <c r="F5651" t="s">
        <v>5298</v>
      </c>
      <c r="G5651" t="s">
        <v>5225</v>
      </c>
      <c r="H5651" t="s">
        <v>5226</v>
      </c>
    </row>
    <row r="5652" spans="1:8" x14ac:dyDescent="0.25">
      <c r="A5652">
        <v>592803</v>
      </c>
      <c r="B5652" t="s">
        <v>5458</v>
      </c>
      <c r="C5652">
        <v>7208</v>
      </c>
      <c r="D5652" t="s">
        <v>5296</v>
      </c>
      <c r="E5652" t="s">
        <v>5297</v>
      </c>
      <c r="F5652" t="s">
        <v>5298</v>
      </c>
      <c r="G5652" t="s">
        <v>5225</v>
      </c>
      <c r="H5652" t="s">
        <v>5226</v>
      </c>
    </row>
    <row r="5653" spans="1:8" x14ac:dyDescent="0.25">
      <c r="A5653">
        <v>592820</v>
      </c>
      <c r="B5653" t="s">
        <v>5459</v>
      </c>
      <c r="C5653">
        <v>7208</v>
      </c>
      <c r="D5653" t="s">
        <v>5296</v>
      </c>
      <c r="E5653" t="s">
        <v>5297</v>
      </c>
      <c r="F5653" t="s">
        <v>5298</v>
      </c>
      <c r="G5653" t="s">
        <v>5225</v>
      </c>
      <c r="H5653" t="s">
        <v>5226</v>
      </c>
    </row>
    <row r="5654" spans="1:8" x14ac:dyDescent="0.25">
      <c r="A5654">
        <v>592838</v>
      </c>
      <c r="B5654" t="s">
        <v>5460</v>
      </c>
      <c r="C5654">
        <v>7208</v>
      </c>
      <c r="D5654" t="s">
        <v>5296</v>
      </c>
      <c r="E5654" t="s">
        <v>5297</v>
      </c>
      <c r="F5654" t="s">
        <v>5298</v>
      </c>
      <c r="G5654" t="s">
        <v>5225</v>
      </c>
      <c r="H5654" t="s">
        <v>5226</v>
      </c>
    </row>
    <row r="5655" spans="1:8" x14ac:dyDescent="0.25">
      <c r="A5655">
        <v>592846</v>
      </c>
      <c r="B5655" t="s">
        <v>5461</v>
      </c>
      <c r="C5655">
        <v>7208</v>
      </c>
      <c r="D5655" t="s">
        <v>5296</v>
      </c>
      <c r="E5655" t="s">
        <v>5297</v>
      </c>
      <c r="F5655" t="s">
        <v>5298</v>
      </c>
      <c r="G5655" t="s">
        <v>5225</v>
      </c>
      <c r="H5655" t="s">
        <v>5226</v>
      </c>
    </row>
    <row r="5656" spans="1:8" x14ac:dyDescent="0.25">
      <c r="A5656">
        <v>592854</v>
      </c>
      <c r="B5656" t="s">
        <v>5462</v>
      </c>
      <c r="C5656">
        <v>7207</v>
      </c>
      <c r="D5656" t="s">
        <v>5298</v>
      </c>
      <c r="E5656" t="s">
        <v>5297</v>
      </c>
      <c r="F5656" t="s">
        <v>5298</v>
      </c>
      <c r="G5656" t="s">
        <v>5225</v>
      </c>
      <c r="H5656" t="s">
        <v>5226</v>
      </c>
    </row>
    <row r="5657" spans="1:8" x14ac:dyDescent="0.25">
      <c r="A5657">
        <v>592862</v>
      </c>
      <c r="B5657" t="s">
        <v>5463</v>
      </c>
      <c r="C5657">
        <v>7207</v>
      </c>
      <c r="D5657" t="s">
        <v>5298</v>
      </c>
      <c r="E5657" t="s">
        <v>5297</v>
      </c>
      <c r="F5657" t="s">
        <v>5298</v>
      </c>
      <c r="G5657" t="s">
        <v>5225</v>
      </c>
      <c r="H5657" t="s">
        <v>5226</v>
      </c>
    </row>
    <row r="5658" spans="1:8" x14ac:dyDescent="0.25">
      <c r="A5658">
        <v>592871</v>
      </c>
      <c r="B5658" t="s">
        <v>5464</v>
      </c>
      <c r="C5658">
        <v>7208</v>
      </c>
      <c r="D5658" t="s">
        <v>5296</v>
      </c>
      <c r="E5658" t="s">
        <v>5297</v>
      </c>
      <c r="F5658" t="s">
        <v>5298</v>
      </c>
      <c r="G5658" t="s">
        <v>5225</v>
      </c>
      <c r="H5658" t="s">
        <v>5226</v>
      </c>
    </row>
    <row r="5659" spans="1:8" x14ac:dyDescent="0.25">
      <c r="A5659">
        <v>592889</v>
      </c>
      <c r="B5659" t="s">
        <v>652</v>
      </c>
      <c r="C5659">
        <v>6219</v>
      </c>
      <c r="D5659" t="s">
        <v>652</v>
      </c>
      <c r="E5659" t="s">
        <v>653</v>
      </c>
      <c r="F5659" t="s">
        <v>652</v>
      </c>
      <c r="G5659" t="s">
        <v>625</v>
      </c>
      <c r="H5659" t="s">
        <v>626</v>
      </c>
    </row>
    <row r="5660" spans="1:8" x14ac:dyDescent="0.25">
      <c r="A5660">
        <v>592897</v>
      </c>
      <c r="B5660" t="s">
        <v>1043</v>
      </c>
      <c r="C5660">
        <v>6205</v>
      </c>
      <c r="D5660" t="s">
        <v>658</v>
      </c>
      <c r="E5660" t="s">
        <v>653</v>
      </c>
      <c r="F5660" t="s">
        <v>652</v>
      </c>
      <c r="G5660" t="s">
        <v>625</v>
      </c>
      <c r="H5660" t="s">
        <v>626</v>
      </c>
    </row>
    <row r="5661" spans="1:8" x14ac:dyDescent="0.25">
      <c r="A5661">
        <v>592901</v>
      </c>
      <c r="B5661" t="s">
        <v>1044</v>
      </c>
      <c r="C5661">
        <v>6219</v>
      </c>
      <c r="D5661" t="s">
        <v>652</v>
      </c>
      <c r="E5661" t="s">
        <v>653</v>
      </c>
      <c r="F5661" t="s">
        <v>652</v>
      </c>
      <c r="G5661" t="s">
        <v>625</v>
      </c>
      <c r="H5661" t="s">
        <v>626</v>
      </c>
    </row>
    <row r="5662" spans="1:8" x14ac:dyDescent="0.25">
      <c r="A5662">
        <v>592919</v>
      </c>
      <c r="B5662" t="s">
        <v>1045</v>
      </c>
      <c r="C5662">
        <v>6215</v>
      </c>
      <c r="D5662" t="s">
        <v>660</v>
      </c>
      <c r="E5662" t="s">
        <v>653</v>
      </c>
      <c r="F5662" t="s">
        <v>652</v>
      </c>
      <c r="G5662" t="s">
        <v>625</v>
      </c>
      <c r="H5662" t="s">
        <v>626</v>
      </c>
    </row>
    <row r="5663" spans="1:8" x14ac:dyDescent="0.25">
      <c r="A5663">
        <v>592927</v>
      </c>
      <c r="B5663" t="s">
        <v>1046</v>
      </c>
      <c r="C5663">
        <v>6205</v>
      </c>
      <c r="D5663" t="s">
        <v>658</v>
      </c>
      <c r="E5663" t="s">
        <v>653</v>
      </c>
      <c r="F5663" t="s">
        <v>652</v>
      </c>
      <c r="G5663" t="s">
        <v>625</v>
      </c>
      <c r="H5663" t="s">
        <v>626</v>
      </c>
    </row>
    <row r="5664" spans="1:8" x14ac:dyDescent="0.25">
      <c r="A5664">
        <v>592935</v>
      </c>
      <c r="B5664" t="s">
        <v>22</v>
      </c>
      <c r="C5664">
        <v>6219</v>
      </c>
      <c r="D5664" t="s">
        <v>652</v>
      </c>
      <c r="E5664" t="s">
        <v>653</v>
      </c>
      <c r="F5664" t="s">
        <v>652</v>
      </c>
      <c r="G5664" t="s">
        <v>625</v>
      </c>
      <c r="H5664" t="s">
        <v>626</v>
      </c>
    </row>
    <row r="5665" spans="1:8" x14ac:dyDescent="0.25">
      <c r="A5665">
        <v>592943</v>
      </c>
      <c r="B5665" t="s">
        <v>658</v>
      </c>
      <c r="C5665">
        <v>6205</v>
      </c>
      <c r="D5665" t="s">
        <v>658</v>
      </c>
      <c r="E5665" t="s">
        <v>653</v>
      </c>
      <c r="F5665" t="s">
        <v>652</v>
      </c>
      <c r="G5665" t="s">
        <v>625</v>
      </c>
      <c r="H5665" t="s">
        <v>626</v>
      </c>
    </row>
    <row r="5666" spans="1:8" x14ac:dyDescent="0.25">
      <c r="A5666">
        <v>592978</v>
      </c>
      <c r="B5666" t="s">
        <v>1047</v>
      </c>
      <c r="C5666">
        <v>6219</v>
      </c>
      <c r="D5666" t="s">
        <v>652</v>
      </c>
      <c r="E5666" t="s">
        <v>653</v>
      </c>
      <c r="F5666" t="s">
        <v>652</v>
      </c>
      <c r="G5666" t="s">
        <v>625</v>
      </c>
      <c r="H5666" t="s">
        <v>626</v>
      </c>
    </row>
    <row r="5667" spans="1:8" x14ac:dyDescent="0.25">
      <c r="A5667">
        <v>592986</v>
      </c>
      <c r="B5667" t="s">
        <v>1048</v>
      </c>
      <c r="C5667">
        <v>6205</v>
      </c>
      <c r="D5667" t="s">
        <v>658</v>
      </c>
      <c r="E5667" t="s">
        <v>653</v>
      </c>
      <c r="F5667" t="s">
        <v>652</v>
      </c>
      <c r="G5667" t="s">
        <v>625</v>
      </c>
      <c r="H5667" t="s">
        <v>626</v>
      </c>
    </row>
    <row r="5668" spans="1:8" x14ac:dyDescent="0.25">
      <c r="A5668">
        <v>592994</v>
      </c>
      <c r="B5668" t="s">
        <v>1049</v>
      </c>
      <c r="C5668">
        <v>6205</v>
      </c>
      <c r="D5668" t="s">
        <v>658</v>
      </c>
      <c r="E5668" t="s">
        <v>653</v>
      </c>
      <c r="F5668" t="s">
        <v>652</v>
      </c>
      <c r="G5668" t="s">
        <v>625</v>
      </c>
      <c r="H5668" t="s">
        <v>626</v>
      </c>
    </row>
    <row r="5669" spans="1:8" x14ac:dyDescent="0.25">
      <c r="A5669">
        <v>593001</v>
      </c>
      <c r="B5669" t="s">
        <v>694</v>
      </c>
      <c r="C5669">
        <v>6219</v>
      </c>
      <c r="D5669" t="s">
        <v>652</v>
      </c>
      <c r="E5669" t="s">
        <v>653</v>
      </c>
      <c r="F5669" t="s">
        <v>652</v>
      </c>
      <c r="G5669" t="s">
        <v>625</v>
      </c>
      <c r="H5669" t="s">
        <v>626</v>
      </c>
    </row>
    <row r="5670" spans="1:8" x14ac:dyDescent="0.25">
      <c r="A5670">
        <v>593010</v>
      </c>
      <c r="B5670" t="s">
        <v>1050</v>
      </c>
      <c r="C5670">
        <v>6219</v>
      </c>
      <c r="D5670" t="s">
        <v>652</v>
      </c>
      <c r="E5670" t="s">
        <v>653</v>
      </c>
      <c r="F5670" t="s">
        <v>652</v>
      </c>
      <c r="G5670" t="s">
        <v>625</v>
      </c>
      <c r="H5670" t="s">
        <v>626</v>
      </c>
    </row>
    <row r="5671" spans="1:8" x14ac:dyDescent="0.25">
      <c r="A5671">
        <v>593028</v>
      </c>
      <c r="B5671" t="s">
        <v>1051</v>
      </c>
      <c r="C5671">
        <v>6219</v>
      </c>
      <c r="D5671" t="s">
        <v>652</v>
      </c>
      <c r="E5671" t="s">
        <v>653</v>
      </c>
      <c r="F5671" t="s">
        <v>652</v>
      </c>
      <c r="G5671" t="s">
        <v>625</v>
      </c>
      <c r="H5671" t="s">
        <v>626</v>
      </c>
    </row>
    <row r="5672" spans="1:8" x14ac:dyDescent="0.25">
      <c r="A5672">
        <v>593036</v>
      </c>
      <c r="B5672" t="s">
        <v>1052</v>
      </c>
      <c r="C5672">
        <v>6219</v>
      </c>
      <c r="D5672" t="s">
        <v>652</v>
      </c>
      <c r="E5672" t="s">
        <v>653</v>
      </c>
      <c r="F5672" t="s">
        <v>652</v>
      </c>
      <c r="G5672" t="s">
        <v>625</v>
      </c>
      <c r="H5672" t="s">
        <v>626</v>
      </c>
    </row>
    <row r="5673" spans="1:8" x14ac:dyDescent="0.25">
      <c r="A5673">
        <v>593044</v>
      </c>
      <c r="B5673" t="s">
        <v>1053</v>
      </c>
      <c r="C5673">
        <v>6215</v>
      </c>
      <c r="D5673" t="s">
        <v>660</v>
      </c>
      <c r="E5673" t="s">
        <v>653</v>
      </c>
      <c r="F5673" t="s">
        <v>652</v>
      </c>
      <c r="G5673" t="s">
        <v>625</v>
      </c>
      <c r="H5673" t="s">
        <v>626</v>
      </c>
    </row>
    <row r="5674" spans="1:8" x14ac:dyDescent="0.25">
      <c r="A5674">
        <v>593052</v>
      </c>
      <c r="B5674" t="s">
        <v>1054</v>
      </c>
      <c r="C5674">
        <v>6215</v>
      </c>
      <c r="D5674" t="s">
        <v>660</v>
      </c>
      <c r="E5674" t="s">
        <v>653</v>
      </c>
      <c r="F5674" t="s">
        <v>652</v>
      </c>
      <c r="G5674" t="s">
        <v>625</v>
      </c>
      <c r="H5674" t="s">
        <v>626</v>
      </c>
    </row>
    <row r="5675" spans="1:8" x14ac:dyDescent="0.25">
      <c r="A5675">
        <v>593061</v>
      </c>
      <c r="B5675" t="s">
        <v>1055</v>
      </c>
      <c r="C5675">
        <v>6219</v>
      </c>
      <c r="D5675" t="s">
        <v>652</v>
      </c>
      <c r="E5675" t="s">
        <v>653</v>
      </c>
      <c r="F5675" t="s">
        <v>652</v>
      </c>
      <c r="G5675" t="s">
        <v>625</v>
      </c>
      <c r="H5675" t="s">
        <v>626</v>
      </c>
    </row>
    <row r="5676" spans="1:8" x14ac:dyDescent="0.25">
      <c r="A5676">
        <v>593079</v>
      </c>
      <c r="B5676" t="s">
        <v>923</v>
      </c>
      <c r="C5676">
        <v>6215</v>
      </c>
      <c r="D5676" t="s">
        <v>660</v>
      </c>
      <c r="E5676" t="s">
        <v>653</v>
      </c>
      <c r="F5676" t="s">
        <v>652</v>
      </c>
      <c r="G5676" t="s">
        <v>625</v>
      </c>
      <c r="H5676" t="s">
        <v>626</v>
      </c>
    </row>
    <row r="5677" spans="1:8" x14ac:dyDescent="0.25">
      <c r="A5677">
        <v>593087</v>
      </c>
      <c r="B5677" t="s">
        <v>1056</v>
      </c>
      <c r="C5677">
        <v>6219</v>
      </c>
      <c r="D5677" t="s">
        <v>652</v>
      </c>
      <c r="E5677" t="s">
        <v>653</v>
      </c>
      <c r="F5677" t="s">
        <v>652</v>
      </c>
      <c r="G5677" t="s">
        <v>625</v>
      </c>
      <c r="H5677" t="s">
        <v>626</v>
      </c>
    </row>
    <row r="5678" spans="1:8" x14ac:dyDescent="0.25">
      <c r="A5678">
        <v>593095</v>
      </c>
      <c r="B5678" t="s">
        <v>1057</v>
      </c>
      <c r="C5678">
        <v>6205</v>
      </c>
      <c r="D5678" t="s">
        <v>658</v>
      </c>
      <c r="E5678" t="s">
        <v>653</v>
      </c>
      <c r="F5678" t="s">
        <v>652</v>
      </c>
      <c r="G5678" t="s">
        <v>625</v>
      </c>
      <c r="H5678" t="s">
        <v>626</v>
      </c>
    </row>
    <row r="5679" spans="1:8" x14ac:dyDescent="0.25">
      <c r="A5679">
        <v>593117</v>
      </c>
      <c r="B5679" t="s">
        <v>1058</v>
      </c>
      <c r="C5679">
        <v>6219</v>
      </c>
      <c r="D5679" t="s">
        <v>652</v>
      </c>
      <c r="E5679" t="s">
        <v>653</v>
      </c>
      <c r="F5679" t="s">
        <v>652</v>
      </c>
      <c r="G5679" t="s">
        <v>625</v>
      </c>
      <c r="H5679" t="s">
        <v>626</v>
      </c>
    </row>
    <row r="5680" spans="1:8" x14ac:dyDescent="0.25">
      <c r="A5680">
        <v>593125</v>
      </c>
      <c r="B5680" t="s">
        <v>1059</v>
      </c>
      <c r="C5680">
        <v>6219</v>
      </c>
      <c r="D5680" t="s">
        <v>652</v>
      </c>
      <c r="E5680" t="s">
        <v>653</v>
      </c>
      <c r="F5680" t="s">
        <v>652</v>
      </c>
      <c r="G5680" t="s">
        <v>625</v>
      </c>
      <c r="H5680" t="s">
        <v>626</v>
      </c>
    </row>
    <row r="5681" spans="1:8" x14ac:dyDescent="0.25">
      <c r="A5681">
        <v>593141</v>
      </c>
      <c r="B5681" t="s">
        <v>1060</v>
      </c>
      <c r="C5681">
        <v>6215</v>
      </c>
      <c r="D5681" t="s">
        <v>660</v>
      </c>
      <c r="E5681" t="s">
        <v>653</v>
      </c>
      <c r="F5681" t="s">
        <v>652</v>
      </c>
      <c r="G5681" t="s">
        <v>625</v>
      </c>
      <c r="H5681" t="s">
        <v>626</v>
      </c>
    </row>
    <row r="5682" spans="1:8" x14ac:dyDescent="0.25">
      <c r="A5682">
        <v>593150</v>
      </c>
      <c r="B5682" t="s">
        <v>1061</v>
      </c>
      <c r="C5682">
        <v>6205</v>
      </c>
      <c r="D5682" t="s">
        <v>658</v>
      </c>
      <c r="E5682" t="s">
        <v>653</v>
      </c>
      <c r="F5682" t="s">
        <v>652</v>
      </c>
      <c r="G5682" t="s">
        <v>625</v>
      </c>
      <c r="H5682" t="s">
        <v>626</v>
      </c>
    </row>
    <row r="5683" spans="1:8" x14ac:dyDescent="0.25">
      <c r="A5683">
        <v>593168</v>
      </c>
      <c r="B5683" t="s">
        <v>1062</v>
      </c>
      <c r="C5683">
        <v>6219</v>
      </c>
      <c r="D5683" t="s">
        <v>652</v>
      </c>
      <c r="E5683" t="s">
        <v>653</v>
      </c>
      <c r="F5683" t="s">
        <v>652</v>
      </c>
      <c r="G5683" t="s">
        <v>625</v>
      </c>
      <c r="H5683" t="s">
        <v>626</v>
      </c>
    </row>
    <row r="5684" spans="1:8" x14ac:dyDescent="0.25">
      <c r="A5684">
        <v>593184</v>
      </c>
      <c r="B5684" t="s">
        <v>1063</v>
      </c>
      <c r="C5684">
        <v>6205</v>
      </c>
      <c r="D5684" t="s">
        <v>658</v>
      </c>
      <c r="E5684" t="s">
        <v>653</v>
      </c>
      <c r="F5684" t="s">
        <v>652</v>
      </c>
      <c r="G5684" t="s">
        <v>625</v>
      </c>
      <c r="H5684" t="s">
        <v>626</v>
      </c>
    </row>
    <row r="5685" spans="1:8" x14ac:dyDescent="0.25">
      <c r="A5685">
        <v>593192</v>
      </c>
      <c r="B5685" t="s">
        <v>1064</v>
      </c>
      <c r="C5685">
        <v>6219</v>
      </c>
      <c r="D5685" t="s">
        <v>652</v>
      </c>
      <c r="E5685" t="s">
        <v>653</v>
      </c>
      <c r="F5685" t="s">
        <v>652</v>
      </c>
      <c r="G5685" t="s">
        <v>625</v>
      </c>
      <c r="H5685" t="s">
        <v>626</v>
      </c>
    </row>
    <row r="5686" spans="1:8" x14ac:dyDescent="0.25">
      <c r="A5686">
        <v>593214</v>
      </c>
      <c r="B5686" t="s">
        <v>536</v>
      </c>
      <c r="C5686">
        <v>6215</v>
      </c>
      <c r="D5686" t="s">
        <v>660</v>
      </c>
      <c r="E5686" t="s">
        <v>653</v>
      </c>
      <c r="F5686" t="s">
        <v>652</v>
      </c>
      <c r="G5686" t="s">
        <v>625</v>
      </c>
      <c r="H5686" t="s">
        <v>626</v>
      </c>
    </row>
    <row r="5687" spans="1:8" x14ac:dyDescent="0.25">
      <c r="A5687">
        <v>593222</v>
      </c>
      <c r="B5687" t="s">
        <v>1065</v>
      </c>
      <c r="C5687">
        <v>6205</v>
      </c>
      <c r="D5687" t="s">
        <v>658</v>
      </c>
      <c r="E5687" t="s">
        <v>653</v>
      </c>
      <c r="F5687" t="s">
        <v>652</v>
      </c>
      <c r="G5687" t="s">
        <v>625</v>
      </c>
      <c r="H5687" t="s">
        <v>626</v>
      </c>
    </row>
    <row r="5688" spans="1:8" x14ac:dyDescent="0.25">
      <c r="A5688">
        <v>593231</v>
      </c>
      <c r="B5688" t="s">
        <v>1066</v>
      </c>
      <c r="C5688">
        <v>6219</v>
      </c>
      <c r="D5688" t="s">
        <v>652</v>
      </c>
      <c r="E5688" t="s">
        <v>653</v>
      </c>
      <c r="F5688" t="s">
        <v>652</v>
      </c>
      <c r="G5688" t="s">
        <v>625</v>
      </c>
      <c r="H5688" t="s">
        <v>626</v>
      </c>
    </row>
    <row r="5689" spans="1:8" x14ac:dyDescent="0.25">
      <c r="A5689">
        <v>593249</v>
      </c>
      <c r="B5689" t="s">
        <v>1067</v>
      </c>
      <c r="C5689">
        <v>6219</v>
      </c>
      <c r="D5689" t="s">
        <v>652</v>
      </c>
      <c r="E5689" t="s">
        <v>653</v>
      </c>
      <c r="F5689" t="s">
        <v>652</v>
      </c>
      <c r="G5689" t="s">
        <v>625</v>
      </c>
      <c r="H5689" t="s">
        <v>626</v>
      </c>
    </row>
    <row r="5690" spans="1:8" x14ac:dyDescent="0.25">
      <c r="A5690">
        <v>593257</v>
      </c>
      <c r="B5690" t="s">
        <v>1068</v>
      </c>
      <c r="C5690">
        <v>6205</v>
      </c>
      <c r="D5690" t="s">
        <v>658</v>
      </c>
      <c r="E5690" t="s">
        <v>653</v>
      </c>
      <c r="F5690" t="s">
        <v>652</v>
      </c>
      <c r="G5690" t="s">
        <v>625</v>
      </c>
      <c r="H5690" t="s">
        <v>626</v>
      </c>
    </row>
    <row r="5691" spans="1:8" x14ac:dyDescent="0.25">
      <c r="A5691">
        <v>593265</v>
      </c>
      <c r="B5691" t="s">
        <v>1069</v>
      </c>
      <c r="C5691">
        <v>6215</v>
      </c>
      <c r="D5691" t="s">
        <v>660</v>
      </c>
      <c r="E5691" t="s">
        <v>653</v>
      </c>
      <c r="F5691" t="s">
        <v>652</v>
      </c>
      <c r="G5691" t="s">
        <v>625</v>
      </c>
      <c r="H5691" t="s">
        <v>626</v>
      </c>
    </row>
    <row r="5692" spans="1:8" x14ac:dyDescent="0.25">
      <c r="A5692">
        <v>593273</v>
      </c>
      <c r="B5692" t="s">
        <v>1070</v>
      </c>
      <c r="C5692">
        <v>6219</v>
      </c>
      <c r="D5692" t="s">
        <v>652</v>
      </c>
      <c r="E5692" t="s">
        <v>653</v>
      </c>
      <c r="F5692" t="s">
        <v>652</v>
      </c>
      <c r="G5692" t="s">
        <v>625</v>
      </c>
      <c r="H5692" t="s">
        <v>626</v>
      </c>
    </row>
    <row r="5693" spans="1:8" x14ac:dyDescent="0.25">
      <c r="A5693">
        <v>593281</v>
      </c>
      <c r="B5693" t="s">
        <v>1071</v>
      </c>
      <c r="C5693">
        <v>6219</v>
      </c>
      <c r="D5693" t="s">
        <v>652</v>
      </c>
      <c r="E5693" t="s">
        <v>653</v>
      </c>
      <c r="F5693" t="s">
        <v>652</v>
      </c>
      <c r="G5693" t="s">
        <v>625</v>
      </c>
      <c r="H5693" t="s">
        <v>626</v>
      </c>
    </row>
    <row r="5694" spans="1:8" x14ac:dyDescent="0.25">
      <c r="A5694">
        <v>593290</v>
      </c>
      <c r="B5694" t="s">
        <v>1072</v>
      </c>
      <c r="C5694">
        <v>6205</v>
      </c>
      <c r="D5694" t="s">
        <v>658</v>
      </c>
      <c r="E5694" t="s">
        <v>653</v>
      </c>
      <c r="F5694" t="s">
        <v>652</v>
      </c>
      <c r="G5694" t="s">
        <v>625</v>
      </c>
      <c r="H5694" t="s">
        <v>626</v>
      </c>
    </row>
    <row r="5695" spans="1:8" x14ac:dyDescent="0.25">
      <c r="A5695">
        <v>593320</v>
      </c>
      <c r="B5695" t="s">
        <v>1073</v>
      </c>
      <c r="C5695">
        <v>6215</v>
      </c>
      <c r="D5695" t="s">
        <v>660</v>
      </c>
      <c r="E5695" t="s">
        <v>653</v>
      </c>
      <c r="F5695" t="s">
        <v>652</v>
      </c>
      <c r="G5695" t="s">
        <v>625</v>
      </c>
      <c r="H5695" t="s">
        <v>626</v>
      </c>
    </row>
    <row r="5696" spans="1:8" x14ac:dyDescent="0.25">
      <c r="A5696">
        <v>593338</v>
      </c>
      <c r="B5696" t="s">
        <v>730</v>
      </c>
      <c r="C5696">
        <v>6205</v>
      </c>
      <c r="D5696" t="s">
        <v>658</v>
      </c>
      <c r="E5696" t="s">
        <v>653</v>
      </c>
      <c r="F5696" t="s">
        <v>652</v>
      </c>
      <c r="G5696" t="s">
        <v>625</v>
      </c>
      <c r="H5696" t="s">
        <v>626</v>
      </c>
    </row>
    <row r="5697" spans="1:8" x14ac:dyDescent="0.25">
      <c r="A5697">
        <v>593346</v>
      </c>
      <c r="B5697" t="s">
        <v>1074</v>
      </c>
      <c r="C5697">
        <v>6219</v>
      </c>
      <c r="D5697" t="s">
        <v>652</v>
      </c>
      <c r="E5697" t="s">
        <v>653</v>
      </c>
      <c r="F5697" t="s">
        <v>652</v>
      </c>
      <c r="G5697" t="s">
        <v>625</v>
      </c>
      <c r="H5697" t="s">
        <v>626</v>
      </c>
    </row>
    <row r="5698" spans="1:8" x14ac:dyDescent="0.25">
      <c r="A5698">
        <v>593354</v>
      </c>
      <c r="B5698" t="s">
        <v>1075</v>
      </c>
      <c r="C5698">
        <v>6210</v>
      </c>
      <c r="D5698" t="s">
        <v>969</v>
      </c>
      <c r="E5698" t="s">
        <v>967</v>
      </c>
      <c r="F5698" t="s">
        <v>697</v>
      </c>
      <c r="G5698" t="s">
        <v>625</v>
      </c>
      <c r="H5698" t="s">
        <v>626</v>
      </c>
    </row>
    <row r="5699" spans="1:8" x14ac:dyDescent="0.25">
      <c r="A5699">
        <v>593371</v>
      </c>
      <c r="B5699" t="s">
        <v>1076</v>
      </c>
      <c r="C5699">
        <v>6215</v>
      </c>
      <c r="D5699" t="s">
        <v>660</v>
      </c>
      <c r="E5699" t="s">
        <v>653</v>
      </c>
      <c r="F5699" t="s">
        <v>652</v>
      </c>
      <c r="G5699" t="s">
        <v>625</v>
      </c>
      <c r="H5699" t="s">
        <v>626</v>
      </c>
    </row>
    <row r="5700" spans="1:8" x14ac:dyDescent="0.25">
      <c r="A5700">
        <v>593389</v>
      </c>
      <c r="B5700" t="s">
        <v>1077</v>
      </c>
      <c r="C5700">
        <v>6205</v>
      </c>
      <c r="D5700" t="s">
        <v>658</v>
      </c>
      <c r="E5700" t="s">
        <v>653</v>
      </c>
      <c r="F5700" t="s">
        <v>652</v>
      </c>
      <c r="G5700" t="s">
        <v>625</v>
      </c>
      <c r="H5700" t="s">
        <v>626</v>
      </c>
    </row>
    <row r="5701" spans="1:8" x14ac:dyDescent="0.25">
      <c r="A5701">
        <v>593397</v>
      </c>
      <c r="B5701" t="s">
        <v>1078</v>
      </c>
      <c r="C5701">
        <v>6219</v>
      </c>
      <c r="D5701" t="s">
        <v>652</v>
      </c>
      <c r="E5701" t="s">
        <v>653</v>
      </c>
      <c r="F5701" t="s">
        <v>652</v>
      </c>
      <c r="G5701" t="s">
        <v>625</v>
      </c>
      <c r="H5701" t="s">
        <v>626</v>
      </c>
    </row>
    <row r="5702" spans="1:8" x14ac:dyDescent="0.25">
      <c r="A5702">
        <v>593401</v>
      </c>
      <c r="B5702" t="s">
        <v>1079</v>
      </c>
      <c r="C5702">
        <v>6205</v>
      </c>
      <c r="D5702" t="s">
        <v>658</v>
      </c>
      <c r="E5702" t="s">
        <v>653</v>
      </c>
      <c r="F5702" t="s">
        <v>652</v>
      </c>
      <c r="G5702" t="s">
        <v>625</v>
      </c>
      <c r="H5702" t="s">
        <v>626</v>
      </c>
    </row>
    <row r="5703" spans="1:8" x14ac:dyDescent="0.25">
      <c r="A5703">
        <v>593419</v>
      </c>
      <c r="B5703" t="s">
        <v>1080</v>
      </c>
      <c r="C5703">
        <v>6205</v>
      </c>
      <c r="D5703" t="s">
        <v>658</v>
      </c>
      <c r="E5703" t="s">
        <v>653</v>
      </c>
      <c r="F5703" t="s">
        <v>652</v>
      </c>
      <c r="G5703" t="s">
        <v>625</v>
      </c>
      <c r="H5703" t="s">
        <v>626</v>
      </c>
    </row>
    <row r="5704" spans="1:8" x14ac:dyDescent="0.25">
      <c r="A5704">
        <v>593427</v>
      </c>
      <c r="B5704" t="s">
        <v>1081</v>
      </c>
      <c r="C5704">
        <v>6205</v>
      </c>
      <c r="D5704" t="s">
        <v>658</v>
      </c>
      <c r="E5704" t="s">
        <v>653</v>
      </c>
      <c r="F5704" t="s">
        <v>652</v>
      </c>
      <c r="G5704" t="s">
        <v>625</v>
      </c>
      <c r="H5704" t="s">
        <v>626</v>
      </c>
    </row>
    <row r="5705" spans="1:8" x14ac:dyDescent="0.25">
      <c r="A5705">
        <v>593435</v>
      </c>
      <c r="B5705" t="s">
        <v>1082</v>
      </c>
      <c r="C5705">
        <v>6215</v>
      </c>
      <c r="D5705" t="s">
        <v>660</v>
      </c>
      <c r="E5705" t="s">
        <v>653</v>
      </c>
      <c r="F5705" t="s">
        <v>652</v>
      </c>
      <c r="G5705" t="s">
        <v>625</v>
      </c>
      <c r="H5705" t="s">
        <v>626</v>
      </c>
    </row>
    <row r="5706" spans="1:8" x14ac:dyDescent="0.25">
      <c r="A5706">
        <v>593443</v>
      </c>
      <c r="B5706" t="s">
        <v>1083</v>
      </c>
      <c r="C5706">
        <v>6219</v>
      </c>
      <c r="D5706" t="s">
        <v>652</v>
      </c>
      <c r="E5706" t="s">
        <v>653</v>
      </c>
      <c r="F5706" t="s">
        <v>652</v>
      </c>
      <c r="G5706" t="s">
        <v>625</v>
      </c>
      <c r="H5706" t="s">
        <v>626</v>
      </c>
    </row>
    <row r="5707" spans="1:8" x14ac:dyDescent="0.25">
      <c r="A5707">
        <v>593460</v>
      </c>
      <c r="B5707" t="s">
        <v>1084</v>
      </c>
      <c r="C5707">
        <v>6219</v>
      </c>
      <c r="D5707" t="s">
        <v>652</v>
      </c>
      <c r="E5707" t="s">
        <v>653</v>
      </c>
      <c r="F5707" t="s">
        <v>652</v>
      </c>
      <c r="G5707" t="s">
        <v>625</v>
      </c>
      <c r="H5707" t="s">
        <v>626</v>
      </c>
    </row>
    <row r="5708" spans="1:8" x14ac:dyDescent="0.25">
      <c r="A5708">
        <v>593478</v>
      </c>
      <c r="B5708" t="s">
        <v>1085</v>
      </c>
      <c r="C5708">
        <v>6215</v>
      </c>
      <c r="D5708" t="s">
        <v>660</v>
      </c>
      <c r="E5708" t="s">
        <v>653</v>
      </c>
      <c r="F5708" t="s">
        <v>652</v>
      </c>
      <c r="G5708" t="s">
        <v>625</v>
      </c>
      <c r="H5708" t="s">
        <v>626</v>
      </c>
    </row>
    <row r="5709" spans="1:8" x14ac:dyDescent="0.25">
      <c r="A5709">
        <v>593486</v>
      </c>
      <c r="B5709" t="s">
        <v>1086</v>
      </c>
      <c r="C5709">
        <v>6219</v>
      </c>
      <c r="D5709" t="s">
        <v>652</v>
      </c>
      <c r="E5709" t="s">
        <v>653</v>
      </c>
      <c r="F5709" t="s">
        <v>652</v>
      </c>
      <c r="G5709" t="s">
        <v>625</v>
      </c>
      <c r="H5709" t="s">
        <v>626</v>
      </c>
    </row>
    <row r="5710" spans="1:8" x14ac:dyDescent="0.25">
      <c r="A5710">
        <v>593494</v>
      </c>
      <c r="B5710" t="s">
        <v>1087</v>
      </c>
      <c r="C5710">
        <v>6219</v>
      </c>
      <c r="D5710" t="s">
        <v>652</v>
      </c>
      <c r="E5710" t="s">
        <v>653</v>
      </c>
      <c r="F5710" t="s">
        <v>652</v>
      </c>
      <c r="G5710" t="s">
        <v>625</v>
      </c>
      <c r="H5710" t="s">
        <v>626</v>
      </c>
    </row>
    <row r="5711" spans="1:8" x14ac:dyDescent="0.25">
      <c r="A5711">
        <v>593508</v>
      </c>
      <c r="B5711" t="s">
        <v>1088</v>
      </c>
      <c r="C5711">
        <v>6219</v>
      </c>
      <c r="D5711" t="s">
        <v>652</v>
      </c>
      <c r="E5711" t="s">
        <v>653</v>
      </c>
      <c r="F5711" t="s">
        <v>652</v>
      </c>
      <c r="G5711" t="s">
        <v>625</v>
      </c>
      <c r="H5711" t="s">
        <v>626</v>
      </c>
    </row>
    <row r="5712" spans="1:8" x14ac:dyDescent="0.25">
      <c r="A5712">
        <v>593516</v>
      </c>
      <c r="B5712" t="s">
        <v>1089</v>
      </c>
      <c r="C5712">
        <v>6219</v>
      </c>
      <c r="D5712" t="s">
        <v>652</v>
      </c>
      <c r="E5712" t="s">
        <v>653</v>
      </c>
      <c r="F5712" t="s">
        <v>652</v>
      </c>
      <c r="G5712" t="s">
        <v>625</v>
      </c>
      <c r="H5712" t="s">
        <v>626</v>
      </c>
    </row>
    <row r="5713" spans="1:8" x14ac:dyDescent="0.25">
      <c r="A5713">
        <v>593524</v>
      </c>
      <c r="B5713" t="s">
        <v>1090</v>
      </c>
      <c r="C5713">
        <v>6219</v>
      </c>
      <c r="D5713" t="s">
        <v>652</v>
      </c>
      <c r="E5713" t="s">
        <v>653</v>
      </c>
      <c r="F5713" t="s">
        <v>652</v>
      </c>
      <c r="G5713" t="s">
        <v>625</v>
      </c>
      <c r="H5713" t="s">
        <v>626</v>
      </c>
    </row>
    <row r="5714" spans="1:8" x14ac:dyDescent="0.25">
      <c r="A5714">
        <v>593532</v>
      </c>
      <c r="B5714" t="s">
        <v>1091</v>
      </c>
      <c r="C5714">
        <v>6205</v>
      </c>
      <c r="D5714" t="s">
        <v>658</v>
      </c>
      <c r="E5714" t="s">
        <v>653</v>
      </c>
      <c r="F5714" t="s">
        <v>652</v>
      </c>
      <c r="G5714" t="s">
        <v>625</v>
      </c>
      <c r="H5714" t="s">
        <v>626</v>
      </c>
    </row>
    <row r="5715" spans="1:8" x14ac:dyDescent="0.25">
      <c r="A5715">
        <v>593559</v>
      </c>
      <c r="B5715" t="s">
        <v>1092</v>
      </c>
      <c r="C5715">
        <v>6219</v>
      </c>
      <c r="D5715" t="s">
        <v>652</v>
      </c>
      <c r="E5715" t="s">
        <v>653</v>
      </c>
      <c r="F5715" t="s">
        <v>652</v>
      </c>
      <c r="G5715" t="s">
        <v>625</v>
      </c>
      <c r="H5715" t="s">
        <v>626</v>
      </c>
    </row>
    <row r="5716" spans="1:8" x14ac:dyDescent="0.25">
      <c r="A5716">
        <v>593567</v>
      </c>
      <c r="B5716" t="s">
        <v>1093</v>
      </c>
      <c r="C5716">
        <v>6219</v>
      </c>
      <c r="D5716" t="s">
        <v>652</v>
      </c>
      <c r="E5716" t="s">
        <v>653</v>
      </c>
      <c r="F5716" t="s">
        <v>652</v>
      </c>
      <c r="G5716" t="s">
        <v>625</v>
      </c>
      <c r="H5716" t="s">
        <v>626</v>
      </c>
    </row>
    <row r="5717" spans="1:8" x14ac:dyDescent="0.25">
      <c r="A5717">
        <v>593583</v>
      </c>
      <c r="B5717" t="s">
        <v>660</v>
      </c>
      <c r="C5717">
        <v>6215</v>
      </c>
      <c r="D5717" t="s">
        <v>660</v>
      </c>
      <c r="E5717" t="s">
        <v>653</v>
      </c>
      <c r="F5717" t="s">
        <v>652</v>
      </c>
      <c r="G5717" t="s">
        <v>625</v>
      </c>
      <c r="H5717" t="s">
        <v>626</v>
      </c>
    </row>
    <row r="5718" spans="1:8" x14ac:dyDescent="0.25">
      <c r="A5718">
        <v>593591</v>
      </c>
      <c r="B5718" t="s">
        <v>1094</v>
      </c>
      <c r="C5718">
        <v>6205</v>
      </c>
      <c r="D5718" t="s">
        <v>658</v>
      </c>
      <c r="E5718" t="s">
        <v>653</v>
      </c>
      <c r="F5718" t="s">
        <v>652</v>
      </c>
      <c r="G5718" t="s">
        <v>625</v>
      </c>
      <c r="H5718" t="s">
        <v>626</v>
      </c>
    </row>
    <row r="5719" spans="1:8" x14ac:dyDescent="0.25">
      <c r="A5719">
        <v>593605</v>
      </c>
      <c r="B5719" t="s">
        <v>1095</v>
      </c>
      <c r="C5719">
        <v>6219</v>
      </c>
      <c r="D5719" t="s">
        <v>652</v>
      </c>
      <c r="E5719" t="s">
        <v>653</v>
      </c>
      <c r="F5719" t="s">
        <v>652</v>
      </c>
      <c r="G5719" t="s">
        <v>625</v>
      </c>
      <c r="H5719" t="s">
        <v>626</v>
      </c>
    </row>
    <row r="5720" spans="1:8" x14ac:dyDescent="0.25">
      <c r="A5720">
        <v>593613</v>
      </c>
      <c r="B5720" t="s">
        <v>1096</v>
      </c>
      <c r="C5720">
        <v>6215</v>
      </c>
      <c r="D5720" t="s">
        <v>660</v>
      </c>
      <c r="E5720" t="s">
        <v>653</v>
      </c>
      <c r="F5720" t="s">
        <v>652</v>
      </c>
      <c r="G5720" t="s">
        <v>625</v>
      </c>
      <c r="H5720" t="s">
        <v>626</v>
      </c>
    </row>
    <row r="5721" spans="1:8" x14ac:dyDescent="0.25">
      <c r="A5721">
        <v>593621</v>
      </c>
      <c r="B5721" t="s">
        <v>1097</v>
      </c>
      <c r="C5721">
        <v>6219</v>
      </c>
      <c r="D5721" t="s">
        <v>652</v>
      </c>
      <c r="E5721" t="s">
        <v>653</v>
      </c>
      <c r="F5721" t="s">
        <v>652</v>
      </c>
      <c r="G5721" t="s">
        <v>625</v>
      </c>
      <c r="H5721" t="s">
        <v>626</v>
      </c>
    </row>
    <row r="5722" spans="1:8" x14ac:dyDescent="0.25">
      <c r="A5722">
        <v>593630</v>
      </c>
      <c r="B5722" t="s">
        <v>1098</v>
      </c>
      <c r="C5722">
        <v>6219</v>
      </c>
      <c r="D5722" t="s">
        <v>652</v>
      </c>
      <c r="E5722" t="s">
        <v>653</v>
      </c>
      <c r="F5722" t="s">
        <v>652</v>
      </c>
      <c r="G5722" t="s">
        <v>625</v>
      </c>
      <c r="H5722" t="s">
        <v>626</v>
      </c>
    </row>
    <row r="5723" spans="1:8" x14ac:dyDescent="0.25">
      <c r="A5723">
        <v>593648</v>
      </c>
      <c r="B5723" t="s">
        <v>483</v>
      </c>
      <c r="C5723">
        <v>6219</v>
      </c>
      <c r="D5723" t="s">
        <v>652</v>
      </c>
      <c r="E5723" t="s">
        <v>653</v>
      </c>
      <c r="F5723" t="s">
        <v>652</v>
      </c>
      <c r="G5723" t="s">
        <v>625</v>
      </c>
      <c r="H5723" t="s">
        <v>626</v>
      </c>
    </row>
    <row r="5724" spans="1:8" x14ac:dyDescent="0.25">
      <c r="A5724">
        <v>593656</v>
      </c>
      <c r="B5724" t="s">
        <v>771</v>
      </c>
      <c r="C5724">
        <v>6219</v>
      </c>
      <c r="D5724" t="s">
        <v>652</v>
      </c>
      <c r="E5724" t="s">
        <v>653</v>
      </c>
      <c r="F5724" t="s">
        <v>652</v>
      </c>
      <c r="G5724" t="s">
        <v>625</v>
      </c>
      <c r="H5724" t="s">
        <v>626</v>
      </c>
    </row>
    <row r="5725" spans="1:8" x14ac:dyDescent="0.25">
      <c r="A5725">
        <v>593664</v>
      </c>
      <c r="B5725" t="s">
        <v>1099</v>
      </c>
      <c r="C5725">
        <v>6215</v>
      </c>
      <c r="D5725" t="s">
        <v>660</v>
      </c>
      <c r="E5725" t="s">
        <v>653</v>
      </c>
      <c r="F5725" t="s">
        <v>652</v>
      </c>
      <c r="G5725" t="s">
        <v>625</v>
      </c>
      <c r="H5725" t="s">
        <v>626</v>
      </c>
    </row>
    <row r="5726" spans="1:8" x14ac:dyDescent="0.25">
      <c r="A5726">
        <v>593681</v>
      </c>
      <c r="B5726" t="s">
        <v>1100</v>
      </c>
      <c r="C5726">
        <v>6215</v>
      </c>
      <c r="D5726" t="s">
        <v>660</v>
      </c>
      <c r="E5726" t="s">
        <v>653</v>
      </c>
      <c r="F5726" t="s">
        <v>652</v>
      </c>
      <c r="G5726" t="s">
        <v>625</v>
      </c>
      <c r="H5726" t="s">
        <v>626</v>
      </c>
    </row>
    <row r="5727" spans="1:8" x14ac:dyDescent="0.25">
      <c r="A5727">
        <v>593699</v>
      </c>
      <c r="B5727" t="s">
        <v>902</v>
      </c>
      <c r="C5727">
        <v>6215</v>
      </c>
      <c r="D5727" t="s">
        <v>660</v>
      </c>
      <c r="E5727" t="s">
        <v>653</v>
      </c>
      <c r="F5727" t="s">
        <v>652</v>
      </c>
      <c r="G5727" t="s">
        <v>625</v>
      </c>
      <c r="H5727" t="s">
        <v>626</v>
      </c>
    </row>
    <row r="5728" spans="1:8" x14ac:dyDescent="0.25">
      <c r="A5728">
        <v>593702</v>
      </c>
      <c r="B5728" t="s">
        <v>1101</v>
      </c>
      <c r="C5728">
        <v>6219</v>
      </c>
      <c r="D5728" t="s">
        <v>652</v>
      </c>
      <c r="E5728" t="s">
        <v>653</v>
      </c>
      <c r="F5728" t="s">
        <v>652</v>
      </c>
      <c r="G5728" t="s">
        <v>625</v>
      </c>
      <c r="H5728" t="s">
        <v>626</v>
      </c>
    </row>
    <row r="5729" spans="1:8" x14ac:dyDescent="0.25">
      <c r="A5729">
        <v>593711</v>
      </c>
      <c r="B5729" t="s">
        <v>638</v>
      </c>
      <c r="C5729">
        <v>6220</v>
      </c>
      <c r="D5729" t="s">
        <v>638</v>
      </c>
      <c r="E5729" t="s">
        <v>639</v>
      </c>
      <c r="F5729" t="s">
        <v>638</v>
      </c>
      <c r="G5729" t="s">
        <v>625</v>
      </c>
      <c r="H5729" t="s">
        <v>626</v>
      </c>
    </row>
    <row r="5730" spans="1:8" x14ac:dyDescent="0.25">
      <c r="A5730">
        <v>593729</v>
      </c>
      <c r="B5730" t="s">
        <v>1102</v>
      </c>
      <c r="C5730">
        <v>6220</v>
      </c>
      <c r="D5730" t="s">
        <v>638</v>
      </c>
      <c r="E5730" t="s">
        <v>639</v>
      </c>
      <c r="F5730" t="s">
        <v>638</v>
      </c>
      <c r="G5730" t="s">
        <v>625</v>
      </c>
      <c r="H5730" t="s">
        <v>626</v>
      </c>
    </row>
    <row r="5731" spans="1:8" x14ac:dyDescent="0.25">
      <c r="A5731">
        <v>593737</v>
      </c>
      <c r="B5731" t="s">
        <v>1103</v>
      </c>
      <c r="C5731">
        <v>6220</v>
      </c>
      <c r="D5731" t="s">
        <v>638</v>
      </c>
      <c r="E5731" t="s">
        <v>639</v>
      </c>
      <c r="F5731" t="s">
        <v>638</v>
      </c>
      <c r="G5731" t="s">
        <v>625</v>
      </c>
      <c r="H5731" t="s">
        <v>626</v>
      </c>
    </row>
    <row r="5732" spans="1:8" x14ac:dyDescent="0.25">
      <c r="A5732">
        <v>593745</v>
      </c>
      <c r="B5732" t="s">
        <v>1104</v>
      </c>
      <c r="C5732">
        <v>6220</v>
      </c>
      <c r="D5732" t="s">
        <v>638</v>
      </c>
      <c r="E5732" t="s">
        <v>639</v>
      </c>
      <c r="F5732" t="s">
        <v>638</v>
      </c>
      <c r="G5732" t="s">
        <v>625</v>
      </c>
      <c r="H5732" t="s">
        <v>626</v>
      </c>
    </row>
    <row r="5733" spans="1:8" x14ac:dyDescent="0.25">
      <c r="A5733">
        <v>593753</v>
      </c>
      <c r="B5733" t="s">
        <v>1105</v>
      </c>
      <c r="C5733">
        <v>6220</v>
      </c>
      <c r="D5733" t="s">
        <v>638</v>
      </c>
      <c r="E5733" t="s">
        <v>639</v>
      </c>
      <c r="F5733" t="s">
        <v>638</v>
      </c>
      <c r="G5733" t="s">
        <v>625</v>
      </c>
      <c r="H5733" t="s">
        <v>626</v>
      </c>
    </row>
    <row r="5734" spans="1:8" x14ac:dyDescent="0.25">
      <c r="A5734">
        <v>593761</v>
      </c>
      <c r="B5734" t="s">
        <v>1106</v>
      </c>
      <c r="C5734">
        <v>6220</v>
      </c>
      <c r="D5734" t="s">
        <v>638</v>
      </c>
      <c r="E5734" t="s">
        <v>639</v>
      </c>
      <c r="F5734" t="s">
        <v>638</v>
      </c>
      <c r="G5734" t="s">
        <v>625</v>
      </c>
      <c r="H5734" t="s">
        <v>626</v>
      </c>
    </row>
    <row r="5735" spans="1:8" x14ac:dyDescent="0.25">
      <c r="A5735">
        <v>593770</v>
      </c>
      <c r="B5735" t="s">
        <v>1107</v>
      </c>
      <c r="C5735">
        <v>6220</v>
      </c>
      <c r="D5735" t="s">
        <v>638</v>
      </c>
      <c r="E5735" t="s">
        <v>639</v>
      </c>
      <c r="F5735" t="s">
        <v>638</v>
      </c>
      <c r="G5735" t="s">
        <v>625</v>
      </c>
      <c r="H5735" t="s">
        <v>626</v>
      </c>
    </row>
    <row r="5736" spans="1:8" x14ac:dyDescent="0.25">
      <c r="A5736">
        <v>593788</v>
      </c>
      <c r="B5736" t="s">
        <v>1108</v>
      </c>
      <c r="C5736">
        <v>6212</v>
      </c>
      <c r="D5736" t="s">
        <v>1109</v>
      </c>
      <c r="E5736" t="s">
        <v>639</v>
      </c>
      <c r="F5736" t="s">
        <v>638</v>
      </c>
      <c r="G5736" t="s">
        <v>625</v>
      </c>
      <c r="H5736" t="s">
        <v>626</v>
      </c>
    </row>
    <row r="5737" spans="1:8" x14ac:dyDescent="0.25">
      <c r="A5737">
        <v>593796</v>
      </c>
      <c r="B5737" t="s">
        <v>1110</v>
      </c>
      <c r="C5737">
        <v>6220</v>
      </c>
      <c r="D5737" t="s">
        <v>638</v>
      </c>
      <c r="E5737" t="s">
        <v>639</v>
      </c>
      <c r="F5737" t="s">
        <v>638</v>
      </c>
      <c r="G5737" t="s">
        <v>625</v>
      </c>
      <c r="H5737" t="s">
        <v>626</v>
      </c>
    </row>
    <row r="5738" spans="1:8" x14ac:dyDescent="0.25">
      <c r="A5738">
        <v>593800</v>
      </c>
      <c r="B5738" t="s">
        <v>1111</v>
      </c>
      <c r="C5738">
        <v>6220</v>
      </c>
      <c r="D5738" t="s">
        <v>638</v>
      </c>
      <c r="E5738" t="s">
        <v>639</v>
      </c>
      <c r="F5738" t="s">
        <v>638</v>
      </c>
      <c r="G5738" t="s">
        <v>625</v>
      </c>
      <c r="H5738" t="s">
        <v>626</v>
      </c>
    </row>
    <row r="5739" spans="1:8" x14ac:dyDescent="0.25">
      <c r="A5739">
        <v>593818</v>
      </c>
      <c r="B5739" t="s">
        <v>1112</v>
      </c>
      <c r="C5739">
        <v>6220</v>
      </c>
      <c r="D5739" t="s">
        <v>638</v>
      </c>
      <c r="E5739" t="s">
        <v>639</v>
      </c>
      <c r="F5739" t="s">
        <v>638</v>
      </c>
      <c r="G5739" t="s">
        <v>625</v>
      </c>
      <c r="H5739" t="s">
        <v>626</v>
      </c>
    </row>
    <row r="5740" spans="1:8" x14ac:dyDescent="0.25">
      <c r="A5740">
        <v>593826</v>
      </c>
      <c r="B5740" t="s">
        <v>1113</v>
      </c>
      <c r="C5740">
        <v>6220</v>
      </c>
      <c r="D5740" t="s">
        <v>638</v>
      </c>
      <c r="E5740" t="s">
        <v>639</v>
      </c>
      <c r="F5740" t="s">
        <v>638</v>
      </c>
      <c r="G5740" t="s">
        <v>625</v>
      </c>
      <c r="H5740" t="s">
        <v>626</v>
      </c>
    </row>
    <row r="5741" spans="1:8" x14ac:dyDescent="0.25">
      <c r="A5741">
        <v>593834</v>
      </c>
      <c r="B5741" t="s">
        <v>1114</v>
      </c>
      <c r="C5741">
        <v>6213</v>
      </c>
      <c r="D5741" t="s">
        <v>666</v>
      </c>
      <c r="E5741" t="s">
        <v>623</v>
      </c>
      <c r="F5741" t="s">
        <v>624</v>
      </c>
      <c r="G5741" t="s">
        <v>625</v>
      </c>
      <c r="H5741" t="s">
        <v>626</v>
      </c>
    </row>
    <row r="5742" spans="1:8" x14ac:dyDescent="0.25">
      <c r="A5742">
        <v>593842</v>
      </c>
      <c r="B5742" t="s">
        <v>1115</v>
      </c>
      <c r="C5742">
        <v>6220</v>
      </c>
      <c r="D5742" t="s">
        <v>638</v>
      </c>
      <c r="E5742" t="s">
        <v>639</v>
      </c>
      <c r="F5742" t="s">
        <v>638</v>
      </c>
      <c r="G5742" t="s">
        <v>625</v>
      </c>
      <c r="H5742" t="s">
        <v>626</v>
      </c>
    </row>
    <row r="5743" spans="1:8" x14ac:dyDescent="0.25">
      <c r="A5743">
        <v>593851</v>
      </c>
      <c r="B5743" t="s">
        <v>1116</v>
      </c>
      <c r="C5743">
        <v>6220</v>
      </c>
      <c r="D5743" t="s">
        <v>638</v>
      </c>
      <c r="E5743" t="s">
        <v>639</v>
      </c>
      <c r="F5743" t="s">
        <v>638</v>
      </c>
      <c r="G5743" t="s">
        <v>625</v>
      </c>
      <c r="H5743" t="s">
        <v>626</v>
      </c>
    </row>
    <row r="5744" spans="1:8" x14ac:dyDescent="0.25">
      <c r="A5744">
        <v>593869</v>
      </c>
      <c r="B5744" t="s">
        <v>1117</v>
      </c>
      <c r="C5744">
        <v>6220</v>
      </c>
      <c r="D5744" t="s">
        <v>638</v>
      </c>
      <c r="E5744" t="s">
        <v>639</v>
      </c>
      <c r="F5744" t="s">
        <v>638</v>
      </c>
      <c r="G5744" t="s">
        <v>625</v>
      </c>
      <c r="H5744" t="s">
        <v>626</v>
      </c>
    </row>
    <row r="5745" spans="1:8" x14ac:dyDescent="0.25">
      <c r="A5745">
        <v>593877</v>
      </c>
      <c r="B5745" t="s">
        <v>175</v>
      </c>
      <c r="C5745">
        <v>6220</v>
      </c>
      <c r="D5745" t="s">
        <v>638</v>
      </c>
      <c r="E5745" t="s">
        <v>639</v>
      </c>
      <c r="F5745" t="s">
        <v>638</v>
      </c>
      <c r="G5745" t="s">
        <v>625</v>
      </c>
      <c r="H5745" t="s">
        <v>626</v>
      </c>
    </row>
    <row r="5746" spans="1:8" x14ac:dyDescent="0.25">
      <c r="A5746">
        <v>593885</v>
      </c>
      <c r="B5746" t="s">
        <v>1118</v>
      </c>
      <c r="C5746">
        <v>6212</v>
      </c>
      <c r="D5746" t="s">
        <v>1109</v>
      </c>
      <c r="E5746" t="s">
        <v>639</v>
      </c>
      <c r="F5746" t="s">
        <v>638</v>
      </c>
      <c r="G5746" t="s">
        <v>625</v>
      </c>
      <c r="H5746" t="s">
        <v>626</v>
      </c>
    </row>
    <row r="5747" spans="1:8" x14ac:dyDescent="0.25">
      <c r="A5747">
        <v>593893</v>
      </c>
      <c r="B5747" t="s">
        <v>1119</v>
      </c>
      <c r="C5747">
        <v>6220</v>
      </c>
      <c r="D5747" t="s">
        <v>638</v>
      </c>
      <c r="E5747" t="s">
        <v>639</v>
      </c>
      <c r="F5747" t="s">
        <v>638</v>
      </c>
      <c r="G5747" t="s">
        <v>625</v>
      </c>
      <c r="H5747" t="s">
        <v>626</v>
      </c>
    </row>
    <row r="5748" spans="1:8" x14ac:dyDescent="0.25">
      <c r="A5748">
        <v>593907</v>
      </c>
      <c r="B5748" t="s">
        <v>1120</v>
      </c>
      <c r="C5748">
        <v>6212</v>
      </c>
      <c r="D5748" t="s">
        <v>1109</v>
      </c>
      <c r="E5748" t="s">
        <v>639</v>
      </c>
      <c r="F5748" t="s">
        <v>638</v>
      </c>
      <c r="G5748" t="s">
        <v>625</v>
      </c>
      <c r="H5748" t="s">
        <v>626</v>
      </c>
    </row>
    <row r="5749" spans="1:8" x14ac:dyDescent="0.25">
      <c r="A5749">
        <v>593923</v>
      </c>
      <c r="B5749" t="s">
        <v>1121</v>
      </c>
      <c r="C5749">
        <v>6212</v>
      </c>
      <c r="D5749" t="s">
        <v>1109</v>
      </c>
      <c r="E5749" t="s">
        <v>639</v>
      </c>
      <c r="F5749" t="s">
        <v>638</v>
      </c>
      <c r="G5749" t="s">
        <v>625</v>
      </c>
      <c r="H5749" t="s">
        <v>626</v>
      </c>
    </row>
    <row r="5750" spans="1:8" x14ac:dyDescent="0.25">
      <c r="A5750">
        <v>593931</v>
      </c>
      <c r="B5750" t="s">
        <v>1122</v>
      </c>
      <c r="C5750">
        <v>6212</v>
      </c>
      <c r="D5750" t="s">
        <v>1109</v>
      </c>
      <c r="E5750" t="s">
        <v>639</v>
      </c>
      <c r="F5750" t="s">
        <v>638</v>
      </c>
      <c r="G5750" t="s">
        <v>625</v>
      </c>
      <c r="H5750" t="s">
        <v>626</v>
      </c>
    </row>
    <row r="5751" spans="1:8" x14ac:dyDescent="0.25">
      <c r="A5751">
        <v>593958</v>
      </c>
      <c r="B5751" t="s">
        <v>1123</v>
      </c>
      <c r="C5751">
        <v>6212</v>
      </c>
      <c r="D5751" t="s">
        <v>1109</v>
      </c>
      <c r="E5751" t="s">
        <v>639</v>
      </c>
      <c r="F5751" t="s">
        <v>638</v>
      </c>
      <c r="G5751" t="s">
        <v>625</v>
      </c>
      <c r="H5751" t="s">
        <v>626</v>
      </c>
    </row>
    <row r="5752" spans="1:8" x14ac:dyDescent="0.25">
      <c r="A5752">
        <v>593966</v>
      </c>
      <c r="B5752" t="s">
        <v>1124</v>
      </c>
      <c r="C5752">
        <v>6212</v>
      </c>
      <c r="D5752" t="s">
        <v>1109</v>
      </c>
      <c r="E5752" t="s">
        <v>639</v>
      </c>
      <c r="F5752" t="s">
        <v>638</v>
      </c>
      <c r="G5752" t="s">
        <v>625</v>
      </c>
      <c r="H5752" t="s">
        <v>626</v>
      </c>
    </row>
    <row r="5753" spans="1:8" x14ac:dyDescent="0.25">
      <c r="A5753">
        <v>593974</v>
      </c>
      <c r="B5753" t="s">
        <v>1125</v>
      </c>
      <c r="C5753">
        <v>6220</v>
      </c>
      <c r="D5753" t="s">
        <v>638</v>
      </c>
      <c r="E5753" t="s">
        <v>639</v>
      </c>
      <c r="F5753" t="s">
        <v>638</v>
      </c>
      <c r="G5753" t="s">
        <v>625</v>
      </c>
      <c r="H5753" t="s">
        <v>626</v>
      </c>
    </row>
    <row r="5754" spans="1:8" x14ac:dyDescent="0.25">
      <c r="A5754">
        <v>593982</v>
      </c>
      <c r="B5754" t="s">
        <v>1126</v>
      </c>
      <c r="C5754">
        <v>6220</v>
      </c>
      <c r="D5754" t="s">
        <v>638</v>
      </c>
      <c r="E5754" t="s">
        <v>639</v>
      </c>
      <c r="F5754" t="s">
        <v>638</v>
      </c>
      <c r="G5754" t="s">
        <v>625</v>
      </c>
      <c r="H5754" t="s">
        <v>626</v>
      </c>
    </row>
    <row r="5755" spans="1:8" x14ac:dyDescent="0.25">
      <c r="A5755">
        <v>593991</v>
      </c>
      <c r="B5755" t="s">
        <v>1127</v>
      </c>
      <c r="C5755">
        <v>6220</v>
      </c>
      <c r="D5755" t="s">
        <v>638</v>
      </c>
      <c r="E5755" t="s">
        <v>639</v>
      </c>
      <c r="F5755" t="s">
        <v>638</v>
      </c>
      <c r="G5755" t="s">
        <v>625</v>
      </c>
      <c r="H5755" t="s">
        <v>626</v>
      </c>
    </row>
    <row r="5756" spans="1:8" x14ac:dyDescent="0.25">
      <c r="A5756">
        <v>594008</v>
      </c>
      <c r="B5756" t="s">
        <v>1128</v>
      </c>
      <c r="C5756">
        <v>6212</v>
      </c>
      <c r="D5756" t="s">
        <v>1109</v>
      </c>
      <c r="E5756" t="s">
        <v>639</v>
      </c>
      <c r="F5756" t="s">
        <v>638</v>
      </c>
      <c r="G5756" t="s">
        <v>625</v>
      </c>
      <c r="H5756" t="s">
        <v>626</v>
      </c>
    </row>
    <row r="5757" spans="1:8" x14ac:dyDescent="0.25">
      <c r="A5757">
        <v>594016</v>
      </c>
      <c r="B5757" t="s">
        <v>1129</v>
      </c>
      <c r="C5757">
        <v>6220</v>
      </c>
      <c r="D5757" t="s">
        <v>638</v>
      </c>
      <c r="E5757" t="s">
        <v>639</v>
      </c>
      <c r="F5757" t="s">
        <v>638</v>
      </c>
      <c r="G5757" t="s">
        <v>625</v>
      </c>
      <c r="H5757" t="s">
        <v>626</v>
      </c>
    </row>
    <row r="5758" spans="1:8" x14ac:dyDescent="0.25">
      <c r="A5758">
        <v>594024</v>
      </c>
      <c r="B5758" t="s">
        <v>1130</v>
      </c>
      <c r="C5758">
        <v>6220</v>
      </c>
      <c r="D5758" t="s">
        <v>638</v>
      </c>
      <c r="E5758" t="s">
        <v>639</v>
      </c>
      <c r="F5758" t="s">
        <v>638</v>
      </c>
      <c r="G5758" t="s">
        <v>625</v>
      </c>
      <c r="H5758" t="s">
        <v>626</v>
      </c>
    </row>
    <row r="5759" spans="1:8" x14ac:dyDescent="0.25">
      <c r="A5759">
        <v>594032</v>
      </c>
      <c r="B5759" t="s">
        <v>1131</v>
      </c>
      <c r="C5759">
        <v>6220</v>
      </c>
      <c r="D5759" t="s">
        <v>638</v>
      </c>
      <c r="E5759" t="s">
        <v>639</v>
      </c>
      <c r="F5759" t="s">
        <v>638</v>
      </c>
      <c r="G5759" t="s">
        <v>625</v>
      </c>
      <c r="H5759" t="s">
        <v>626</v>
      </c>
    </row>
    <row r="5760" spans="1:8" x14ac:dyDescent="0.25">
      <c r="A5760">
        <v>594041</v>
      </c>
      <c r="B5760" t="s">
        <v>1132</v>
      </c>
      <c r="C5760">
        <v>6220</v>
      </c>
      <c r="D5760" t="s">
        <v>638</v>
      </c>
      <c r="E5760" t="s">
        <v>639</v>
      </c>
      <c r="F5760" t="s">
        <v>638</v>
      </c>
      <c r="G5760" t="s">
        <v>625</v>
      </c>
      <c r="H5760" t="s">
        <v>626</v>
      </c>
    </row>
    <row r="5761" spans="1:8" x14ac:dyDescent="0.25">
      <c r="A5761">
        <v>594059</v>
      </c>
      <c r="B5761" t="s">
        <v>1133</v>
      </c>
      <c r="C5761">
        <v>6220</v>
      </c>
      <c r="D5761" t="s">
        <v>638</v>
      </c>
      <c r="E5761" t="s">
        <v>639</v>
      </c>
      <c r="F5761" t="s">
        <v>638</v>
      </c>
      <c r="G5761" t="s">
        <v>625</v>
      </c>
      <c r="H5761" t="s">
        <v>626</v>
      </c>
    </row>
    <row r="5762" spans="1:8" x14ac:dyDescent="0.25">
      <c r="A5762">
        <v>594067</v>
      </c>
      <c r="B5762" t="s">
        <v>573</v>
      </c>
      <c r="C5762">
        <v>6220</v>
      </c>
      <c r="D5762" t="s">
        <v>638</v>
      </c>
      <c r="E5762" t="s">
        <v>639</v>
      </c>
      <c r="F5762" t="s">
        <v>638</v>
      </c>
      <c r="G5762" t="s">
        <v>625</v>
      </c>
      <c r="H5762" t="s">
        <v>626</v>
      </c>
    </row>
    <row r="5763" spans="1:8" x14ac:dyDescent="0.25">
      <c r="A5763">
        <v>594075</v>
      </c>
      <c r="B5763" t="s">
        <v>1134</v>
      </c>
      <c r="C5763">
        <v>6220</v>
      </c>
      <c r="D5763" t="s">
        <v>638</v>
      </c>
      <c r="E5763" t="s">
        <v>639</v>
      </c>
      <c r="F5763" t="s">
        <v>638</v>
      </c>
      <c r="G5763" t="s">
        <v>625</v>
      </c>
      <c r="H5763" t="s">
        <v>626</v>
      </c>
    </row>
    <row r="5764" spans="1:8" x14ac:dyDescent="0.25">
      <c r="A5764">
        <v>594083</v>
      </c>
      <c r="B5764" t="s">
        <v>1135</v>
      </c>
      <c r="C5764">
        <v>6212</v>
      </c>
      <c r="D5764" t="s">
        <v>1109</v>
      </c>
      <c r="E5764" t="s">
        <v>639</v>
      </c>
      <c r="F5764" t="s">
        <v>638</v>
      </c>
      <c r="G5764" t="s">
        <v>625</v>
      </c>
      <c r="H5764" t="s">
        <v>626</v>
      </c>
    </row>
    <row r="5765" spans="1:8" x14ac:dyDescent="0.25">
      <c r="A5765">
        <v>594091</v>
      </c>
      <c r="B5765" t="s">
        <v>1136</v>
      </c>
      <c r="C5765">
        <v>6220</v>
      </c>
      <c r="D5765" t="s">
        <v>638</v>
      </c>
      <c r="E5765" t="s">
        <v>639</v>
      </c>
      <c r="F5765" t="s">
        <v>638</v>
      </c>
      <c r="G5765" t="s">
        <v>625</v>
      </c>
      <c r="H5765" t="s">
        <v>626</v>
      </c>
    </row>
    <row r="5766" spans="1:8" x14ac:dyDescent="0.25">
      <c r="A5766">
        <v>594105</v>
      </c>
      <c r="B5766" t="s">
        <v>1137</v>
      </c>
      <c r="C5766">
        <v>6212</v>
      </c>
      <c r="D5766" t="s">
        <v>1109</v>
      </c>
      <c r="E5766" t="s">
        <v>639</v>
      </c>
      <c r="F5766" t="s">
        <v>638</v>
      </c>
      <c r="G5766" t="s">
        <v>625</v>
      </c>
      <c r="H5766" t="s">
        <v>626</v>
      </c>
    </row>
    <row r="5767" spans="1:8" x14ac:dyDescent="0.25">
      <c r="A5767">
        <v>594113</v>
      </c>
      <c r="B5767" t="s">
        <v>1138</v>
      </c>
      <c r="C5767">
        <v>6212</v>
      </c>
      <c r="D5767" t="s">
        <v>1109</v>
      </c>
      <c r="E5767" t="s">
        <v>639</v>
      </c>
      <c r="F5767" t="s">
        <v>638</v>
      </c>
      <c r="G5767" t="s">
        <v>625</v>
      </c>
      <c r="H5767" t="s">
        <v>626</v>
      </c>
    </row>
    <row r="5768" spans="1:8" x14ac:dyDescent="0.25">
      <c r="A5768">
        <v>594121</v>
      </c>
      <c r="B5768" t="s">
        <v>1139</v>
      </c>
      <c r="C5768">
        <v>6220</v>
      </c>
      <c r="D5768" t="s">
        <v>638</v>
      </c>
      <c r="E5768" t="s">
        <v>639</v>
      </c>
      <c r="F5768" t="s">
        <v>638</v>
      </c>
      <c r="G5768" t="s">
        <v>625</v>
      </c>
      <c r="H5768" t="s">
        <v>626</v>
      </c>
    </row>
    <row r="5769" spans="1:8" x14ac:dyDescent="0.25">
      <c r="A5769">
        <v>594130</v>
      </c>
      <c r="B5769" t="s">
        <v>1140</v>
      </c>
      <c r="C5769">
        <v>6220</v>
      </c>
      <c r="D5769" t="s">
        <v>638</v>
      </c>
      <c r="E5769" t="s">
        <v>639</v>
      </c>
      <c r="F5769" t="s">
        <v>638</v>
      </c>
      <c r="G5769" t="s">
        <v>625</v>
      </c>
      <c r="H5769" t="s">
        <v>626</v>
      </c>
    </row>
    <row r="5770" spans="1:8" x14ac:dyDescent="0.25">
      <c r="A5770">
        <v>594148</v>
      </c>
      <c r="B5770" t="s">
        <v>1141</v>
      </c>
      <c r="C5770">
        <v>6220</v>
      </c>
      <c r="D5770" t="s">
        <v>638</v>
      </c>
      <c r="E5770" t="s">
        <v>639</v>
      </c>
      <c r="F5770" t="s">
        <v>638</v>
      </c>
      <c r="G5770" t="s">
        <v>625</v>
      </c>
      <c r="H5770" t="s">
        <v>626</v>
      </c>
    </row>
    <row r="5771" spans="1:8" x14ac:dyDescent="0.25">
      <c r="A5771">
        <v>594156</v>
      </c>
      <c r="B5771" t="s">
        <v>1142</v>
      </c>
      <c r="C5771">
        <v>6220</v>
      </c>
      <c r="D5771" t="s">
        <v>638</v>
      </c>
      <c r="E5771" t="s">
        <v>639</v>
      </c>
      <c r="F5771" t="s">
        <v>638</v>
      </c>
      <c r="G5771" t="s">
        <v>625</v>
      </c>
      <c r="H5771" t="s">
        <v>626</v>
      </c>
    </row>
    <row r="5772" spans="1:8" x14ac:dyDescent="0.25">
      <c r="A5772">
        <v>594164</v>
      </c>
      <c r="B5772" t="s">
        <v>1143</v>
      </c>
      <c r="C5772">
        <v>6220</v>
      </c>
      <c r="D5772" t="s">
        <v>638</v>
      </c>
      <c r="E5772" t="s">
        <v>639</v>
      </c>
      <c r="F5772" t="s">
        <v>638</v>
      </c>
      <c r="G5772" t="s">
        <v>625</v>
      </c>
      <c r="H5772" t="s">
        <v>626</v>
      </c>
    </row>
    <row r="5773" spans="1:8" x14ac:dyDescent="0.25">
      <c r="A5773">
        <v>594172</v>
      </c>
      <c r="B5773" t="s">
        <v>168</v>
      </c>
      <c r="C5773">
        <v>6220</v>
      </c>
      <c r="D5773" t="s">
        <v>638</v>
      </c>
      <c r="E5773" t="s">
        <v>639</v>
      </c>
      <c r="F5773" t="s">
        <v>638</v>
      </c>
      <c r="G5773" t="s">
        <v>625</v>
      </c>
      <c r="H5773" t="s">
        <v>626</v>
      </c>
    </row>
    <row r="5774" spans="1:8" x14ac:dyDescent="0.25">
      <c r="A5774">
        <v>594181</v>
      </c>
      <c r="B5774" t="s">
        <v>1144</v>
      </c>
      <c r="C5774">
        <v>6212</v>
      </c>
      <c r="D5774" t="s">
        <v>1109</v>
      </c>
      <c r="E5774" t="s">
        <v>639</v>
      </c>
      <c r="F5774" t="s">
        <v>638</v>
      </c>
      <c r="G5774" t="s">
        <v>625</v>
      </c>
      <c r="H5774" t="s">
        <v>626</v>
      </c>
    </row>
    <row r="5775" spans="1:8" x14ac:dyDescent="0.25">
      <c r="A5775">
        <v>594199</v>
      </c>
      <c r="B5775" t="s">
        <v>1145</v>
      </c>
      <c r="C5775">
        <v>6220</v>
      </c>
      <c r="D5775" t="s">
        <v>638</v>
      </c>
      <c r="E5775" t="s">
        <v>639</v>
      </c>
      <c r="F5775" t="s">
        <v>638</v>
      </c>
      <c r="G5775" t="s">
        <v>625</v>
      </c>
      <c r="H5775" t="s">
        <v>626</v>
      </c>
    </row>
    <row r="5776" spans="1:8" x14ac:dyDescent="0.25">
      <c r="A5776">
        <v>594202</v>
      </c>
      <c r="B5776" t="s">
        <v>1146</v>
      </c>
      <c r="C5776">
        <v>6220</v>
      </c>
      <c r="D5776" t="s">
        <v>638</v>
      </c>
      <c r="E5776" t="s">
        <v>639</v>
      </c>
      <c r="F5776" t="s">
        <v>638</v>
      </c>
      <c r="G5776" t="s">
        <v>625</v>
      </c>
      <c r="H5776" t="s">
        <v>626</v>
      </c>
    </row>
    <row r="5777" spans="1:8" x14ac:dyDescent="0.25">
      <c r="A5777">
        <v>594211</v>
      </c>
      <c r="B5777" t="s">
        <v>1147</v>
      </c>
      <c r="C5777">
        <v>6212</v>
      </c>
      <c r="D5777" t="s">
        <v>1109</v>
      </c>
      <c r="E5777" t="s">
        <v>639</v>
      </c>
      <c r="F5777" t="s">
        <v>638</v>
      </c>
      <c r="G5777" t="s">
        <v>625</v>
      </c>
      <c r="H5777" t="s">
        <v>626</v>
      </c>
    </row>
    <row r="5778" spans="1:8" x14ac:dyDescent="0.25">
      <c r="A5778">
        <v>594229</v>
      </c>
      <c r="B5778" t="s">
        <v>1148</v>
      </c>
      <c r="C5778">
        <v>6212</v>
      </c>
      <c r="D5778" t="s">
        <v>1109</v>
      </c>
      <c r="E5778" t="s">
        <v>639</v>
      </c>
      <c r="F5778" t="s">
        <v>638</v>
      </c>
      <c r="G5778" t="s">
        <v>625</v>
      </c>
      <c r="H5778" t="s">
        <v>626</v>
      </c>
    </row>
    <row r="5779" spans="1:8" x14ac:dyDescent="0.25">
      <c r="A5779">
        <v>594237</v>
      </c>
      <c r="B5779" t="s">
        <v>401</v>
      </c>
      <c r="C5779">
        <v>6212</v>
      </c>
      <c r="D5779" t="s">
        <v>1109</v>
      </c>
      <c r="E5779" t="s">
        <v>639</v>
      </c>
      <c r="F5779" t="s">
        <v>638</v>
      </c>
      <c r="G5779" t="s">
        <v>625</v>
      </c>
      <c r="H5779" t="s">
        <v>626</v>
      </c>
    </row>
    <row r="5780" spans="1:8" x14ac:dyDescent="0.25">
      <c r="A5780">
        <v>594253</v>
      </c>
      <c r="B5780" t="s">
        <v>1149</v>
      </c>
      <c r="C5780">
        <v>6220</v>
      </c>
      <c r="D5780" t="s">
        <v>638</v>
      </c>
      <c r="E5780" t="s">
        <v>639</v>
      </c>
      <c r="F5780" t="s">
        <v>638</v>
      </c>
      <c r="G5780" t="s">
        <v>625</v>
      </c>
      <c r="H5780" t="s">
        <v>626</v>
      </c>
    </row>
    <row r="5781" spans="1:8" x14ac:dyDescent="0.25">
      <c r="A5781">
        <v>594261</v>
      </c>
      <c r="B5781" t="s">
        <v>1150</v>
      </c>
      <c r="C5781">
        <v>6220</v>
      </c>
      <c r="D5781" t="s">
        <v>638</v>
      </c>
      <c r="E5781" t="s">
        <v>639</v>
      </c>
      <c r="F5781" t="s">
        <v>638</v>
      </c>
      <c r="G5781" t="s">
        <v>625</v>
      </c>
      <c r="H5781" t="s">
        <v>626</v>
      </c>
    </row>
    <row r="5782" spans="1:8" x14ac:dyDescent="0.25">
      <c r="A5782">
        <v>594270</v>
      </c>
      <c r="B5782" t="s">
        <v>1151</v>
      </c>
      <c r="C5782">
        <v>6220</v>
      </c>
      <c r="D5782" t="s">
        <v>638</v>
      </c>
      <c r="E5782" t="s">
        <v>639</v>
      </c>
      <c r="F5782" t="s">
        <v>638</v>
      </c>
      <c r="G5782" t="s">
        <v>625</v>
      </c>
      <c r="H5782" t="s">
        <v>626</v>
      </c>
    </row>
    <row r="5783" spans="1:8" x14ac:dyDescent="0.25">
      <c r="A5783">
        <v>594288</v>
      </c>
      <c r="B5783" t="s">
        <v>931</v>
      </c>
      <c r="C5783">
        <v>6220</v>
      </c>
      <c r="D5783" t="s">
        <v>638</v>
      </c>
      <c r="E5783" t="s">
        <v>639</v>
      </c>
      <c r="F5783" t="s">
        <v>638</v>
      </c>
      <c r="G5783" t="s">
        <v>625</v>
      </c>
      <c r="H5783" t="s">
        <v>626</v>
      </c>
    </row>
    <row r="5784" spans="1:8" x14ac:dyDescent="0.25">
      <c r="A5784">
        <v>594296</v>
      </c>
      <c r="B5784" t="s">
        <v>1152</v>
      </c>
      <c r="C5784">
        <v>6212</v>
      </c>
      <c r="D5784" t="s">
        <v>1109</v>
      </c>
      <c r="E5784" t="s">
        <v>639</v>
      </c>
      <c r="F5784" t="s">
        <v>638</v>
      </c>
      <c r="G5784" t="s">
        <v>625</v>
      </c>
      <c r="H5784" t="s">
        <v>626</v>
      </c>
    </row>
    <row r="5785" spans="1:8" x14ac:dyDescent="0.25">
      <c r="A5785">
        <v>594300</v>
      </c>
      <c r="B5785" t="s">
        <v>1153</v>
      </c>
      <c r="C5785">
        <v>6220</v>
      </c>
      <c r="D5785" t="s">
        <v>638</v>
      </c>
      <c r="E5785" t="s">
        <v>639</v>
      </c>
      <c r="F5785" t="s">
        <v>638</v>
      </c>
      <c r="G5785" t="s">
        <v>625</v>
      </c>
      <c r="H5785" t="s">
        <v>626</v>
      </c>
    </row>
    <row r="5786" spans="1:8" x14ac:dyDescent="0.25">
      <c r="A5786">
        <v>594318</v>
      </c>
      <c r="B5786" t="s">
        <v>1154</v>
      </c>
      <c r="C5786">
        <v>6220</v>
      </c>
      <c r="D5786" t="s">
        <v>638</v>
      </c>
      <c r="E5786" t="s">
        <v>639</v>
      </c>
      <c r="F5786" t="s">
        <v>638</v>
      </c>
      <c r="G5786" t="s">
        <v>625</v>
      </c>
      <c r="H5786" t="s">
        <v>626</v>
      </c>
    </row>
    <row r="5787" spans="1:8" x14ac:dyDescent="0.25">
      <c r="A5787">
        <v>594326</v>
      </c>
      <c r="B5787" t="s">
        <v>1155</v>
      </c>
      <c r="C5787">
        <v>6220</v>
      </c>
      <c r="D5787" t="s">
        <v>638</v>
      </c>
      <c r="E5787" t="s">
        <v>639</v>
      </c>
      <c r="F5787" t="s">
        <v>638</v>
      </c>
      <c r="G5787" t="s">
        <v>625</v>
      </c>
      <c r="H5787" t="s">
        <v>626</v>
      </c>
    </row>
    <row r="5788" spans="1:8" x14ac:dyDescent="0.25">
      <c r="A5788">
        <v>594334</v>
      </c>
      <c r="B5788" t="s">
        <v>1156</v>
      </c>
      <c r="C5788">
        <v>6220</v>
      </c>
      <c r="D5788" t="s">
        <v>638</v>
      </c>
      <c r="E5788" t="s">
        <v>639</v>
      </c>
      <c r="F5788" t="s">
        <v>638</v>
      </c>
      <c r="G5788" t="s">
        <v>625</v>
      </c>
      <c r="H5788" t="s">
        <v>626</v>
      </c>
    </row>
    <row r="5789" spans="1:8" x14ac:dyDescent="0.25">
      <c r="A5789">
        <v>594342</v>
      </c>
      <c r="B5789" t="s">
        <v>1157</v>
      </c>
      <c r="C5789">
        <v>6220</v>
      </c>
      <c r="D5789" t="s">
        <v>638</v>
      </c>
      <c r="E5789" t="s">
        <v>639</v>
      </c>
      <c r="F5789" t="s">
        <v>638</v>
      </c>
      <c r="G5789" t="s">
        <v>625</v>
      </c>
      <c r="H5789" t="s">
        <v>626</v>
      </c>
    </row>
    <row r="5790" spans="1:8" x14ac:dyDescent="0.25">
      <c r="A5790">
        <v>594351</v>
      </c>
      <c r="B5790" t="s">
        <v>1158</v>
      </c>
      <c r="C5790">
        <v>6212</v>
      </c>
      <c r="D5790" t="s">
        <v>1109</v>
      </c>
      <c r="E5790" t="s">
        <v>639</v>
      </c>
      <c r="F5790" t="s">
        <v>638</v>
      </c>
      <c r="G5790" t="s">
        <v>625</v>
      </c>
      <c r="H5790" t="s">
        <v>626</v>
      </c>
    </row>
    <row r="5791" spans="1:8" x14ac:dyDescent="0.25">
      <c r="A5791">
        <v>594369</v>
      </c>
      <c r="B5791" t="s">
        <v>1159</v>
      </c>
      <c r="C5791">
        <v>6220</v>
      </c>
      <c r="D5791" t="s">
        <v>638</v>
      </c>
      <c r="E5791" t="s">
        <v>639</v>
      </c>
      <c r="F5791" t="s">
        <v>638</v>
      </c>
      <c r="G5791" t="s">
        <v>625</v>
      </c>
      <c r="H5791" t="s">
        <v>626</v>
      </c>
    </row>
    <row r="5792" spans="1:8" x14ac:dyDescent="0.25">
      <c r="A5792">
        <v>594377</v>
      </c>
      <c r="B5792" t="s">
        <v>1160</v>
      </c>
      <c r="C5792">
        <v>6213</v>
      </c>
      <c r="D5792" t="s">
        <v>666</v>
      </c>
      <c r="E5792" t="s">
        <v>623</v>
      </c>
      <c r="F5792" t="s">
        <v>624</v>
      </c>
      <c r="G5792" t="s">
        <v>625</v>
      </c>
      <c r="H5792" t="s">
        <v>626</v>
      </c>
    </row>
    <row r="5793" spans="1:8" x14ac:dyDescent="0.25">
      <c r="A5793">
        <v>594385</v>
      </c>
      <c r="B5793" t="s">
        <v>1161</v>
      </c>
      <c r="C5793">
        <v>6220</v>
      </c>
      <c r="D5793" t="s">
        <v>638</v>
      </c>
      <c r="E5793" t="s">
        <v>639</v>
      </c>
      <c r="F5793" t="s">
        <v>638</v>
      </c>
      <c r="G5793" t="s">
        <v>625</v>
      </c>
      <c r="H5793" t="s">
        <v>626</v>
      </c>
    </row>
    <row r="5794" spans="1:8" x14ac:dyDescent="0.25">
      <c r="A5794">
        <v>594393</v>
      </c>
      <c r="B5794" t="s">
        <v>1162</v>
      </c>
      <c r="C5794">
        <v>6220</v>
      </c>
      <c r="D5794" t="s">
        <v>638</v>
      </c>
      <c r="E5794" t="s">
        <v>639</v>
      </c>
      <c r="F5794" t="s">
        <v>638</v>
      </c>
      <c r="G5794" t="s">
        <v>625</v>
      </c>
      <c r="H5794" t="s">
        <v>626</v>
      </c>
    </row>
    <row r="5795" spans="1:8" x14ac:dyDescent="0.25">
      <c r="A5795">
        <v>594407</v>
      </c>
      <c r="B5795" t="s">
        <v>1163</v>
      </c>
      <c r="C5795">
        <v>6220</v>
      </c>
      <c r="D5795" t="s">
        <v>638</v>
      </c>
      <c r="E5795" t="s">
        <v>639</v>
      </c>
      <c r="F5795" t="s">
        <v>638</v>
      </c>
      <c r="G5795" t="s">
        <v>625</v>
      </c>
      <c r="H5795" t="s">
        <v>626</v>
      </c>
    </row>
    <row r="5796" spans="1:8" x14ac:dyDescent="0.25">
      <c r="A5796">
        <v>594415</v>
      </c>
      <c r="B5796" t="s">
        <v>1164</v>
      </c>
      <c r="C5796">
        <v>6220</v>
      </c>
      <c r="D5796" t="s">
        <v>638</v>
      </c>
      <c r="E5796" t="s">
        <v>639</v>
      </c>
      <c r="F5796" t="s">
        <v>638</v>
      </c>
      <c r="G5796" t="s">
        <v>625</v>
      </c>
      <c r="H5796" t="s">
        <v>626</v>
      </c>
    </row>
    <row r="5797" spans="1:8" x14ac:dyDescent="0.25">
      <c r="A5797">
        <v>594423</v>
      </c>
      <c r="B5797" t="s">
        <v>1165</v>
      </c>
      <c r="C5797">
        <v>6220</v>
      </c>
      <c r="D5797" t="s">
        <v>638</v>
      </c>
      <c r="E5797" t="s">
        <v>639</v>
      </c>
      <c r="F5797" t="s">
        <v>638</v>
      </c>
      <c r="G5797" t="s">
        <v>625</v>
      </c>
      <c r="H5797" t="s">
        <v>626</v>
      </c>
    </row>
    <row r="5798" spans="1:8" x14ac:dyDescent="0.25">
      <c r="A5798">
        <v>594431</v>
      </c>
      <c r="B5798" t="s">
        <v>1166</v>
      </c>
      <c r="C5798">
        <v>6220</v>
      </c>
      <c r="D5798" t="s">
        <v>638</v>
      </c>
      <c r="E5798" t="s">
        <v>639</v>
      </c>
      <c r="F5798" t="s">
        <v>638</v>
      </c>
      <c r="G5798" t="s">
        <v>625</v>
      </c>
      <c r="H5798" t="s">
        <v>626</v>
      </c>
    </row>
    <row r="5799" spans="1:8" x14ac:dyDescent="0.25">
      <c r="A5799">
        <v>594440</v>
      </c>
      <c r="B5799" t="s">
        <v>1167</v>
      </c>
      <c r="C5799">
        <v>6220</v>
      </c>
      <c r="D5799" t="s">
        <v>638</v>
      </c>
      <c r="E5799" t="s">
        <v>639</v>
      </c>
      <c r="F5799" t="s">
        <v>638</v>
      </c>
      <c r="G5799" t="s">
        <v>625</v>
      </c>
      <c r="H5799" t="s">
        <v>626</v>
      </c>
    </row>
    <row r="5800" spans="1:8" x14ac:dyDescent="0.25">
      <c r="A5800">
        <v>594458</v>
      </c>
      <c r="B5800" t="s">
        <v>1168</v>
      </c>
      <c r="C5800">
        <v>6212</v>
      </c>
      <c r="D5800" t="s">
        <v>1109</v>
      </c>
      <c r="E5800" t="s">
        <v>639</v>
      </c>
      <c r="F5800" t="s">
        <v>638</v>
      </c>
      <c r="G5800" t="s">
        <v>625</v>
      </c>
      <c r="H5800" t="s">
        <v>626</v>
      </c>
    </row>
    <row r="5801" spans="1:8" x14ac:dyDescent="0.25">
      <c r="A5801">
        <v>594466</v>
      </c>
      <c r="B5801" t="s">
        <v>1169</v>
      </c>
      <c r="C5801">
        <v>6212</v>
      </c>
      <c r="D5801" t="s">
        <v>1109</v>
      </c>
      <c r="E5801" t="s">
        <v>639</v>
      </c>
      <c r="F5801" t="s">
        <v>638</v>
      </c>
      <c r="G5801" t="s">
        <v>625</v>
      </c>
      <c r="H5801" t="s">
        <v>626</v>
      </c>
    </row>
    <row r="5802" spans="1:8" x14ac:dyDescent="0.25">
      <c r="A5802">
        <v>594474</v>
      </c>
      <c r="B5802" t="s">
        <v>1170</v>
      </c>
      <c r="C5802">
        <v>6220</v>
      </c>
      <c r="D5802" t="s">
        <v>638</v>
      </c>
      <c r="E5802" t="s">
        <v>639</v>
      </c>
      <c r="F5802" t="s">
        <v>638</v>
      </c>
      <c r="G5802" t="s">
        <v>625</v>
      </c>
      <c r="H5802" t="s">
        <v>626</v>
      </c>
    </row>
    <row r="5803" spans="1:8" x14ac:dyDescent="0.25">
      <c r="A5803">
        <v>594482</v>
      </c>
      <c r="B5803" t="s">
        <v>1109</v>
      </c>
      <c r="C5803">
        <v>6212</v>
      </c>
      <c r="D5803" t="s">
        <v>1109</v>
      </c>
      <c r="E5803" t="s">
        <v>639</v>
      </c>
      <c r="F5803" t="s">
        <v>638</v>
      </c>
      <c r="G5803" t="s">
        <v>625</v>
      </c>
      <c r="H5803" t="s">
        <v>626</v>
      </c>
    </row>
    <row r="5804" spans="1:8" x14ac:dyDescent="0.25">
      <c r="A5804">
        <v>594512</v>
      </c>
      <c r="B5804" t="s">
        <v>1171</v>
      </c>
      <c r="C5804">
        <v>6212</v>
      </c>
      <c r="D5804" t="s">
        <v>1109</v>
      </c>
      <c r="E5804" t="s">
        <v>639</v>
      </c>
      <c r="F5804" t="s">
        <v>638</v>
      </c>
      <c r="G5804" t="s">
        <v>625</v>
      </c>
      <c r="H5804" t="s">
        <v>626</v>
      </c>
    </row>
    <row r="5805" spans="1:8" x14ac:dyDescent="0.25">
      <c r="A5805">
        <v>594521</v>
      </c>
      <c r="B5805" t="s">
        <v>839</v>
      </c>
      <c r="C5805">
        <v>6220</v>
      </c>
      <c r="D5805" t="s">
        <v>638</v>
      </c>
      <c r="E5805" t="s">
        <v>639</v>
      </c>
      <c r="F5805" t="s">
        <v>638</v>
      </c>
      <c r="G5805" t="s">
        <v>625</v>
      </c>
      <c r="H5805" t="s">
        <v>626</v>
      </c>
    </row>
    <row r="5806" spans="1:8" x14ac:dyDescent="0.25">
      <c r="A5806">
        <v>594555</v>
      </c>
      <c r="B5806" t="s">
        <v>1172</v>
      </c>
      <c r="C5806">
        <v>6220</v>
      </c>
      <c r="D5806" t="s">
        <v>638</v>
      </c>
      <c r="E5806" t="s">
        <v>639</v>
      </c>
      <c r="F5806" t="s">
        <v>638</v>
      </c>
      <c r="G5806" t="s">
        <v>625</v>
      </c>
      <c r="H5806" t="s">
        <v>626</v>
      </c>
    </row>
    <row r="5807" spans="1:8" x14ac:dyDescent="0.25">
      <c r="A5807">
        <v>594563</v>
      </c>
      <c r="B5807" t="s">
        <v>1173</v>
      </c>
      <c r="C5807">
        <v>6212</v>
      </c>
      <c r="D5807" t="s">
        <v>1109</v>
      </c>
      <c r="E5807" t="s">
        <v>639</v>
      </c>
      <c r="F5807" t="s">
        <v>638</v>
      </c>
      <c r="G5807" t="s">
        <v>625</v>
      </c>
      <c r="H5807" t="s">
        <v>626</v>
      </c>
    </row>
    <row r="5808" spans="1:8" x14ac:dyDescent="0.25">
      <c r="A5808">
        <v>594571</v>
      </c>
      <c r="B5808" t="s">
        <v>1174</v>
      </c>
      <c r="C5808">
        <v>6220</v>
      </c>
      <c r="D5808" t="s">
        <v>638</v>
      </c>
      <c r="E5808" t="s">
        <v>639</v>
      </c>
      <c r="F5808" t="s">
        <v>638</v>
      </c>
      <c r="G5808" t="s">
        <v>625</v>
      </c>
      <c r="H5808" t="s">
        <v>626</v>
      </c>
    </row>
    <row r="5809" spans="1:8" x14ac:dyDescent="0.25">
      <c r="A5809">
        <v>594580</v>
      </c>
      <c r="B5809" t="s">
        <v>1175</v>
      </c>
      <c r="C5809">
        <v>6220</v>
      </c>
      <c r="D5809" t="s">
        <v>638</v>
      </c>
      <c r="E5809" t="s">
        <v>639</v>
      </c>
      <c r="F5809" t="s">
        <v>638</v>
      </c>
      <c r="G5809" t="s">
        <v>625</v>
      </c>
      <c r="H5809" t="s">
        <v>626</v>
      </c>
    </row>
    <row r="5810" spans="1:8" x14ac:dyDescent="0.25">
      <c r="A5810">
        <v>594598</v>
      </c>
      <c r="B5810" t="s">
        <v>1176</v>
      </c>
      <c r="C5810">
        <v>6220</v>
      </c>
      <c r="D5810" t="s">
        <v>638</v>
      </c>
      <c r="E5810" t="s">
        <v>639</v>
      </c>
      <c r="F5810" t="s">
        <v>638</v>
      </c>
      <c r="G5810" t="s">
        <v>625</v>
      </c>
      <c r="H5810" t="s">
        <v>626</v>
      </c>
    </row>
    <row r="5811" spans="1:8" x14ac:dyDescent="0.25">
      <c r="A5811">
        <v>594601</v>
      </c>
      <c r="B5811" t="s">
        <v>1177</v>
      </c>
      <c r="C5811">
        <v>6220</v>
      </c>
      <c r="D5811" t="s">
        <v>638</v>
      </c>
      <c r="E5811" t="s">
        <v>639</v>
      </c>
      <c r="F5811" t="s">
        <v>638</v>
      </c>
      <c r="G5811" t="s">
        <v>625</v>
      </c>
      <c r="H5811" t="s">
        <v>626</v>
      </c>
    </row>
    <row r="5812" spans="1:8" x14ac:dyDescent="0.25">
      <c r="A5812">
        <v>594610</v>
      </c>
      <c r="B5812" t="s">
        <v>739</v>
      </c>
      <c r="C5812">
        <v>6212</v>
      </c>
      <c r="D5812" t="s">
        <v>1109</v>
      </c>
      <c r="E5812" t="s">
        <v>639</v>
      </c>
      <c r="F5812" t="s">
        <v>638</v>
      </c>
      <c r="G5812" t="s">
        <v>625</v>
      </c>
      <c r="H5812" t="s">
        <v>626</v>
      </c>
    </row>
    <row r="5813" spans="1:8" x14ac:dyDescent="0.25">
      <c r="A5813">
        <v>594628</v>
      </c>
      <c r="B5813" t="s">
        <v>1178</v>
      </c>
      <c r="C5813">
        <v>6220</v>
      </c>
      <c r="D5813" t="s">
        <v>638</v>
      </c>
      <c r="E5813" t="s">
        <v>639</v>
      </c>
      <c r="F5813" t="s">
        <v>638</v>
      </c>
      <c r="G5813" t="s">
        <v>625</v>
      </c>
      <c r="H5813" t="s">
        <v>626</v>
      </c>
    </row>
    <row r="5814" spans="1:8" x14ac:dyDescent="0.25">
      <c r="A5814">
        <v>594636</v>
      </c>
      <c r="B5814" t="s">
        <v>1179</v>
      </c>
      <c r="C5814">
        <v>6220</v>
      </c>
      <c r="D5814" t="s">
        <v>638</v>
      </c>
      <c r="E5814" t="s">
        <v>639</v>
      </c>
      <c r="F5814" t="s">
        <v>638</v>
      </c>
      <c r="G5814" t="s">
        <v>625</v>
      </c>
      <c r="H5814" t="s">
        <v>626</v>
      </c>
    </row>
    <row r="5815" spans="1:8" x14ac:dyDescent="0.25">
      <c r="A5815">
        <v>594644</v>
      </c>
      <c r="B5815" t="s">
        <v>1180</v>
      </c>
      <c r="C5815">
        <v>6220</v>
      </c>
      <c r="D5815" t="s">
        <v>638</v>
      </c>
      <c r="E5815" t="s">
        <v>639</v>
      </c>
      <c r="F5815" t="s">
        <v>638</v>
      </c>
      <c r="G5815" t="s">
        <v>625</v>
      </c>
      <c r="H5815" t="s">
        <v>626</v>
      </c>
    </row>
    <row r="5816" spans="1:8" x14ac:dyDescent="0.25">
      <c r="A5816">
        <v>594652</v>
      </c>
      <c r="B5816" t="s">
        <v>1181</v>
      </c>
      <c r="C5816">
        <v>6220</v>
      </c>
      <c r="D5816" t="s">
        <v>638</v>
      </c>
      <c r="E5816" t="s">
        <v>639</v>
      </c>
      <c r="F5816" t="s">
        <v>638</v>
      </c>
      <c r="G5816" t="s">
        <v>625</v>
      </c>
      <c r="H5816" t="s">
        <v>626</v>
      </c>
    </row>
    <row r="5817" spans="1:8" x14ac:dyDescent="0.25">
      <c r="A5817">
        <v>594679</v>
      </c>
      <c r="B5817" t="s">
        <v>1182</v>
      </c>
      <c r="C5817">
        <v>6220</v>
      </c>
      <c r="D5817" t="s">
        <v>638</v>
      </c>
      <c r="E5817" t="s">
        <v>639</v>
      </c>
      <c r="F5817" t="s">
        <v>638</v>
      </c>
      <c r="G5817" t="s">
        <v>625</v>
      </c>
      <c r="H5817" t="s">
        <v>626</v>
      </c>
    </row>
    <row r="5818" spans="1:8" x14ac:dyDescent="0.25">
      <c r="A5818">
        <v>594687</v>
      </c>
      <c r="B5818" t="s">
        <v>1183</v>
      </c>
      <c r="C5818">
        <v>6220</v>
      </c>
      <c r="D5818" t="s">
        <v>638</v>
      </c>
      <c r="E5818" t="s">
        <v>639</v>
      </c>
      <c r="F5818" t="s">
        <v>638</v>
      </c>
      <c r="G5818" t="s">
        <v>625</v>
      </c>
      <c r="H5818" t="s">
        <v>626</v>
      </c>
    </row>
    <row r="5819" spans="1:8" x14ac:dyDescent="0.25">
      <c r="A5819">
        <v>594695</v>
      </c>
      <c r="B5819" t="s">
        <v>1184</v>
      </c>
      <c r="C5819">
        <v>6220</v>
      </c>
      <c r="D5819" t="s">
        <v>638</v>
      </c>
      <c r="E5819" t="s">
        <v>639</v>
      </c>
      <c r="F5819" t="s">
        <v>638</v>
      </c>
      <c r="G5819" t="s">
        <v>625</v>
      </c>
      <c r="H5819" t="s">
        <v>626</v>
      </c>
    </row>
    <row r="5820" spans="1:8" x14ac:dyDescent="0.25">
      <c r="A5820">
        <v>594709</v>
      </c>
      <c r="B5820" t="s">
        <v>1185</v>
      </c>
      <c r="C5820">
        <v>6220</v>
      </c>
      <c r="D5820" t="s">
        <v>638</v>
      </c>
      <c r="E5820" t="s">
        <v>639</v>
      </c>
      <c r="F5820" t="s">
        <v>638</v>
      </c>
      <c r="G5820" t="s">
        <v>625</v>
      </c>
      <c r="H5820" t="s">
        <v>626</v>
      </c>
    </row>
    <row r="5821" spans="1:8" x14ac:dyDescent="0.25">
      <c r="A5821">
        <v>594725</v>
      </c>
      <c r="B5821" t="s">
        <v>1186</v>
      </c>
      <c r="C5821">
        <v>6212</v>
      </c>
      <c r="D5821" t="s">
        <v>1109</v>
      </c>
      <c r="E5821" t="s">
        <v>639</v>
      </c>
      <c r="F5821" t="s">
        <v>638</v>
      </c>
      <c r="G5821" t="s">
        <v>625</v>
      </c>
      <c r="H5821" t="s">
        <v>626</v>
      </c>
    </row>
    <row r="5822" spans="1:8" x14ac:dyDescent="0.25">
      <c r="A5822">
        <v>594733</v>
      </c>
      <c r="B5822" t="s">
        <v>1187</v>
      </c>
      <c r="C5822">
        <v>6220</v>
      </c>
      <c r="D5822" t="s">
        <v>638</v>
      </c>
      <c r="E5822" t="s">
        <v>639</v>
      </c>
      <c r="F5822" t="s">
        <v>638</v>
      </c>
      <c r="G5822" t="s">
        <v>625</v>
      </c>
      <c r="H5822" t="s">
        <v>626</v>
      </c>
    </row>
    <row r="5823" spans="1:8" x14ac:dyDescent="0.25">
      <c r="A5823">
        <v>594741</v>
      </c>
      <c r="B5823" t="s">
        <v>1188</v>
      </c>
      <c r="C5823">
        <v>6220</v>
      </c>
      <c r="D5823" t="s">
        <v>638</v>
      </c>
      <c r="E5823" t="s">
        <v>639</v>
      </c>
      <c r="F5823" t="s">
        <v>638</v>
      </c>
      <c r="G5823" t="s">
        <v>625</v>
      </c>
      <c r="H5823" t="s">
        <v>626</v>
      </c>
    </row>
    <row r="5824" spans="1:8" x14ac:dyDescent="0.25">
      <c r="A5824">
        <v>594750</v>
      </c>
      <c r="B5824" t="s">
        <v>1189</v>
      </c>
      <c r="C5824">
        <v>6212</v>
      </c>
      <c r="D5824" t="s">
        <v>1109</v>
      </c>
      <c r="E5824" t="s">
        <v>639</v>
      </c>
      <c r="F5824" t="s">
        <v>638</v>
      </c>
      <c r="G5824" t="s">
        <v>625</v>
      </c>
      <c r="H5824" t="s">
        <v>626</v>
      </c>
    </row>
    <row r="5825" spans="1:8" x14ac:dyDescent="0.25">
      <c r="A5825">
        <v>594768</v>
      </c>
      <c r="B5825" t="s">
        <v>475</v>
      </c>
      <c r="C5825">
        <v>6212</v>
      </c>
      <c r="D5825" t="s">
        <v>1109</v>
      </c>
      <c r="E5825" t="s">
        <v>639</v>
      </c>
      <c r="F5825" t="s">
        <v>638</v>
      </c>
      <c r="G5825" t="s">
        <v>625</v>
      </c>
      <c r="H5825" t="s">
        <v>626</v>
      </c>
    </row>
    <row r="5826" spans="1:8" x14ac:dyDescent="0.25">
      <c r="A5826">
        <v>594776</v>
      </c>
      <c r="B5826" t="s">
        <v>1190</v>
      </c>
      <c r="C5826">
        <v>6220</v>
      </c>
      <c r="D5826" t="s">
        <v>638</v>
      </c>
      <c r="E5826" t="s">
        <v>639</v>
      </c>
      <c r="F5826" t="s">
        <v>638</v>
      </c>
      <c r="G5826" t="s">
        <v>625</v>
      </c>
      <c r="H5826" t="s">
        <v>626</v>
      </c>
    </row>
    <row r="5827" spans="1:8" x14ac:dyDescent="0.25">
      <c r="A5827">
        <v>594784</v>
      </c>
      <c r="B5827" t="s">
        <v>1191</v>
      </c>
      <c r="C5827">
        <v>6220</v>
      </c>
      <c r="D5827" t="s">
        <v>638</v>
      </c>
      <c r="E5827" t="s">
        <v>639</v>
      </c>
      <c r="F5827" t="s">
        <v>638</v>
      </c>
      <c r="G5827" t="s">
        <v>625</v>
      </c>
      <c r="H5827" t="s">
        <v>626</v>
      </c>
    </row>
    <row r="5828" spans="1:8" x14ac:dyDescent="0.25">
      <c r="A5828">
        <v>594792</v>
      </c>
      <c r="B5828" t="s">
        <v>1192</v>
      </c>
      <c r="C5828">
        <v>6220</v>
      </c>
      <c r="D5828" t="s">
        <v>638</v>
      </c>
      <c r="E5828" t="s">
        <v>639</v>
      </c>
      <c r="F5828" t="s">
        <v>638</v>
      </c>
      <c r="G5828" t="s">
        <v>625</v>
      </c>
      <c r="H5828" t="s">
        <v>626</v>
      </c>
    </row>
    <row r="5829" spans="1:8" x14ac:dyDescent="0.25">
      <c r="A5829">
        <v>594806</v>
      </c>
      <c r="B5829" t="s">
        <v>1193</v>
      </c>
      <c r="C5829">
        <v>6220</v>
      </c>
      <c r="D5829" t="s">
        <v>638</v>
      </c>
      <c r="E5829" t="s">
        <v>639</v>
      </c>
      <c r="F5829" t="s">
        <v>638</v>
      </c>
      <c r="G5829" t="s">
        <v>625</v>
      </c>
      <c r="H5829" t="s">
        <v>626</v>
      </c>
    </row>
    <row r="5830" spans="1:8" x14ac:dyDescent="0.25">
      <c r="A5830">
        <v>594814</v>
      </c>
      <c r="B5830" t="s">
        <v>1194</v>
      </c>
      <c r="C5830">
        <v>6220</v>
      </c>
      <c r="D5830" t="s">
        <v>638</v>
      </c>
      <c r="E5830" t="s">
        <v>639</v>
      </c>
      <c r="F5830" t="s">
        <v>638</v>
      </c>
      <c r="G5830" t="s">
        <v>625</v>
      </c>
      <c r="H5830" t="s">
        <v>626</v>
      </c>
    </row>
    <row r="5831" spans="1:8" x14ac:dyDescent="0.25">
      <c r="A5831">
        <v>594822</v>
      </c>
      <c r="B5831" t="s">
        <v>1195</v>
      </c>
      <c r="C5831">
        <v>6220</v>
      </c>
      <c r="D5831" t="s">
        <v>638</v>
      </c>
      <c r="E5831" t="s">
        <v>639</v>
      </c>
      <c r="F5831" t="s">
        <v>638</v>
      </c>
      <c r="G5831" t="s">
        <v>625</v>
      </c>
      <c r="H5831" t="s">
        <v>626</v>
      </c>
    </row>
    <row r="5832" spans="1:8" x14ac:dyDescent="0.25">
      <c r="A5832">
        <v>594831</v>
      </c>
      <c r="B5832" t="s">
        <v>875</v>
      </c>
      <c r="C5832">
        <v>6220</v>
      </c>
      <c r="D5832" t="s">
        <v>638</v>
      </c>
      <c r="E5832" t="s">
        <v>639</v>
      </c>
      <c r="F5832" t="s">
        <v>638</v>
      </c>
      <c r="G5832" t="s">
        <v>625</v>
      </c>
      <c r="H5832" t="s">
        <v>626</v>
      </c>
    </row>
    <row r="5833" spans="1:8" x14ac:dyDescent="0.25">
      <c r="A5833">
        <v>594849</v>
      </c>
      <c r="B5833" t="s">
        <v>1196</v>
      </c>
      <c r="C5833">
        <v>6212</v>
      </c>
      <c r="D5833" t="s">
        <v>1109</v>
      </c>
      <c r="E5833" t="s">
        <v>639</v>
      </c>
      <c r="F5833" t="s">
        <v>638</v>
      </c>
      <c r="G5833" t="s">
        <v>625</v>
      </c>
      <c r="H5833" t="s">
        <v>626</v>
      </c>
    </row>
    <row r="5834" spans="1:8" x14ac:dyDescent="0.25">
      <c r="A5834">
        <v>594865</v>
      </c>
      <c r="B5834" t="s">
        <v>1197</v>
      </c>
      <c r="C5834">
        <v>6220</v>
      </c>
      <c r="D5834" t="s">
        <v>638</v>
      </c>
      <c r="E5834" t="s">
        <v>639</v>
      </c>
      <c r="F5834" t="s">
        <v>638</v>
      </c>
      <c r="G5834" t="s">
        <v>625</v>
      </c>
      <c r="H5834" t="s">
        <v>626</v>
      </c>
    </row>
    <row r="5835" spans="1:8" x14ac:dyDescent="0.25">
      <c r="A5835">
        <v>594873</v>
      </c>
      <c r="B5835" t="s">
        <v>1198</v>
      </c>
      <c r="C5835">
        <v>6220</v>
      </c>
      <c r="D5835" t="s">
        <v>638</v>
      </c>
      <c r="E5835" t="s">
        <v>639</v>
      </c>
      <c r="F5835" t="s">
        <v>638</v>
      </c>
      <c r="G5835" t="s">
        <v>625</v>
      </c>
      <c r="H5835" t="s">
        <v>626</v>
      </c>
    </row>
    <row r="5836" spans="1:8" x14ac:dyDescent="0.25">
      <c r="A5836">
        <v>594881</v>
      </c>
      <c r="B5836" t="s">
        <v>1199</v>
      </c>
      <c r="C5836">
        <v>6220</v>
      </c>
      <c r="D5836" t="s">
        <v>638</v>
      </c>
      <c r="E5836" t="s">
        <v>639</v>
      </c>
      <c r="F5836" t="s">
        <v>638</v>
      </c>
      <c r="G5836" t="s">
        <v>625</v>
      </c>
      <c r="H5836" t="s">
        <v>626</v>
      </c>
    </row>
    <row r="5837" spans="1:8" x14ac:dyDescent="0.25">
      <c r="A5837">
        <v>594890</v>
      </c>
      <c r="B5837" t="s">
        <v>1200</v>
      </c>
      <c r="C5837">
        <v>6220</v>
      </c>
      <c r="D5837" t="s">
        <v>638</v>
      </c>
      <c r="E5837" t="s">
        <v>639</v>
      </c>
      <c r="F5837" t="s">
        <v>638</v>
      </c>
      <c r="G5837" t="s">
        <v>625</v>
      </c>
      <c r="H5837" t="s">
        <v>626</v>
      </c>
    </row>
    <row r="5838" spans="1:8" x14ac:dyDescent="0.25">
      <c r="A5838">
        <v>594903</v>
      </c>
      <c r="B5838" t="s">
        <v>1201</v>
      </c>
      <c r="C5838">
        <v>6213</v>
      </c>
      <c r="D5838" t="s">
        <v>666</v>
      </c>
      <c r="E5838" t="s">
        <v>623</v>
      </c>
      <c r="F5838" t="s">
        <v>624</v>
      </c>
      <c r="G5838" t="s">
        <v>625</v>
      </c>
      <c r="H5838" t="s">
        <v>626</v>
      </c>
    </row>
    <row r="5839" spans="1:8" x14ac:dyDescent="0.25">
      <c r="A5839">
        <v>594911</v>
      </c>
      <c r="B5839" t="s">
        <v>1202</v>
      </c>
      <c r="C5839">
        <v>6220</v>
      </c>
      <c r="D5839" t="s">
        <v>638</v>
      </c>
      <c r="E5839" t="s">
        <v>639</v>
      </c>
      <c r="F5839" t="s">
        <v>638</v>
      </c>
      <c r="G5839" t="s">
        <v>625</v>
      </c>
      <c r="H5839" t="s">
        <v>626</v>
      </c>
    </row>
    <row r="5840" spans="1:8" x14ac:dyDescent="0.25">
      <c r="A5840">
        <v>594920</v>
      </c>
      <c r="B5840" t="s">
        <v>764</v>
      </c>
      <c r="C5840">
        <v>6220</v>
      </c>
      <c r="D5840" t="s">
        <v>638</v>
      </c>
      <c r="E5840" t="s">
        <v>639</v>
      </c>
      <c r="F5840" t="s">
        <v>638</v>
      </c>
      <c r="G5840" t="s">
        <v>625</v>
      </c>
      <c r="H5840" t="s">
        <v>626</v>
      </c>
    </row>
    <row r="5841" spans="1:8" x14ac:dyDescent="0.25">
      <c r="A5841">
        <v>594938</v>
      </c>
      <c r="B5841" t="s">
        <v>1203</v>
      </c>
      <c r="C5841">
        <v>6212</v>
      </c>
      <c r="D5841" t="s">
        <v>1109</v>
      </c>
      <c r="E5841" t="s">
        <v>639</v>
      </c>
      <c r="F5841" t="s">
        <v>638</v>
      </c>
      <c r="G5841" t="s">
        <v>625</v>
      </c>
      <c r="H5841" t="s">
        <v>626</v>
      </c>
    </row>
    <row r="5842" spans="1:8" x14ac:dyDescent="0.25">
      <c r="A5842">
        <v>594946</v>
      </c>
      <c r="B5842" t="s">
        <v>1204</v>
      </c>
      <c r="C5842">
        <v>6220</v>
      </c>
      <c r="D5842" t="s">
        <v>638</v>
      </c>
      <c r="E5842" t="s">
        <v>639</v>
      </c>
      <c r="F5842" t="s">
        <v>638</v>
      </c>
      <c r="G5842" t="s">
        <v>625</v>
      </c>
      <c r="H5842" t="s">
        <v>626</v>
      </c>
    </row>
    <row r="5843" spans="1:8" x14ac:dyDescent="0.25">
      <c r="A5843">
        <v>594954</v>
      </c>
      <c r="B5843" t="s">
        <v>1205</v>
      </c>
      <c r="C5843">
        <v>6212</v>
      </c>
      <c r="D5843" t="s">
        <v>1109</v>
      </c>
      <c r="E5843" t="s">
        <v>639</v>
      </c>
      <c r="F5843" t="s">
        <v>638</v>
      </c>
      <c r="G5843" t="s">
        <v>625</v>
      </c>
      <c r="H5843" t="s">
        <v>626</v>
      </c>
    </row>
    <row r="5844" spans="1:8" x14ac:dyDescent="0.25">
      <c r="A5844">
        <v>594962</v>
      </c>
      <c r="B5844" t="s">
        <v>1206</v>
      </c>
      <c r="C5844">
        <v>6213</v>
      </c>
      <c r="D5844" t="s">
        <v>666</v>
      </c>
      <c r="E5844" t="s">
        <v>623</v>
      </c>
      <c r="F5844" t="s">
        <v>624</v>
      </c>
      <c r="G5844" t="s">
        <v>625</v>
      </c>
      <c r="H5844" t="s">
        <v>626</v>
      </c>
    </row>
    <row r="5845" spans="1:8" x14ac:dyDescent="0.25">
      <c r="A5845">
        <v>594971</v>
      </c>
      <c r="B5845" t="s">
        <v>1207</v>
      </c>
      <c r="C5845">
        <v>6212</v>
      </c>
      <c r="D5845" t="s">
        <v>1109</v>
      </c>
      <c r="E5845" t="s">
        <v>639</v>
      </c>
      <c r="F5845" t="s">
        <v>638</v>
      </c>
      <c r="G5845" t="s">
        <v>625</v>
      </c>
      <c r="H5845" t="s">
        <v>626</v>
      </c>
    </row>
    <row r="5846" spans="1:8" x14ac:dyDescent="0.25">
      <c r="A5846">
        <v>594989</v>
      </c>
      <c r="B5846" t="s">
        <v>1208</v>
      </c>
      <c r="C5846">
        <v>6212</v>
      </c>
      <c r="D5846" t="s">
        <v>1109</v>
      </c>
      <c r="E5846" t="s">
        <v>639</v>
      </c>
      <c r="F5846" t="s">
        <v>638</v>
      </c>
      <c r="G5846" t="s">
        <v>625</v>
      </c>
      <c r="H5846" t="s">
        <v>626</v>
      </c>
    </row>
    <row r="5847" spans="1:8" x14ac:dyDescent="0.25">
      <c r="A5847">
        <v>594997</v>
      </c>
      <c r="B5847" t="s">
        <v>1209</v>
      </c>
      <c r="C5847">
        <v>6220</v>
      </c>
      <c r="D5847" t="s">
        <v>638</v>
      </c>
      <c r="E5847" t="s">
        <v>639</v>
      </c>
      <c r="F5847" t="s">
        <v>638</v>
      </c>
      <c r="G5847" t="s">
        <v>625</v>
      </c>
      <c r="H5847" t="s">
        <v>626</v>
      </c>
    </row>
    <row r="5848" spans="1:8" x14ac:dyDescent="0.25">
      <c r="A5848">
        <v>595004</v>
      </c>
      <c r="B5848" t="s">
        <v>957</v>
      </c>
      <c r="C5848">
        <v>6220</v>
      </c>
      <c r="D5848" t="s">
        <v>638</v>
      </c>
      <c r="E5848" t="s">
        <v>639</v>
      </c>
      <c r="F5848" t="s">
        <v>638</v>
      </c>
      <c r="G5848" t="s">
        <v>625</v>
      </c>
      <c r="H5848" t="s">
        <v>626</v>
      </c>
    </row>
    <row r="5849" spans="1:8" x14ac:dyDescent="0.25">
      <c r="A5849">
        <v>595012</v>
      </c>
      <c r="B5849" t="s">
        <v>1210</v>
      </c>
      <c r="C5849">
        <v>6220</v>
      </c>
      <c r="D5849" t="s">
        <v>638</v>
      </c>
      <c r="E5849" t="s">
        <v>639</v>
      </c>
      <c r="F5849" t="s">
        <v>638</v>
      </c>
      <c r="G5849" t="s">
        <v>625</v>
      </c>
      <c r="H5849" t="s">
        <v>626</v>
      </c>
    </row>
    <row r="5850" spans="1:8" x14ac:dyDescent="0.25">
      <c r="A5850">
        <v>595021</v>
      </c>
      <c r="B5850" t="s">
        <v>1211</v>
      </c>
      <c r="C5850">
        <v>6220</v>
      </c>
      <c r="D5850" t="s">
        <v>638</v>
      </c>
      <c r="E5850" t="s">
        <v>639</v>
      </c>
      <c r="F5850" t="s">
        <v>638</v>
      </c>
      <c r="G5850" t="s">
        <v>625</v>
      </c>
      <c r="H5850" t="s">
        <v>626</v>
      </c>
    </row>
    <row r="5851" spans="1:8" x14ac:dyDescent="0.25">
      <c r="A5851">
        <v>595039</v>
      </c>
      <c r="B5851" t="s">
        <v>1212</v>
      </c>
      <c r="C5851">
        <v>6220</v>
      </c>
      <c r="D5851" t="s">
        <v>638</v>
      </c>
      <c r="E5851" t="s">
        <v>639</v>
      </c>
      <c r="F5851" t="s">
        <v>638</v>
      </c>
      <c r="G5851" t="s">
        <v>625</v>
      </c>
      <c r="H5851" t="s">
        <v>626</v>
      </c>
    </row>
    <row r="5852" spans="1:8" x14ac:dyDescent="0.25">
      <c r="A5852">
        <v>595047</v>
      </c>
      <c r="B5852" t="s">
        <v>1213</v>
      </c>
      <c r="C5852">
        <v>6212</v>
      </c>
      <c r="D5852" t="s">
        <v>1109</v>
      </c>
      <c r="E5852" t="s">
        <v>639</v>
      </c>
      <c r="F5852" t="s">
        <v>638</v>
      </c>
      <c r="G5852" t="s">
        <v>625</v>
      </c>
      <c r="H5852" t="s">
        <v>626</v>
      </c>
    </row>
    <row r="5853" spans="1:8" x14ac:dyDescent="0.25">
      <c r="A5853">
        <v>595055</v>
      </c>
      <c r="B5853" t="s">
        <v>1214</v>
      </c>
      <c r="C5853">
        <v>6212</v>
      </c>
      <c r="D5853" t="s">
        <v>1109</v>
      </c>
      <c r="E5853" t="s">
        <v>639</v>
      </c>
      <c r="F5853" t="s">
        <v>638</v>
      </c>
      <c r="G5853" t="s">
        <v>625</v>
      </c>
      <c r="H5853" t="s">
        <v>626</v>
      </c>
    </row>
    <row r="5854" spans="1:8" x14ac:dyDescent="0.25">
      <c r="A5854">
        <v>595063</v>
      </c>
      <c r="B5854" t="s">
        <v>1215</v>
      </c>
      <c r="C5854">
        <v>6220</v>
      </c>
      <c r="D5854" t="s">
        <v>638</v>
      </c>
      <c r="E5854" t="s">
        <v>639</v>
      </c>
      <c r="F5854" t="s">
        <v>638</v>
      </c>
      <c r="G5854" t="s">
        <v>625</v>
      </c>
      <c r="H5854" t="s">
        <v>626</v>
      </c>
    </row>
    <row r="5855" spans="1:8" x14ac:dyDescent="0.25">
      <c r="A5855">
        <v>595071</v>
      </c>
      <c r="B5855" t="s">
        <v>1216</v>
      </c>
      <c r="C5855">
        <v>6220</v>
      </c>
      <c r="D5855" t="s">
        <v>638</v>
      </c>
      <c r="E5855" t="s">
        <v>639</v>
      </c>
      <c r="F5855" t="s">
        <v>638</v>
      </c>
      <c r="G5855" t="s">
        <v>625</v>
      </c>
      <c r="H5855" t="s">
        <v>626</v>
      </c>
    </row>
    <row r="5856" spans="1:8" x14ac:dyDescent="0.25">
      <c r="A5856">
        <v>595080</v>
      </c>
      <c r="B5856" t="s">
        <v>1217</v>
      </c>
      <c r="C5856">
        <v>6220</v>
      </c>
      <c r="D5856" t="s">
        <v>638</v>
      </c>
      <c r="E5856" t="s">
        <v>639</v>
      </c>
      <c r="F5856" t="s">
        <v>638</v>
      </c>
      <c r="G5856" t="s">
        <v>625</v>
      </c>
      <c r="H5856" t="s">
        <v>626</v>
      </c>
    </row>
    <row r="5857" spans="1:8" x14ac:dyDescent="0.25">
      <c r="A5857">
        <v>595098</v>
      </c>
      <c r="B5857" t="s">
        <v>1218</v>
      </c>
      <c r="C5857">
        <v>6220</v>
      </c>
      <c r="D5857" t="s">
        <v>638</v>
      </c>
      <c r="E5857" t="s">
        <v>639</v>
      </c>
      <c r="F5857" t="s">
        <v>638</v>
      </c>
      <c r="G5857" t="s">
        <v>625</v>
      </c>
      <c r="H5857" t="s">
        <v>626</v>
      </c>
    </row>
    <row r="5858" spans="1:8" x14ac:dyDescent="0.25">
      <c r="A5858">
        <v>595101</v>
      </c>
      <c r="B5858" t="s">
        <v>1219</v>
      </c>
      <c r="C5858">
        <v>6220</v>
      </c>
      <c r="D5858" t="s">
        <v>638</v>
      </c>
      <c r="E5858" t="s">
        <v>639</v>
      </c>
      <c r="F5858" t="s">
        <v>638</v>
      </c>
      <c r="G5858" t="s">
        <v>625</v>
      </c>
      <c r="H5858" t="s">
        <v>626</v>
      </c>
    </row>
    <row r="5859" spans="1:8" x14ac:dyDescent="0.25">
      <c r="A5859">
        <v>595110</v>
      </c>
      <c r="B5859" t="s">
        <v>1220</v>
      </c>
      <c r="C5859">
        <v>6220</v>
      </c>
      <c r="D5859" t="s">
        <v>638</v>
      </c>
      <c r="E5859" t="s">
        <v>639</v>
      </c>
      <c r="F5859" t="s">
        <v>638</v>
      </c>
      <c r="G5859" t="s">
        <v>625</v>
      </c>
      <c r="H5859" t="s">
        <v>626</v>
      </c>
    </row>
    <row r="5860" spans="1:8" x14ac:dyDescent="0.25">
      <c r="A5860">
        <v>595128</v>
      </c>
      <c r="B5860" t="s">
        <v>1221</v>
      </c>
      <c r="C5860">
        <v>6220</v>
      </c>
      <c r="D5860" t="s">
        <v>638</v>
      </c>
      <c r="E5860" t="s">
        <v>639</v>
      </c>
      <c r="F5860" t="s">
        <v>638</v>
      </c>
      <c r="G5860" t="s">
        <v>625</v>
      </c>
      <c r="H5860" t="s">
        <v>626</v>
      </c>
    </row>
    <row r="5861" spans="1:8" x14ac:dyDescent="0.25">
      <c r="A5861">
        <v>595136</v>
      </c>
      <c r="B5861" t="s">
        <v>1222</v>
      </c>
      <c r="C5861">
        <v>6220</v>
      </c>
      <c r="D5861" t="s">
        <v>638</v>
      </c>
      <c r="E5861" t="s">
        <v>639</v>
      </c>
      <c r="F5861" t="s">
        <v>638</v>
      </c>
      <c r="G5861" t="s">
        <v>625</v>
      </c>
      <c r="H5861" t="s">
        <v>626</v>
      </c>
    </row>
    <row r="5862" spans="1:8" x14ac:dyDescent="0.25">
      <c r="A5862">
        <v>595144</v>
      </c>
      <c r="B5862" t="s">
        <v>778</v>
      </c>
      <c r="C5862">
        <v>6220</v>
      </c>
      <c r="D5862" t="s">
        <v>638</v>
      </c>
      <c r="E5862" t="s">
        <v>639</v>
      </c>
      <c r="F5862" t="s">
        <v>638</v>
      </c>
      <c r="G5862" t="s">
        <v>625</v>
      </c>
      <c r="H5862" t="s">
        <v>626</v>
      </c>
    </row>
    <row r="5863" spans="1:8" x14ac:dyDescent="0.25">
      <c r="A5863">
        <v>595152</v>
      </c>
      <c r="B5863" t="s">
        <v>1223</v>
      </c>
      <c r="C5863">
        <v>6220</v>
      </c>
      <c r="D5863" t="s">
        <v>638</v>
      </c>
      <c r="E5863" t="s">
        <v>639</v>
      </c>
      <c r="F5863" t="s">
        <v>638</v>
      </c>
      <c r="G5863" t="s">
        <v>625</v>
      </c>
      <c r="H5863" t="s">
        <v>626</v>
      </c>
    </row>
    <row r="5864" spans="1:8" x14ac:dyDescent="0.25">
      <c r="A5864">
        <v>595161</v>
      </c>
      <c r="B5864" t="s">
        <v>1224</v>
      </c>
      <c r="C5864">
        <v>6220</v>
      </c>
      <c r="D5864" t="s">
        <v>638</v>
      </c>
      <c r="E5864" t="s">
        <v>639</v>
      </c>
      <c r="F5864" t="s">
        <v>638</v>
      </c>
      <c r="G5864" t="s">
        <v>625</v>
      </c>
      <c r="H5864" t="s">
        <v>626</v>
      </c>
    </row>
    <row r="5865" spans="1:8" x14ac:dyDescent="0.25">
      <c r="A5865">
        <v>595179</v>
      </c>
      <c r="B5865" t="s">
        <v>1038</v>
      </c>
      <c r="C5865">
        <v>6220</v>
      </c>
      <c r="D5865" t="s">
        <v>638</v>
      </c>
      <c r="E5865" t="s">
        <v>639</v>
      </c>
      <c r="F5865" t="s">
        <v>638</v>
      </c>
      <c r="G5865" t="s">
        <v>625</v>
      </c>
      <c r="H5865" t="s">
        <v>626</v>
      </c>
    </row>
    <row r="5866" spans="1:8" x14ac:dyDescent="0.25">
      <c r="A5866">
        <v>595187</v>
      </c>
      <c r="B5866" t="s">
        <v>1225</v>
      </c>
      <c r="C5866">
        <v>6220</v>
      </c>
      <c r="D5866" t="s">
        <v>638</v>
      </c>
      <c r="E5866" t="s">
        <v>639</v>
      </c>
      <c r="F5866" t="s">
        <v>638</v>
      </c>
      <c r="G5866" t="s">
        <v>625</v>
      </c>
      <c r="H5866" t="s">
        <v>626</v>
      </c>
    </row>
    <row r="5867" spans="1:8" x14ac:dyDescent="0.25">
      <c r="A5867">
        <v>595195</v>
      </c>
      <c r="B5867" t="s">
        <v>782</v>
      </c>
      <c r="C5867">
        <v>6220</v>
      </c>
      <c r="D5867" t="s">
        <v>638</v>
      </c>
      <c r="E5867" t="s">
        <v>639</v>
      </c>
      <c r="F5867" t="s">
        <v>638</v>
      </c>
      <c r="G5867" t="s">
        <v>625</v>
      </c>
      <c r="H5867" t="s">
        <v>626</v>
      </c>
    </row>
    <row r="5868" spans="1:8" x14ac:dyDescent="0.25">
      <c r="A5868">
        <v>595209</v>
      </c>
      <c r="B5868" t="s">
        <v>4703</v>
      </c>
      <c r="C5868">
        <v>6115</v>
      </c>
      <c r="D5868" t="s">
        <v>4703</v>
      </c>
      <c r="E5868" t="s">
        <v>4702</v>
      </c>
      <c r="F5868" t="s">
        <v>4703</v>
      </c>
      <c r="G5868" t="s">
        <v>4687</v>
      </c>
      <c r="H5868" t="s">
        <v>4688</v>
      </c>
    </row>
    <row r="5869" spans="1:8" x14ac:dyDescent="0.25">
      <c r="A5869">
        <v>595217</v>
      </c>
      <c r="B5869" t="s">
        <v>5104</v>
      </c>
      <c r="C5869">
        <v>6114</v>
      </c>
      <c r="D5869" t="s">
        <v>4701</v>
      </c>
      <c r="E5869" t="s">
        <v>4702</v>
      </c>
      <c r="F5869" t="s">
        <v>4703</v>
      </c>
      <c r="G5869" t="s">
        <v>4687</v>
      </c>
      <c r="H5869" t="s">
        <v>4688</v>
      </c>
    </row>
    <row r="5870" spans="1:8" x14ac:dyDescent="0.25">
      <c r="A5870">
        <v>595241</v>
      </c>
      <c r="B5870" t="s">
        <v>5105</v>
      </c>
      <c r="C5870">
        <v>6101</v>
      </c>
      <c r="D5870" t="s">
        <v>4787</v>
      </c>
      <c r="E5870" t="s">
        <v>4702</v>
      </c>
      <c r="F5870" t="s">
        <v>4703</v>
      </c>
      <c r="G5870" t="s">
        <v>4687</v>
      </c>
      <c r="H5870" t="s">
        <v>4688</v>
      </c>
    </row>
    <row r="5871" spans="1:8" x14ac:dyDescent="0.25">
      <c r="A5871">
        <v>595250</v>
      </c>
      <c r="B5871" t="s">
        <v>5106</v>
      </c>
      <c r="C5871">
        <v>6114</v>
      </c>
      <c r="D5871" t="s">
        <v>4701</v>
      </c>
      <c r="E5871" t="s">
        <v>4702</v>
      </c>
      <c r="F5871" t="s">
        <v>4703</v>
      </c>
      <c r="G5871" t="s">
        <v>4687</v>
      </c>
      <c r="H5871" t="s">
        <v>4688</v>
      </c>
    </row>
    <row r="5872" spans="1:8" x14ac:dyDescent="0.25">
      <c r="A5872">
        <v>595268</v>
      </c>
      <c r="B5872" t="s">
        <v>5107</v>
      </c>
      <c r="C5872">
        <v>6108</v>
      </c>
      <c r="D5872" t="s">
        <v>4971</v>
      </c>
      <c r="E5872" t="s">
        <v>4702</v>
      </c>
      <c r="F5872" t="s">
        <v>4703</v>
      </c>
      <c r="G5872" t="s">
        <v>4687</v>
      </c>
      <c r="H5872" t="s">
        <v>4688</v>
      </c>
    </row>
    <row r="5873" spans="1:8" x14ac:dyDescent="0.25">
      <c r="A5873">
        <v>595276</v>
      </c>
      <c r="B5873" t="s">
        <v>5108</v>
      </c>
      <c r="C5873">
        <v>6108</v>
      </c>
      <c r="D5873" t="s">
        <v>4971</v>
      </c>
      <c r="E5873" t="s">
        <v>4702</v>
      </c>
      <c r="F5873" t="s">
        <v>4703</v>
      </c>
      <c r="G5873" t="s">
        <v>4687</v>
      </c>
      <c r="H5873" t="s">
        <v>4688</v>
      </c>
    </row>
    <row r="5874" spans="1:8" x14ac:dyDescent="0.25">
      <c r="A5874">
        <v>595284</v>
      </c>
      <c r="B5874" t="s">
        <v>5109</v>
      </c>
      <c r="C5874">
        <v>6115</v>
      </c>
      <c r="D5874" t="s">
        <v>4703</v>
      </c>
      <c r="E5874" t="s">
        <v>4702</v>
      </c>
      <c r="F5874" t="s">
        <v>4703</v>
      </c>
      <c r="G5874" t="s">
        <v>4687</v>
      </c>
      <c r="H5874" t="s">
        <v>4688</v>
      </c>
    </row>
    <row r="5875" spans="1:8" x14ac:dyDescent="0.25">
      <c r="A5875">
        <v>595292</v>
      </c>
      <c r="B5875" t="s">
        <v>5110</v>
      </c>
      <c r="C5875">
        <v>6115</v>
      </c>
      <c r="D5875" t="s">
        <v>4703</v>
      </c>
      <c r="E5875" t="s">
        <v>4702</v>
      </c>
      <c r="F5875" t="s">
        <v>4703</v>
      </c>
      <c r="G5875" t="s">
        <v>4687</v>
      </c>
      <c r="H5875" t="s">
        <v>4688</v>
      </c>
    </row>
    <row r="5876" spans="1:8" x14ac:dyDescent="0.25">
      <c r="A5876">
        <v>595306</v>
      </c>
      <c r="B5876" t="s">
        <v>2874</v>
      </c>
      <c r="C5876">
        <v>6101</v>
      </c>
      <c r="D5876" t="s">
        <v>4787</v>
      </c>
      <c r="E5876" t="s">
        <v>4702</v>
      </c>
      <c r="F5876" t="s">
        <v>4703</v>
      </c>
      <c r="G5876" t="s">
        <v>4687</v>
      </c>
      <c r="H5876" t="s">
        <v>4688</v>
      </c>
    </row>
    <row r="5877" spans="1:8" x14ac:dyDescent="0.25">
      <c r="A5877">
        <v>595314</v>
      </c>
      <c r="B5877" t="s">
        <v>1226</v>
      </c>
      <c r="C5877">
        <v>6217</v>
      </c>
      <c r="D5877" t="s">
        <v>636</v>
      </c>
      <c r="E5877" t="s">
        <v>623</v>
      </c>
      <c r="F5877" t="s">
        <v>624</v>
      </c>
      <c r="G5877" t="s">
        <v>625</v>
      </c>
      <c r="H5877" t="s">
        <v>626</v>
      </c>
    </row>
    <row r="5878" spans="1:8" x14ac:dyDescent="0.25">
      <c r="A5878">
        <v>595322</v>
      </c>
      <c r="B5878" t="s">
        <v>86</v>
      </c>
      <c r="C5878">
        <v>6108</v>
      </c>
      <c r="D5878" t="s">
        <v>4971</v>
      </c>
      <c r="E5878" t="s">
        <v>4702</v>
      </c>
      <c r="F5878" t="s">
        <v>4703</v>
      </c>
      <c r="G5878" t="s">
        <v>4687</v>
      </c>
      <c r="H5878" t="s">
        <v>4688</v>
      </c>
    </row>
    <row r="5879" spans="1:8" x14ac:dyDescent="0.25">
      <c r="A5879">
        <v>595331</v>
      </c>
      <c r="B5879" t="s">
        <v>1227</v>
      </c>
      <c r="C5879">
        <v>6217</v>
      </c>
      <c r="D5879" t="s">
        <v>636</v>
      </c>
      <c r="E5879" t="s">
        <v>623</v>
      </c>
      <c r="F5879" t="s">
        <v>624</v>
      </c>
      <c r="G5879" t="s">
        <v>625</v>
      </c>
      <c r="H5879" t="s">
        <v>626</v>
      </c>
    </row>
    <row r="5880" spans="1:8" x14ac:dyDescent="0.25">
      <c r="A5880">
        <v>595349</v>
      </c>
      <c r="B5880" t="s">
        <v>5111</v>
      </c>
      <c r="C5880">
        <v>6114</v>
      </c>
      <c r="D5880" t="s">
        <v>4701</v>
      </c>
      <c r="E5880" t="s">
        <v>4702</v>
      </c>
      <c r="F5880" t="s">
        <v>4703</v>
      </c>
      <c r="G5880" t="s">
        <v>4687</v>
      </c>
      <c r="H5880" t="s">
        <v>4688</v>
      </c>
    </row>
    <row r="5881" spans="1:8" x14ac:dyDescent="0.25">
      <c r="A5881">
        <v>595357</v>
      </c>
      <c r="B5881" t="s">
        <v>60</v>
      </c>
      <c r="C5881">
        <v>6114</v>
      </c>
      <c r="D5881" t="s">
        <v>4701</v>
      </c>
      <c r="E5881" t="s">
        <v>4702</v>
      </c>
      <c r="F5881" t="s">
        <v>4703</v>
      </c>
      <c r="G5881" t="s">
        <v>4687</v>
      </c>
      <c r="H5881" t="s">
        <v>4688</v>
      </c>
    </row>
    <row r="5882" spans="1:8" x14ac:dyDescent="0.25">
      <c r="A5882">
        <v>595365</v>
      </c>
      <c r="B5882" t="s">
        <v>5112</v>
      </c>
      <c r="C5882">
        <v>6115</v>
      </c>
      <c r="D5882" t="s">
        <v>4703</v>
      </c>
      <c r="E5882" t="s">
        <v>4702</v>
      </c>
      <c r="F5882" t="s">
        <v>4703</v>
      </c>
      <c r="G5882" t="s">
        <v>4687</v>
      </c>
      <c r="H5882" t="s">
        <v>4688</v>
      </c>
    </row>
    <row r="5883" spans="1:8" x14ac:dyDescent="0.25">
      <c r="A5883">
        <v>595381</v>
      </c>
      <c r="B5883" t="s">
        <v>5113</v>
      </c>
      <c r="C5883">
        <v>6114</v>
      </c>
      <c r="D5883" t="s">
        <v>4701</v>
      </c>
      <c r="E5883" t="s">
        <v>4702</v>
      </c>
      <c r="F5883" t="s">
        <v>4703</v>
      </c>
      <c r="G5883" t="s">
        <v>4687</v>
      </c>
      <c r="H5883" t="s">
        <v>4688</v>
      </c>
    </row>
    <row r="5884" spans="1:8" x14ac:dyDescent="0.25">
      <c r="A5884">
        <v>595390</v>
      </c>
      <c r="B5884" t="s">
        <v>261</v>
      </c>
      <c r="C5884">
        <v>6115</v>
      </c>
      <c r="D5884" t="s">
        <v>4703</v>
      </c>
      <c r="E5884" t="s">
        <v>4702</v>
      </c>
      <c r="F5884" t="s">
        <v>4703</v>
      </c>
      <c r="G5884" t="s">
        <v>4687</v>
      </c>
      <c r="H5884" t="s">
        <v>4688</v>
      </c>
    </row>
    <row r="5885" spans="1:8" x14ac:dyDescent="0.25">
      <c r="A5885">
        <v>595403</v>
      </c>
      <c r="B5885" t="s">
        <v>5114</v>
      </c>
      <c r="C5885">
        <v>6101</v>
      </c>
      <c r="D5885" t="s">
        <v>4787</v>
      </c>
      <c r="E5885" t="s">
        <v>4702</v>
      </c>
      <c r="F5885" t="s">
        <v>4703</v>
      </c>
      <c r="G5885" t="s">
        <v>4687</v>
      </c>
      <c r="H5885" t="s">
        <v>4688</v>
      </c>
    </row>
    <row r="5886" spans="1:8" x14ac:dyDescent="0.25">
      <c r="A5886">
        <v>595411</v>
      </c>
      <c r="B5886" t="s">
        <v>4787</v>
      </c>
      <c r="C5886">
        <v>6101</v>
      </c>
      <c r="D5886" t="s">
        <v>4787</v>
      </c>
      <c r="E5886" t="s">
        <v>4702</v>
      </c>
      <c r="F5886" t="s">
        <v>4703</v>
      </c>
      <c r="G5886" t="s">
        <v>4687</v>
      </c>
      <c r="H5886" t="s">
        <v>4688</v>
      </c>
    </row>
    <row r="5887" spans="1:8" x14ac:dyDescent="0.25">
      <c r="A5887">
        <v>595420</v>
      </c>
      <c r="B5887" t="s">
        <v>5115</v>
      </c>
      <c r="C5887">
        <v>6101</v>
      </c>
      <c r="D5887" t="s">
        <v>4787</v>
      </c>
      <c r="E5887" t="s">
        <v>4702</v>
      </c>
      <c r="F5887" t="s">
        <v>4703</v>
      </c>
      <c r="G5887" t="s">
        <v>4687</v>
      </c>
      <c r="H5887" t="s">
        <v>4688</v>
      </c>
    </row>
    <row r="5888" spans="1:8" x14ac:dyDescent="0.25">
      <c r="A5888">
        <v>595438</v>
      </c>
      <c r="B5888" t="s">
        <v>5116</v>
      </c>
      <c r="C5888">
        <v>6114</v>
      </c>
      <c r="D5888" t="s">
        <v>4701</v>
      </c>
      <c r="E5888" t="s">
        <v>4702</v>
      </c>
      <c r="F5888" t="s">
        <v>4703</v>
      </c>
      <c r="G5888" t="s">
        <v>4687</v>
      </c>
      <c r="H5888" t="s">
        <v>4688</v>
      </c>
    </row>
    <row r="5889" spans="1:8" x14ac:dyDescent="0.25">
      <c r="A5889">
        <v>595446</v>
      </c>
      <c r="B5889" t="s">
        <v>1228</v>
      </c>
      <c r="C5889">
        <v>6217</v>
      </c>
      <c r="D5889" t="s">
        <v>636</v>
      </c>
      <c r="E5889" t="s">
        <v>623</v>
      </c>
      <c r="F5889" t="s">
        <v>624</v>
      </c>
      <c r="G5889" t="s">
        <v>625</v>
      </c>
      <c r="H5889" t="s">
        <v>626</v>
      </c>
    </row>
    <row r="5890" spans="1:8" x14ac:dyDescent="0.25">
      <c r="A5890">
        <v>595454</v>
      </c>
      <c r="B5890" t="s">
        <v>5117</v>
      </c>
      <c r="C5890">
        <v>6101</v>
      </c>
      <c r="D5890" t="s">
        <v>4787</v>
      </c>
      <c r="E5890" t="s">
        <v>4702</v>
      </c>
      <c r="F5890" t="s">
        <v>4703</v>
      </c>
      <c r="G5890" t="s">
        <v>4687</v>
      </c>
      <c r="H5890" t="s">
        <v>4688</v>
      </c>
    </row>
    <row r="5891" spans="1:8" x14ac:dyDescent="0.25">
      <c r="A5891">
        <v>595462</v>
      </c>
      <c r="B5891" t="s">
        <v>5118</v>
      </c>
      <c r="C5891">
        <v>6108</v>
      </c>
      <c r="D5891" t="s">
        <v>4971</v>
      </c>
      <c r="E5891" t="s">
        <v>4702</v>
      </c>
      <c r="F5891" t="s">
        <v>4703</v>
      </c>
      <c r="G5891" t="s">
        <v>4687</v>
      </c>
      <c r="H5891" t="s">
        <v>4688</v>
      </c>
    </row>
    <row r="5892" spans="1:8" x14ac:dyDescent="0.25">
      <c r="A5892">
        <v>595471</v>
      </c>
      <c r="B5892" t="s">
        <v>5119</v>
      </c>
      <c r="C5892">
        <v>6108</v>
      </c>
      <c r="D5892" t="s">
        <v>4971</v>
      </c>
      <c r="E5892" t="s">
        <v>4702</v>
      </c>
      <c r="F5892" t="s">
        <v>4703</v>
      </c>
      <c r="G5892" t="s">
        <v>4687</v>
      </c>
      <c r="H5892" t="s">
        <v>4688</v>
      </c>
    </row>
    <row r="5893" spans="1:8" x14ac:dyDescent="0.25">
      <c r="A5893">
        <v>595489</v>
      </c>
      <c r="B5893" t="s">
        <v>4837</v>
      </c>
      <c r="C5893">
        <v>6114</v>
      </c>
      <c r="D5893" t="s">
        <v>4701</v>
      </c>
      <c r="E5893" t="s">
        <v>4702</v>
      </c>
      <c r="F5893" t="s">
        <v>4703</v>
      </c>
      <c r="G5893" t="s">
        <v>4687</v>
      </c>
      <c r="H5893" t="s">
        <v>4688</v>
      </c>
    </row>
    <row r="5894" spans="1:8" x14ac:dyDescent="0.25">
      <c r="A5894">
        <v>595501</v>
      </c>
      <c r="B5894" t="s">
        <v>5120</v>
      </c>
      <c r="C5894">
        <v>6114</v>
      </c>
      <c r="D5894" t="s">
        <v>4701</v>
      </c>
      <c r="E5894" t="s">
        <v>4702</v>
      </c>
      <c r="F5894" t="s">
        <v>4703</v>
      </c>
      <c r="G5894" t="s">
        <v>4687</v>
      </c>
      <c r="H5894" t="s">
        <v>4688</v>
      </c>
    </row>
    <row r="5895" spans="1:8" x14ac:dyDescent="0.25">
      <c r="A5895">
        <v>595519</v>
      </c>
      <c r="B5895" t="s">
        <v>5121</v>
      </c>
      <c r="C5895">
        <v>6114</v>
      </c>
      <c r="D5895" t="s">
        <v>4701</v>
      </c>
      <c r="E5895" t="s">
        <v>4702</v>
      </c>
      <c r="F5895" t="s">
        <v>4703</v>
      </c>
      <c r="G5895" t="s">
        <v>4687</v>
      </c>
      <c r="H5895" t="s">
        <v>4688</v>
      </c>
    </row>
    <row r="5896" spans="1:8" x14ac:dyDescent="0.25">
      <c r="A5896">
        <v>595527</v>
      </c>
      <c r="B5896" t="s">
        <v>1229</v>
      </c>
      <c r="C5896">
        <v>6217</v>
      </c>
      <c r="D5896" t="s">
        <v>636</v>
      </c>
      <c r="E5896" t="s">
        <v>623</v>
      </c>
      <c r="F5896" t="s">
        <v>624</v>
      </c>
      <c r="G5896" t="s">
        <v>625</v>
      </c>
      <c r="H5896" t="s">
        <v>626</v>
      </c>
    </row>
    <row r="5897" spans="1:8" x14ac:dyDescent="0.25">
      <c r="A5897">
        <v>595535</v>
      </c>
      <c r="B5897" t="s">
        <v>5122</v>
      </c>
      <c r="C5897">
        <v>6101</v>
      </c>
      <c r="D5897" t="s">
        <v>4787</v>
      </c>
      <c r="E5897" t="s">
        <v>4702</v>
      </c>
      <c r="F5897" t="s">
        <v>4703</v>
      </c>
      <c r="G5897" t="s">
        <v>4687</v>
      </c>
      <c r="H5897" t="s">
        <v>4688</v>
      </c>
    </row>
    <row r="5898" spans="1:8" x14ac:dyDescent="0.25">
      <c r="A5898">
        <v>595551</v>
      </c>
      <c r="B5898" t="s">
        <v>1230</v>
      </c>
      <c r="C5898">
        <v>6217</v>
      </c>
      <c r="D5898" t="s">
        <v>636</v>
      </c>
      <c r="E5898" t="s">
        <v>623</v>
      </c>
      <c r="F5898" t="s">
        <v>624</v>
      </c>
      <c r="G5898" t="s">
        <v>625</v>
      </c>
      <c r="H5898" t="s">
        <v>626</v>
      </c>
    </row>
    <row r="5899" spans="1:8" x14ac:dyDescent="0.25">
      <c r="A5899">
        <v>595560</v>
      </c>
      <c r="B5899" t="s">
        <v>1231</v>
      </c>
      <c r="C5899">
        <v>6217</v>
      </c>
      <c r="D5899" t="s">
        <v>636</v>
      </c>
      <c r="E5899" t="s">
        <v>623</v>
      </c>
      <c r="F5899" t="s">
        <v>624</v>
      </c>
      <c r="G5899" t="s">
        <v>625</v>
      </c>
      <c r="H5899" t="s">
        <v>626</v>
      </c>
    </row>
    <row r="5900" spans="1:8" x14ac:dyDescent="0.25">
      <c r="A5900">
        <v>595578</v>
      </c>
      <c r="B5900" t="s">
        <v>5123</v>
      </c>
      <c r="C5900">
        <v>6108</v>
      </c>
      <c r="D5900" t="s">
        <v>4971</v>
      </c>
      <c r="E5900" t="s">
        <v>4702</v>
      </c>
      <c r="F5900" t="s">
        <v>4703</v>
      </c>
      <c r="G5900" t="s">
        <v>4687</v>
      </c>
      <c r="H5900" t="s">
        <v>4688</v>
      </c>
    </row>
    <row r="5901" spans="1:8" x14ac:dyDescent="0.25">
      <c r="A5901">
        <v>595586</v>
      </c>
      <c r="B5901" t="s">
        <v>5124</v>
      </c>
      <c r="C5901">
        <v>6115</v>
      </c>
      <c r="D5901" t="s">
        <v>4703</v>
      </c>
      <c r="E5901" t="s">
        <v>4702</v>
      </c>
      <c r="F5901" t="s">
        <v>4703</v>
      </c>
      <c r="G5901" t="s">
        <v>4687</v>
      </c>
      <c r="H5901" t="s">
        <v>4688</v>
      </c>
    </row>
    <row r="5902" spans="1:8" x14ac:dyDescent="0.25">
      <c r="A5902">
        <v>595594</v>
      </c>
      <c r="B5902" t="s">
        <v>4851</v>
      </c>
      <c r="C5902">
        <v>6115</v>
      </c>
      <c r="D5902" t="s">
        <v>4703</v>
      </c>
      <c r="E5902" t="s">
        <v>4702</v>
      </c>
      <c r="F5902" t="s">
        <v>4703</v>
      </c>
      <c r="G5902" t="s">
        <v>4687</v>
      </c>
      <c r="H5902" t="s">
        <v>4688</v>
      </c>
    </row>
    <row r="5903" spans="1:8" x14ac:dyDescent="0.25">
      <c r="A5903">
        <v>595608</v>
      </c>
      <c r="B5903" t="s">
        <v>4468</v>
      </c>
      <c r="C5903">
        <v>6114</v>
      </c>
      <c r="D5903" t="s">
        <v>4701</v>
      </c>
      <c r="E5903" t="s">
        <v>4702</v>
      </c>
      <c r="F5903" t="s">
        <v>4703</v>
      </c>
      <c r="G5903" t="s">
        <v>4687</v>
      </c>
      <c r="H5903" t="s">
        <v>4688</v>
      </c>
    </row>
    <row r="5904" spans="1:8" x14ac:dyDescent="0.25">
      <c r="A5904">
        <v>595624</v>
      </c>
      <c r="B5904" t="s">
        <v>5125</v>
      </c>
      <c r="C5904">
        <v>6115</v>
      </c>
      <c r="D5904" t="s">
        <v>4703</v>
      </c>
      <c r="E5904" t="s">
        <v>4702</v>
      </c>
      <c r="F5904" t="s">
        <v>4703</v>
      </c>
      <c r="G5904" t="s">
        <v>4687</v>
      </c>
      <c r="H5904" t="s">
        <v>4688</v>
      </c>
    </row>
    <row r="5905" spans="1:8" x14ac:dyDescent="0.25">
      <c r="A5905">
        <v>595641</v>
      </c>
      <c r="B5905" t="s">
        <v>5126</v>
      </c>
      <c r="C5905">
        <v>6114</v>
      </c>
      <c r="D5905" t="s">
        <v>4701</v>
      </c>
      <c r="E5905" t="s">
        <v>4702</v>
      </c>
      <c r="F5905" t="s">
        <v>4703</v>
      </c>
      <c r="G5905" t="s">
        <v>4687</v>
      </c>
      <c r="H5905" t="s">
        <v>4688</v>
      </c>
    </row>
    <row r="5906" spans="1:8" x14ac:dyDescent="0.25">
      <c r="A5906">
        <v>595659</v>
      </c>
      <c r="B5906" t="s">
        <v>5127</v>
      </c>
      <c r="C5906">
        <v>6114</v>
      </c>
      <c r="D5906" t="s">
        <v>4701</v>
      </c>
      <c r="E5906" t="s">
        <v>4702</v>
      </c>
      <c r="F5906" t="s">
        <v>4703</v>
      </c>
      <c r="G5906" t="s">
        <v>4687</v>
      </c>
      <c r="H5906" t="s">
        <v>4688</v>
      </c>
    </row>
    <row r="5907" spans="1:8" x14ac:dyDescent="0.25">
      <c r="A5907">
        <v>595667</v>
      </c>
      <c r="B5907" t="s">
        <v>1232</v>
      </c>
      <c r="C5907">
        <v>6217</v>
      </c>
      <c r="D5907" t="s">
        <v>636</v>
      </c>
      <c r="E5907" t="s">
        <v>623</v>
      </c>
      <c r="F5907" t="s">
        <v>624</v>
      </c>
      <c r="G5907" t="s">
        <v>625</v>
      </c>
      <c r="H5907" t="s">
        <v>626</v>
      </c>
    </row>
    <row r="5908" spans="1:8" x14ac:dyDescent="0.25">
      <c r="A5908">
        <v>595675</v>
      </c>
      <c r="B5908" t="s">
        <v>5128</v>
      </c>
      <c r="C5908">
        <v>6114</v>
      </c>
      <c r="D5908" t="s">
        <v>4701</v>
      </c>
      <c r="E5908" t="s">
        <v>4702</v>
      </c>
      <c r="F5908" t="s">
        <v>4703</v>
      </c>
      <c r="G5908" t="s">
        <v>4687</v>
      </c>
      <c r="H5908" t="s">
        <v>4688</v>
      </c>
    </row>
    <row r="5909" spans="1:8" x14ac:dyDescent="0.25">
      <c r="A5909">
        <v>595683</v>
      </c>
      <c r="B5909" t="s">
        <v>5129</v>
      </c>
      <c r="C5909">
        <v>6101</v>
      </c>
      <c r="D5909" t="s">
        <v>4787</v>
      </c>
      <c r="E5909" t="s">
        <v>4702</v>
      </c>
      <c r="F5909" t="s">
        <v>4703</v>
      </c>
      <c r="G5909" t="s">
        <v>4687</v>
      </c>
      <c r="H5909" t="s">
        <v>4688</v>
      </c>
    </row>
    <row r="5910" spans="1:8" x14ac:dyDescent="0.25">
      <c r="A5910">
        <v>595705</v>
      </c>
      <c r="B5910" t="s">
        <v>5130</v>
      </c>
      <c r="C5910">
        <v>6101</v>
      </c>
      <c r="D5910" t="s">
        <v>4787</v>
      </c>
      <c r="E5910" t="s">
        <v>4702</v>
      </c>
      <c r="F5910" t="s">
        <v>4703</v>
      </c>
      <c r="G5910" t="s">
        <v>4687</v>
      </c>
      <c r="H5910" t="s">
        <v>4688</v>
      </c>
    </row>
    <row r="5911" spans="1:8" x14ac:dyDescent="0.25">
      <c r="A5911">
        <v>595713</v>
      </c>
      <c r="B5911" t="s">
        <v>5131</v>
      </c>
      <c r="C5911">
        <v>6114</v>
      </c>
      <c r="D5911" t="s">
        <v>4701</v>
      </c>
      <c r="E5911" t="s">
        <v>4702</v>
      </c>
      <c r="F5911" t="s">
        <v>4703</v>
      </c>
      <c r="G5911" t="s">
        <v>4687</v>
      </c>
      <c r="H5911" t="s">
        <v>4688</v>
      </c>
    </row>
    <row r="5912" spans="1:8" x14ac:dyDescent="0.25">
      <c r="A5912">
        <v>595721</v>
      </c>
      <c r="B5912" t="s">
        <v>5132</v>
      </c>
      <c r="C5912">
        <v>6115</v>
      </c>
      <c r="D5912" t="s">
        <v>4703</v>
      </c>
      <c r="E5912" t="s">
        <v>4702</v>
      </c>
      <c r="F5912" t="s">
        <v>4703</v>
      </c>
      <c r="G5912" t="s">
        <v>4687</v>
      </c>
      <c r="H5912" t="s">
        <v>4688</v>
      </c>
    </row>
    <row r="5913" spans="1:8" x14ac:dyDescent="0.25">
      <c r="A5913">
        <v>595730</v>
      </c>
      <c r="B5913" t="s">
        <v>5133</v>
      </c>
      <c r="C5913">
        <v>6114</v>
      </c>
      <c r="D5913" t="s">
        <v>4701</v>
      </c>
      <c r="E5913" t="s">
        <v>4702</v>
      </c>
      <c r="F5913" t="s">
        <v>4703</v>
      </c>
      <c r="G5913" t="s">
        <v>4687</v>
      </c>
      <c r="H5913" t="s">
        <v>4688</v>
      </c>
    </row>
    <row r="5914" spans="1:8" x14ac:dyDescent="0.25">
      <c r="A5914">
        <v>595748</v>
      </c>
      <c r="B5914" t="s">
        <v>5134</v>
      </c>
      <c r="C5914">
        <v>6108</v>
      </c>
      <c r="D5914" t="s">
        <v>4971</v>
      </c>
      <c r="E5914" t="s">
        <v>4702</v>
      </c>
      <c r="F5914" t="s">
        <v>4703</v>
      </c>
      <c r="G5914" t="s">
        <v>4687</v>
      </c>
      <c r="H5914" t="s">
        <v>4688</v>
      </c>
    </row>
    <row r="5915" spans="1:8" x14ac:dyDescent="0.25">
      <c r="A5915">
        <v>595756</v>
      </c>
      <c r="B5915" t="s">
        <v>5135</v>
      </c>
      <c r="C5915">
        <v>6115</v>
      </c>
      <c r="D5915" t="s">
        <v>4703</v>
      </c>
      <c r="E5915" t="s">
        <v>4702</v>
      </c>
      <c r="F5915" t="s">
        <v>4703</v>
      </c>
      <c r="G5915" t="s">
        <v>4687</v>
      </c>
      <c r="H5915" t="s">
        <v>4688</v>
      </c>
    </row>
    <row r="5916" spans="1:8" x14ac:dyDescent="0.25">
      <c r="A5916">
        <v>595772</v>
      </c>
      <c r="B5916" t="s">
        <v>5136</v>
      </c>
      <c r="C5916">
        <v>6108</v>
      </c>
      <c r="D5916" t="s">
        <v>4971</v>
      </c>
      <c r="E5916" t="s">
        <v>4702</v>
      </c>
      <c r="F5916" t="s">
        <v>4703</v>
      </c>
      <c r="G5916" t="s">
        <v>4687</v>
      </c>
      <c r="H5916" t="s">
        <v>4688</v>
      </c>
    </row>
    <row r="5917" spans="1:8" x14ac:dyDescent="0.25">
      <c r="A5917">
        <v>595802</v>
      </c>
      <c r="B5917" t="s">
        <v>5137</v>
      </c>
      <c r="C5917">
        <v>6114</v>
      </c>
      <c r="D5917" t="s">
        <v>4701</v>
      </c>
      <c r="E5917" t="s">
        <v>4702</v>
      </c>
      <c r="F5917" t="s">
        <v>4703</v>
      </c>
      <c r="G5917" t="s">
        <v>4687</v>
      </c>
      <c r="H5917" t="s">
        <v>4688</v>
      </c>
    </row>
    <row r="5918" spans="1:8" x14ac:dyDescent="0.25">
      <c r="A5918">
        <v>595811</v>
      </c>
      <c r="B5918" t="s">
        <v>5138</v>
      </c>
      <c r="C5918">
        <v>6114</v>
      </c>
      <c r="D5918" t="s">
        <v>4701</v>
      </c>
      <c r="E5918" t="s">
        <v>4702</v>
      </c>
      <c r="F5918" t="s">
        <v>4703</v>
      </c>
      <c r="G5918" t="s">
        <v>4687</v>
      </c>
      <c r="H5918" t="s">
        <v>4688</v>
      </c>
    </row>
    <row r="5919" spans="1:8" x14ac:dyDescent="0.25">
      <c r="A5919">
        <v>595829</v>
      </c>
      <c r="B5919" t="s">
        <v>401</v>
      </c>
      <c r="C5919">
        <v>6108</v>
      </c>
      <c r="D5919" t="s">
        <v>4971</v>
      </c>
      <c r="E5919" t="s">
        <v>4702</v>
      </c>
      <c r="F5919" t="s">
        <v>4703</v>
      </c>
      <c r="G5919" t="s">
        <v>4687</v>
      </c>
      <c r="H5919" t="s">
        <v>4688</v>
      </c>
    </row>
    <row r="5920" spans="1:8" x14ac:dyDescent="0.25">
      <c r="A5920">
        <v>595837</v>
      </c>
      <c r="B5920" t="s">
        <v>1233</v>
      </c>
      <c r="C5920">
        <v>6217</v>
      </c>
      <c r="D5920" t="s">
        <v>636</v>
      </c>
      <c r="E5920" t="s">
        <v>623</v>
      </c>
      <c r="F5920" t="s">
        <v>624</v>
      </c>
      <c r="G5920" t="s">
        <v>625</v>
      </c>
      <c r="H5920" t="s">
        <v>626</v>
      </c>
    </row>
    <row r="5921" spans="1:8" x14ac:dyDescent="0.25">
      <c r="A5921">
        <v>595845</v>
      </c>
      <c r="B5921" t="s">
        <v>5139</v>
      </c>
      <c r="C5921">
        <v>6115</v>
      </c>
      <c r="D5921" t="s">
        <v>4703</v>
      </c>
      <c r="E5921" t="s">
        <v>4702</v>
      </c>
      <c r="F5921" t="s">
        <v>4703</v>
      </c>
      <c r="G5921" t="s">
        <v>4687</v>
      </c>
      <c r="H5921" t="s">
        <v>4688</v>
      </c>
    </row>
    <row r="5922" spans="1:8" x14ac:dyDescent="0.25">
      <c r="A5922">
        <v>595853</v>
      </c>
      <c r="B5922" t="s">
        <v>701</v>
      </c>
      <c r="C5922">
        <v>6115</v>
      </c>
      <c r="D5922" t="s">
        <v>4703</v>
      </c>
      <c r="E5922" t="s">
        <v>4702</v>
      </c>
      <c r="F5922" t="s">
        <v>4703</v>
      </c>
      <c r="G5922" t="s">
        <v>4687</v>
      </c>
      <c r="H5922" t="s">
        <v>4688</v>
      </c>
    </row>
    <row r="5923" spans="1:8" x14ac:dyDescent="0.25">
      <c r="A5923">
        <v>595861</v>
      </c>
      <c r="B5923" t="s">
        <v>5140</v>
      </c>
      <c r="C5923">
        <v>6101</v>
      </c>
      <c r="D5923" t="s">
        <v>4787</v>
      </c>
      <c r="E5923" t="s">
        <v>4702</v>
      </c>
      <c r="F5923" t="s">
        <v>4703</v>
      </c>
      <c r="G5923" t="s">
        <v>4687</v>
      </c>
      <c r="H5923" t="s">
        <v>4688</v>
      </c>
    </row>
    <row r="5924" spans="1:8" x14ac:dyDescent="0.25">
      <c r="A5924">
        <v>595870</v>
      </c>
      <c r="B5924" t="s">
        <v>5141</v>
      </c>
      <c r="C5924">
        <v>6115</v>
      </c>
      <c r="D5924" t="s">
        <v>4703</v>
      </c>
      <c r="E5924" t="s">
        <v>4702</v>
      </c>
      <c r="F5924" t="s">
        <v>4703</v>
      </c>
      <c r="G5924" t="s">
        <v>4687</v>
      </c>
      <c r="H5924" t="s">
        <v>4688</v>
      </c>
    </row>
    <row r="5925" spans="1:8" x14ac:dyDescent="0.25">
      <c r="A5925">
        <v>595888</v>
      </c>
      <c r="B5925" t="s">
        <v>2279</v>
      </c>
      <c r="C5925">
        <v>6114</v>
      </c>
      <c r="D5925" t="s">
        <v>4701</v>
      </c>
      <c r="E5925" t="s">
        <v>4702</v>
      </c>
      <c r="F5925" t="s">
        <v>4703</v>
      </c>
      <c r="G5925" t="s">
        <v>4687</v>
      </c>
      <c r="H5925" t="s">
        <v>4688</v>
      </c>
    </row>
    <row r="5926" spans="1:8" x14ac:dyDescent="0.25">
      <c r="A5926">
        <v>595896</v>
      </c>
      <c r="B5926" t="s">
        <v>2701</v>
      </c>
      <c r="C5926">
        <v>6108</v>
      </c>
      <c r="D5926" t="s">
        <v>4971</v>
      </c>
      <c r="E5926" t="s">
        <v>4702</v>
      </c>
      <c r="F5926" t="s">
        <v>4703</v>
      </c>
      <c r="G5926" t="s">
        <v>4687</v>
      </c>
      <c r="H5926" t="s">
        <v>4688</v>
      </c>
    </row>
    <row r="5927" spans="1:8" x14ac:dyDescent="0.25">
      <c r="A5927">
        <v>595900</v>
      </c>
      <c r="B5927" t="s">
        <v>5142</v>
      </c>
      <c r="C5927">
        <v>6115</v>
      </c>
      <c r="D5927" t="s">
        <v>4703</v>
      </c>
      <c r="E5927" t="s">
        <v>4702</v>
      </c>
      <c r="F5927" t="s">
        <v>4703</v>
      </c>
      <c r="G5927" t="s">
        <v>4687</v>
      </c>
      <c r="H5927" t="s">
        <v>4688</v>
      </c>
    </row>
    <row r="5928" spans="1:8" x14ac:dyDescent="0.25">
      <c r="A5928">
        <v>595918</v>
      </c>
      <c r="B5928" t="s">
        <v>5143</v>
      </c>
      <c r="C5928">
        <v>6108</v>
      </c>
      <c r="D5928" t="s">
        <v>4971</v>
      </c>
      <c r="E5928" t="s">
        <v>4702</v>
      </c>
      <c r="F5928" t="s">
        <v>4703</v>
      </c>
      <c r="G5928" t="s">
        <v>4687</v>
      </c>
      <c r="H5928" t="s">
        <v>4688</v>
      </c>
    </row>
    <row r="5929" spans="1:8" x14ac:dyDescent="0.25">
      <c r="A5929">
        <v>595926</v>
      </c>
      <c r="B5929" t="s">
        <v>38</v>
      </c>
      <c r="C5929">
        <v>6114</v>
      </c>
      <c r="D5929" t="s">
        <v>4701</v>
      </c>
      <c r="E5929" t="s">
        <v>4702</v>
      </c>
      <c r="F5929" t="s">
        <v>4703</v>
      </c>
      <c r="G5929" t="s">
        <v>4687</v>
      </c>
      <c r="H5929" t="s">
        <v>4688</v>
      </c>
    </row>
    <row r="5930" spans="1:8" x14ac:dyDescent="0.25">
      <c r="A5930">
        <v>595934</v>
      </c>
      <c r="B5930" t="s">
        <v>1234</v>
      </c>
      <c r="C5930">
        <v>6217</v>
      </c>
      <c r="D5930" t="s">
        <v>636</v>
      </c>
      <c r="E5930" t="s">
        <v>623</v>
      </c>
      <c r="F5930" t="s">
        <v>624</v>
      </c>
      <c r="G5930" t="s">
        <v>625</v>
      </c>
      <c r="H5930" t="s">
        <v>626</v>
      </c>
    </row>
    <row r="5931" spans="1:8" x14ac:dyDescent="0.25">
      <c r="A5931">
        <v>595951</v>
      </c>
      <c r="B5931" t="s">
        <v>5144</v>
      </c>
      <c r="C5931">
        <v>6114</v>
      </c>
      <c r="D5931" t="s">
        <v>4701</v>
      </c>
      <c r="E5931" t="s">
        <v>4702</v>
      </c>
      <c r="F5931" t="s">
        <v>4703</v>
      </c>
      <c r="G5931" t="s">
        <v>4687</v>
      </c>
      <c r="H5931" t="s">
        <v>4688</v>
      </c>
    </row>
    <row r="5932" spans="1:8" x14ac:dyDescent="0.25">
      <c r="A5932">
        <v>595969</v>
      </c>
      <c r="B5932" t="s">
        <v>5145</v>
      </c>
      <c r="C5932">
        <v>6108</v>
      </c>
      <c r="D5932" t="s">
        <v>4971</v>
      </c>
      <c r="E5932" t="s">
        <v>4702</v>
      </c>
      <c r="F5932" t="s">
        <v>4703</v>
      </c>
      <c r="G5932" t="s">
        <v>4687</v>
      </c>
      <c r="H5932" t="s">
        <v>4688</v>
      </c>
    </row>
    <row r="5933" spans="1:8" x14ac:dyDescent="0.25">
      <c r="A5933">
        <v>595977</v>
      </c>
      <c r="B5933" t="s">
        <v>5146</v>
      </c>
      <c r="C5933">
        <v>6114</v>
      </c>
      <c r="D5933" t="s">
        <v>4701</v>
      </c>
      <c r="E5933" t="s">
        <v>4702</v>
      </c>
      <c r="F5933" t="s">
        <v>4703</v>
      </c>
      <c r="G5933" t="s">
        <v>4687</v>
      </c>
      <c r="H5933" t="s">
        <v>4688</v>
      </c>
    </row>
    <row r="5934" spans="1:8" x14ac:dyDescent="0.25">
      <c r="A5934">
        <v>595985</v>
      </c>
      <c r="B5934" t="s">
        <v>1235</v>
      </c>
      <c r="C5934">
        <v>6217</v>
      </c>
      <c r="D5934" t="s">
        <v>636</v>
      </c>
      <c r="E5934" t="s">
        <v>623</v>
      </c>
      <c r="F5934" t="s">
        <v>624</v>
      </c>
      <c r="G5934" t="s">
        <v>625</v>
      </c>
      <c r="H5934" t="s">
        <v>626</v>
      </c>
    </row>
    <row r="5935" spans="1:8" x14ac:dyDescent="0.25">
      <c r="A5935">
        <v>595993</v>
      </c>
      <c r="B5935" t="s">
        <v>1236</v>
      </c>
      <c r="C5935">
        <v>6217</v>
      </c>
      <c r="D5935" t="s">
        <v>636</v>
      </c>
      <c r="E5935" t="s">
        <v>623</v>
      </c>
      <c r="F5935" t="s">
        <v>624</v>
      </c>
      <c r="G5935" t="s">
        <v>625</v>
      </c>
      <c r="H5935" t="s">
        <v>626</v>
      </c>
    </row>
    <row r="5936" spans="1:8" x14ac:dyDescent="0.25">
      <c r="A5936">
        <v>596001</v>
      </c>
      <c r="B5936" t="s">
        <v>969</v>
      </c>
      <c r="C5936">
        <v>6115</v>
      </c>
      <c r="D5936" t="s">
        <v>4703</v>
      </c>
      <c r="E5936" t="s">
        <v>4702</v>
      </c>
      <c r="F5936" t="s">
        <v>4703</v>
      </c>
      <c r="G5936" t="s">
        <v>4687</v>
      </c>
      <c r="H5936" t="s">
        <v>4688</v>
      </c>
    </row>
    <row r="5937" spans="1:8" x14ac:dyDescent="0.25">
      <c r="A5937">
        <v>596019</v>
      </c>
      <c r="B5937" t="s">
        <v>5147</v>
      </c>
      <c r="C5937">
        <v>6114</v>
      </c>
      <c r="D5937" t="s">
        <v>4701</v>
      </c>
      <c r="E5937" t="s">
        <v>4702</v>
      </c>
      <c r="F5937" t="s">
        <v>4703</v>
      </c>
      <c r="G5937" t="s">
        <v>4687</v>
      </c>
      <c r="H5937" t="s">
        <v>4688</v>
      </c>
    </row>
    <row r="5938" spans="1:8" x14ac:dyDescent="0.25">
      <c r="A5938">
        <v>596035</v>
      </c>
      <c r="B5938" t="s">
        <v>2234</v>
      </c>
      <c r="C5938">
        <v>6115</v>
      </c>
      <c r="D5938" t="s">
        <v>4703</v>
      </c>
      <c r="E5938" t="s">
        <v>4702</v>
      </c>
      <c r="F5938" t="s">
        <v>4703</v>
      </c>
      <c r="G5938" t="s">
        <v>4687</v>
      </c>
      <c r="H5938" t="s">
        <v>4688</v>
      </c>
    </row>
    <row r="5939" spans="1:8" x14ac:dyDescent="0.25">
      <c r="A5939">
        <v>596051</v>
      </c>
      <c r="B5939" t="s">
        <v>5148</v>
      </c>
      <c r="C5939">
        <v>6101</v>
      </c>
      <c r="D5939" t="s">
        <v>4787</v>
      </c>
      <c r="E5939" t="s">
        <v>4702</v>
      </c>
      <c r="F5939" t="s">
        <v>4703</v>
      </c>
      <c r="G5939" t="s">
        <v>4687</v>
      </c>
      <c r="H5939" t="s">
        <v>4688</v>
      </c>
    </row>
    <row r="5940" spans="1:8" x14ac:dyDescent="0.25">
      <c r="A5940">
        <v>596060</v>
      </c>
      <c r="B5940" t="s">
        <v>2350</v>
      </c>
      <c r="C5940">
        <v>6108</v>
      </c>
      <c r="D5940" t="s">
        <v>4971</v>
      </c>
      <c r="E5940" t="s">
        <v>4702</v>
      </c>
      <c r="F5940" t="s">
        <v>4703</v>
      </c>
      <c r="G5940" t="s">
        <v>4687</v>
      </c>
      <c r="H5940" t="s">
        <v>4688</v>
      </c>
    </row>
    <row r="5941" spans="1:8" x14ac:dyDescent="0.25">
      <c r="A5941">
        <v>596078</v>
      </c>
      <c r="B5941" t="s">
        <v>1237</v>
      </c>
      <c r="C5941">
        <v>6217</v>
      </c>
      <c r="D5941" t="s">
        <v>636</v>
      </c>
      <c r="E5941" t="s">
        <v>623</v>
      </c>
      <c r="F5941" t="s">
        <v>624</v>
      </c>
      <c r="G5941" t="s">
        <v>625</v>
      </c>
      <c r="H5941" t="s">
        <v>626</v>
      </c>
    </row>
    <row r="5942" spans="1:8" x14ac:dyDescent="0.25">
      <c r="A5942">
        <v>596086</v>
      </c>
      <c r="B5942" t="s">
        <v>5149</v>
      </c>
      <c r="C5942">
        <v>6115</v>
      </c>
      <c r="D5942" t="s">
        <v>4703</v>
      </c>
      <c r="E5942" t="s">
        <v>4702</v>
      </c>
      <c r="F5942" t="s">
        <v>4703</v>
      </c>
      <c r="G5942" t="s">
        <v>4687</v>
      </c>
      <c r="H5942" t="s">
        <v>4688</v>
      </c>
    </row>
    <row r="5943" spans="1:8" x14ac:dyDescent="0.25">
      <c r="A5943">
        <v>596094</v>
      </c>
      <c r="B5943" t="s">
        <v>5150</v>
      </c>
      <c r="C5943">
        <v>6114</v>
      </c>
      <c r="D5943" t="s">
        <v>4701</v>
      </c>
      <c r="E5943" t="s">
        <v>4702</v>
      </c>
      <c r="F5943" t="s">
        <v>4703</v>
      </c>
      <c r="G5943" t="s">
        <v>4687</v>
      </c>
      <c r="H5943" t="s">
        <v>4688</v>
      </c>
    </row>
    <row r="5944" spans="1:8" x14ac:dyDescent="0.25">
      <c r="A5944">
        <v>596108</v>
      </c>
      <c r="B5944" t="s">
        <v>5151</v>
      </c>
      <c r="C5944">
        <v>6115</v>
      </c>
      <c r="D5944" t="s">
        <v>4703</v>
      </c>
      <c r="E5944" t="s">
        <v>4702</v>
      </c>
      <c r="F5944" t="s">
        <v>4703</v>
      </c>
      <c r="G5944" t="s">
        <v>4687</v>
      </c>
      <c r="H5944" t="s">
        <v>4688</v>
      </c>
    </row>
    <row r="5945" spans="1:8" x14ac:dyDescent="0.25">
      <c r="A5945">
        <v>596116</v>
      </c>
      <c r="B5945" t="s">
        <v>5152</v>
      </c>
      <c r="C5945">
        <v>6114</v>
      </c>
      <c r="D5945" t="s">
        <v>4701</v>
      </c>
      <c r="E5945" t="s">
        <v>4702</v>
      </c>
      <c r="F5945" t="s">
        <v>4703</v>
      </c>
      <c r="G5945" t="s">
        <v>4687</v>
      </c>
      <c r="H5945" t="s">
        <v>4688</v>
      </c>
    </row>
    <row r="5946" spans="1:8" x14ac:dyDescent="0.25">
      <c r="A5946">
        <v>596132</v>
      </c>
      <c r="B5946" t="s">
        <v>3336</v>
      </c>
      <c r="C5946">
        <v>6108</v>
      </c>
      <c r="D5946" t="s">
        <v>4971</v>
      </c>
      <c r="E5946" t="s">
        <v>4702</v>
      </c>
      <c r="F5946" t="s">
        <v>4703</v>
      </c>
      <c r="G5946" t="s">
        <v>4687</v>
      </c>
      <c r="H5946" t="s">
        <v>4688</v>
      </c>
    </row>
    <row r="5947" spans="1:8" x14ac:dyDescent="0.25">
      <c r="A5947">
        <v>596141</v>
      </c>
      <c r="B5947" t="s">
        <v>5153</v>
      </c>
      <c r="C5947">
        <v>6114</v>
      </c>
      <c r="D5947" t="s">
        <v>4701</v>
      </c>
      <c r="E5947" t="s">
        <v>4702</v>
      </c>
      <c r="F5947" t="s">
        <v>4703</v>
      </c>
      <c r="G5947" t="s">
        <v>4687</v>
      </c>
      <c r="H5947" t="s">
        <v>4688</v>
      </c>
    </row>
    <row r="5948" spans="1:8" x14ac:dyDescent="0.25">
      <c r="A5948">
        <v>596159</v>
      </c>
      <c r="B5948" t="s">
        <v>5154</v>
      </c>
      <c r="C5948">
        <v>6101</v>
      </c>
      <c r="D5948" t="s">
        <v>4787</v>
      </c>
      <c r="E5948" t="s">
        <v>4702</v>
      </c>
      <c r="F5948" t="s">
        <v>4703</v>
      </c>
      <c r="G5948" t="s">
        <v>4687</v>
      </c>
      <c r="H5948" t="s">
        <v>4688</v>
      </c>
    </row>
    <row r="5949" spans="1:8" x14ac:dyDescent="0.25">
      <c r="A5949">
        <v>596175</v>
      </c>
      <c r="B5949" t="s">
        <v>1238</v>
      </c>
      <c r="C5949">
        <v>6217</v>
      </c>
      <c r="D5949" t="s">
        <v>636</v>
      </c>
      <c r="E5949" t="s">
        <v>623</v>
      </c>
      <c r="F5949" t="s">
        <v>624</v>
      </c>
      <c r="G5949" t="s">
        <v>625</v>
      </c>
      <c r="H5949" t="s">
        <v>626</v>
      </c>
    </row>
    <row r="5950" spans="1:8" x14ac:dyDescent="0.25">
      <c r="A5950">
        <v>596183</v>
      </c>
      <c r="B5950" t="s">
        <v>5155</v>
      </c>
      <c r="C5950">
        <v>6114</v>
      </c>
      <c r="D5950" t="s">
        <v>4701</v>
      </c>
      <c r="E5950" t="s">
        <v>4702</v>
      </c>
      <c r="F5950" t="s">
        <v>4703</v>
      </c>
      <c r="G5950" t="s">
        <v>4687</v>
      </c>
      <c r="H5950" t="s">
        <v>4688</v>
      </c>
    </row>
    <row r="5951" spans="1:8" x14ac:dyDescent="0.25">
      <c r="A5951">
        <v>596191</v>
      </c>
      <c r="B5951" t="s">
        <v>1239</v>
      </c>
      <c r="C5951">
        <v>6217</v>
      </c>
      <c r="D5951" t="s">
        <v>636</v>
      </c>
      <c r="E5951" t="s">
        <v>623</v>
      </c>
      <c r="F5951" t="s">
        <v>624</v>
      </c>
      <c r="G5951" t="s">
        <v>625</v>
      </c>
      <c r="H5951" t="s">
        <v>626</v>
      </c>
    </row>
    <row r="5952" spans="1:8" x14ac:dyDescent="0.25">
      <c r="A5952">
        <v>596205</v>
      </c>
      <c r="B5952" t="s">
        <v>5156</v>
      </c>
      <c r="C5952">
        <v>6115</v>
      </c>
      <c r="D5952" t="s">
        <v>4703</v>
      </c>
      <c r="E5952" t="s">
        <v>4702</v>
      </c>
      <c r="F5952" t="s">
        <v>4703</v>
      </c>
      <c r="G5952" t="s">
        <v>4687</v>
      </c>
      <c r="H5952" t="s">
        <v>4688</v>
      </c>
    </row>
    <row r="5953" spans="1:8" x14ac:dyDescent="0.25">
      <c r="A5953">
        <v>596213</v>
      </c>
      <c r="B5953" t="s">
        <v>44</v>
      </c>
      <c r="C5953">
        <v>6114</v>
      </c>
      <c r="D5953" t="s">
        <v>4701</v>
      </c>
      <c r="E5953" t="s">
        <v>4702</v>
      </c>
      <c r="F5953" t="s">
        <v>4703</v>
      </c>
      <c r="G5953" t="s">
        <v>4687</v>
      </c>
      <c r="H5953" t="s">
        <v>4688</v>
      </c>
    </row>
    <row r="5954" spans="1:8" x14ac:dyDescent="0.25">
      <c r="A5954">
        <v>596221</v>
      </c>
      <c r="B5954" t="s">
        <v>5157</v>
      </c>
      <c r="C5954">
        <v>6108</v>
      </c>
      <c r="D5954" t="s">
        <v>4971</v>
      </c>
      <c r="E5954" t="s">
        <v>4702</v>
      </c>
      <c r="F5954" t="s">
        <v>4703</v>
      </c>
      <c r="G5954" t="s">
        <v>4687</v>
      </c>
      <c r="H5954" t="s">
        <v>4688</v>
      </c>
    </row>
    <row r="5955" spans="1:8" x14ac:dyDescent="0.25">
      <c r="A5955">
        <v>596230</v>
      </c>
      <c r="B5955" t="s">
        <v>4971</v>
      </c>
      <c r="C5955">
        <v>6108</v>
      </c>
      <c r="D5955" t="s">
        <v>4971</v>
      </c>
      <c r="E5955" t="s">
        <v>4702</v>
      </c>
      <c r="F5955" t="s">
        <v>4703</v>
      </c>
      <c r="G5955" t="s">
        <v>4687</v>
      </c>
      <c r="H5955" t="s">
        <v>4688</v>
      </c>
    </row>
    <row r="5956" spans="1:8" x14ac:dyDescent="0.25">
      <c r="A5956">
        <v>596248</v>
      </c>
      <c r="B5956" t="s">
        <v>1083</v>
      </c>
      <c r="C5956">
        <v>6114</v>
      </c>
      <c r="D5956" t="s">
        <v>4701</v>
      </c>
      <c r="E5956" t="s">
        <v>4702</v>
      </c>
      <c r="F5956" t="s">
        <v>4703</v>
      </c>
      <c r="G5956" t="s">
        <v>4687</v>
      </c>
      <c r="H5956" t="s">
        <v>4688</v>
      </c>
    </row>
    <row r="5957" spans="1:8" x14ac:dyDescent="0.25">
      <c r="A5957">
        <v>596256</v>
      </c>
      <c r="B5957" t="s">
        <v>5158</v>
      </c>
      <c r="C5957">
        <v>6115</v>
      </c>
      <c r="D5957" t="s">
        <v>4703</v>
      </c>
      <c r="E5957" t="s">
        <v>4702</v>
      </c>
      <c r="F5957" t="s">
        <v>4703</v>
      </c>
      <c r="G5957" t="s">
        <v>4687</v>
      </c>
      <c r="H5957" t="s">
        <v>4688</v>
      </c>
    </row>
    <row r="5958" spans="1:8" x14ac:dyDescent="0.25">
      <c r="A5958">
        <v>596264</v>
      </c>
      <c r="B5958" t="s">
        <v>5159</v>
      </c>
      <c r="C5958">
        <v>6108</v>
      </c>
      <c r="D5958" t="s">
        <v>4971</v>
      </c>
      <c r="E5958" t="s">
        <v>4702</v>
      </c>
      <c r="F5958" t="s">
        <v>4703</v>
      </c>
      <c r="G5958" t="s">
        <v>4687</v>
      </c>
      <c r="H5958" t="s">
        <v>4688</v>
      </c>
    </row>
    <row r="5959" spans="1:8" x14ac:dyDescent="0.25">
      <c r="A5959">
        <v>596272</v>
      </c>
      <c r="B5959" t="s">
        <v>5160</v>
      </c>
      <c r="C5959">
        <v>6101</v>
      </c>
      <c r="D5959" t="s">
        <v>4787</v>
      </c>
      <c r="E5959" t="s">
        <v>4702</v>
      </c>
      <c r="F5959" t="s">
        <v>4703</v>
      </c>
      <c r="G5959" t="s">
        <v>4687</v>
      </c>
      <c r="H5959" t="s">
        <v>4688</v>
      </c>
    </row>
    <row r="5960" spans="1:8" x14ac:dyDescent="0.25">
      <c r="A5960">
        <v>596281</v>
      </c>
      <c r="B5960" t="s">
        <v>5161</v>
      </c>
      <c r="C5960">
        <v>6115</v>
      </c>
      <c r="D5960" t="s">
        <v>4703</v>
      </c>
      <c r="E5960" t="s">
        <v>4702</v>
      </c>
      <c r="F5960" t="s">
        <v>4703</v>
      </c>
      <c r="G5960" t="s">
        <v>4687</v>
      </c>
      <c r="H5960" t="s">
        <v>4688</v>
      </c>
    </row>
    <row r="5961" spans="1:8" x14ac:dyDescent="0.25">
      <c r="A5961">
        <v>596302</v>
      </c>
      <c r="B5961" t="s">
        <v>1240</v>
      </c>
      <c r="C5961">
        <v>6217</v>
      </c>
      <c r="D5961" t="s">
        <v>636</v>
      </c>
      <c r="E5961" t="s">
        <v>623</v>
      </c>
      <c r="F5961" t="s">
        <v>624</v>
      </c>
      <c r="G5961" t="s">
        <v>625</v>
      </c>
      <c r="H5961" t="s">
        <v>626</v>
      </c>
    </row>
    <row r="5962" spans="1:8" x14ac:dyDescent="0.25">
      <c r="A5962">
        <v>596329</v>
      </c>
      <c r="B5962" t="s">
        <v>847</v>
      </c>
      <c r="C5962">
        <v>6114</v>
      </c>
      <c r="D5962" t="s">
        <v>4701</v>
      </c>
      <c r="E5962" t="s">
        <v>4702</v>
      </c>
      <c r="F5962" t="s">
        <v>4703</v>
      </c>
      <c r="G5962" t="s">
        <v>4687</v>
      </c>
      <c r="H5962" t="s">
        <v>4688</v>
      </c>
    </row>
    <row r="5963" spans="1:8" x14ac:dyDescent="0.25">
      <c r="A5963">
        <v>596337</v>
      </c>
      <c r="B5963" t="s">
        <v>5162</v>
      </c>
      <c r="C5963">
        <v>6114</v>
      </c>
      <c r="D5963" t="s">
        <v>4701</v>
      </c>
      <c r="E5963" t="s">
        <v>4702</v>
      </c>
      <c r="F5963" t="s">
        <v>4703</v>
      </c>
      <c r="G5963" t="s">
        <v>4687</v>
      </c>
      <c r="H5963" t="s">
        <v>4688</v>
      </c>
    </row>
    <row r="5964" spans="1:8" x14ac:dyDescent="0.25">
      <c r="A5964">
        <v>596345</v>
      </c>
      <c r="B5964" t="s">
        <v>5163</v>
      </c>
      <c r="C5964">
        <v>6114</v>
      </c>
      <c r="D5964" t="s">
        <v>4701</v>
      </c>
      <c r="E5964" t="s">
        <v>4702</v>
      </c>
      <c r="F5964" t="s">
        <v>4703</v>
      </c>
      <c r="G5964" t="s">
        <v>4687</v>
      </c>
      <c r="H5964" t="s">
        <v>4688</v>
      </c>
    </row>
    <row r="5965" spans="1:8" x14ac:dyDescent="0.25">
      <c r="A5965">
        <v>596353</v>
      </c>
      <c r="B5965" t="s">
        <v>5164</v>
      </c>
      <c r="C5965">
        <v>6114</v>
      </c>
      <c r="D5965" t="s">
        <v>4701</v>
      </c>
      <c r="E5965" t="s">
        <v>4702</v>
      </c>
      <c r="F5965" t="s">
        <v>4703</v>
      </c>
      <c r="G5965" t="s">
        <v>4687</v>
      </c>
      <c r="H5965" t="s">
        <v>4688</v>
      </c>
    </row>
    <row r="5966" spans="1:8" x14ac:dyDescent="0.25">
      <c r="A5966">
        <v>596361</v>
      </c>
      <c r="B5966" t="s">
        <v>5165</v>
      </c>
      <c r="C5966">
        <v>6115</v>
      </c>
      <c r="D5966" t="s">
        <v>4703</v>
      </c>
      <c r="E5966" t="s">
        <v>4702</v>
      </c>
      <c r="F5966" t="s">
        <v>4703</v>
      </c>
      <c r="G5966" t="s">
        <v>4687</v>
      </c>
      <c r="H5966" t="s">
        <v>4688</v>
      </c>
    </row>
    <row r="5967" spans="1:8" x14ac:dyDescent="0.25">
      <c r="A5967">
        <v>596370</v>
      </c>
      <c r="B5967" t="s">
        <v>4961</v>
      </c>
      <c r="C5967">
        <v>6114</v>
      </c>
      <c r="D5967" t="s">
        <v>4701</v>
      </c>
      <c r="E5967" t="s">
        <v>4702</v>
      </c>
      <c r="F5967" t="s">
        <v>4703</v>
      </c>
      <c r="G5967" t="s">
        <v>4687</v>
      </c>
      <c r="H5967" t="s">
        <v>4688</v>
      </c>
    </row>
    <row r="5968" spans="1:8" x14ac:dyDescent="0.25">
      <c r="A5968">
        <v>596388</v>
      </c>
      <c r="B5968" t="s">
        <v>5166</v>
      </c>
      <c r="C5968">
        <v>6114</v>
      </c>
      <c r="D5968" t="s">
        <v>4701</v>
      </c>
      <c r="E5968" t="s">
        <v>4702</v>
      </c>
      <c r="F5968" t="s">
        <v>4703</v>
      </c>
      <c r="G5968" t="s">
        <v>4687</v>
      </c>
      <c r="H5968" t="s">
        <v>4688</v>
      </c>
    </row>
    <row r="5969" spans="1:8" x14ac:dyDescent="0.25">
      <c r="A5969">
        <v>596396</v>
      </c>
      <c r="B5969" t="s">
        <v>942</v>
      </c>
      <c r="C5969">
        <v>6115</v>
      </c>
      <c r="D5969" t="s">
        <v>4703</v>
      </c>
      <c r="E5969" t="s">
        <v>4702</v>
      </c>
      <c r="F5969" t="s">
        <v>4703</v>
      </c>
      <c r="G5969" t="s">
        <v>4687</v>
      </c>
      <c r="H5969" t="s">
        <v>4688</v>
      </c>
    </row>
    <row r="5970" spans="1:8" x14ac:dyDescent="0.25">
      <c r="A5970">
        <v>596400</v>
      </c>
      <c r="B5970" t="s">
        <v>1241</v>
      </c>
      <c r="C5970">
        <v>6217</v>
      </c>
      <c r="D5970" t="s">
        <v>636</v>
      </c>
      <c r="E5970" t="s">
        <v>623</v>
      </c>
      <c r="F5970" t="s">
        <v>624</v>
      </c>
      <c r="G5970" t="s">
        <v>625</v>
      </c>
      <c r="H5970" t="s">
        <v>626</v>
      </c>
    </row>
    <row r="5971" spans="1:8" x14ac:dyDescent="0.25">
      <c r="A5971">
        <v>596418</v>
      </c>
      <c r="B5971" t="s">
        <v>5167</v>
      </c>
      <c r="C5971">
        <v>6114</v>
      </c>
      <c r="D5971" t="s">
        <v>4701</v>
      </c>
      <c r="E5971" t="s">
        <v>4702</v>
      </c>
      <c r="F5971" t="s">
        <v>4703</v>
      </c>
      <c r="G5971" t="s">
        <v>4687</v>
      </c>
      <c r="H5971" t="s">
        <v>4688</v>
      </c>
    </row>
    <row r="5972" spans="1:8" x14ac:dyDescent="0.25">
      <c r="A5972">
        <v>596434</v>
      </c>
      <c r="B5972" t="s">
        <v>286</v>
      </c>
      <c r="C5972">
        <v>6101</v>
      </c>
      <c r="D5972" t="s">
        <v>4787</v>
      </c>
      <c r="E5972" t="s">
        <v>4702</v>
      </c>
      <c r="F5972" t="s">
        <v>4703</v>
      </c>
      <c r="G5972" t="s">
        <v>4687</v>
      </c>
      <c r="H5972" t="s">
        <v>4688</v>
      </c>
    </row>
    <row r="5973" spans="1:8" x14ac:dyDescent="0.25">
      <c r="A5973">
        <v>596442</v>
      </c>
      <c r="B5973" t="s">
        <v>5168</v>
      </c>
      <c r="C5973">
        <v>6115</v>
      </c>
      <c r="D5973" t="s">
        <v>4703</v>
      </c>
      <c r="E5973" t="s">
        <v>4702</v>
      </c>
      <c r="F5973" t="s">
        <v>4703</v>
      </c>
      <c r="G5973" t="s">
        <v>4687</v>
      </c>
      <c r="H5973" t="s">
        <v>4688</v>
      </c>
    </row>
    <row r="5974" spans="1:8" x14ac:dyDescent="0.25">
      <c r="A5974">
        <v>596451</v>
      </c>
      <c r="B5974" t="s">
        <v>5169</v>
      </c>
      <c r="C5974">
        <v>6115</v>
      </c>
      <c r="D5974" t="s">
        <v>4703</v>
      </c>
      <c r="E5974" t="s">
        <v>4702</v>
      </c>
      <c r="F5974" t="s">
        <v>4703</v>
      </c>
      <c r="G5974" t="s">
        <v>4687</v>
      </c>
      <c r="H5974" t="s">
        <v>4688</v>
      </c>
    </row>
    <row r="5975" spans="1:8" x14ac:dyDescent="0.25">
      <c r="A5975">
        <v>596469</v>
      </c>
      <c r="B5975" t="s">
        <v>851</v>
      </c>
      <c r="C5975">
        <v>6108</v>
      </c>
      <c r="D5975" t="s">
        <v>4971</v>
      </c>
      <c r="E5975" t="s">
        <v>4702</v>
      </c>
      <c r="F5975" t="s">
        <v>4703</v>
      </c>
      <c r="G5975" t="s">
        <v>4687</v>
      </c>
      <c r="H5975" t="s">
        <v>4688</v>
      </c>
    </row>
    <row r="5976" spans="1:8" x14ac:dyDescent="0.25">
      <c r="A5976">
        <v>596477</v>
      </c>
      <c r="B5976" t="s">
        <v>5170</v>
      </c>
      <c r="C5976">
        <v>6115</v>
      </c>
      <c r="D5976" t="s">
        <v>4703</v>
      </c>
      <c r="E5976" t="s">
        <v>4702</v>
      </c>
      <c r="F5976" t="s">
        <v>4703</v>
      </c>
      <c r="G5976" t="s">
        <v>4687</v>
      </c>
      <c r="H5976" t="s">
        <v>4688</v>
      </c>
    </row>
    <row r="5977" spans="1:8" x14ac:dyDescent="0.25">
      <c r="A5977">
        <v>596485</v>
      </c>
      <c r="B5977" t="s">
        <v>5171</v>
      </c>
      <c r="C5977">
        <v>6115</v>
      </c>
      <c r="D5977" t="s">
        <v>4703</v>
      </c>
      <c r="E5977" t="s">
        <v>4702</v>
      </c>
      <c r="F5977" t="s">
        <v>4703</v>
      </c>
      <c r="G5977" t="s">
        <v>4687</v>
      </c>
      <c r="H5977" t="s">
        <v>4688</v>
      </c>
    </row>
    <row r="5978" spans="1:8" x14ac:dyDescent="0.25">
      <c r="A5978">
        <v>596493</v>
      </c>
      <c r="B5978" t="s">
        <v>2719</v>
      </c>
      <c r="C5978">
        <v>6101</v>
      </c>
      <c r="D5978" t="s">
        <v>4787</v>
      </c>
      <c r="E5978" t="s">
        <v>4702</v>
      </c>
      <c r="F5978" t="s">
        <v>4703</v>
      </c>
      <c r="G5978" t="s">
        <v>4687</v>
      </c>
      <c r="H5978" t="s">
        <v>4688</v>
      </c>
    </row>
    <row r="5979" spans="1:8" x14ac:dyDescent="0.25">
      <c r="A5979">
        <v>596507</v>
      </c>
      <c r="B5979" t="s">
        <v>4388</v>
      </c>
      <c r="C5979">
        <v>6108</v>
      </c>
      <c r="D5979" t="s">
        <v>4971</v>
      </c>
      <c r="E5979" t="s">
        <v>4702</v>
      </c>
      <c r="F5979" t="s">
        <v>4703</v>
      </c>
      <c r="G5979" t="s">
        <v>4687</v>
      </c>
      <c r="H5979" t="s">
        <v>4688</v>
      </c>
    </row>
    <row r="5980" spans="1:8" x14ac:dyDescent="0.25">
      <c r="A5980">
        <v>596515</v>
      </c>
      <c r="B5980" t="s">
        <v>5172</v>
      </c>
      <c r="C5980">
        <v>6114</v>
      </c>
      <c r="D5980" t="s">
        <v>4701</v>
      </c>
      <c r="E5980" t="s">
        <v>4702</v>
      </c>
      <c r="F5980" t="s">
        <v>4703</v>
      </c>
      <c r="G5980" t="s">
        <v>4687</v>
      </c>
      <c r="H5980" t="s">
        <v>4688</v>
      </c>
    </row>
    <row r="5981" spans="1:8" x14ac:dyDescent="0.25">
      <c r="A5981">
        <v>596523</v>
      </c>
      <c r="B5981" t="s">
        <v>5173</v>
      </c>
      <c r="C5981">
        <v>6108</v>
      </c>
      <c r="D5981" t="s">
        <v>4971</v>
      </c>
      <c r="E5981" t="s">
        <v>4702</v>
      </c>
      <c r="F5981" t="s">
        <v>4703</v>
      </c>
      <c r="G5981" t="s">
        <v>4687</v>
      </c>
      <c r="H5981" t="s">
        <v>4688</v>
      </c>
    </row>
    <row r="5982" spans="1:8" x14ac:dyDescent="0.25">
      <c r="A5982">
        <v>596531</v>
      </c>
      <c r="B5982" t="s">
        <v>5174</v>
      </c>
      <c r="C5982">
        <v>6108</v>
      </c>
      <c r="D5982" t="s">
        <v>4971</v>
      </c>
      <c r="E5982" t="s">
        <v>4702</v>
      </c>
      <c r="F5982" t="s">
        <v>4703</v>
      </c>
      <c r="G5982" t="s">
        <v>4687</v>
      </c>
      <c r="H5982" t="s">
        <v>4688</v>
      </c>
    </row>
    <row r="5983" spans="1:8" x14ac:dyDescent="0.25">
      <c r="A5983">
        <v>596540</v>
      </c>
      <c r="B5983" t="s">
        <v>5175</v>
      </c>
      <c r="C5983">
        <v>6114</v>
      </c>
      <c r="D5983" t="s">
        <v>4701</v>
      </c>
      <c r="E5983" t="s">
        <v>4702</v>
      </c>
      <c r="F5983" t="s">
        <v>4703</v>
      </c>
      <c r="G5983" t="s">
        <v>4687</v>
      </c>
      <c r="H5983" t="s">
        <v>4688</v>
      </c>
    </row>
    <row r="5984" spans="1:8" x14ac:dyDescent="0.25">
      <c r="A5984">
        <v>596558</v>
      </c>
      <c r="B5984" t="s">
        <v>5176</v>
      </c>
      <c r="C5984">
        <v>6108</v>
      </c>
      <c r="D5984" t="s">
        <v>4971</v>
      </c>
      <c r="E5984" t="s">
        <v>4702</v>
      </c>
      <c r="F5984" t="s">
        <v>4703</v>
      </c>
      <c r="G5984" t="s">
        <v>4687</v>
      </c>
      <c r="H5984" t="s">
        <v>4688</v>
      </c>
    </row>
    <row r="5985" spans="1:8" x14ac:dyDescent="0.25">
      <c r="A5985">
        <v>596566</v>
      </c>
      <c r="B5985" t="s">
        <v>4883</v>
      </c>
      <c r="C5985">
        <v>6115</v>
      </c>
      <c r="D5985" t="s">
        <v>4703</v>
      </c>
      <c r="E5985" t="s">
        <v>4702</v>
      </c>
      <c r="F5985" t="s">
        <v>4703</v>
      </c>
      <c r="G5985" t="s">
        <v>4687</v>
      </c>
      <c r="H5985" t="s">
        <v>4688</v>
      </c>
    </row>
    <row r="5986" spans="1:8" x14ac:dyDescent="0.25">
      <c r="A5986">
        <v>596574</v>
      </c>
      <c r="B5986" t="s">
        <v>5177</v>
      </c>
      <c r="C5986">
        <v>6115</v>
      </c>
      <c r="D5986" t="s">
        <v>4703</v>
      </c>
      <c r="E5986" t="s">
        <v>4702</v>
      </c>
      <c r="F5986" t="s">
        <v>4703</v>
      </c>
      <c r="G5986" t="s">
        <v>4687</v>
      </c>
      <c r="H5986" t="s">
        <v>4688</v>
      </c>
    </row>
    <row r="5987" spans="1:8" x14ac:dyDescent="0.25">
      <c r="A5987">
        <v>596582</v>
      </c>
      <c r="B5987" t="s">
        <v>1242</v>
      </c>
      <c r="C5987">
        <v>6217</v>
      </c>
      <c r="D5987" t="s">
        <v>636</v>
      </c>
      <c r="E5987" t="s">
        <v>623</v>
      </c>
      <c r="F5987" t="s">
        <v>624</v>
      </c>
      <c r="G5987" t="s">
        <v>625</v>
      </c>
      <c r="H5987" t="s">
        <v>626</v>
      </c>
    </row>
    <row r="5988" spans="1:8" x14ac:dyDescent="0.25">
      <c r="A5988">
        <v>596604</v>
      </c>
      <c r="B5988" t="s">
        <v>5178</v>
      </c>
      <c r="C5988">
        <v>6114</v>
      </c>
      <c r="D5988" t="s">
        <v>4701</v>
      </c>
      <c r="E5988" t="s">
        <v>4702</v>
      </c>
      <c r="F5988" t="s">
        <v>4703</v>
      </c>
      <c r="G5988" t="s">
        <v>4687</v>
      </c>
      <c r="H5988" t="s">
        <v>4688</v>
      </c>
    </row>
    <row r="5989" spans="1:8" x14ac:dyDescent="0.25">
      <c r="A5989">
        <v>596612</v>
      </c>
      <c r="B5989" t="s">
        <v>5179</v>
      </c>
      <c r="C5989">
        <v>6101</v>
      </c>
      <c r="D5989" t="s">
        <v>4787</v>
      </c>
      <c r="E5989" t="s">
        <v>4702</v>
      </c>
      <c r="F5989" t="s">
        <v>4703</v>
      </c>
      <c r="G5989" t="s">
        <v>4687</v>
      </c>
      <c r="H5989" t="s">
        <v>4688</v>
      </c>
    </row>
    <row r="5990" spans="1:8" x14ac:dyDescent="0.25">
      <c r="A5990">
        <v>596639</v>
      </c>
      <c r="B5990" t="s">
        <v>4974</v>
      </c>
      <c r="C5990">
        <v>6114</v>
      </c>
      <c r="D5990" t="s">
        <v>4701</v>
      </c>
      <c r="E5990" t="s">
        <v>4702</v>
      </c>
      <c r="F5990" t="s">
        <v>4703</v>
      </c>
      <c r="G5990" t="s">
        <v>4687</v>
      </c>
      <c r="H5990" t="s">
        <v>4688</v>
      </c>
    </row>
    <row r="5991" spans="1:8" x14ac:dyDescent="0.25">
      <c r="A5991">
        <v>596647</v>
      </c>
      <c r="B5991" t="s">
        <v>5180</v>
      </c>
      <c r="C5991">
        <v>6101</v>
      </c>
      <c r="D5991" t="s">
        <v>4787</v>
      </c>
      <c r="E5991" t="s">
        <v>4702</v>
      </c>
      <c r="F5991" t="s">
        <v>4703</v>
      </c>
      <c r="G5991" t="s">
        <v>4687</v>
      </c>
      <c r="H5991" t="s">
        <v>4688</v>
      </c>
    </row>
    <row r="5992" spans="1:8" x14ac:dyDescent="0.25">
      <c r="A5992">
        <v>596655</v>
      </c>
      <c r="B5992" t="s">
        <v>5181</v>
      </c>
      <c r="C5992">
        <v>6101</v>
      </c>
      <c r="D5992" t="s">
        <v>4787</v>
      </c>
      <c r="E5992" t="s">
        <v>4702</v>
      </c>
      <c r="F5992" t="s">
        <v>4703</v>
      </c>
      <c r="G5992" t="s">
        <v>4687</v>
      </c>
      <c r="H5992" t="s">
        <v>4688</v>
      </c>
    </row>
    <row r="5993" spans="1:8" x14ac:dyDescent="0.25">
      <c r="A5993">
        <v>596663</v>
      </c>
      <c r="B5993" t="s">
        <v>4218</v>
      </c>
      <c r="C5993">
        <v>6114</v>
      </c>
      <c r="D5993" t="s">
        <v>4701</v>
      </c>
      <c r="E5993" t="s">
        <v>4702</v>
      </c>
      <c r="F5993" t="s">
        <v>4703</v>
      </c>
      <c r="G5993" t="s">
        <v>4687</v>
      </c>
      <c r="H5993" t="s">
        <v>4688</v>
      </c>
    </row>
    <row r="5994" spans="1:8" x14ac:dyDescent="0.25">
      <c r="A5994">
        <v>596671</v>
      </c>
      <c r="B5994" t="s">
        <v>5182</v>
      </c>
      <c r="C5994">
        <v>6115</v>
      </c>
      <c r="D5994" t="s">
        <v>4703</v>
      </c>
      <c r="E5994" t="s">
        <v>4702</v>
      </c>
      <c r="F5994" t="s">
        <v>4703</v>
      </c>
      <c r="G5994" t="s">
        <v>4687</v>
      </c>
      <c r="H5994" t="s">
        <v>4688</v>
      </c>
    </row>
    <row r="5995" spans="1:8" x14ac:dyDescent="0.25">
      <c r="A5995">
        <v>596680</v>
      </c>
      <c r="B5995" t="s">
        <v>4771</v>
      </c>
      <c r="C5995">
        <v>6108</v>
      </c>
      <c r="D5995" t="s">
        <v>4971</v>
      </c>
      <c r="E5995" t="s">
        <v>4702</v>
      </c>
      <c r="F5995" t="s">
        <v>4703</v>
      </c>
      <c r="G5995" t="s">
        <v>4687</v>
      </c>
      <c r="H5995" t="s">
        <v>4688</v>
      </c>
    </row>
    <row r="5996" spans="1:8" x14ac:dyDescent="0.25">
      <c r="A5996">
        <v>596698</v>
      </c>
      <c r="B5996" t="s">
        <v>1243</v>
      </c>
      <c r="C5996">
        <v>6217</v>
      </c>
      <c r="D5996" t="s">
        <v>636</v>
      </c>
      <c r="E5996" t="s">
        <v>623</v>
      </c>
      <c r="F5996" t="s">
        <v>624</v>
      </c>
      <c r="G5996" t="s">
        <v>625</v>
      </c>
      <c r="H5996" t="s">
        <v>626</v>
      </c>
    </row>
    <row r="5997" spans="1:8" x14ac:dyDescent="0.25">
      <c r="A5997">
        <v>596701</v>
      </c>
      <c r="B5997" t="s">
        <v>2795</v>
      </c>
      <c r="C5997">
        <v>6115</v>
      </c>
      <c r="D5997" t="s">
        <v>4703</v>
      </c>
      <c r="E5997" t="s">
        <v>4702</v>
      </c>
      <c r="F5997" t="s">
        <v>4703</v>
      </c>
      <c r="G5997" t="s">
        <v>4687</v>
      </c>
      <c r="H5997" t="s">
        <v>4688</v>
      </c>
    </row>
    <row r="5998" spans="1:8" x14ac:dyDescent="0.25">
      <c r="A5998">
        <v>596710</v>
      </c>
      <c r="B5998" t="s">
        <v>5183</v>
      </c>
      <c r="C5998">
        <v>6101</v>
      </c>
      <c r="D5998" t="s">
        <v>4787</v>
      </c>
      <c r="E5998" t="s">
        <v>4702</v>
      </c>
      <c r="F5998" t="s">
        <v>4703</v>
      </c>
      <c r="G5998" t="s">
        <v>4687</v>
      </c>
      <c r="H5998" t="s">
        <v>4688</v>
      </c>
    </row>
    <row r="5999" spans="1:8" x14ac:dyDescent="0.25">
      <c r="A5999">
        <v>596728</v>
      </c>
      <c r="B5999" t="s">
        <v>5184</v>
      </c>
      <c r="C5999">
        <v>6115</v>
      </c>
      <c r="D5999" t="s">
        <v>4703</v>
      </c>
      <c r="E5999" t="s">
        <v>4702</v>
      </c>
      <c r="F5999" t="s">
        <v>4703</v>
      </c>
      <c r="G5999" t="s">
        <v>4687</v>
      </c>
      <c r="H5999" t="s">
        <v>4688</v>
      </c>
    </row>
    <row r="6000" spans="1:8" x14ac:dyDescent="0.25">
      <c r="A6000">
        <v>596736</v>
      </c>
      <c r="B6000" t="s">
        <v>2919</v>
      </c>
      <c r="C6000">
        <v>6115</v>
      </c>
      <c r="D6000" t="s">
        <v>4703</v>
      </c>
      <c r="E6000" t="s">
        <v>4702</v>
      </c>
      <c r="F6000" t="s">
        <v>4703</v>
      </c>
      <c r="G6000" t="s">
        <v>4687</v>
      </c>
      <c r="H6000" t="s">
        <v>4688</v>
      </c>
    </row>
    <row r="6001" spans="1:8" x14ac:dyDescent="0.25">
      <c r="A6001">
        <v>596744</v>
      </c>
      <c r="B6001" t="s">
        <v>5185</v>
      </c>
      <c r="C6001">
        <v>6114</v>
      </c>
      <c r="D6001" t="s">
        <v>4701</v>
      </c>
      <c r="E6001" t="s">
        <v>4702</v>
      </c>
      <c r="F6001" t="s">
        <v>4703</v>
      </c>
      <c r="G6001" t="s">
        <v>4687</v>
      </c>
      <c r="H6001" t="s">
        <v>4688</v>
      </c>
    </row>
    <row r="6002" spans="1:8" x14ac:dyDescent="0.25">
      <c r="A6002">
        <v>596752</v>
      </c>
      <c r="B6002" t="s">
        <v>5186</v>
      </c>
      <c r="C6002">
        <v>6101</v>
      </c>
      <c r="D6002" t="s">
        <v>4787</v>
      </c>
      <c r="E6002" t="s">
        <v>4702</v>
      </c>
      <c r="F6002" t="s">
        <v>4703</v>
      </c>
      <c r="G6002" t="s">
        <v>4687</v>
      </c>
      <c r="H6002" t="s">
        <v>4688</v>
      </c>
    </row>
    <row r="6003" spans="1:8" x14ac:dyDescent="0.25">
      <c r="A6003">
        <v>596761</v>
      </c>
      <c r="B6003" t="s">
        <v>5187</v>
      </c>
      <c r="C6003">
        <v>6114</v>
      </c>
      <c r="D6003" t="s">
        <v>4701</v>
      </c>
      <c r="E6003" t="s">
        <v>4702</v>
      </c>
      <c r="F6003" t="s">
        <v>4703</v>
      </c>
      <c r="G6003" t="s">
        <v>4687</v>
      </c>
      <c r="H6003" t="s">
        <v>4688</v>
      </c>
    </row>
    <row r="6004" spans="1:8" x14ac:dyDescent="0.25">
      <c r="A6004">
        <v>596787</v>
      </c>
      <c r="B6004" t="s">
        <v>1718</v>
      </c>
      <c r="C6004">
        <v>6108</v>
      </c>
      <c r="D6004" t="s">
        <v>4971</v>
      </c>
      <c r="E6004" t="s">
        <v>4702</v>
      </c>
      <c r="F6004" t="s">
        <v>4703</v>
      </c>
      <c r="G6004" t="s">
        <v>4687</v>
      </c>
      <c r="H6004" t="s">
        <v>4688</v>
      </c>
    </row>
    <row r="6005" spans="1:8" x14ac:dyDescent="0.25">
      <c r="A6005">
        <v>596795</v>
      </c>
      <c r="B6005" t="s">
        <v>5188</v>
      </c>
      <c r="C6005">
        <v>6108</v>
      </c>
      <c r="D6005" t="s">
        <v>4971</v>
      </c>
      <c r="E6005" t="s">
        <v>4702</v>
      </c>
      <c r="F6005" t="s">
        <v>4703</v>
      </c>
      <c r="G6005" t="s">
        <v>4687</v>
      </c>
      <c r="H6005" t="s">
        <v>4688</v>
      </c>
    </row>
    <row r="6006" spans="1:8" x14ac:dyDescent="0.25">
      <c r="A6006">
        <v>596809</v>
      </c>
      <c r="B6006" t="s">
        <v>5189</v>
      </c>
      <c r="C6006">
        <v>6101</v>
      </c>
      <c r="D6006" t="s">
        <v>4787</v>
      </c>
      <c r="E6006" t="s">
        <v>4702</v>
      </c>
      <c r="F6006" t="s">
        <v>4703</v>
      </c>
      <c r="G6006" t="s">
        <v>4687</v>
      </c>
      <c r="H6006" t="s">
        <v>4688</v>
      </c>
    </row>
    <row r="6007" spans="1:8" x14ac:dyDescent="0.25">
      <c r="A6007">
        <v>596817</v>
      </c>
      <c r="B6007" t="s">
        <v>5190</v>
      </c>
      <c r="C6007">
        <v>6114</v>
      </c>
      <c r="D6007" t="s">
        <v>4701</v>
      </c>
      <c r="E6007" t="s">
        <v>4702</v>
      </c>
      <c r="F6007" t="s">
        <v>4703</v>
      </c>
      <c r="G6007" t="s">
        <v>4687</v>
      </c>
      <c r="H6007" t="s">
        <v>4688</v>
      </c>
    </row>
    <row r="6008" spans="1:8" x14ac:dyDescent="0.25">
      <c r="A6008">
        <v>596825</v>
      </c>
      <c r="B6008" t="s">
        <v>5191</v>
      </c>
      <c r="C6008">
        <v>6101</v>
      </c>
      <c r="D6008" t="s">
        <v>4787</v>
      </c>
      <c r="E6008" t="s">
        <v>4702</v>
      </c>
      <c r="F6008" t="s">
        <v>4703</v>
      </c>
      <c r="G6008" t="s">
        <v>4687</v>
      </c>
      <c r="H6008" t="s">
        <v>4688</v>
      </c>
    </row>
    <row r="6009" spans="1:8" x14ac:dyDescent="0.25">
      <c r="A6009">
        <v>596833</v>
      </c>
      <c r="B6009" t="s">
        <v>5192</v>
      </c>
      <c r="C6009">
        <v>6101</v>
      </c>
      <c r="D6009" t="s">
        <v>4787</v>
      </c>
      <c r="E6009" t="s">
        <v>4702</v>
      </c>
      <c r="F6009" t="s">
        <v>4703</v>
      </c>
      <c r="G6009" t="s">
        <v>4687</v>
      </c>
      <c r="H6009" t="s">
        <v>4688</v>
      </c>
    </row>
    <row r="6010" spans="1:8" x14ac:dyDescent="0.25">
      <c r="A6010">
        <v>596841</v>
      </c>
      <c r="B6010" t="s">
        <v>5193</v>
      </c>
      <c r="C6010">
        <v>6115</v>
      </c>
      <c r="D6010" t="s">
        <v>4703</v>
      </c>
      <c r="E6010" t="s">
        <v>4702</v>
      </c>
      <c r="F6010" t="s">
        <v>4703</v>
      </c>
      <c r="G6010" t="s">
        <v>4687</v>
      </c>
      <c r="H6010" t="s">
        <v>4688</v>
      </c>
    </row>
    <row r="6011" spans="1:8" x14ac:dyDescent="0.25">
      <c r="A6011">
        <v>596850</v>
      </c>
      <c r="B6011" t="s">
        <v>481</v>
      </c>
      <c r="C6011">
        <v>6114</v>
      </c>
      <c r="D6011" t="s">
        <v>4701</v>
      </c>
      <c r="E6011" t="s">
        <v>4702</v>
      </c>
      <c r="F6011" t="s">
        <v>4703</v>
      </c>
      <c r="G6011" t="s">
        <v>4687</v>
      </c>
      <c r="H6011" t="s">
        <v>4688</v>
      </c>
    </row>
    <row r="6012" spans="1:8" x14ac:dyDescent="0.25">
      <c r="A6012">
        <v>596868</v>
      </c>
      <c r="B6012" t="s">
        <v>5194</v>
      </c>
      <c r="C6012">
        <v>6115</v>
      </c>
      <c r="D6012" t="s">
        <v>4703</v>
      </c>
      <c r="E6012" t="s">
        <v>4702</v>
      </c>
      <c r="F6012" t="s">
        <v>4703</v>
      </c>
      <c r="G6012" t="s">
        <v>4687</v>
      </c>
      <c r="H6012" t="s">
        <v>4688</v>
      </c>
    </row>
    <row r="6013" spans="1:8" x14ac:dyDescent="0.25">
      <c r="A6013">
        <v>596876</v>
      </c>
      <c r="B6013" t="s">
        <v>5195</v>
      </c>
      <c r="C6013">
        <v>6115</v>
      </c>
      <c r="D6013" t="s">
        <v>4703</v>
      </c>
      <c r="E6013" t="s">
        <v>4702</v>
      </c>
      <c r="F6013" t="s">
        <v>4703</v>
      </c>
      <c r="G6013" t="s">
        <v>4687</v>
      </c>
      <c r="H6013" t="s">
        <v>4688</v>
      </c>
    </row>
    <row r="6014" spans="1:8" x14ac:dyDescent="0.25">
      <c r="A6014">
        <v>596884</v>
      </c>
      <c r="B6014" t="s">
        <v>5196</v>
      </c>
      <c r="C6014">
        <v>6101</v>
      </c>
      <c r="D6014" t="s">
        <v>4787</v>
      </c>
      <c r="E6014" t="s">
        <v>4702</v>
      </c>
      <c r="F6014" t="s">
        <v>4703</v>
      </c>
      <c r="G6014" t="s">
        <v>4687</v>
      </c>
      <c r="H6014" t="s">
        <v>4688</v>
      </c>
    </row>
    <row r="6015" spans="1:8" x14ac:dyDescent="0.25">
      <c r="A6015">
        <v>596892</v>
      </c>
      <c r="B6015" t="s">
        <v>1244</v>
      </c>
      <c r="C6015">
        <v>6217</v>
      </c>
      <c r="D6015" t="s">
        <v>636</v>
      </c>
      <c r="E6015" t="s">
        <v>623</v>
      </c>
      <c r="F6015" t="s">
        <v>624</v>
      </c>
      <c r="G6015" t="s">
        <v>625</v>
      </c>
      <c r="H6015" t="s">
        <v>626</v>
      </c>
    </row>
    <row r="6016" spans="1:8" x14ac:dyDescent="0.25">
      <c r="A6016">
        <v>596906</v>
      </c>
      <c r="B6016" t="s">
        <v>5197</v>
      </c>
      <c r="C6016">
        <v>6114</v>
      </c>
      <c r="D6016" t="s">
        <v>4701</v>
      </c>
      <c r="E6016" t="s">
        <v>4702</v>
      </c>
      <c r="F6016" t="s">
        <v>4703</v>
      </c>
      <c r="G6016" t="s">
        <v>4687</v>
      </c>
      <c r="H6016" t="s">
        <v>4688</v>
      </c>
    </row>
    <row r="6017" spans="1:8" x14ac:dyDescent="0.25">
      <c r="A6017">
        <v>596914</v>
      </c>
      <c r="B6017" t="s">
        <v>5198</v>
      </c>
      <c r="C6017">
        <v>6101</v>
      </c>
      <c r="D6017" t="s">
        <v>4787</v>
      </c>
      <c r="E6017" t="s">
        <v>4702</v>
      </c>
      <c r="F6017" t="s">
        <v>4703</v>
      </c>
      <c r="G6017" t="s">
        <v>4687</v>
      </c>
      <c r="H6017" t="s">
        <v>4688</v>
      </c>
    </row>
    <row r="6018" spans="1:8" x14ac:dyDescent="0.25">
      <c r="A6018">
        <v>596922</v>
      </c>
      <c r="B6018" t="s">
        <v>1210</v>
      </c>
      <c r="C6018">
        <v>6115</v>
      </c>
      <c r="D6018" t="s">
        <v>4703</v>
      </c>
      <c r="E6018" t="s">
        <v>4702</v>
      </c>
      <c r="F6018" t="s">
        <v>4703</v>
      </c>
      <c r="G6018" t="s">
        <v>4687</v>
      </c>
      <c r="H6018" t="s">
        <v>4688</v>
      </c>
    </row>
    <row r="6019" spans="1:8" x14ac:dyDescent="0.25">
      <c r="A6019">
        <v>596931</v>
      </c>
      <c r="B6019" t="s">
        <v>5199</v>
      </c>
      <c r="C6019">
        <v>6101</v>
      </c>
      <c r="D6019" t="s">
        <v>4787</v>
      </c>
      <c r="E6019" t="s">
        <v>4702</v>
      </c>
      <c r="F6019" t="s">
        <v>4703</v>
      </c>
      <c r="G6019" t="s">
        <v>4687</v>
      </c>
      <c r="H6019" t="s">
        <v>4688</v>
      </c>
    </row>
    <row r="6020" spans="1:8" x14ac:dyDescent="0.25">
      <c r="A6020">
        <v>596949</v>
      </c>
      <c r="B6020" t="s">
        <v>5200</v>
      </c>
      <c r="C6020">
        <v>6115</v>
      </c>
      <c r="D6020" t="s">
        <v>4703</v>
      </c>
      <c r="E6020" t="s">
        <v>4702</v>
      </c>
      <c r="F6020" t="s">
        <v>4703</v>
      </c>
      <c r="G6020" t="s">
        <v>4687</v>
      </c>
      <c r="H6020" t="s">
        <v>4688</v>
      </c>
    </row>
    <row r="6021" spans="1:8" x14ac:dyDescent="0.25">
      <c r="A6021">
        <v>596957</v>
      </c>
      <c r="B6021" t="s">
        <v>5201</v>
      </c>
      <c r="C6021">
        <v>6108</v>
      </c>
      <c r="D6021" t="s">
        <v>4971</v>
      </c>
      <c r="E6021" t="s">
        <v>4702</v>
      </c>
      <c r="F6021" t="s">
        <v>4703</v>
      </c>
      <c r="G6021" t="s">
        <v>4687</v>
      </c>
      <c r="H6021" t="s">
        <v>4688</v>
      </c>
    </row>
    <row r="6022" spans="1:8" x14ac:dyDescent="0.25">
      <c r="A6022">
        <v>596965</v>
      </c>
      <c r="B6022" t="s">
        <v>5202</v>
      </c>
      <c r="C6022">
        <v>6101</v>
      </c>
      <c r="D6022" t="s">
        <v>4787</v>
      </c>
      <c r="E6022" t="s">
        <v>4702</v>
      </c>
      <c r="F6022" t="s">
        <v>4703</v>
      </c>
      <c r="G6022" t="s">
        <v>4687</v>
      </c>
      <c r="H6022" t="s">
        <v>4688</v>
      </c>
    </row>
    <row r="6023" spans="1:8" x14ac:dyDescent="0.25">
      <c r="A6023">
        <v>596973</v>
      </c>
      <c r="B6023" t="s">
        <v>5203</v>
      </c>
      <c r="C6023">
        <v>6114</v>
      </c>
      <c r="D6023" t="s">
        <v>4701</v>
      </c>
      <c r="E6023" t="s">
        <v>4702</v>
      </c>
      <c r="F6023" t="s">
        <v>4703</v>
      </c>
      <c r="G6023" t="s">
        <v>4687</v>
      </c>
      <c r="H6023" t="s">
        <v>4688</v>
      </c>
    </row>
    <row r="6024" spans="1:8" x14ac:dyDescent="0.25">
      <c r="A6024">
        <v>596981</v>
      </c>
      <c r="B6024" t="s">
        <v>5204</v>
      </c>
      <c r="C6024">
        <v>6115</v>
      </c>
      <c r="D6024" t="s">
        <v>4703</v>
      </c>
      <c r="E6024" t="s">
        <v>4702</v>
      </c>
      <c r="F6024" t="s">
        <v>4703</v>
      </c>
      <c r="G6024" t="s">
        <v>4687</v>
      </c>
      <c r="H6024" t="s">
        <v>4688</v>
      </c>
    </row>
    <row r="6025" spans="1:8" x14ac:dyDescent="0.25">
      <c r="A6025">
        <v>596990</v>
      </c>
      <c r="B6025" t="s">
        <v>5205</v>
      </c>
      <c r="C6025">
        <v>6101</v>
      </c>
      <c r="D6025" t="s">
        <v>4787</v>
      </c>
      <c r="E6025" t="s">
        <v>4702</v>
      </c>
      <c r="F6025" t="s">
        <v>4703</v>
      </c>
      <c r="G6025" t="s">
        <v>4687</v>
      </c>
      <c r="H6025" t="s">
        <v>4688</v>
      </c>
    </row>
    <row r="6026" spans="1:8" x14ac:dyDescent="0.25">
      <c r="A6026">
        <v>597007</v>
      </c>
      <c r="B6026" t="s">
        <v>4701</v>
      </c>
      <c r="C6026">
        <v>6114</v>
      </c>
      <c r="D6026" t="s">
        <v>4701</v>
      </c>
      <c r="E6026" t="s">
        <v>4702</v>
      </c>
      <c r="F6026" t="s">
        <v>4703</v>
      </c>
      <c r="G6026" t="s">
        <v>4687</v>
      </c>
      <c r="H6026" t="s">
        <v>4688</v>
      </c>
    </row>
    <row r="6027" spans="1:8" x14ac:dyDescent="0.25">
      <c r="A6027">
        <v>597015</v>
      </c>
      <c r="B6027" t="s">
        <v>5206</v>
      </c>
      <c r="C6027">
        <v>6115</v>
      </c>
      <c r="D6027" t="s">
        <v>4703</v>
      </c>
      <c r="E6027" t="s">
        <v>4702</v>
      </c>
      <c r="F6027" t="s">
        <v>4703</v>
      </c>
      <c r="G6027" t="s">
        <v>4687</v>
      </c>
      <c r="H6027" t="s">
        <v>4688</v>
      </c>
    </row>
    <row r="6028" spans="1:8" x14ac:dyDescent="0.25">
      <c r="A6028">
        <v>597031</v>
      </c>
      <c r="B6028" t="s">
        <v>5207</v>
      </c>
      <c r="C6028">
        <v>6101</v>
      </c>
      <c r="D6028" t="s">
        <v>4787</v>
      </c>
      <c r="E6028" t="s">
        <v>4702</v>
      </c>
      <c r="F6028" t="s">
        <v>4703</v>
      </c>
      <c r="G6028" t="s">
        <v>4687</v>
      </c>
      <c r="H6028" t="s">
        <v>4688</v>
      </c>
    </row>
    <row r="6029" spans="1:8" x14ac:dyDescent="0.25">
      <c r="A6029">
        <v>597040</v>
      </c>
      <c r="B6029" t="s">
        <v>4779</v>
      </c>
      <c r="C6029">
        <v>6101</v>
      </c>
      <c r="D6029" t="s">
        <v>4787</v>
      </c>
      <c r="E6029" t="s">
        <v>4702</v>
      </c>
      <c r="F6029" t="s">
        <v>4703</v>
      </c>
      <c r="G6029" t="s">
        <v>4687</v>
      </c>
      <c r="H6029" t="s">
        <v>4688</v>
      </c>
    </row>
    <row r="6030" spans="1:8" x14ac:dyDescent="0.25">
      <c r="A6030">
        <v>597058</v>
      </c>
      <c r="B6030" t="s">
        <v>5208</v>
      </c>
      <c r="C6030">
        <v>6114</v>
      </c>
      <c r="D6030" t="s">
        <v>4701</v>
      </c>
      <c r="E6030" t="s">
        <v>4702</v>
      </c>
      <c r="F6030" t="s">
        <v>4703</v>
      </c>
      <c r="G6030" t="s">
        <v>4687</v>
      </c>
      <c r="H6030" t="s">
        <v>4688</v>
      </c>
    </row>
    <row r="6031" spans="1:8" x14ac:dyDescent="0.25">
      <c r="A6031">
        <v>597066</v>
      </c>
      <c r="B6031" t="s">
        <v>5209</v>
      </c>
      <c r="C6031">
        <v>6114</v>
      </c>
      <c r="D6031" t="s">
        <v>4701</v>
      </c>
      <c r="E6031" t="s">
        <v>4702</v>
      </c>
      <c r="F6031" t="s">
        <v>4703</v>
      </c>
      <c r="G6031" t="s">
        <v>4687</v>
      </c>
      <c r="H6031" t="s">
        <v>4688</v>
      </c>
    </row>
    <row r="6032" spans="1:8" x14ac:dyDescent="0.25">
      <c r="A6032">
        <v>597074</v>
      </c>
      <c r="B6032" t="s">
        <v>5210</v>
      </c>
      <c r="C6032">
        <v>6101</v>
      </c>
      <c r="D6032" t="s">
        <v>4787</v>
      </c>
      <c r="E6032" t="s">
        <v>4702</v>
      </c>
      <c r="F6032" t="s">
        <v>4703</v>
      </c>
      <c r="G6032" t="s">
        <v>4687</v>
      </c>
      <c r="H6032" t="s">
        <v>4688</v>
      </c>
    </row>
    <row r="6033" spans="1:8" x14ac:dyDescent="0.25">
      <c r="A6033">
        <v>597082</v>
      </c>
      <c r="B6033" t="s">
        <v>100</v>
      </c>
      <c r="C6033">
        <v>6114</v>
      </c>
      <c r="D6033" t="s">
        <v>4701</v>
      </c>
      <c r="E6033" t="s">
        <v>4702</v>
      </c>
      <c r="F6033" t="s">
        <v>4703</v>
      </c>
      <c r="G6033" t="s">
        <v>4687</v>
      </c>
      <c r="H6033" t="s">
        <v>4688</v>
      </c>
    </row>
    <row r="6034" spans="1:8" x14ac:dyDescent="0.25">
      <c r="A6034">
        <v>597091</v>
      </c>
      <c r="B6034" t="s">
        <v>5211</v>
      </c>
      <c r="C6034">
        <v>6115</v>
      </c>
      <c r="D6034" t="s">
        <v>4703</v>
      </c>
      <c r="E6034" t="s">
        <v>4702</v>
      </c>
      <c r="F6034" t="s">
        <v>4703</v>
      </c>
      <c r="G6034" t="s">
        <v>4687</v>
      </c>
      <c r="H6034" t="s">
        <v>4688</v>
      </c>
    </row>
    <row r="6035" spans="1:8" x14ac:dyDescent="0.25">
      <c r="A6035">
        <v>597104</v>
      </c>
      <c r="B6035" t="s">
        <v>1245</v>
      </c>
      <c r="C6035">
        <v>6217</v>
      </c>
      <c r="D6035" t="s">
        <v>636</v>
      </c>
      <c r="E6035" t="s">
        <v>623</v>
      </c>
      <c r="F6035" t="s">
        <v>624</v>
      </c>
      <c r="G6035" t="s">
        <v>625</v>
      </c>
      <c r="H6035" t="s">
        <v>626</v>
      </c>
    </row>
    <row r="6036" spans="1:8" x14ac:dyDescent="0.25">
      <c r="A6036">
        <v>597112</v>
      </c>
      <c r="B6036" t="s">
        <v>29</v>
      </c>
      <c r="C6036">
        <v>6114</v>
      </c>
      <c r="D6036" t="s">
        <v>4701</v>
      </c>
      <c r="E6036" t="s">
        <v>4702</v>
      </c>
      <c r="F6036" t="s">
        <v>4703</v>
      </c>
      <c r="G6036" t="s">
        <v>4687</v>
      </c>
      <c r="H6036" t="s">
        <v>4688</v>
      </c>
    </row>
    <row r="6037" spans="1:8" x14ac:dyDescent="0.25">
      <c r="A6037">
        <v>597121</v>
      </c>
      <c r="B6037" t="s">
        <v>5212</v>
      </c>
      <c r="C6037">
        <v>6114</v>
      </c>
      <c r="D6037" t="s">
        <v>4701</v>
      </c>
      <c r="E6037" t="s">
        <v>4702</v>
      </c>
      <c r="F6037" t="s">
        <v>4703</v>
      </c>
      <c r="G6037" t="s">
        <v>4687</v>
      </c>
      <c r="H6037" t="s">
        <v>4688</v>
      </c>
    </row>
    <row r="6038" spans="1:8" x14ac:dyDescent="0.25">
      <c r="A6038">
        <v>597139</v>
      </c>
      <c r="B6038" t="s">
        <v>5213</v>
      </c>
      <c r="C6038">
        <v>6115</v>
      </c>
      <c r="D6038" t="s">
        <v>4703</v>
      </c>
      <c r="E6038" t="s">
        <v>4702</v>
      </c>
      <c r="F6038" t="s">
        <v>4703</v>
      </c>
      <c r="G6038" t="s">
        <v>4687</v>
      </c>
      <c r="H6038" t="s">
        <v>4688</v>
      </c>
    </row>
    <row r="6039" spans="1:8" x14ac:dyDescent="0.25">
      <c r="A6039">
        <v>597147</v>
      </c>
      <c r="B6039" t="s">
        <v>5214</v>
      </c>
      <c r="C6039">
        <v>6108</v>
      </c>
      <c r="D6039" t="s">
        <v>4971</v>
      </c>
      <c r="E6039" t="s">
        <v>4702</v>
      </c>
      <c r="F6039" t="s">
        <v>4703</v>
      </c>
      <c r="G6039" t="s">
        <v>4687</v>
      </c>
      <c r="H6039" t="s">
        <v>4688</v>
      </c>
    </row>
    <row r="6040" spans="1:8" x14ac:dyDescent="0.25">
      <c r="A6040">
        <v>597155</v>
      </c>
      <c r="B6040" t="s">
        <v>2443</v>
      </c>
      <c r="C6040">
        <v>6101</v>
      </c>
      <c r="D6040" t="s">
        <v>4787</v>
      </c>
      <c r="E6040" t="s">
        <v>4702</v>
      </c>
      <c r="F6040" t="s">
        <v>4703</v>
      </c>
      <c r="G6040" t="s">
        <v>4687</v>
      </c>
      <c r="H6040" t="s">
        <v>4688</v>
      </c>
    </row>
    <row r="6041" spans="1:8" x14ac:dyDescent="0.25">
      <c r="A6041">
        <v>597163</v>
      </c>
      <c r="B6041" t="s">
        <v>1037</v>
      </c>
      <c r="C6041">
        <v>6101</v>
      </c>
      <c r="D6041" t="s">
        <v>4787</v>
      </c>
      <c r="E6041" t="s">
        <v>4702</v>
      </c>
      <c r="F6041" t="s">
        <v>4703</v>
      </c>
      <c r="G6041" t="s">
        <v>4687</v>
      </c>
      <c r="H6041" t="s">
        <v>4688</v>
      </c>
    </row>
    <row r="6042" spans="1:8" x14ac:dyDescent="0.25">
      <c r="A6042">
        <v>597171</v>
      </c>
      <c r="B6042" t="s">
        <v>1246</v>
      </c>
      <c r="C6042">
        <v>6217</v>
      </c>
      <c r="D6042" t="s">
        <v>636</v>
      </c>
      <c r="E6042" t="s">
        <v>623</v>
      </c>
      <c r="F6042" t="s">
        <v>624</v>
      </c>
      <c r="G6042" t="s">
        <v>625</v>
      </c>
      <c r="H6042" t="s">
        <v>626</v>
      </c>
    </row>
    <row r="6043" spans="1:8" x14ac:dyDescent="0.25">
      <c r="A6043">
        <v>597180</v>
      </c>
      <c r="B6043" t="s">
        <v>2063</v>
      </c>
      <c r="C6043">
        <v>8103</v>
      </c>
      <c r="D6043" t="s">
        <v>2063</v>
      </c>
      <c r="E6043" t="s">
        <v>2064</v>
      </c>
      <c r="F6043" t="s">
        <v>2063</v>
      </c>
      <c r="G6043" t="s">
        <v>1998</v>
      </c>
      <c r="H6043" t="s">
        <v>1999</v>
      </c>
    </row>
    <row r="6044" spans="1:8" x14ac:dyDescent="0.25">
      <c r="A6044">
        <v>597198</v>
      </c>
      <c r="B6044" t="s">
        <v>2183</v>
      </c>
      <c r="C6044">
        <v>8103</v>
      </c>
      <c r="D6044" t="s">
        <v>2063</v>
      </c>
      <c r="E6044" t="s">
        <v>2064</v>
      </c>
      <c r="F6044" t="s">
        <v>2063</v>
      </c>
      <c r="G6044" t="s">
        <v>1998</v>
      </c>
      <c r="H6044" t="s">
        <v>1999</v>
      </c>
    </row>
    <row r="6045" spans="1:8" x14ac:dyDescent="0.25">
      <c r="A6045">
        <v>597201</v>
      </c>
      <c r="B6045" t="s">
        <v>2184</v>
      </c>
      <c r="C6045">
        <v>8114</v>
      </c>
      <c r="D6045" t="s">
        <v>2082</v>
      </c>
      <c r="E6045" t="s">
        <v>2064</v>
      </c>
      <c r="F6045" t="s">
        <v>2063</v>
      </c>
      <c r="G6045" t="s">
        <v>1998</v>
      </c>
      <c r="H6045" t="s">
        <v>1999</v>
      </c>
    </row>
    <row r="6046" spans="1:8" x14ac:dyDescent="0.25">
      <c r="A6046">
        <v>597210</v>
      </c>
      <c r="B6046" t="s">
        <v>2185</v>
      </c>
      <c r="C6046">
        <v>8114</v>
      </c>
      <c r="D6046" t="s">
        <v>2082</v>
      </c>
      <c r="E6046" t="s">
        <v>2064</v>
      </c>
      <c r="F6046" t="s">
        <v>2063</v>
      </c>
      <c r="G6046" t="s">
        <v>1998</v>
      </c>
      <c r="H6046" t="s">
        <v>1999</v>
      </c>
    </row>
    <row r="6047" spans="1:8" x14ac:dyDescent="0.25">
      <c r="A6047">
        <v>597228</v>
      </c>
      <c r="B6047" t="s">
        <v>2186</v>
      </c>
      <c r="C6047">
        <v>8120</v>
      </c>
      <c r="D6047" t="s">
        <v>2073</v>
      </c>
      <c r="E6047" t="s">
        <v>2064</v>
      </c>
      <c r="F6047" t="s">
        <v>2063</v>
      </c>
      <c r="G6047" t="s">
        <v>1998</v>
      </c>
      <c r="H6047" t="s">
        <v>1999</v>
      </c>
    </row>
    <row r="6048" spans="1:8" x14ac:dyDescent="0.25">
      <c r="A6048">
        <v>597252</v>
      </c>
      <c r="B6048" t="s">
        <v>2187</v>
      </c>
      <c r="C6048">
        <v>8103</v>
      </c>
      <c r="D6048" t="s">
        <v>2063</v>
      </c>
      <c r="E6048" t="s">
        <v>2064</v>
      </c>
      <c r="F6048" t="s">
        <v>2063</v>
      </c>
      <c r="G6048" t="s">
        <v>1998</v>
      </c>
      <c r="H6048" t="s">
        <v>1999</v>
      </c>
    </row>
    <row r="6049" spans="1:8" x14ac:dyDescent="0.25">
      <c r="A6049">
        <v>597287</v>
      </c>
      <c r="B6049" t="s">
        <v>2188</v>
      </c>
      <c r="C6049">
        <v>8120</v>
      </c>
      <c r="D6049" t="s">
        <v>2073</v>
      </c>
      <c r="E6049" t="s">
        <v>2064</v>
      </c>
      <c r="F6049" t="s">
        <v>2063</v>
      </c>
      <c r="G6049" t="s">
        <v>1998</v>
      </c>
      <c r="H6049" t="s">
        <v>1999</v>
      </c>
    </row>
    <row r="6050" spans="1:8" x14ac:dyDescent="0.25">
      <c r="A6050">
        <v>597317</v>
      </c>
      <c r="B6050" t="s">
        <v>2189</v>
      </c>
      <c r="C6050">
        <v>8103</v>
      </c>
      <c r="D6050" t="s">
        <v>2063</v>
      </c>
      <c r="E6050" t="s">
        <v>2064</v>
      </c>
      <c r="F6050" t="s">
        <v>2063</v>
      </c>
      <c r="G6050" t="s">
        <v>1998</v>
      </c>
      <c r="H6050" t="s">
        <v>1999</v>
      </c>
    </row>
    <row r="6051" spans="1:8" x14ac:dyDescent="0.25">
      <c r="A6051">
        <v>597325</v>
      </c>
      <c r="B6051" t="s">
        <v>2190</v>
      </c>
      <c r="C6051">
        <v>8114</v>
      </c>
      <c r="D6051" t="s">
        <v>2082</v>
      </c>
      <c r="E6051" t="s">
        <v>2064</v>
      </c>
      <c r="F6051" t="s">
        <v>2063</v>
      </c>
      <c r="G6051" t="s">
        <v>1998</v>
      </c>
      <c r="H6051" t="s">
        <v>1999</v>
      </c>
    </row>
    <row r="6052" spans="1:8" x14ac:dyDescent="0.25">
      <c r="A6052">
        <v>597341</v>
      </c>
      <c r="B6052" t="s">
        <v>2191</v>
      </c>
      <c r="C6052">
        <v>8114</v>
      </c>
      <c r="D6052" t="s">
        <v>2082</v>
      </c>
      <c r="E6052" t="s">
        <v>2064</v>
      </c>
      <c r="F6052" t="s">
        <v>2063</v>
      </c>
      <c r="G6052" t="s">
        <v>1998</v>
      </c>
      <c r="H6052" t="s">
        <v>1999</v>
      </c>
    </row>
    <row r="6053" spans="1:8" x14ac:dyDescent="0.25">
      <c r="A6053">
        <v>597350</v>
      </c>
      <c r="B6053" t="s">
        <v>2192</v>
      </c>
      <c r="C6053">
        <v>8103</v>
      </c>
      <c r="D6053" t="s">
        <v>2063</v>
      </c>
      <c r="E6053" t="s">
        <v>2064</v>
      </c>
      <c r="F6053" t="s">
        <v>2063</v>
      </c>
      <c r="G6053" t="s">
        <v>1998</v>
      </c>
      <c r="H6053" t="s">
        <v>1999</v>
      </c>
    </row>
    <row r="6054" spans="1:8" x14ac:dyDescent="0.25">
      <c r="A6054">
        <v>597368</v>
      </c>
      <c r="B6054" t="s">
        <v>2193</v>
      </c>
      <c r="C6054">
        <v>8120</v>
      </c>
      <c r="D6054" t="s">
        <v>2073</v>
      </c>
      <c r="E6054" t="s">
        <v>2064</v>
      </c>
      <c r="F6054" t="s">
        <v>2063</v>
      </c>
      <c r="G6054" t="s">
        <v>1998</v>
      </c>
      <c r="H6054" t="s">
        <v>1999</v>
      </c>
    </row>
    <row r="6055" spans="1:8" x14ac:dyDescent="0.25">
      <c r="A6055">
        <v>597392</v>
      </c>
      <c r="B6055" t="s">
        <v>2194</v>
      </c>
      <c r="C6055">
        <v>8114</v>
      </c>
      <c r="D6055" t="s">
        <v>2082</v>
      </c>
      <c r="E6055" t="s">
        <v>2064</v>
      </c>
      <c r="F6055" t="s">
        <v>2063</v>
      </c>
      <c r="G6055" t="s">
        <v>1998</v>
      </c>
      <c r="H6055" t="s">
        <v>1999</v>
      </c>
    </row>
    <row r="6056" spans="1:8" x14ac:dyDescent="0.25">
      <c r="A6056">
        <v>597414</v>
      </c>
      <c r="B6056" t="s">
        <v>2626</v>
      </c>
      <c r="C6056">
        <v>7110</v>
      </c>
      <c r="D6056" t="s">
        <v>2286</v>
      </c>
      <c r="E6056" t="s">
        <v>2281</v>
      </c>
      <c r="F6056" t="s">
        <v>2280</v>
      </c>
      <c r="G6056" t="s">
        <v>2277</v>
      </c>
      <c r="H6056" t="s">
        <v>2278</v>
      </c>
    </row>
    <row r="6057" spans="1:8" x14ac:dyDescent="0.25">
      <c r="A6057">
        <v>597431</v>
      </c>
      <c r="B6057" t="s">
        <v>1688</v>
      </c>
      <c r="C6057">
        <v>8114</v>
      </c>
      <c r="D6057" t="s">
        <v>2082</v>
      </c>
      <c r="E6057" t="s">
        <v>2064</v>
      </c>
      <c r="F6057" t="s">
        <v>2063</v>
      </c>
      <c r="G6057" t="s">
        <v>1998</v>
      </c>
      <c r="H6057" t="s">
        <v>1999</v>
      </c>
    </row>
    <row r="6058" spans="1:8" x14ac:dyDescent="0.25">
      <c r="A6058">
        <v>597449</v>
      </c>
      <c r="B6058" t="s">
        <v>2195</v>
      </c>
      <c r="C6058">
        <v>8114</v>
      </c>
      <c r="D6058" t="s">
        <v>2082</v>
      </c>
      <c r="E6058" t="s">
        <v>2064</v>
      </c>
      <c r="F6058" t="s">
        <v>2063</v>
      </c>
      <c r="G6058" t="s">
        <v>1998</v>
      </c>
      <c r="H6058" t="s">
        <v>1999</v>
      </c>
    </row>
    <row r="6059" spans="1:8" x14ac:dyDescent="0.25">
      <c r="A6059">
        <v>597457</v>
      </c>
      <c r="B6059" t="s">
        <v>2196</v>
      </c>
      <c r="C6059">
        <v>8120</v>
      </c>
      <c r="D6059" t="s">
        <v>2073</v>
      </c>
      <c r="E6059" t="s">
        <v>2064</v>
      </c>
      <c r="F6059" t="s">
        <v>2063</v>
      </c>
      <c r="G6059" t="s">
        <v>1998</v>
      </c>
      <c r="H6059" t="s">
        <v>1999</v>
      </c>
    </row>
    <row r="6060" spans="1:8" x14ac:dyDescent="0.25">
      <c r="A6060">
        <v>597473</v>
      </c>
      <c r="B6060" t="s">
        <v>2197</v>
      </c>
      <c r="C6060">
        <v>8103</v>
      </c>
      <c r="D6060" t="s">
        <v>2063</v>
      </c>
      <c r="E6060" t="s">
        <v>2064</v>
      </c>
      <c r="F6060" t="s">
        <v>2063</v>
      </c>
      <c r="G6060" t="s">
        <v>1998</v>
      </c>
      <c r="H6060" t="s">
        <v>1999</v>
      </c>
    </row>
    <row r="6061" spans="1:8" x14ac:dyDescent="0.25">
      <c r="A6061">
        <v>597481</v>
      </c>
      <c r="B6061" t="s">
        <v>1960</v>
      </c>
      <c r="C6061">
        <v>8103</v>
      </c>
      <c r="D6061" t="s">
        <v>2063</v>
      </c>
      <c r="E6061" t="s">
        <v>2064</v>
      </c>
      <c r="F6061" t="s">
        <v>2063</v>
      </c>
      <c r="G6061" t="s">
        <v>1998</v>
      </c>
      <c r="H6061" t="s">
        <v>1999</v>
      </c>
    </row>
    <row r="6062" spans="1:8" x14ac:dyDescent="0.25">
      <c r="A6062">
        <v>597511</v>
      </c>
      <c r="B6062" t="s">
        <v>2198</v>
      </c>
      <c r="C6062">
        <v>8114</v>
      </c>
      <c r="D6062" t="s">
        <v>2082</v>
      </c>
      <c r="E6062" t="s">
        <v>2064</v>
      </c>
      <c r="F6062" t="s">
        <v>2063</v>
      </c>
      <c r="G6062" t="s">
        <v>1998</v>
      </c>
      <c r="H6062" t="s">
        <v>1999</v>
      </c>
    </row>
    <row r="6063" spans="1:8" x14ac:dyDescent="0.25">
      <c r="A6063">
        <v>597520</v>
      </c>
      <c r="B6063" t="s">
        <v>2082</v>
      </c>
      <c r="C6063">
        <v>8114</v>
      </c>
      <c r="D6063" t="s">
        <v>2082</v>
      </c>
      <c r="E6063" t="s">
        <v>2064</v>
      </c>
      <c r="F6063" t="s">
        <v>2063</v>
      </c>
      <c r="G6063" t="s">
        <v>1998</v>
      </c>
      <c r="H6063" t="s">
        <v>1999</v>
      </c>
    </row>
    <row r="6064" spans="1:8" x14ac:dyDescent="0.25">
      <c r="A6064">
        <v>597538</v>
      </c>
      <c r="B6064" t="s">
        <v>2199</v>
      </c>
      <c r="C6064">
        <v>8103</v>
      </c>
      <c r="D6064" t="s">
        <v>2063</v>
      </c>
      <c r="E6064" t="s">
        <v>2064</v>
      </c>
      <c r="F6064" t="s">
        <v>2063</v>
      </c>
      <c r="G6064" t="s">
        <v>1998</v>
      </c>
      <c r="H6064" t="s">
        <v>1999</v>
      </c>
    </row>
    <row r="6065" spans="1:8" x14ac:dyDescent="0.25">
      <c r="A6065">
        <v>597546</v>
      </c>
      <c r="B6065" t="s">
        <v>2200</v>
      </c>
      <c r="C6065">
        <v>8103</v>
      </c>
      <c r="D6065" t="s">
        <v>2063</v>
      </c>
      <c r="E6065" t="s">
        <v>2064</v>
      </c>
      <c r="F6065" t="s">
        <v>2063</v>
      </c>
      <c r="G6065" t="s">
        <v>1998</v>
      </c>
      <c r="H6065" t="s">
        <v>1999</v>
      </c>
    </row>
    <row r="6066" spans="1:8" x14ac:dyDescent="0.25">
      <c r="A6066">
        <v>597554</v>
      </c>
      <c r="B6066" t="s">
        <v>2201</v>
      </c>
      <c r="C6066">
        <v>8114</v>
      </c>
      <c r="D6066" t="s">
        <v>2082</v>
      </c>
      <c r="E6066" t="s">
        <v>2064</v>
      </c>
      <c r="F6066" t="s">
        <v>2063</v>
      </c>
      <c r="G6066" t="s">
        <v>1998</v>
      </c>
      <c r="H6066" t="s">
        <v>1999</v>
      </c>
    </row>
    <row r="6067" spans="1:8" x14ac:dyDescent="0.25">
      <c r="A6067">
        <v>597571</v>
      </c>
      <c r="B6067" t="s">
        <v>2202</v>
      </c>
      <c r="C6067">
        <v>8114</v>
      </c>
      <c r="D6067" t="s">
        <v>2082</v>
      </c>
      <c r="E6067" t="s">
        <v>2064</v>
      </c>
      <c r="F6067" t="s">
        <v>2063</v>
      </c>
      <c r="G6067" t="s">
        <v>1998</v>
      </c>
      <c r="H6067" t="s">
        <v>1999</v>
      </c>
    </row>
    <row r="6068" spans="1:8" x14ac:dyDescent="0.25">
      <c r="A6068">
        <v>597589</v>
      </c>
      <c r="B6068" t="s">
        <v>723</v>
      </c>
      <c r="C6068">
        <v>8103</v>
      </c>
      <c r="D6068" t="s">
        <v>2063</v>
      </c>
      <c r="E6068" t="s">
        <v>2064</v>
      </c>
      <c r="F6068" t="s">
        <v>2063</v>
      </c>
      <c r="G6068" t="s">
        <v>1998</v>
      </c>
      <c r="H6068" t="s">
        <v>1999</v>
      </c>
    </row>
    <row r="6069" spans="1:8" x14ac:dyDescent="0.25">
      <c r="A6069">
        <v>597601</v>
      </c>
      <c r="B6069" t="s">
        <v>2203</v>
      </c>
      <c r="C6069">
        <v>8120</v>
      </c>
      <c r="D6069" t="s">
        <v>2073</v>
      </c>
      <c r="E6069" t="s">
        <v>2064</v>
      </c>
      <c r="F6069" t="s">
        <v>2063</v>
      </c>
      <c r="G6069" t="s">
        <v>1998</v>
      </c>
      <c r="H6069" t="s">
        <v>1999</v>
      </c>
    </row>
    <row r="6070" spans="1:8" x14ac:dyDescent="0.25">
      <c r="A6070">
        <v>597635</v>
      </c>
      <c r="B6070" t="s">
        <v>2204</v>
      </c>
      <c r="C6070">
        <v>8114</v>
      </c>
      <c r="D6070" t="s">
        <v>2082</v>
      </c>
      <c r="E6070" t="s">
        <v>2064</v>
      </c>
      <c r="F6070" t="s">
        <v>2063</v>
      </c>
      <c r="G6070" t="s">
        <v>1998</v>
      </c>
      <c r="H6070" t="s">
        <v>1999</v>
      </c>
    </row>
    <row r="6071" spans="1:8" x14ac:dyDescent="0.25">
      <c r="A6071">
        <v>597678</v>
      </c>
      <c r="B6071" t="s">
        <v>2627</v>
      </c>
      <c r="C6071">
        <v>7110</v>
      </c>
      <c r="D6071" t="s">
        <v>2286</v>
      </c>
      <c r="E6071" t="s">
        <v>2281</v>
      </c>
      <c r="F6071" t="s">
        <v>2280</v>
      </c>
      <c r="G6071" t="s">
        <v>2277</v>
      </c>
      <c r="H6071" t="s">
        <v>2278</v>
      </c>
    </row>
    <row r="6072" spans="1:8" x14ac:dyDescent="0.25">
      <c r="A6072">
        <v>597686</v>
      </c>
      <c r="B6072" t="s">
        <v>2628</v>
      </c>
      <c r="C6072">
        <v>7110</v>
      </c>
      <c r="D6072" t="s">
        <v>2286</v>
      </c>
      <c r="E6072" t="s">
        <v>2281</v>
      </c>
      <c r="F6072" t="s">
        <v>2280</v>
      </c>
      <c r="G6072" t="s">
        <v>2277</v>
      </c>
      <c r="H6072" t="s">
        <v>2278</v>
      </c>
    </row>
    <row r="6073" spans="1:8" x14ac:dyDescent="0.25">
      <c r="A6073">
        <v>597716</v>
      </c>
      <c r="B6073" t="s">
        <v>2205</v>
      </c>
      <c r="C6073">
        <v>8114</v>
      </c>
      <c r="D6073" t="s">
        <v>2082</v>
      </c>
      <c r="E6073" t="s">
        <v>2064</v>
      </c>
      <c r="F6073" t="s">
        <v>2063</v>
      </c>
      <c r="G6073" t="s">
        <v>1998</v>
      </c>
      <c r="H6073" t="s">
        <v>1999</v>
      </c>
    </row>
    <row r="6074" spans="1:8" x14ac:dyDescent="0.25">
      <c r="A6074">
        <v>597724</v>
      </c>
      <c r="B6074" t="s">
        <v>2206</v>
      </c>
      <c r="C6074">
        <v>8103</v>
      </c>
      <c r="D6074" t="s">
        <v>2063</v>
      </c>
      <c r="E6074" t="s">
        <v>2064</v>
      </c>
      <c r="F6074" t="s">
        <v>2063</v>
      </c>
      <c r="G6074" t="s">
        <v>1998</v>
      </c>
      <c r="H6074" t="s">
        <v>1999</v>
      </c>
    </row>
    <row r="6075" spans="1:8" x14ac:dyDescent="0.25">
      <c r="A6075">
        <v>597741</v>
      </c>
      <c r="B6075" t="s">
        <v>2207</v>
      </c>
      <c r="C6075">
        <v>8103</v>
      </c>
      <c r="D6075" t="s">
        <v>2063</v>
      </c>
      <c r="E6075" t="s">
        <v>2064</v>
      </c>
      <c r="F6075" t="s">
        <v>2063</v>
      </c>
      <c r="G6075" t="s">
        <v>1998</v>
      </c>
      <c r="H6075" t="s">
        <v>1999</v>
      </c>
    </row>
    <row r="6076" spans="1:8" x14ac:dyDescent="0.25">
      <c r="A6076">
        <v>597775</v>
      </c>
      <c r="B6076" t="s">
        <v>2208</v>
      </c>
      <c r="C6076">
        <v>8114</v>
      </c>
      <c r="D6076" t="s">
        <v>2082</v>
      </c>
      <c r="E6076" t="s">
        <v>2064</v>
      </c>
      <c r="F6076" t="s">
        <v>2063</v>
      </c>
      <c r="G6076" t="s">
        <v>1998</v>
      </c>
      <c r="H6076" t="s">
        <v>1999</v>
      </c>
    </row>
    <row r="6077" spans="1:8" x14ac:dyDescent="0.25">
      <c r="A6077">
        <v>597783</v>
      </c>
      <c r="B6077" t="s">
        <v>2073</v>
      </c>
      <c r="C6077">
        <v>8120</v>
      </c>
      <c r="D6077" t="s">
        <v>2073</v>
      </c>
      <c r="E6077" t="s">
        <v>2064</v>
      </c>
      <c r="F6077" t="s">
        <v>2063</v>
      </c>
      <c r="G6077" t="s">
        <v>1998</v>
      </c>
      <c r="H6077" t="s">
        <v>1999</v>
      </c>
    </row>
    <row r="6078" spans="1:8" x14ac:dyDescent="0.25">
      <c r="A6078">
        <v>597791</v>
      </c>
      <c r="B6078" t="s">
        <v>2209</v>
      </c>
      <c r="C6078">
        <v>8120</v>
      </c>
      <c r="D6078" t="s">
        <v>2073</v>
      </c>
      <c r="E6078" t="s">
        <v>2064</v>
      </c>
      <c r="F6078" t="s">
        <v>2063</v>
      </c>
      <c r="G6078" t="s">
        <v>1998</v>
      </c>
      <c r="H6078" t="s">
        <v>1999</v>
      </c>
    </row>
    <row r="6079" spans="1:8" x14ac:dyDescent="0.25">
      <c r="A6079">
        <v>597813</v>
      </c>
      <c r="B6079" t="s">
        <v>2210</v>
      </c>
      <c r="C6079">
        <v>8114</v>
      </c>
      <c r="D6079" t="s">
        <v>2082</v>
      </c>
      <c r="E6079" t="s">
        <v>2064</v>
      </c>
      <c r="F6079" t="s">
        <v>2063</v>
      </c>
      <c r="G6079" t="s">
        <v>1998</v>
      </c>
      <c r="H6079" t="s">
        <v>1999</v>
      </c>
    </row>
    <row r="6080" spans="1:8" x14ac:dyDescent="0.25">
      <c r="A6080">
        <v>597821</v>
      </c>
      <c r="B6080" t="s">
        <v>1866</v>
      </c>
      <c r="C6080">
        <v>8117</v>
      </c>
      <c r="D6080" t="s">
        <v>2006</v>
      </c>
      <c r="E6080" t="s">
        <v>2007</v>
      </c>
      <c r="F6080" t="s">
        <v>2006</v>
      </c>
      <c r="G6080" t="s">
        <v>1998</v>
      </c>
      <c r="H6080" t="s">
        <v>1999</v>
      </c>
    </row>
    <row r="6081" spans="1:8" x14ac:dyDescent="0.25">
      <c r="A6081">
        <v>597872</v>
      </c>
      <c r="B6081" t="s">
        <v>2211</v>
      </c>
      <c r="C6081">
        <v>8103</v>
      </c>
      <c r="D6081" t="s">
        <v>2063</v>
      </c>
      <c r="E6081" t="s">
        <v>2064</v>
      </c>
      <c r="F6081" t="s">
        <v>2063</v>
      </c>
      <c r="G6081" t="s">
        <v>1998</v>
      </c>
      <c r="H6081" t="s">
        <v>1999</v>
      </c>
    </row>
    <row r="6082" spans="1:8" x14ac:dyDescent="0.25">
      <c r="A6082">
        <v>597881</v>
      </c>
      <c r="B6082" t="s">
        <v>2212</v>
      </c>
      <c r="C6082">
        <v>8103</v>
      </c>
      <c r="D6082" t="s">
        <v>2063</v>
      </c>
      <c r="E6082" t="s">
        <v>2064</v>
      </c>
      <c r="F6082" t="s">
        <v>2063</v>
      </c>
      <c r="G6082" t="s">
        <v>1998</v>
      </c>
      <c r="H6082" t="s">
        <v>1999</v>
      </c>
    </row>
    <row r="6083" spans="1:8" x14ac:dyDescent="0.25">
      <c r="A6083">
        <v>597899</v>
      </c>
      <c r="B6083" t="s">
        <v>2213</v>
      </c>
      <c r="C6083">
        <v>8103</v>
      </c>
      <c r="D6083" t="s">
        <v>2063</v>
      </c>
      <c r="E6083" t="s">
        <v>2064</v>
      </c>
      <c r="F6083" t="s">
        <v>2063</v>
      </c>
      <c r="G6083" t="s">
        <v>1998</v>
      </c>
      <c r="H6083" t="s">
        <v>1999</v>
      </c>
    </row>
    <row r="6084" spans="1:8" x14ac:dyDescent="0.25">
      <c r="A6084">
        <v>597911</v>
      </c>
      <c r="B6084" t="s">
        <v>2214</v>
      </c>
      <c r="C6084">
        <v>8114</v>
      </c>
      <c r="D6084" t="s">
        <v>2082</v>
      </c>
      <c r="E6084" t="s">
        <v>2064</v>
      </c>
      <c r="F6084" t="s">
        <v>2063</v>
      </c>
      <c r="G6084" t="s">
        <v>1998</v>
      </c>
      <c r="H6084" t="s">
        <v>1999</v>
      </c>
    </row>
    <row r="6085" spans="1:8" x14ac:dyDescent="0.25">
      <c r="A6085">
        <v>597937</v>
      </c>
      <c r="B6085" t="s">
        <v>2215</v>
      </c>
      <c r="C6085">
        <v>8114</v>
      </c>
      <c r="D6085" t="s">
        <v>2082</v>
      </c>
      <c r="E6085" t="s">
        <v>2064</v>
      </c>
      <c r="F6085" t="s">
        <v>2063</v>
      </c>
      <c r="G6085" t="s">
        <v>1998</v>
      </c>
      <c r="H6085" t="s">
        <v>1999</v>
      </c>
    </row>
    <row r="6086" spans="1:8" x14ac:dyDescent="0.25">
      <c r="A6086">
        <v>597945</v>
      </c>
      <c r="B6086" t="s">
        <v>2216</v>
      </c>
      <c r="C6086">
        <v>8103</v>
      </c>
      <c r="D6086" t="s">
        <v>2063</v>
      </c>
      <c r="E6086" t="s">
        <v>2064</v>
      </c>
      <c r="F6086" t="s">
        <v>2063</v>
      </c>
      <c r="G6086" t="s">
        <v>1998</v>
      </c>
      <c r="H6086" t="s">
        <v>1999</v>
      </c>
    </row>
    <row r="6087" spans="1:8" x14ac:dyDescent="0.25">
      <c r="A6087">
        <v>597961</v>
      </c>
      <c r="B6087" t="s">
        <v>2217</v>
      </c>
      <c r="C6087">
        <v>8103</v>
      </c>
      <c r="D6087" t="s">
        <v>2063</v>
      </c>
      <c r="E6087" t="s">
        <v>2064</v>
      </c>
      <c r="F6087" t="s">
        <v>2063</v>
      </c>
      <c r="G6087" t="s">
        <v>1998</v>
      </c>
      <c r="H6087" t="s">
        <v>1999</v>
      </c>
    </row>
    <row r="6088" spans="1:8" x14ac:dyDescent="0.25">
      <c r="A6088">
        <v>597970</v>
      </c>
      <c r="B6088" t="s">
        <v>2218</v>
      </c>
      <c r="C6088">
        <v>8114</v>
      </c>
      <c r="D6088" t="s">
        <v>2082</v>
      </c>
      <c r="E6088" t="s">
        <v>2064</v>
      </c>
      <c r="F6088" t="s">
        <v>2063</v>
      </c>
      <c r="G6088" t="s">
        <v>1998</v>
      </c>
      <c r="H6088" t="s">
        <v>1999</v>
      </c>
    </row>
    <row r="6089" spans="1:8" x14ac:dyDescent="0.25">
      <c r="A6089">
        <v>597988</v>
      </c>
      <c r="B6089" t="s">
        <v>2219</v>
      </c>
      <c r="C6089">
        <v>8114</v>
      </c>
      <c r="D6089" t="s">
        <v>2082</v>
      </c>
      <c r="E6089" t="s">
        <v>2064</v>
      </c>
      <c r="F6089" t="s">
        <v>2063</v>
      </c>
      <c r="G6089" t="s">
        <v>1998</v>
      </c>
      <c r="H6089" t="s">
        <v>1999</v>
      </c>
    </row>
    <row r="6090" spans="1:8" x14ac:dyDescent="0.25">
      <c r="A6090">
        <v>597996</v>
      </c>
      <c r="B6090" t="s">
        <v>2629</v>
      </c>
      <c r="C6090">
        <v>7102</v>
      </c>
      <c r="D6090" t="s">
        <v>2387</v>
      </c>
      <c r="E6090" t="s">
        <v>2388</v>
      </c>
      <c r="F6090" t="s">
        <v>2387</v>
      </c>
      <c r="G6090" t="s">
        <v>2277</v>
      </c>
      <c r="H6090" t="s">
        <v>2278</v>
      </c>
    </row>
    <row r="6091" spans="1:8" x14ac:dyDescent="0.25">
      <c r="A6091">
        <v>598003</v>
      </c>
      <c r="B6091" t="s">
        <v>2018</v>
      </c>
      <c r="C6091">
        <v>8106</v>
      </c>
      <c r="D6091" t="s">
        <v>2018</v>
      </c>
      <c r="E6091" t="s">
        <v>2017</v>
      </c>
      <c r="F6091" t="s">
        <v>2018</v>
      </c>
      <c r="G6091" t="s">
        <v>1998</v>
      </c>
      <c r="H6091" t="s">
        <v>1999</v>
      </c>
    </row>
    <row r="6092" spans="1:8" x14ac:dyDescent="0.25">
      <c r="A6092">
        <v>598011</v>
      </c>
      <c r="B6092" t="s">
        <v>2220</v>
      </c>
      <c r="C6092">
        <v>8106</v>
      </c>
      <c r="D6092" t="s">
        <v>2018</v>
      </c>
      <c r="E6092" t="s">
        <v>2017</v>
      </c>
      <c r="F6092" t="s">
        <v>2018</v>
      </c>
      <c r="G6092" t="s">
        <v>1998</v>
      </c>
      <c r="H6092" t="s">
        <v>1999</v>
      </c>
    </row>
    <row r="6093" spans="1:8" x14ac:dyDescent="0.25">
      <c r="A6093">
        <v>598020</v>
      </c>
      <c r="B6093" t="s">
        <v>1903</v>
      </c>
      <c r="C6093">
        <v>8107</v>
      </c>
      <c r="D6093" t="s">
        <v>2022</v>
      </c>
      <c r="E6093" t="s">
        <v>2017</v>
      </c>
      <c r="F6093" t="s">
        <v>2018</v>
      </c>
      <c r="G6093" t="s">
        <v>1998</v>
      </c>
      <c r="H6093" t="s">
        <v>1999</v>
      </c>
    </row>
    <row r="6094" spans="1:8" x14ac:dyDescent="0.25">
      <c r="A6094">
        <v>598038</v>
      </c>
      <c r="B6094" t="s">
        <v>2221</v>
      </c>
      <c r="C6094">
        <v>8106</v>
      </c>
      <c r="D6094" t="s">
        <v>2018</v>
      </c>
      <c r="E6094" t="s">
        <v>2017</v>
      </c>
      <c r="F6094" t="s">
        <v>2018</v>
      </c>
      <c r="G6094" t="s">
        <v>1998</v>
      </c>
      <c r="H6094" t="s">
        <v>1999</v>
      </c>
    </row>
    <row r="6095" spans="1:8" x14ac:dyDescent="0.25">
      <c r="A6095">
        <v>598046</v>
      </c>
      <c r="B6095" t="s">
        <v>2222</v>
      </c>
      <c r="C6095">
        <v>8106</v>
      </c>
      <c r="D6095" t="s">
        <v>2018</v>
      </c>
      <c r="E6095" t="s">
        <v>2017</v>
      </c>
      <c r="F6095" t="s">
        <v>2018</v>
      </c>
      <c r="G6095" t="s">
        <v>1998</v>
      </c>
      <c r="H6095" t="s">
        <v>1999</v>
      </c>
    </row>
    <row r="6096" spans="1:8" x14ac:dyDescent="0.25">
      <c r="A6096">
        <v>598062</v>
      </c>
      <c r="B6096" t="s">
        <v>1538</v>
      </c>
      <c r="C6096">
        <v>8121</v>
      </c>
      <c r="D6096" t="s">
        <v>2016</v>
      </c>
      <c r="E6096" t="s">
        <v>2017</v>
      </c>
      <c r="F6096" t="s">
        <v>2018</v>
      </c>
      <c r="G6096" t="s">
        <v>1998</v>
      </c>
      <c r="H6096" t="s">
        <v>1999</v>
      </c>
    </row>
    <row r="6097" spans="1:8" x14ac:dyDescent="0.25">
      <c r="A6097">
        <v>598071</v>
      </c>
      <c r="B6097" t="s">
        <v>2223</v>
      </c>
      <c r="C6097">
        <v>8107</v>
      </c>
      <c r="D6097" t="s">
        <v>2022</v>
      </c>
      <c r="E6097" t="s">
        <v>2017</v>
      </c>
      <c r="F6097" t="s">
        <v>2018</v>
      </c>
      <c r="G6097" t="s">
        <v>1998</v>
      </c>
      <c r="H6097" t="s">
        <v>1999</v>
      </c>
    </row>
    <row r="6098" spans="1:8" x14ac:dyDescent="0.25">
      <c r="A6098">
        <v>598089</v>
      </c>
      <c r="B6098" t="s">
        <v>2224</v>
      </c>
      <c r="C6098">
        <v>8106</v>
      </c>
      <c r="D6098" t="s">
        <v>2018</v>
      </c>
      <c r="E6098" t="s">
        <v>2017</v>
      </c>
      <c r="F6098" t="s">
        <v>2018</v>
      </c>
      <c r="G6098" t="s">
        <v>1998</v>
      </c>
      <c r="H6098" t="s">
        <v>1999</v>
      </c>
    </row>
    <row r="6099" spans="1:8" x14ac:dyDescent="0.25">
      <c r="A6099">
        <v>598101</v>
      </c>
      <c r="B6099" t="s">
        <v>2225</v>
      </c>
      <c r="C6099">
        <v>8106</v>
      </c>
      <c r="D6099" t="s">
        <v>2018</v>
      </c>
      <c r="E6099" t="s">
        <v>2017</v>
      </c>
      <c r="F6099" t="s">
        <v>2018</v>
      </c>
      <c r="G6099" t="s">
        <v>1998</v>
      </c>
      <c r="H6099" t="s">
        <v>1999</v>
      </c>
    </row>
    <row r="6100" spans="1:8" x14ac:dyDescent="0.25">
      <c r="A6100">
        <v>598135</v>
      </c>
      <c r="B6100" t="s">
        <v>2226</v>
      </c>
      <c r="C6100">
        <v>8106</v>
      </c>
      <c r="D6100" t="s">
        <v>2018</v>
      </c>
      <c r="E6100" t="s">
        <v>2017</v>
      </c>
      <c r="F6100" t="s">
        <v>2018</v>
      </c>
      <c r="G6100" t="s">
        <v>1998</v>
      </c>
      <c r="H6100" t="s">
        <v>1999</v>
      </c>
    </row>
    <row r="6101" spans="1:8" x14ac:dyDescent="0.25">
      <c r="A6101">
        <v>598143</v>
      </c>
      <c r="B6101" t="s">
        <v>2022</v>
      </c>
      <c r="C6101">
        <v>8107</v>
      </c>
      <c r="D6101" t="s">
        <v>2022</v>
      </c>
      <c r="E6101" t="s">
        <v>2017</v>
      </c>
      <c r="F6101" t="s">
        <v>2018</v>
      </c>
      <c r="G6101" t="s">
        <v>1998</v>
      </c>
      <c r="H6101" t="s">
        <v>1999</v>
      </c>
    </row>
    <row r="6102" spans="1:8" x14ac:dyDescent="0.25">
      <c r="A6102">
        <v>598160</v>
      </c>
      <c r="B6102" t="s">
        <v>2227</v>
      </c>
      <c r="C6102">
        <v>8121</v>
      </c>
      <c r="D6102" t="s">
        <v>2016</v>
      </c>
      <c r="E6102" t="s">
        <v>2017</v>
      </c>
      <c r="F6102" t="s">
        <v>2018</v>
      </c>
      <c r="G6102" t="s">
        <v>1998</v>
      </c>
      <c r="H6102" t="s">
        <v>1999</v>
      </c>
    </row>
    <row r="6103" spans="1:8" x14ac:dyDescent="0.25">
      <c r="A6103">
        <v>598178</v>
      </c>
      <c r="B6103" t="s">
        <v>2228</v>
      </c>
      <c r="C6103">
        <v>8108</v>
      </c>
      <c r="D6103" t="s">
        <v>2107</v>
      </c>
      <c r="E6103" t="s">
        <v>2108</v>
      </c>
      <c r="F6103" t="s">
        <v>2109</v>
      </c>
      <c r="G6103" t="s">
        <v>1998</v>
      </c>
      <c r="H6103" t="s">
        <v>1999</v>
      </c>
    </row>
    <row r="6104" spans="1:8" x14ac:dyDescent="0.25">
      <c r="A6104">
        <v>598232</v>
      </c>
      <c r="B6104" t="s">
        <v>2229</v>
      </c>
      <c r="C6104">
        <v>8110</v>
      </c>
      <c r="D6104" t="s">
        <v>2031</v>
      </c>
      <c r="E6104" t="s">
        <v>2017</v>
      </c>
      <c r="F6104" t="s">
        <v>2018</v>
      </c>
      <c r="G6104" t="s">
        <v>1998</v>
      </c>
      <c r="H6104" t="s">
        <v>1999</v>
      </c>
    </row>
    <row r="6105" spans="1:8" x14ac:dyDescent="0.25">
      <c r="A6105">
        <v>598241</v>
      </c>
      <c r="B6105" t="s">
        <v>4345</v>
      </c>
      <c r="C6105">
        <v>2115</v>
      </c>
      <c r="D6105" t="s">
        <v>3506</v>
      </c>
      <c r="E6105" t="s">
        <v>3507</v>
      </c>
      <c r="F6105" t="s">
        <v>3506</v>
      </c>
      <c r="G6105" t="s">
        <v>3447</v>
      </c>
      <c r="H6105" t="s">
        <v>3448</v>
      </c>
    </row>
    <row r="6106" spans="1:8" x14ac:dyDescent="0.25">
      <c r="A6106">
        <v>598259</v>
      </c>
      <c r="B6106" t="s">
        <v>2031</v>
      </c>
      <c r="C6106">
        <v>8110</v>
      </c>
      <c r="D6106" t="s">
        <v>2031</v>
      </c>
      <c r="E6106" t="s">
        <v>2017</v>
      </c>
      <c r="F6106" t="s">
        <v>2018</v>
      </c>
      <c r="G6106" t="s">
        <v>1998</v>
      </c>
      <c r="H6106" t="s">
        <v>1999</v>
      </c>
    </row>
    <row r="6107" spans="1:8" x14ac:dyDescent="0.25">
      <c r="A6107">
        <v>598267</v>
      </c>
      <c r="B6107" t="s">
        <v>4346</v>
      </c>
      <c r="C6107">
        <v>2122</v>
      </c>
      <c r="D6107" t="s">
        <v>868</v>
      </c>
      <c r="E6107" t="s">
        <v>3451</v>
      </c>
      <c r="F6107" t="s">
        <v>3452</v>
      </c>
      <c r="G6107" t="s">
        <v>3447</v>
      </c>
      <c r="H6107" t="s">
        <v>3448</v>
      </c>
    </row>
    <row r="6108" spans="1:8" x14ac:dyDescent="0.25">
      <c r="A6108">
        <v>598275</v>
      </c>
      <c r="B6108" t="s">
        <v>2230</v>
      </c>
      <c r="C6108">
        <v>8106</v>
      </c>
      <c r="D6108" t="s">
        <v>2018</v>
      </c>
      <c r="E6108" t="s">
        <v>2017</v>
      </c>
      <c r="F6108" t="s">
        <v>2018</v>
      </c>
      <c r="G6108" t="s">
        <v>1998</v>
      </c>
      <c r="H6108" t="s">
        <v>1999</v>
      </c>
    </row>
    <row r="6109" spans="1:8" x14ac:dyDescent="0.25">
      <c r="A6109">
        <v>598283</v>
      </c>
      <c r="B6109" t="s">
        <v>207</v>
      </c>
      <c r="C6109">
        <v>2103</v>
      </c>
      <c r="D6109" t="s">
        <v>3450</v>
      </c>
      <c r="E6109" t="s">
        <v>3451</v>
      </c>
      <c r="F6109" t="s">
        <v>3452</v>
      </c>
      <c r="G6109" t="s">
        <v>3447</v>
      </c>
      <c r="H6109" t="s">
        <v>3448</v>
      </c>
    </row>
    <row r="6110" spans="1:8" x14ac:dyDescent="0.25">
      <c r="A6110">
        <v>598291</v>
      </c>
      <c r="B6110" t="s">
        <v>4347</v>
      </c>
      <c r="C6110">
        <v>2117</v>
      </c>
      <c r="D6110" t="s">
        <v>3647</v>
      </c>
      <c r="E6110" t="s">
        <v>3504</v>
      </c>
      <c r="F6110" t="s">
        <v>3503</v>
      </c>
      <c r="G6110" t="s">
        <v>3447</v>
      </c>
      <c r="H6110" t="s">
        <v>3448</v>
      </c>
    </row>
    <row r="6111" spans="1:8" x14ac:dyDescent="0.25">
      <c r="A6111">
        <v>598305</v>
      </c>
      <c r="B6111" t="s">
        <v>4348</v>
      </c>
      <c r="C6111">
        <v>2103</v>
      </c>
      <c r="D6111" t="s">
        <v>3450</v>
      </c>
      <c r="E6111" t="s">
        <v>3451</v>
      </c>
      <c r="F6111" t="s">
        <v>3452</v>
      </c>
      <c r="G6111" t="s">
        <v>3447</v>
      </c>
      <c r="H6111" t="s">
        <v>3448</v>
      </c>
    </row>
    <row r="6112" spans="1:8" x14ac:dyDescent="0.25">
      <c r="A6112">
        <v>598313</v>
      </c>
      <c r="B6112" t="s">
        <v>3311</v>
      </c>
      <c r="C6112">
        <v>2105</v>
      </c>
      <c r="D6112" t="s">
        <v>3473</v>
      </c>
      <c r="E6112" t="s">
        <v>3474</v>
      </c>
      <c r="F6112" t="s">
        <v>3475</v>
      </c>
      <c r="G6112" t="s">
        <v>3447</v>
      </c>
      <c r="H6112" t="s">
        <v>3448</v>
      </c>
    </row>
    <row r="6113" spans="1:8" x14ac:dyDescent="0.25">
      <c r="A6113">
        <v>598321</v>
      </c>
      <c r="B6113" t="s">
        <v>2231</v>
      </c>
      <c r="C6113">
        <v>8106</v>
      </c>
      <c r="D6113" t="s">
        <v>2018</v>
      </c>
      <c r="E6113" t="s">
        <v>2017</v>
      </c>
      <c r="F6113" t="s">
        <v>2018</v>
      </c>
      <c r="G6113" t="s">
        <v>1998</v>
      </c>
      <c r="H6113" t="s">
        <v>1999</v>
      </c>
    </row>
    <row r="6114" spans="1:8" x14ac:dyDescent="0.25">
      <c r="A6114">
        <v>598330</v>
      </c>
      <c r="B6114" t="s">
        <v>4349</v>
      </c>
      <c r="C6114">
        <v>2120</v>
      </c>
      <c r="D6114" t="s">
        <v>3477</v>
      </c>
      <c r="E6114" t="s">
        <v>3478</v>
      </c>
      <c r="F6114" t="s">
        <v>3477</v>
      </c>
      <c r="G6114" t="s">
        <v>3447</v>
      </c>
      <c r="H6114" t="s">
        <v>3448</v>
      </c>
    </row>
    <row r="6115" spans="1:8" x14ac:dyDescent="0.25">
      <c r="A6115">
        <v>598348</v>
      </c>
      <c r="B6115" t="s">
        <v>2232</v>
      </c>
      <c r="C6115">
        <v>8106</v>
      </c>
      <c r="D6115" t="s">
        <v>2018</v>
      </c>
      <c r="E6115" t="s">
        <v>2017</v>
      </c>
      <c r="F6115" t="s">
        <v>2018</v>
      </c>
      <c r="G6115" t="s">
        <v>1998</v>
      </c>
      <c r="H6115" t="s">
        <v>1999</v>
      </c>
    </row>
    <row r="6116" spans="1:8" x14ac:dyDescent="0.25">
      <c r="A6116">
        <v>598356</v>
      </c>
      <c r="B6116" t="s">
        <v>2233</v>
      </c>
      <c r="C6116">
        <v>8107</v>
      </c>
      <c r="D6116" t="s">
        <v>2022</v>
      </c>
      <c r="E6116" t="s">
        <v>2017</v>
      </c>
      <c r="F6116" t="s">
        <v>2018</v>
      </c>
      <c r="G6116" t="s">
        <v>1998</v>
      </c>
      <c r="H6116" t="s">
        <v>1999</v>
      </c>
    </row>
    <row r="6117" spans="1:8" x14ac:dyDescent="0.25">
      <c r="A6117">
        <v>598364</v>
      </c>
      <c r="B6117" t="s">
        <v>2234</v>
      </c>
      <c r="C6117">
        <v>8106</v>
      </c>
      <c r="D6117" t="s">
        <v>2018</v>
      </c>
      <c r="E6117" t="s">
        <v>2017</v>
      </c>
      <c r="F6117" t="s">
        <v>2018</v>
      </c>
      <c r="G6117" t="s">
        <v>1998</v>
      </c>
      <c r="H6117" t="s">
        <v>1999</v>
      </c>
    </row>
    <row r="6118" spans="1:8" x14ac:dyDescent="0.25">
      <c r="A6118">
        <v>598372</v>
      </c>
      <c r="B6118" t="s">
        <v>1253</v>
      </c>
      <c r="C6118">
        <v>2120</v>
      </c>
      <c r="D6118" t="s">
        <v>3477</v>
      </c>
      <c r="E6118" t="s">
        <v>3478</v>
      </c>
      <c r="F6118" t="s">
        <v>3477</v>
      </c>
      <c r="G6118" t="s">
        <v>3447</v>
      </c>
      <c r="H6118" t="s">
        <v>3448</v>
      </c>
    </row>
    <row r="6119" spans="1:8" x14ac:dyDescent="0.25">
      <c r="A6119">
        <v>598381</v>
      </c>
      <c r="B6119" t="s">
        <v>1741</v>
      </c>
      <c r="C6119">
        <v>2120</v>
      </c>
      <c r="D6119" t="s">
        <v>3477</v>
      </c>
      <c r="E6119" t="s">
        <v>3478</v>
      </c>
      <c r="F6119" t="s">
        <v>3477</v>
      </c>
      <c r="G6119" t="s">
        <v>3447</v>
      </c>
      <c r="H6119" t="s">
        <v>3448</v>
      </c>
    </row>
    <row r="6120" spans="1:8" x14ac:dyDescent="0.25">
      <c r="A6120">
        <v>598399</v>
      </c>
      <c r="B6120" t="s">
        <v>2235</v>
      </c>
      <c r="C6120">
        <v>8106</v>
      </c>
      <c r="D6120" t="s">
        <v>2018</v>
      </c>
      <c r="E6120" t="s">
        <v>2017</v>
      </c>
      <c r="F6120" t="s">
        <v>2018</v>
      </c>
      <c r="G6120" t="s">
        <v>1998</v>
      </c>
      <c r="H6120" t="s">
        <v>1999</v>
      </c>
    </row>
    <row r="6121" spans="1:8" x14ac:dyDescent="0.25">
      <c r="A6121">
        <v>598402</v>
      </c>
      <c r="B6121" t="s">
        <v>4350</v>
      </c>
      <c r="C6121">
        <v>2120</v>
      </c>
      <c r="D6121" t="s">
        <v>3477</v>
      </c>
      <c r="E6121" t="s">
        <v>3478</v>
      </c>
      <c r="F6121" t="s">
        <v>3477</v>
      </c>
      <c r="G6121" t="s">
        <v>3447</v>
      </c>
      <c r="H6121" t="s">
        <v>3448</v>
      </c>
    </row>
    <row r="6122" spans="1:8" x14ac:dyDescent="0.25">
      <c r="A6122">
        <v>598411</v>
      </c>
      <c r="B6122" t="s">
        <v>4351</v>
      </c>
      <c r="C6122">
        <v>2120</v>
      </c>
      <c r="D6122" t="s">
        <v>3477</v>
      </c>
      <c r="E6122" t="s">
        <v>3478</v>
      </c>
      <c r="F6122" t="s">
        <v>3477</v>
      </c>
      <c r="G6122" t="s">
        <v>3447</v>
      </c>
      <c r="H6122" t="s">
        <v>3448</v>
      </c>
    </row>
    <row r="6123" spans="1:8" x14ac:dyDescent="0.25">
      <c r="A6123">
        <v>598429</v>
      </c>
      <c r="B6123" t="s">
        <v>4352</v>
      </c>
      <c r="C6123">
        <v>2120</v>
      </c>
      <c r="D6123" t="s">
        <v>3477</v>
      </c>
      <c r="E6123" t="s">
        <v>3478</v>
      </c>
      <c r="F6123" t="s">
        <v>3477</v>
      </c>
      <c r="G6123" t="s">
        <v>3447</v>
      </c>
      <c r="H6123" t="s">
        <v>3448</v>
      </c>
    </row>
    <row r="6124" spans="1:8" x14ac:dyDescent="0.25">
      <c r="A6124">
        <v>598437</v>
      </c>
      <c r="B6124" t="s">
        <v>4353</v>
      </c>
      <c r="C6124">
        <v>2120</v>
      </c>
      <c r="D6124" t="s">
        <v>3477</v>
      </c>
      <c r="E6124" t="s">
        <v>3478</v>
      </c>
      <c r="F6124" t="s">
        <v>3477</v>
      </c>
      <c r="G6124" t="s">
        <v>3447</v>
      </c>
      <c r="H6124" t="s">
        <v>3448</v>
      </c>
    </row>
    <row r="6125" spans="1:8" x14ac:dyDescent="0.25">
      <c r="A6125">
        <v>598445</v>
      </c>
      <c r="B6125" t="s">
        <v>2236</v>
      </c>
      <c r="C6125">
        <v>8106</v>
      </c>
      <c r="D6125" t="s">
        <v>2018</v>
      </c>
      <c r="E6125" t="s">
        <v>2017</v>
      </c>
      <c r="F6125" t="s">
        <v>2018</v>
      </c>
      <c r="G6125" t="s">
        <v>1998</v>
      </c>
      <c r="H6125" t="s">
        <v>1999</v>
      </c>
    </row>
    <row r="6126" spans="1:8" x14ac:dyDescent="0.25">
      <c r="A6126">
        <v>598453</v>
      </c>
      <c r="B6126" t="s">
        <v>2237</v>
      </c>
      <c r="C6126">
        <v>8110</v>
      </c>
      <c r="D6126" t="s">
        <v>2031</v>
      </c>
      <c r="E6126" t="s">
        <v>2017</v>
      </c>
      <c r="F6126" t="s">
        <v>2018</v>
      </c>
      <c r="G6126" t="s">
        <v>1998</v>
      </c>
      <c r="H6126" t="s">
        <v>1999</v>
      </c>
    </row>
    <row r="6127" spans="1:8" x14ac:dyDescent="0.25">
      <c r="A6127">
        <v>598461</v>
      </c>
      <c r="B6127" t="s">
        <v>4354</v>
      </c>
      <c r="C6127">
        <v>2123</v>
      </c>
      <c r="D6127" t="s">
        <v>3484</v>
      </c>
      <c r="E6127" t="s">
        <v>3478</v>
      </c>
      <c r="F6127" t="s">
        <v>3477</v>
      </c>
      <c r="G6127" t="s">
        <v>3447</v>
      </c>
      <c r="H6127" t="s">
        <v>3448</v>
      </c>
    </row>
    <row r="6128" spans="1:8" x14ac:dyDescent="0.25">
      <c r="A6128">
        <v>598470</v>
      </c>
      <c r="B6128" t="s">
        <v>4355</v>
      </c>
      <c r="C6128">
        <v>2123</v>
      </c>
      <c r="D6128" t="s">
        <v>3484</v>
      </c>
      <c r="E6128" t="s">
        <v>3478</v>
      </c>
      <c r="F6128" t="s">
        <v>3477</v>
      </c>
      <c r="G6128" t="s">
        <v>3447</v>
      </c>
      <c r="H6128" t="s">
        <v>3448</v>
      </c>
    </row>
    <row r="6129" spans="1:8" x14ac:dyDescent="0.25">
      <c r="A6129">
        <v>598488</v>
      </c>
      <c r="B6129" t="s">
        <v>4356</v>
      </c>
      <c r="C6129">
        <v>2123</v>
      </c>
      <c r="D6129" t="s">
        <v>3484</v>
      </c>
      <c r="E6129" t="s">
        <v>3478</v>
      </c>
      <c r="F6129" t="s">
        <v>3477</v>
      </c>
      <c r="G6129" t="s">
        <v>3447</v>
      </c>
      <c r="H6129" t="s">
        <v>3448</v>
      </c>
    </row>
    <row r="6130" spans="1:8" x14ac:dyDescent="0.25">
      <c r="A6130">
        <v>598496</v>
      </c>
      <c r="B6130" t="s">
        <v>4357</v>
      </c>
      <c r="C6130">
        <v>2121</v>
      </c>
      <c r="D6130" t="s">
        <v>3518</v>
      </c>
      <c r="E6130" t="s">
        <v>3519</v>
      </c>
      <c r="F6130" t="s">
        <v>3518</v>
      </c>
      <c r="G6130" t="s">
        <v>3447</v>
      </c>
      <c r="H6130" t="s">
        <v>3448</v>
      </c>
    </row>
    <row r="6131" spans="1:8" x14ac:dyDescent="0.25">
      <c r="A6131">
        <v>598500</v>
      </c>
      <c r="B6131" t="s">
        <v>4358</v>
      </c>
      <c r="C6131">
        <v>2121</v>
      </c>
      <c r="D6131" t="s">
        <v>3518</v>
      </c>
      <c r="E6131" t="s">
        <v>3519</v>
      </c>
      <c r="F6131" t="s">
        <v>3518</v>
      </c>
      <c r="G6131" t="s">
        <v>3447</v>
      </c>
      <c r="H6131" t="s">
        <v>3448</v>
      </c>
    </row>
    <row r="6132" spans="1:8" x14ac:dyDescent="0.25">
      <c r="A6132">
        <v>598518</v>
      </c>
      <c r="B6132" t="s">
        <v>49</v>
      </c>
      <c r="C6132">
        <v>2121</v>
      </c>
      <c r="D6132" t="s">
        <v>3518</v>
      </c>
      <c r="E6132" t="s">
        <v>3519</v>
      </c>
      <c r="F6132" t="s">
        <v>3518</v>
      </c>
      <c r="G6132" t="s">
        <v>3447</v>
      </c>
      <c r="H6132" t="s">
        <v>3448</v>
      </c>
    </row>
    <row r="6133" spans="1:8" x14ac:dyDescent="0.25">
      <c r="A6133">
        <v>598526</v>
      </c>
      <c r="B6133" t="s">
        <v>4119</v>
      </c>
      <c r="C6133">
        <v>2121</v>
      </c>
      <c r="D6133" t="s">
        <v>3518</v>
      </c>
      <c r="E6133" t="s">
        <v>3519</v>
      </c>
      <c r="F6133" t="s">
        <v>3518</v>
      </c>
      <c r="G6133" t="s">
        <v>3447</v>
      </c>
      <c r="H6133" t="s">
        <v>3448</v>
      </c>
    </row>
    <row r="6134" spans="1:8" x14ac:dyDescent="0.25">
      <c r="A6134">
        <v>598542</v>
      </c>
      <c r="B6134" t="s">
        <v>2238</v>
      </c>
      <c r="C6134">
        <v>8107</v>
      </c>
      <c r="D6134" t="s">
        <v>2022</v>
      </c>
      <c r="E6134" t="s">
        <v>2017</v>
      </c>
      <c r="F6134" t="s">
        <v>2018</v>
      </c>
      <c r="G6134" t="s">
        <v>1998</v>
      </c>
      <c r="H6134" t="s">
        <v>1999</v>
      </c>
    </row>
    <row r="6135" spans="1:8" x14ac:dyDescent="0.25">
      <c r="A6135">
        <v>598551</v>
      </c>
      <c r="B6135" t="s">
        <v>2239</v>
      </c>
      <c r="C6135">
        <v>8106</v>
      </c>
      <c r="D6135" t="s">
        <v>2018</v>
      </c>
      <c r="E6135" t="s">
        <v>2017</v>
      </c>
      <c r="F6135" t="s">
        <v>2018</v>
      </c>
      <c r="G6135" t="s">
        <v>1998</v>
      </c>
      <c r="H6135" t="s">
        <v>1999</v>
      </c>
    </row>
    <row r="6136" spans="1:8" x14ac:dyDescent="0.25">
      <c r="A6136">
        <v>598569</v>
      </c>
      <c r="B6136" t="s">
        <v>2240</v>
      </c>
      <c r="C6136">
        <v>8106</v>
      </c>
      <c r="D6136" t="s">
        <v>2018</v>
      </c>
      <c r="E6136" t="s">
        <v>2017</v>
      </c>
      <c r="F6136" t="s">
        <v>2018</v>
      </c>
      <c r="G6136" t="s">
        <v>1998</v>
      </c>
      <c r="H6136" t="s">
        <v>1999</v>
      </c>
    </row>
    <row r="6137" spans="1:8" x14ac:dyDescent="0.25">
      <c r="A6137">
        <v>598577</v>
      </c>
      <c r="B6137" t="s">
        <v>4359</v>
      </c>
      <c r="C6137">
        <v>2121</v>
      </c>
      <c r="D6137" t="s">
        <v>3518</v>
      </c>
      <c r="E6137" t="s">
        <v>3519</v>
      </c>
      <c r="F6137" t="s">
        <v>3518</v>
      </c>
      <c r="G6137" t="s">
        <v>3447</v>
      </c>
      <c r="H6137" t="s">
        <v>3448</v>
      </c>
    </row>
    <row r="6138" spans="1:8" x14ac:dyDescent="0.25">
      <c r="A6138">
        <v>598585</v>
      </c>
      <c r="B6138" t="s">
        <v>4360</v>
      </c>
      <c r="C6138">
        <v>2121</v>
      </c>
      <c r="D6138" t="s">
        <v>3518</v>
      </c>
      <c r="E6138" t="s">
        <v>3519</v>
      </c>
      <c r="F6138" t="s">
        <v>3518</v>
      </c>
      <c r="G6138" t="s">
        <v>3447</v>
      </c>
      <c r="H6138" t="s">
        <v>3448</v>
      </c>
    </row>
    <row r="6139" spans="1:8" x14ac:dyDescent="0.25">
      <c r="A6139">
        <v>598593</v>
      </c>
      <c r="B6139" t="s">
        <v>311</v>
      </c>
      <c r="C6139">
        <v>3102</v>
      </c>
      <c r="D6139" t="s">
        <v>46</v>
      </c>
      <c r="E6139" t="s">
        <v>47</v>
      </c>
      <c r="F6139" t="s">
        <v>46</v>
      </c>
      <c r="G6139" t="s">
        <v>11</v>
      </c>
      <c r="H6139" t="s">
        <v>12</v>
      </c>
    </row>
    <row r="6140" spans="1:8" x14ac:dyDescent="0.25">
      <c r="A6140">
        <v>598607</v>
      </c>
      <c r="B6140" t="s">
        <v>597</v>
      </c>
      <c r="C6140">
        <v>3102</v>
      </c>
      <c r="D6140" t="s">
        <v>46</v>
      </c>
      <c r="E6140" t="s">
        <v>47</v>
      </c>
      <c r="F6140" t="s">
        <v>46</v>
      </c>
      <c r="G6140" t="s">
        <v>11</v>
      </c>
      <c r="H6140" t="s">
        <v>12</v>
      </c>
    </row>
    <row r="6141" spans="1:8" x14ac:dyDescent="0.25">
      <c r="A6141">
        <v>598615</v>
      </c>
      <c r="B6141" t="s">
        <v>598</v>
      </c>
      <c r="C6141">
        <v>3115</v>
      </c>
      <c r="D6141" t="s">
        <v>80</v>
      </c>
      <c r="E6141" t="s">
        <v>47</v>
      </c>
      <c r="F6141" t="s">
        <v>46</v>
      </c>
      <c r="G6141" t="s">
        <v>11</v>
      </c>
      <c r="H6141" t="s">
        <v>12</v>
      </c>
    </row>
    <row r="6142" spans="1:8" x14ac:dyDescent="0.25">
      <c r="A6142">
        <v>598623</v>
      </c>
      <c r="B6142" t="s">
        <v>599</v>
      </c>
      <c r="C6142">
        <v>3103</v>
      </c>
      <c r="D6142" t="s">
        <v>9</v>
      </c>
      <c r="E6142" t="s">
        <v>10</v>
      </c>
      <c r="F6142" t="s">
        <v>9</v>
      </c>
      <c r="G6142" t="s">
        <v>11</v>
      </c>
      <c r="H6142" t="s">
        <v>12</v>
      </c>
    </row>
    <row r="6143" spans="1:8" x14ac:dyDescent="0.25">
      <c r="A6143">
        <v>598631</v>
      </c>
      <c r="B6143" t="s">
        <v>600</v>
      </c>
      <c r="C6143">
        <v>3105</v>
      </c>
      <c r="D6143" t="s">
        <v>14</v>
      </c>
      <c r="E6143" t="s">
        <v>15</v>
      </c>
      <c r="F6143" t="s">
        <v>14</v>
      </c>
      <c r="G6143" t="s">
        <v>11</v>
      </c>
      <c r="H6143" t="s">
        <v>12</v>
      </c>
    </row>
    <row r="6144" spans="1:8" x14ac:dyDescent="0.25">
      <c r="A6144">
        <v>598640</v>
      </c>
      <c r="B6144" t="s">
        <v>601</v>
      </c>
      <c r="C6144">
        <v>3105</v>
      </c>
      <c r="D6144" t="s">
        <v>14</v>
      </c>
      <c r="E6144" t="s">
        <v>15</v>
      </c>
      <c r="F6144" t="s">
        <v>14</v>
      </c>
      <c r="G6144" t="s">
        <v>11</v>
      </c>
      <c r="H6144" t="s">
        <v>12</v>
      </c>
    </row>
    <row r="6145" spans="1:8" x14ac:dyDescent="0.25">
      <c r="A6145">
        <v>598658</v>
      </c>
      <c r="B6145" t="s">
        <v>602</v>
      </c>
      <c r="C6145">
        <v>3104</v>
      </c>
      <c r="D6145" t="s">
        <v>21</v>
      </c>
      <c r="E6145" t="s">
        <v>15</v>
      </c>
      <c r="F6145" t="s">
        <v>14</v>
      </c>
      <c r="G6145" t="s">
        <v>11</v>
      </c>
      <c r="H6145" t="s">
        <v>12</v>
      </c>
    </row>
    <row r="6146" spans="1:8" x14ac:dyDescent="0.25">
      <c r="A6146">
        <v>598666</v>
      </c>
      <c r="B6146" t="s">
        <v>5215</v>
      </c>
      <c r="C6146">
        <v>6109</v>
      </c>
      <c r="D6146" t="s">
        <v>4706</v>
      </c>
      <c r="E6146" t="s">
        <v>4691</v>
      </c>
      <c r="F6146" t="s">
        <v>4690</v>
      </c>
      <c r="G6146" t="s">
        <v>4687</v>
      </c>
      <c r="H6146" t="s">
        <v>4688</v>
      </c>
    </row>
    <row r="6147" spans="1:8" x14ac:dyDescent="0.25">
      <c r="A6147">
        <v>598674</v>
      </c>
      <c r="B6147" t="s">
        <v>1431</v>
      </c>
      <c r="C6147">
        <v>8106</v>
      </c>
      <c r="D6147" t="s">
        <v>2018</v>
      </c>
      <c r="E6147" t="s">
        <v>2017</v>
      </c>
      <c r="F6147" t="s">
        <v>2018</v>
      </c>
      <c r="G6147" t="s">
        <v>1998</v>
      </c>
      <c r="H6147" t="s">
        <v>1999</v>
      </c>
    </row>
    <row r="6148" spans="1:8" x14ac:dyDescent="0.25">
      <c r="A6148">
        <v>598691</v>
      </c>
      <c r="B6148" t="s">
        <v>2241</v>
      </c>
      <c r="C6148">
        <v>8106</v>
      </c>
      <c r="D6148" t="s">
        <v>2018</v>
      </c>
      <c r="E6148" t="s">
        <v>2017</v>
      </c>
      <c r="F6148" t="s">
        <v>2018</v>
      </c>
      <c r="G6148" t="s">
        <v>1998</v>
      </c>
      <c r="H6148" t="s">
        <v>1999</v>
      </c>
    </row>
    <row r="6149" spans="1:8" x14ac:dyDescent="0.25">
      <c r="A6149">
        <v>598704</v>
      </c>
      <c r="B6149" t="s">
        <v>3221</v>
      </c>
      <c r="C6149">
        <v>6110</v>
      </c>
      <c r="D6149" t="s">
        <v>4690</v>
      </c>
      <c r="E6149" t="s">
        <v>4691</v>
      </c>
      <c r="F6149" t="s">
        <v>4690</v>
      </c>
      <c r="G6149" t="s">
        <v>4687</v>
      </c>
      <c r="H6149" t="s">
        <v>4688</v>
      </c>
    </row>
    <row r="6150" spans="1:8" x14ac:dyDescent="0.25">
      <c r="A6150">
        <v>598712</v>
      </c>
      <c r="B6150" t="s">
        <v>5216</v>
      </c>
      <c r="C6150">
        <v>6110</v>
      </c>
      <c r="D6150" t="s">
        <v>4690</v>
      </c>
      <c r="E6150" t="s">
        <v>4691</v>
      </c>
      <c r="F6150" t="s">
        <v>4690</v>
      </c>
      <c r="G6150" t="s">
        <v>4687</v>
      </c>
      <c r="H6150" t="s">
        <v>4688</v>
      </c>
    </row>
    <row r="6151" spans="1:8" x14ac:dyDescent="0.25">
      <c r="A6151">
        <v>598721</v>
      </c>
      <c r="B6151" t="s">
        <v>5217</v>
      </c>
      <c r="C6151">
        <v>6110</v>
      </c>
      <c r="D6151" t="s">
        <v>4690</v>
      </c>
      <c r="E6151" t="s">
        <v>4691</v>
      </c>
      <c r="F6151" t="s">
        <v>4690</v>
      </c>
      <c r="G6151" t="s">
        <v>4687</v>
      </c>
      <c r="H6151" t="s">
        <v>4688</v>
      </c>
    </row>
    <row r="6152" spans="1:8" x14ac:dyDescent="0.25">
      <c r="A6152">
        <v>598739</v>
      </c>
      <c r="B6152" t="s">
        <v>2242</v>
      </c>
      <c r="C6152">
        <v>8119</v>
      </c>
      <c r="D6152" t="s">
        <v>2003</v>
      </c>
      <c r="E6152" t="s">
        <v>2004</v>
      </c>
      <c r="F6152" t="s">
        <v>2005</v>
      </c>
      <c r="G6152" t="s">
        <v>1998</v>
      </c>
      <c r="H6152" t="s">
        <v>1999</v>
      </c>
    </row>
    <row r="6153" spans="1:8" x14ac:dyDescent="0.25">
      <c r="A6153">
        <v>598747</v>
      </c>
      <c r="B6153" t="s">
        <v>2243</v>
      </c>
      <c r="C6153">
        <v>8107</v>
      </c>
      <c r="D6153" t="s">
        <v>2022</v>
      </c>
      <c r="E6153" t="s">
        <v>2017</v>
      </c>
      <c r="F6153" t="s">
        <v>2018</v>
      </c>
      <c r="G6153" t="s">
        <v>1998</v>
      </c>
      <c r="H6153" t="s">
        <v>1999</v>
      </c>
    </row>
    <row r="6154" spans="1:8" x14ac:dyDescent="0.25">
      <c r="A6154">
        <v>598755</v>
      </c>
      <c r="B6154" t="s">
        <v>5218</v>
      </c>
      <c r="C6154">
        <v>6110</v>
      </c>
      <c r="D6154" t="s">
        <v>4690</v>
      </c>
      <c r="E6154" t="s">
        <v>4691</v>
      </c>
      <c r="F6154" t="s">
        <v>4690</v>
      </c>
      <c r="G6154" t="s">
        <v>4687</v>
      </c>
      <c r="H6154" t="s">
        <v>4688</v>
      </c>
    </row>
    <row r="6155" spans="1:8" x14ac:dyDescent="0.25">
      <c r="A6155">
        <v>598763</v>
      </c>
      <c r="B6155" t="s">
        <v>5219</v>
      </c>
      <c r="C6155">
        <v>6110</v>
      </c>
      <c r="D6155" t="s">
        <v>4690</v>
      </c>
      <c r="E6155" t="s">
        <v>4691</v>
      </c>
      <c r="F6155" t="s">
        <v>4690</v>
      </c>
      <c r="G6155" t="s">
        <v>4687</v>
      </c>
      <c r="H6155" t="s">
        <v>4688</v>
      </c>
    </row>
    <row r="6156" spans="1:8" x14ac:dyDescent="0.25">
      <c r="A6156">
        <v>598771</v>
      </c>
      <c r="B6156" t="s">
        <v>5220</v>
      </c>
      <c r="C6156">
        <v>6103</v>
      </c>
      <c r="D6156" t="s">
        <v>4712</v>
      </c>
      <c r="E6156" t="s">
        <v>4691</v>
      </c>
      <c r="F6156" t="s">
        <v>4690</v>
      </c>
      <c r="G6156" t="s">
        <v>4687</v>
      </c>
      <c r="H6156" t="s">
        <v>4688</v>
      </c>
    </row>
    <row r="6157" spans="1:8" x14ac:dyDescent="0.25">
      <c r="A6157">
        <v>598780</v>
      </c>
      <c r="B6157" t="s">
        <v>173</v>
      </c>
      <c r="C6157">
        <v>3107</v>
      </c>
      <c r="D6157" t="s">
        <v>39</v>
      </c>
      <c r="E6157" t="s">
        <v>37</v>
      </c>
      <c r="F6157" t="s">
        <v>36</v>
      </c>
      <c r="G6157" t="s">
        <v>11</v>
      </c>
      <c r="H6157" t="s">
        <v>12</v>
      </c>
    </row>
    <row r="6158" spans="1:8" x14ac:dyDescent="0.25">
      <c r="A6158">
        <v>598798</v>
      </c>
      <c r="B6158" t="s">
        <v>2244</v>
      </c>
      <c r="C6158">
        <v>8119</v>
      </c>
      <c r="D6158" t="s">
        <v>2003</v>
      </c>
      <c r="E6158" t="s">
        <v>2004</v>
      </c>
      <c r="F6158" t="s">
        <v>2005</v>
      </c>
      <c r="G6158" t="s">
        <v>1998</v>
      </c>
      <c r="H6158" t="s">
        <v>1999</v>
      </c>
    </row>
    <row r="6159" spans="1:8" x14ac:dyDescent="0.25">
      <c r="A6159">
        <v>598801</v>
      </c>
      <c r="B6159" t="s">
        <v>603</v>
      </c>
      <c r="C6159">
        <v>3107</v>
      </c>
      <c r="D6159" t="s">
        <v>39</v>
      </c>
      <c r="E6159" t="s">
        <v>37</v>
      </c>
      <c r="F6159" t="s">
        <v>36</v>
      </c>
      <c r="G6159" t="s">
        <v>11</v>
      </c>
      <c r="H6159" t="s">
        <v>12</v>
      </c>
    </row>
    <row r="6160" spans="1:8" x14ac:dyDescent="0.25">
      <c r="A6160">
        <v>598810</v>
      </c>
      <c r="B6160" t="s">
        <v>2016</v>
      </c>
      <c r="C6160">
        <v>8121</v>
      </c>
      <c r="D6160" t="s">
        <v>2016</v>
      </c>
      <c r="E6160" t="s">
        <v>2017</v>
      </c>
      <c r="F6160" t="s">
        <v>2018</v>
      </c>
      <c r="G6160" t="s">
        <v>1998</v>
      </c>
      <c r="H6160" t="s">
        <v>1999</v>
      </c>
    </row>
    <row r="6161" spans="1:8" x14ac:dyDescent="0.25">
      <c r="A6161">
        <v>598828</v>
      </c>
      <c r="B6161" t="s">
        <v>416</v>
      </c>
      <c r="C6161">
        <v>3107</v>
      </c>
      <c r="D6161" t="s">
        <v>39</v>
      </c>
      <c r="E6161" t="s">
        <v>37</v>
      </c>
      <c r="F6161" t="s">
        <v>36</v>
      </c>
      <c r="G6161" t="s">
        <v>11</v>
      </c>
      <c r="H6161" t="s">
        <v>12</v>
      </c>
    </row>
    <row r="6162" spans="1:8" x14ac:dyDescent="0.25">
      <c r="A6162">
        <v>598836</v>
      </c>
      <c r="B6162" t="s">
        <v>2245</v>
      </c>
      <c r="C6162">
        <v>8119</v>
      </c>
      <c r="D6162" t="s">
        <v>2003</v>
      </c>
      <c r="E6162" t="s">
        <v>2004</v>
      </c>
      <c r="F6162" t="s">
        <v>2005</v>
      </c>
      <c r="G6162" t="s">
        <v>1998</v>
      </c>
      <c r="H6162" t="s">
        <v>1999</v>
      </c>
    </row>
    <row r="6163" spans="1:8" x14ac:dyDescent="0.25">
      <c r="A6163">
        <v>598844</v>
      </c>
      <c r="B6163" t="s">
        <v>604</v>
      </c>
      <c r="C6163">
        <v>3108</v>
      </c>
      <c r="D6163" t="s">
        <v>36</v>
      </c>
      <c r="E6163" t="s">
        <v>37</v>
      </c>
      <c r="F6163" t="s">
        <v>36</v>
      </c>
      <c r="G6163" t="s">
        <v>11</v>
      </c>
      <c r="H6163" t="s">
        <v>12</v>
      </c>
    </row>
    <row r="6164" spans="1:8" x14ac:dyDescent="0.25">
      <c r="A6164">
        <v>598852</v>
      </c>
      <c r="B6164" t="s">
        <v>605</v>
      </c>
      <c r="C6164">
        <v>3107</v>
      </c>
      <c r="D6164" t="s">
        <v>39</v>
      </c>
      <c r="E6164" t="s">
        <v>37</v>
      </c>
      <c r="F6164" t="s">
        <v>36</v>
      </c>
      <c r="G6164" t="s">
        <v>11</v>
      </c>
      <c r="H6164" t="s">
        <v>12</v>
      </c>
    </row>
    <row r="6165" spans="1:8" x14ac:dyDescent="0.25">
      <c r="A6165">
        <v>598861</v>
      </c>
      <c r="B6165" t="s">
        <v>49</v>
      </c>
      <c r="C6165">
        <v>3108</v>
      </c>
      <c r="D6165" t="s">
        <v>36</v>
      </c>
      <c r="E6165" t="s">
        <v>37</v>
      </c>
      <c r="F6165" t="s">
        <v>36</v>
      </c>
      <c r="G6165" t="s">
        <v>11</v>
      </c>
      <c r="H6165" t="s">
        <v>12</v>
      </c>
    </row>
    <row r="6166" spans="1:8" x14ac:dyDescent="0.25">
      <c r="A6166">
        <v>598879</v>
      </c>
      <c r="B6166" t="s">
        <v>2246</v>
      </c>
      <c r="C6166">
        <v>8119</v>
      </c>
      <c r="D6166" t="s">
        <v>2003</v>
      </c>
      <c r="E6166" t="s">
        <v>2004</v>
      </c>
      <c r="F6166" t="s">
        <v>2005</v>
      </c>
      <c r="G6166" t="s">
        <v>1998</v>
      </c>
      <c r="H6166" t="s">
        <v>1999</v>
      </c>
    </row>
    <row r="6167" spans="1:8" x14ac:dyDescent="0.25">
      <c r="A6167">
        <v>598887</v>
      </c>
      <c r="B6167" t="s">
        <v>606</v>
      </c>
      <c r="C6167">
        <v>3117</v>
      </c>
      <c r="D6167" t="s">
        <v>62</v>
      </c>
      <c r="E6167" t="s">
        <v>42</v>
      </c>
      <c r="F6167" t="s">
        <v>43</v>
      </c>
      <c r="G6167" t="s">
        <v>11</v>
      </c>
      <c r="H6167" t="s">
        <v>12</v>
      </c>
    </row>
    <row r="6168" spans="1:8" x14ac:dyDescent="0.25">
      <c r="A6168">
        <v>598895</v>
      </c>
      <c r="B6168" t="s">
        <v>607</v>
      </c>
      <c r="C6168">
        <v>3101</v>
      </c>
      <c r="D6168" t="s">
        <v>41</v>
      </c>
      <c r="E6168" t="s">
        <v>42</v>
      </c>
      <c r="F6168" t="s">
        <v>43</v>
      </c>
      <c r="G6168" t="s">
        <v>11</v>
      </c>
      <c r="H6168" t="s">
        <v>12</v>
      </c>
    </row>
    <row r="6169" spans="1:8" x14ac:dyDescent="0.25">
      <c r="A6169">
        <v>598909</v>
      </c>
      <c r="B6169" t="s">
        <v>338</v>
      </c>
      <c r="C6169">
        <v>3111</v>
      </c>
      <c r="D6169" t="s">
        <v>43</v>
      </c>
      <c r="E6169" t="s">
        <v>42</v>
      </c>
      <c r="F6169" t="s">
        <v>43</v>
      </c>
      <c r="G6169" t="s">
        <v>11</v>
      </c>
      <c r="H6169" t="s">
        <v>12</v>
      </c>
    </row>
    <row r="6170" spans="1:8" x14ac:dyDescent="0.25">
      <c r="A6170">
        <v>598917</v>
      </c>
      <c r="B6170" t="s">
        <v>2109</v>
      </c>
      <c r="C6170">
        <v>8111</v>
      </c>
      <c r="D6170" t="s">
        <v>2109</v>
      </c>
      <c r="E6170" t="s">
        <v>2108</v>
      </c>
      <c r="F6170" t="s">
        <v>2109</v>
      </c>
      <c r="G6170" t="s">
        <v>1998</v>
      </c>
      <c r="H6170" t="s">
        <v>1999</v>
      </c>
    </row>
    <row r="6171" spans="1:8" x14ac:dyDescent="0.25">
      <c r="A6171">
        <v>598925</v>
      </c>
      <c r="B6171" t="s">
        <v>2247</v>
      </c>
      <c r="C6171">
        <v>8108</v>
      </c>
      <c r="D6171" t="s">
        <v>2107</v>
      </c>
      <c r="E6171" t="s">
        <v>2108</v>
      </c>
      <c r="F6171" t="s">
        <v>2109</v>
      </c>
      <c r="G6171" t="s">
        <v>1998</v>
      </c>
      <c r="H6171" t="s">
        <v>1999</v>
      </c>
    </row>
    <row r="6172" spans="1:8" x14ac:dyDescent="0.25">
      <c r="A6172">
        <v>598933</v>
      </c>
      <c r="B6172" t="s">
        <v>2127</v>
      </c>
      <c r="C6172">
        <v>8104</v>
      </c>
      <c r="D6172" t="s">
        <v>2127</v>
      </c>
      <c r="E6172" t="s">
        <v>2108</v>
      </c>
      <c r="F6172" t="s">
        <v>2109</v>
      </c>
      <c r="G6172" t="s">
        <v>1998</v>
      </c>
      <c r="H6172" t="s">
        <v>1999</v>
      </c>
    </row>
    <row r="6173" spans="1:8" x14ac:dyDescent="0.25">
      <c r="A6173">
        <v>598941</v>
      </c>
      <c r="B6173" t="s">
        <v>2248</v>
      </c>
      <c r="C6173">
        <v>8111</v>
      </c>
      <c r="D6173" t="s">
        <v>2109</v>
      </c>
      <c r="E6173" t="s">
        <v>2108</v>
      </c>
      <c r="F6173" t="s">
        <v>2109</v>
      </c>
      <c r="G6173" t="s">
        <v>1998</v>
      </c>
      <c r="H6173" t="s">
        <v>1999</v>
      </c>
    </row>
    <row r="6174" spans="1:8" x14ac:dyDescent="0.25">
      <c r="A6174">
        <v>598950</v>
      </c>
      <c r="B6174" t="s">
        <v>608</v>
      </c>
      <c r="C6174">
        <v>3101</v>
      </c>
      <c r="D6174" t="s">
        <v>41</v>
      </c>
      <c r="E6174" t="s">
        <v>42</v>
      </c>
      <c r="F6174" t="s">
        <v>43</v>
      </c>
      <c r="G6174" t="s">
        <v>11</v>
      </c>
      <c r="H6174" t="s">
        <v>12</v>
      </c>
    </row>
    <row r="6175" spans="1:8" x14ac:dyDescent="0.25">
      <c r="A6175">
        <v>598968</v>
      </c>
      <c r="B6175" t="s">
        <v>2249</v>
      </c>
      <c r="C6175">
        <v>8102</v>
      </c>
      <c r="D6175" t="s">
        <v>2250</v>
      </c>
      <c r="E6175" t="s">
        <v>2108</v>
      </c>
      <c r="F6175" t="s">
        <v>2109</v>
      </c>
      <c r="G6175" t="s">
        <v>1998</v>
      </c>
      <c r="H6175" t="s">
        <v>1999</v>
      </c>
    </row>
    <row r="6176" spans="1:8" x14ac:dyDescent="0.25">
      <c r="A6176">
        <v>598976</v>
      </c>
      <c r="B6176" t="s">
        <v>609</v>
      </c>
      <c r="C6176">
        <v>3115</v>
      </c>
      <c r="D6176" t="s">
        <v>80</v>
      </c>
      <c r="E6176" t="s">
        <v>47</v>
      </c>
      <c r="F6176" t="s">
        <v>46</v>
      </c>
      <c r="G6176" t="s">
        <v>11</v>
      </c>
      <c r="H6176" t="s">
        <v>12</v>
      </c>
    </row>
    <row r="6177" spans="1:8" x14ac:dyDescent="0.25">
      <c r="A6177">
        <v>598992</v>
      </c>
      <c r="B6177" t="s">
        <v>610</v>
      </c>
      <c r="C6177">
        <v>3112</v>
      </c>
      <c r="D6177" t="s">
        <v>66</v>
      </c>
      <c r="E6177" t="s">
        <v>65</v>
      </c>
      <c r="F6177" t="s">
        <v>66</v>
      </c>
      <c r="G6177" t="s">
        <v>11</v>
      </c>
      <c r="H6177" t="s">
        <v>12</v>
      </c>
    </row>
    <row r="6178" spans="1:8" x14ac:dyDescent="0.25">
      <c r="A6178">
        <v>599000</v>
      </c>
      <c r="B6178" t="s">
        <v>19</v>
      </c>
      <c r="C6178">
        <v>3112</v>
      </c>
      <c r="D6178" t="s">
        <v>66</v>
      </c>
      <c r="E6178" t="s">
        <v>65</v>
      </c>
      <c r="F6178" t="s">
        <v>66</v>
      </c>
      <c r="G6178" t="s">
        <v>11</v>
      </c>
      <c r="H6178" t="s">
        <v>12</v>
      </c>
    </row>
    <row r="6179" spans="1:8" x14ac:dyDescent="0.25">
      <c r="A6179">
        <v>599026</v>
      </c>
      <c r="B6179" t="s">
        <v>611</v>
      </c>
      <c r="C6179">
        <v>3112</v>
      </c>
      <c r="D6179" t="s">
        <v>66</v>
      </c>
      <c r="E6179" t="s">
        <v>65</v>
      </c>
      <c r="F6179" t="s">
        <v>66</v>
      </c>
      <c r="G6179" t="s">
        <v>11</v>
      </c>
      <c r="H6179" t="s">
        <v>12</v>
      </c>
    </row>
    <row r="6180" spans="1:8" x14ac:dyDescent="0.25">
      <c r="A6180">
        <v>599034</v>
      </c>
      <c r="B6180" t="s">
        <v>612</v>
      </c>
      <c r="C6180">
        <v>3112</v>
      </c>
      <c r="D6180" t="s">
        <v>66</v>
      </c>
      <c r="E6180" t="s">
        <v>65</v>
      </c>
      <c r="F6180" t="s">
        <v>66</v>
      </c>
      <c r="G6180" t="s">
        <v>11</v>
      </c>
      <c r="H6180" t="s">
        <v>12</v>
      </c>
    </row>
    <row r="6181" spans="1:8" x14ac:dyDescent="0.25">
      <c r="A6181">
        <v>599042</v>
      </c>
      <c r="B6181" t="s">
        <v>613</v>
      </c>
      <c r="C6181">
        <v>3112</v>
      </c>
      <c r="D6181" t="s">
        <v>66</v>
      </c>
      <c r="E6181" t="s">
        <v>65</v>
      </c>
      <c r="F6181" t="s">
        <v>66</v>
      </c>
      <c r="G6181" t="s">
        <v>11</v>
      </c>
      <c r="H6181" t="s">
        <v>12</v>
      </c>
    </row>
    <row r="6182" spans="1:8" x14ac:dyDescent="0.25">
      <c r="A6182">
        <v>599051</v>
      </c>
      <c r="B6182" t="s">
        <v>2250</v>
      </c>
      <c r="C6182">
        <v>8102</v>
      </c>
      <c r="D6182" t="s">
        <v>2250</v>
      </c>
      <c r="E6182" t="s">
        <v>2108</v>
      </c>
      <c r="F6182" t="s">
        <v>2109</v>
      </c>
      <c r="G6182" t="s">
        <v>1998</v>
      </c>
      <c r="H6182" t="s">
        <v>1999</v>
      </c>
    </row>
    <row r="6183" spans="1:8" x14ac:dyDescent="0.25">
      <c r="A6183">
        <v>599069</v>
      </c>
      <c r="B6183" t="s">
        <v>2166</v>
      </c>
      <c r="C6183">
        <v>8118</v>
      </c>
      <c r="D6183" t="s">
        <v>2166</v>
      </c>
      <c r="E6183" t="s">
        <v>2108</v>
      </c>
      <c r="F6183" t="s">
        <v>2109</v>
      </c>
      <c r="G6183" t="s">
        <v>1998</v>
      </c>
      <c r="H6183" t="s">
        <v>1999</v>
      </c>
    </row>
    <row r="6184" spans="1:8" x14ac:dyDescent="0.25">
      <c r="A6184">
        <v>599077</v>
      </c>
      <c r="B6184" t="s">
        <v>2251</v>
      </c>
      <c r="C6184">
        <v>8111</v>
      </c>
      <c r="D6184" t="s">
        <v>2109</v>
      </c>
      <c r="E6184" t="s">
        <v>2108</v>
      </c>
      <c r="F6184" t="s">
        <v>2109</v>
      </c>
      <c r="G6184" t="s">
        <v>1998</v>
      </c>
      <c r="H6184" t="s">
        <v>1999</v>
      </c>
    </row>
    <row r="6185" spans="1:8" x14ac:dyDescent="0.25">
      <c r="A6185">
        <v>599085</v>
      </c>
      <c r="B6185" t="s">
        <v>2252</v>
      </c>
      <c r="C6185">
        <v>8118</v>
      </c>
      <c r="D6185" t="s">
        <v>2166</v>
      </c>
      <c r="E6185" t="s">
        <v>2108</v>
      </c>
      <c r="F6185" t="s">
        <v>2109</v>
      </c>
      <c r="G6185" t="s">
        <v>1998</v>
      </c>
      <c r="H6185" t="s">
        <v>1999</v>
      </c>
    </row>
    <row r="6186" spans="1:8" x14ac:dyDescent="0.25">
      <c r="A6186">
        <v>599107</v>
      </c>
      <c r="B6186" t="s">
        <v>2253</v>
      </c>
      <c r="C6186">
        <v>8102</v>
      </c>
      <c r="D6186" t="s">
        <v>2250</v>
      </c>
      <c r="E6186" t="s">
        <v>2108</v>
      </c>
      <c r="F6186" t="s">
        <v>2109</v>
      </c>
      <c r="G6186" t="s">
        <v>1998</v>
      </c>
      <c r="H6186" t="s">
        <v>1999</v>
      </c>
    </row>
    <row r="6187" spans="1:8" x14ac:dyDescent="0.25">
      <c r="A6187">
        <v>599115</v>
      </c>
      <c r="B6187" t="s">
        <v>614</v>
      </c>
      <c r="C6187">
        <v>3110</v>
      </c>
      <c r="D6187" t="s">
        <v>64</v>
      </c>
      <c r="E6187" t="s">
        <v>65</v>
      </c>
      <c r="F6187" t="s">
        <v>66</v>
      </c>
      <c r="G6187" t="s">
        <v>11</v>
      </c>
      <c r="H6187" t="s">
        <v>12</v>
      </c>
    </row>
    <row r="6188" spans="1:8" x14ac:dyDescent="0.25">
      <c r="A6188">
        <v>599123</v>
      </c>
      <c r="B6188" t="s">
        <v>615</v>
      </c>
      <c r="C6188">
        <v>3112</v>
      </c>
      <c r="D6188" t="s">
        <v>66</v>
      </c>
      <c r="E6188" t="s">
        <v>65</v>
      </c>
      <c r="F6188" t="s">
        <v>66</v>
      </c>
      <c r="G6188" t="s">
        <v>11</v>
      </c>
      <c r="H6188" t="s">
        <v>12</v>
      </c>
    </row>
    <row r="6189" spans="1:8" x14ac:dyDescent="0.25">
      <c r="A6189">
        <v>599131</v>
      </c>
      <c r="B6189" t="s">
        <v>44</v>
      </c>
      <c r="C6189">
        <v>3202</v>
      </c>
      <c r="D6189" t="s">
        <v>3111</v>
      </c>
      <c r="E6189" t="s">
        <v>3112</v>
      </c>
      <c r="F6189" t="s">
        <v>3111</v>
      </c>
      <c r="G6189" t="s">
        <v>3012</v>
      </c>
      <c r="H6189" t="s">
        <v>3013</v>
      </c>
    </row>
    <row r="6190" spans="1:8" x14ac:dyDescent="0.25">
      <c r="A6190">
        <v>599140</v>
      </c>
      <c r="B6190" t="s">
        <v>2254</v>
      </c>
      <c r="C6190">
        <v>8111</v>
      </c>
      <c r="D6190" t="s">
        <v>2109</v>
      </c>
      <c r="E6190" t="s">
        <v>2108</v>
      </c>
      <c r="F6190" t="s">
        <v>2109</v>
      </c>
      <c r="G6190" t="s">
        <v>1998</v>
      </c>
      <c r="H6190" t="s">
        <v>1999</v>
      </c>
    </row>
    <row r="6191" spans="1:8" x14ac:dyDescent="0.25">
      <c r="A6191">
        <v>599158</v>
      </c>
      <c r="B6191" t="s">
        <v>2255</v>
      </c>
      <c r="C6191">
        <v>8108</v>
      </c>
      <c r="D6191" t="s">
        <v>2107</v>
      </c>
      <c r="E6191" t="s">
        <v>2108</v>
      </c>
      <c r="F6191" t="s">
        <v>2109</v>
      </c>
      <c r="G6191" t="s">
        <v>1998</v>
      </c>
      <c r="H6191" t="s">
        <v>1999</v>
      </c>
    </row>
    <row r="6192" spans="1:8" x14ac:dyDescent="0.25">
      <c r="A6192">
        <v>599166</v>
      </c>
      <c r="B6192" t="s">
        <v>123</v>
      </c>
      <c r="C6192">
        <v>3202</v>
      </c>
      <c r="D6192" t="s">
        <v>3111</v>
      </c>
      <c r="E6192" t="s">
        <v>3112</v>
      </c>
      <c r="F6192" t="s">
        <v>3111</v>
      </c>
      <c r="G6192" t="s">
        <v>3012</v>
      </c>
      <c r="H6192" t="s">
        <v>3013</v>
      </c>
    </row>
    <row r="6193" spans="1:8" x14ac:dyDescent="0.25">
      <c r="A6193">
        <v>599174</v>
      </c>
      <c r="B6193" t="s">
        <v>3438</v>
      </c>
      <c r="C6193">
        <v>3204</v>
      </c>
      <c r="D6193" t="s">
        <v>3116</v>
      </c>
      <c r="E6193" t="s">
        <v>3112</v>
      </c>
      <c r="F6193" t="s">
        <v>3111</v>
      </c>
      <c r="G6193" t="s">
        <v>3012</v>
      </c>
      <c r="H6193" t="s">
        <v>3013</v>
      </c>
    </row>
    <row r="6194" spans="1:8" x14ac:dyDescent="0.25">
      <c r="A6194">
        <v>599182</v>
      </c>
      <c r="B6194" t="s">
        <v>3439</v>
      </c>
      <c r="C6194">
        <v>3202</v>
      </c>
      <c r="D6194" t="s">
        <v>3111</v>
      </c>
      <c r="E6194" t="s">
        <v>3112</v>
      </c>
      <c r="F6194" t="s">
        <v>3111</v>
      </c>
      <c r="G6194" t="s">
        <v>3012</v>
      </c>
      <c r="H6194" t="s">
        <v>3013</v>
      </c>
    </row>
    <row r="6195" spans="1:8" x14ac:dyDescent="0.25">
      <c r="A6195">
        <v>599191</v>
      </c>
      <c r="B6195" t="s">
        <v>1996</v>
      </c>
      <c r="C6195">
        <v>8115</v>
      </c>
      <c r="D6195" t="s">
        <v>1996</v>
      </c>
      <c r="E6195" t="s">
        <v>1997</v>
      </c>
      <c r="F6195" t="s">
        <v>1996</v>
      </c>
      <c r="G6195" t="s">
        <v>1998</v>
      </c>
      <c r="H6195" t="s">
        <v>1999</v>
      </c>
    </row>
    <row r="6196" spans="1:8" x14ac:dyDescent="0.25">
      <c r="A6196">
        <v>599204</v>
      </c>
      <c r="B6196" t="s">
        <v>4361</v>
      </c>
      <c r="C6196">
        <v>2107</v>
      </c>
      <c r="D6196" t="s">
        <v>3482</v>
      </c>
      <c r="E6196" t="s">
        <v>3478</v>
      </c>
      <c r="F6196" t="s">
        <v>3477</v>
      </c>
      <c r="G6196" t="s">
        <v>3447</v>
      </c>
      <c r="H6196" t="s">
        <v>3448</v>
      </c>
    </row>
    <row r="6197" spans="1:8" x14ac:dyDescent="0.25">
      <c r="A6197">
        <v>599212</v>
      </c>
      <c r="B6197" t="s">
        <v>2256</v>
      </c>
      <c r="C6197">
        <v>8115</v>
      </c>
      <c r="D6197" t="s">
        <v>1996</v>
      </c>
      <c r="E6197" t="s">
        <v>1997</v>
      </c>
      <c r="F6197" t="s">
        <v>1996</v>
      </c>
      <c r="G6197" t="s">
        <v>1998</v>
      </c>
      <c r="H6197" t="s">
        <v>1999</v>
      </c>
    </row>
    <row r="6198" spans="1:8" x14ac:dyDescent="0.25">
      <c r="A6198">
        <v>599221</v>
      </c>
      <c r="B6198" t="s">
        <v>4362</v>
      </c>
      <c r="C6198">
        <v>2122</v>
      </c>
      <c r="D6198" t="s">
        <v>868</v>
      </c>
      <c r="E6198" t="s">
        <v>3451</v>
      </c>
      <c r="F6198" t="s">
        <v>3452</v>
      </c>
      <c r="G6198" t="s">
        <v>3447</v>
      </c>
      <c r="H6198" t="s">
        <v>3448</v>
      </c>
    </row>
    <row r="6199" spans="1:8" x14ac:dyDescent="0.25">
      <c r="A6199">
        <v>599239</v>
      </c>
      <c r="B6199" t="s">
        <v>5221</v>
      </c>
      <c r="C6199">
        <v>6110</v>
      </c>
      <c r="D6199" t="s">
        <v>4690</v>
      </c>
      <c r="E6199" t="s">
        <v>4691</v>
      </c>
      <c r="F6199" t="s">
        <v>4690</v>
      </c>
      <c r="G6199" t="s">
        <v>4687</v>
      </c>
      <c r="H6199" t="s">
        <v>4688</v>
      </c>
    </row>
    <row r="6200" spans="1:8" x14ac:dyDescent="0.25">
      <c r="A6200">
        <v>599247</v>
      </c>
      <c r="B6200" t="s">
        <v>2066</v>
      </c>
      <c r="C6200">
        <v>8101</v>
      </c>
      <c r="D6200" t="s">
        <v>2066</v>
      </c>
      <c r="E6200" t="s">
        <v>1997</v>
      </c>
      <c r="F6200" t="s">
        <v>1996</v>
      </c>
      <c r="G6200" t="s">
        <v>1998</v>
      </c>
      <c r="H6200" t="s">
        <v>1999</v>
      </c>
    </row>
    <row r="6201" spans="1:8" x14ac:dyDescent="0.25">
      <c r="A6201">
        <v>599255</v>
      </c>
      <c r="B6201" t="s">
        <v>616</v>
      </c>
      <c r="C6201">
        <v>3110</v>
      </c>
      <c r="D6201" t="s">
        <v>64</v>
      </c>
      <c r="E6201" t="s">
        <v>65</v>
      </c>
      <c r="F6201" t="s">
        <v>66</v>
      </c>
      <c r="G6201" t="s">
        <v>11</v>
      </c>
      <c r="H6201" t="s">
        <v>12</v>
      </c>
    </row>
    <row r="6202" spans="1:8" x14ac:dyDescent="0.25">
      <c r="A6202">
        <v>599263</v>
      </c>
      <c r="B6202" t="s">
        <v>617</v>
      </c>
      <c r="C6202">
        <v>3110</v>
      </c>
      <c r="D6202" t="s">
        <v>64</v>
      </c>
      <c r="E6202" t="s">
        <v>65</v>
      </c>
      <c r="F6202" t="s">
        <v>66</v>
      </c>
      <c r="G6202" t="s">
        <v>11</v>
      </c>
      <c r="H6202" t="s">
        <v>12</v>
      </c>
    </row>
    <row r="6203" spans="1:8" x14ac:dyDescent="0.25">
      <c r="A6203">
        <v>599271</v>
      </c>
      <c r="B6203" t="s">
        <v>618</v>
      </c>
      <c r="C6203">
        <v>3110</v>
      </c>
      <c r="D6203" t="s">
        <v>64</v>
      </c>
      <c r="E6203" t="s">
        <v>65</v>
      </c>
      <c r="F6203" t="s">
        <v>66</v>
      </c>
      <c r="G6203" t="s">
        <v>11</v>
      </c>
      <c r="H6203" t="s">
        <v>12</v>
      </c>
    </row>
    <row r="6204" spans="1:8" x14ac:dyDescent="0.25">
      <c r="A6204">
        <v>599280</v>
      </c>
      <c r="B6204" t="s">
        <v>619</v>
      </c>
      <c r="C6204">
        <v>3110</v>
      </c>
      <c r="D6204" t="s">
        <v>64</v>
      </c>
      <c r="E6204" t="s">
        <v>65</v>
      </c>
      <c r="F6204" t="s">
        <v>66</v>
      </c>
      <c r="G6204" t="s">
        <v>11</v>
      </c>
      <c r="H6204" t="s">
        <v>12</v>
      </c>
    </row>
    <row r="6205" spans="1:8" x14ac:dyDescent="0.25">
      <c r="A6205">
        <v>599298</v>
      </c>
      <c r="B6205" t="s">
        <v>4363</v>
      </c>
      <c r="C6205">
        <v>2120</v>
      </c>
      <c r="D6205" t="s">
        <v>3477</v>
      </c>
      <c r="E6205" t="s">
        <v>3478</v>
      </c>
      <c r="F6205" t="s">
        <v>3477</v>
      </c>
      <c r="G6205" t="s">
        <v>3447</v>
      </c>
      <c r="H6205" t="s">
        <v>3448</v>
      </c>
    </row>
    <row r="6206" spans="1:8" x14ac:dyDescent="0.25">
      <c r="A6206">
        <v>599301</v>
      </c>
      <c r="B6206" t="s">
        <v>4364</v>
      </c>
      <c r="C6206">
        <v>2106</v>
      </c>
      <c r="D6206" t="s">
        <v>3468</v>
      </c>
      <c r="E6206" t="s">
        <v>3446</v>
      </c>
      <c r="F6206" t="s">
        <v>3445</v>
      </c>
      <c r="G6206" t="s">
        <v>3447</v>
      </c>
      <c r="H6206" t="s">
        <v>3448</v>
      </c>
    </row>
    <row r="6207" spans="1:8" x14ac:dyDescent="0.25">
      <c r="A6207">
        <v>599344</v>
      </c>
      <c r="B6207" t="s">
        <v>2001</v>
      </c>
      <c r="C6207">
        <v>8105</v>
      </c>
      <c r="D6207" t="s">
        <v>2001</v>
      </c>
      <c r="E6207" t="s">
        <v>1997</v>
      </c>
      <c r="F6207" t="s">
        <v>1996</v>
      </c>
      <c r="G6207" t="s">
        <v>1998</v>
      </c>
      <c r="H6207" t="s">
        <v>1999</v>
      </c>
    </row>
    <row r="6208" spans="1:8" x14ac:dyDescent="0.25">
      <c r="A6208">
        <v>599352</v>
      </c>
      <c r="B6208" t="s">
        <v>2257</v>
      </c>
      <c r="C6208">
        <v>8116</v>
      </c>
      <c r="D6208" t="s">
        <v>2120</v>
      </c>
      <c r="E6208" t="s">
        <v>1997</v>
      </c>
      <c r="F6208" t="s">
        <v>1996</v>
      </c>
      <c r="G6208" t="s">
        <v>1998</v>
      </c>
      <c r="H6208" t="s">
        <v>1999</v>
      </c>
    </row>
    <row r="6209" spans="1:8" x14ac:dyDescent="0.25">
      <c r="A6209">
        <v>599361</v>
      </c>
      <c r="B6209" t="s">
        <v>4365</v>
      </c>
      <c r="C6209">
        <v>2125</v>
      </c>
      <c r="D6209" t="s">
        <v>3495</v>
      </c>
      <c r="E6209" t="s">
        <v>3476</v>
      </c>
      <c r="F6209" t="s">
        <v>681</v>
      </c>
      <c r="G6209" t="s">
        <v>3447</v>
      </c>
      <c r="H6209" t="s">
        <v>3448</v>
      </c>
    </row>
    <row r="6210" spans="1:8" x14ac:dyDescent="0.25">
      <c r="A6210">
        <v>599379</v>
      </c>
      <c r="B6210" t="s">
        <v>4366</v>
      </c>
      <c r="C6210">
        <v>2101</v>
      </c>
      <c r="D6210" t="s">
        <v>681</v>
      </c>
      <c r="E6210" t="s">
        <v>3476</v>
      </c>
      <c r="F6210" t="s">
        <v>681</v>
      </c>
      <c r="G6210" t="s">
        <v>3447</v>
      </c>
      <c r="H6210" t="s">
        <v>3448</v>
      </c>
    </row>
    <row r="6211" spans="1:8" x14ac:dyDescent="0.25">
      <c r="A6211">
        <v>599387</v>
      </c>
      <c r="B6211" t="s">
        <v>4367</v>
      </c>
      <c r="C6211">
        <v>2125</v>
      </c>
      <c r="D6211" t="s">
        <v>3495</v>
      </c>
      <c r="E6211" t="s">
        <v>3476</v>
      </c>
      <c r="F6211" t="s">
        <v>681</v>
      </c>
      <c r="G6211" t="s">
        <v>3447</v>
      </c>
      <c r="H6211" t="s">
        <v>3448</v>
      </c>
    </row>
    <row r="6212" spans="1:8" x14ac:dyDescent="0.25">
      <c r="A6212">
        <v>599395</v>
      </c>
      <c r="B6212" t="s">
        <v>1253</v>
      </c>
      <c r="C6212">
        <v>2125</v>
      </c>
      <c r="D6212" t="s">
        <v>3495</v>
      </c>
      <c r="E6212" t="s">
        <v>3476</v>
      </c>
      <c r="F6212" t="s">
        <v>681</v>
      </c>
      <c r="G6212" t="s">
        <v>3447</v>
      </c>
      <c r="H6212" t="s">
        <v>3448</v>
      </c>
    </row>
    <row r="6213" spans="1:8" x14ac:dyDescent="0.25">
      <c r="A6213">
        <v>599409</v>
      </c>
      <c r="B6213" t="s">
        <v>2258</v>
      </c>
      <c r="C6213">
        <v>8115</v>
      </c>
      <c r="D6213" t="s">
        <v>1996</v>
      </c>
      <c r="E6213" t="s">
        <v>1997</v>
      </c>
      <c r="F6213" t="s">
        <v>1996</v>
      </c>
      <c r="G6213" t="s">
        <v>1998</v>
      </c>
      <c r="H6213" t="s">
        <v>1999</v>
      </c>
    </row>
    <row r="6214" spans="1:8" x14ac:dyDescent="0.25">
      <c r="A6214">
        <v>599417</v>
      </c>
      <c r="B6214" t="s">
        <v>4368</v>
      </c>
      <c r="C6214">
        <v>2102</v>
      </c>
      <c r="D6214" t="s">
        <v>3579</v>
      </c>
      <c r="E6214" t="s">
        <v>3580</v>
      </c>
      <c r="F6214" t="s">
        <v>3579</v>
      </c>
      <c r="G6214" t="s">
        <v>3447</v>
      </c>
      <c r="H6214" t="s">
        <v>3448</v>
      </c>
    </row>
    <row r="6215" spans="1:8" x14ac:dyDescent="0.25">
      <c r="A6215">
        <v>599425</v>
      </c>
      <c r="B6215" t="s">
        <v>4369</v>
      </c>
      <c r="C6215">
        <v>2124</v>
      </c>
      <c r="D6215" t="s">
        <v>3454</v>
      </c>
      <c r="E6215" t="s">
        <v>3455</v>
      </c>
      <c r="F6215" t="s">
        <v>2698</v>
      </c>
      <c r="G6215" t="s">
        <v>3447</v>
      </c>
      <c r="H6215" t="s">
        <v>3448</v>
      </c>
    </row>
    <row r="6216" spans="1:8" x14ac:dyDescent="0.25">
      <c r="A6216">
        <v>599433</v>
      </c>
      <c r="B6216" t="s">
        <v>4370</v>
      </c>
      <c r="C6216">
        <v>2109</v>
      </c>
      <c r="D6216" t="s">
        <v>2698</v>
      </c>
      <c r="E6216" t="s">
        <v>3455</v>
      </c>
      <c r="F6216" t="s">
        <v>2698</v>
      </c>
      <c r="G6216" t="s">
        <v>3447</v>
      </c>
      <c r="H6216" t="s">
        <v>3448</v>
      </c>
    </row>
    <row r="6217" spans="1:8" x14ac:dyDescent="0.25">
      <c r="A6217">
        <v>599441</v>
      </c>
      <c r="B6217" t="s">
        <v>4371</v>
      </c>
      <c r="C6217">
        <v>2124</v>
      </c>
      <c r="D6217" t="s">
        <v>3454</v>
      </c>
      <c r="E6217" t="s">
        <v>3455</v>
      </c>
      <c r="F6217" t="s">
        <v>2698</v>
      </c>
      <c r="G6217" t="s">
        <v>3447</v>
      </c>
      <c r="H6217" t="s">
        <v>3448</v>
      </c>
    </row>
    <row r="6218" spans="1:8" x14ac:dyDescent="0.25">
      <c r="A6218">
        <v>599450</v>
      </c>
      <c r="B6218" t="s">
        <v>4372</v>
      </c>
      <c r="C6218">
        <v>2110</v>
      </c>
      <c r="D6218" t="s">
        <v>3460</v>
      </c>
      <c r="E6218" t="s">
        <v>3461</v>
      </c>
      <c r="F6218" t="s">
        <v>3460</v>
      </c>
      <c r="G6218" t="s">
        <v>3447</v>
      </c>
      <c r="H6218" t="s">
        <v>3448</v>
      </c>
    </row>
    <row r="6219" spans="1:8" x14ac:dyDescent="0.25">
      <c r="A6219">
        <v>599468</v>
      </c>
      <c r="B6219" t="s">
        <v>2259</v>
      </c>
      <c r="C6219">
        <v>8115</v>
      </c>
      <c r="D6219" t="s">
        <v>1996</v>
      </c>
      <c r="E6219" t="s">
        <v>1997</v>
      </c>
      <c r="F6219" t="s">
        <v>1996</v>
      </c>
      <c r="G6219" t="s">
        <v>1998</v>
      </c>
      <c r="H6219" t="s">
        <v>1999</v>
      </c>
    </row>
    <row r="6220" spans="1:8" x14ac:dyDescent="0.25">
      <c r="A6220">
        <v>599476</v>
      </c>
      <c r="B6220" t="s">
        <v>3817</v>
      </c>
      <c r="C6220">
        <v>2110</v>
      </c>
      <c r="D6220" t="s">
        <v>3460</v>
      </c>
      <c r="E6220" t="s">
        <v>3461</v>
      </c>
      <c r="F6220" t="s">
        <v>3460</v>
      </c>
      <c r="G6220" t="s">
        <v>3447</v>
      </c>
      <c r="H6220" t="s">
        <v>3448</v>
      </c>
    </row>
    <row r="6221" spans="1:8" x14ac:dyDescent="0.25">
      <c r="A6221">
        <v>599484</v>
      </c>
      <c r="B6221" t="s">
        <v>4373</v>
      </c>
      <c r="C6221">
        <v>2110</v>
      </c>
      <c r="D6221" t="s">
        <v>3460</v>
      </c>
      <c r="E6221" t="s">
        <v>3461</v>
      </c>
      <c r="F6221" t="s">
        <v>3460</v>
      </c>
      <c r="G6221" t="s">
        <v>3447</v>
      </c>
      <c r="H6221" t="s">
        <v>3448</v>
      </c>
    </row>
    <row r="6222" spans="1:8" x14ac:dyDescent="0.25">
      <c r="A6222">
        <v>599492</v>
      </c>
      <c r="B6222" t="s">
        <v>17</v>
      </c>
      <c r="C6222">
        <v>2111</v>
      </c>
      <c r="D6222" t="s">
        <v>3618</v>
      </c>
      <c r="E6222" t="s">
        <v>3504</v>
      </c>
      <c r="F6222" t="s">
        <v>3503</v>
      </c>
      <c r="G6222" t="s">
        <v>3447</v>
      </c>
      <c r="H6222" t="s">
        <v>3448</v>
      </c>
    </row>
    <row r="6223" spans="1:8" x14ac:dyDescent="0.25">
      <c r="A6223">
        <v>599506</v>
      </c>
      <c r="B6223" t="s">
        <v>2260</v>
      </c>
      <c r="C6223">
        <v>8101</v>
      </c>
      <c r="D6223" t="s">
        <v>2066</v>
      </c>
      <c r="E6223" t="s">
        <v>1997</v>
      </c>
      <c r="F6223" t="s">
        <v>1996</v>
      </c>
      <c r="G6223" t="s">
        <v>1998</v>
      </c>
      <c r="H6223" t="s">
        <v>1999</v>
      </c>
    </row>
    <row r="6224" spans="1:8" x14ac:dyDescent="0.25">
      <c r="A6224">
        <v>599514</v>
      </c>
      <c r="B6224" t="s">
        <v>4374</v>
      </c>
      <c r="C6224">
        <v>2115</v>
      </c>
      <c r="D6224" t="s">
        <v>3506</v>
      </c>
      <c r="E6224" t="s">
        <v>3507</v>
      </c>
      <c r="F6224" t="s">
        <v>3506</v>
      </c>
      <c r="G6224" t="s">
        <v>3447</v>
      </c>
      <c r="H6224" t="s">
        <v>3448</v>
      </c>
    </row>
    <row r="6225" spans="1:8" x14ac:dyDescent="0.25">
      <c r="A6225">
        <v>599522</v>
      </c>
      <c r="B6225" t="s">
        <v>4375</v>
      </c>
      <c r="C6225">
        <v>2115</v>
      </c>
      <c r="D6225" t="s">
        <v>3506</v>
      </c>
      <c r="E6225" t="s">
        <v>3507</v>
      </c>
      <c r="F6225" t="s">
        <v>3506</v>
      </c>
      <c r="G6225" t="s">
        <v>3447</v>
      </c>
      <c r="H6225" t="s">
        <v>3448</v>
      </c>
    </row>
    <row r="6226" spans="1:8" x14ac:dyDescent="0.25">
      <c r="A6226">
        <v>599531</v>
      </c>
      <c r="B6226" t="s">
        <v>4376</v>
      </c>
      <c r="C6226">
        <v>2115</v>
      </c>
      <c r="D6226" t="s">
        <v>3506</v>
      </c>
      <c r="E6226" t="s">
        <v>3507</v>
      </c>
      <c r="F6226" t="s">
        <v>3506</v>
      </c>
      <c r="G6226" t="s">
        <v>3447</v>
      </c>
      <c r="H6226" t="s">
        <v>3448</v>
      </c>
    </row>
    <row r="6227" spans="1:8" x14ac:dyDescent="0.25">
      <c r="A6227">
        <v>599549</v>
      </c>
      <c r="B6227" t="s">
        <v>2261</v>
      </c>
      <c r="C6227">
        <v>8119</v>
      </c>
      <c r="D6227" t="s">
        <v>2003</v>
      </c>
      <c r="E6227" t="s">
        <v>2004</v>
      </c>
      <c r="F6227" t="s">
        <v>2005</v>
      </c>
      <c r="G6227" t="s">
        <v>1998</v>
      </c>
      <c r="H6227" t="s">
        <v>1999</v>
      </c>
    </row>
    <row r="6228" spans="1:8" x14ac:dyDescent="0.25">
      <c r="A6228">
        <v>599557</v>
      </c>
      <c r="B6228" t="s">
        <v>3283</v>
      </c>
      <c r="C6228">
        <v>2116</v>
      </c>
      <c r="D6228" t="s">
        <v>3509</v>
      </c>
      <c r="E6228" t="s">
        <v>3507</v>
      </c>
      <c r="F6228" t="s">
        <v>3506</v>
      </c>
      <c r="G6228" t="s">
        <v>3447</v>
      </c>
      <c r="H6228" t="s">
        <v>3448</v>
      </c>
    </row>
    <row r="6229" spans="1:8" x14ac:dyDescent="0.25">
      <c r="A6229">
        <v>599565</v>
      </c>
      <c r="B6229" t="s">
        <v>2148</v>
      </c>
      <c r="C6229">
        <v>8112</v>
      </c>
      <c r="D6229" t="s">
        <v>2148</v>
      </c>
      <c r="E6229" t="s">
        <v>1997</v>
      </c>
      <c r="F6229" t="s">
        <v>1996</v>
      </c>
      <c r="G6229" t="s">
        <v>1998</v>
      </c>
      <c r="H6229" t="s">
        <v>1999</v>
      </c>
    </row>
    <row r="6230" spans="1:8" x14ac:dyDescent="0.25">
      <c r="A6230">
        <v>599573</v>
      </c>
      <c r="B6230" t="s">
        <v>2846</v>
      </c>
      <c r="C6230">
        <v>2116</v>
      </c>
      <c r="D6230" t="s">
        <v>3509</v>
      </c>
      <c r="E6230" t="s">
        <v>3507</v>
      </c>
      <c r="F6230" t="s">
        <v>3506</v>
      </c>
      <c r="G6230" t="s">
        <v>3447</v>
      </c>
      <c r="H6230" t="s">
        <v>3448</v>
      </c>
    </row>
    <row r="6231" spans="1:8" x14ac:dyDescent="0.25">
      <c r="A6231">
        <v>599581</v>
      </c>
      <c r="B6231" t="s">
        <v>4377</v>
      </c>
      <c r="C6231">
        <v>2113</v>
      </c>
      <c r="D6231" t="s">
        <v>3891</v>
      </c>
      <c r="E6231" t="s">
        <v>3446</v>
      </c>
      <c r="F6231" t="s">
        <v>3445</v>
      </c>
      <c r="G6231" t="s">
        <v>3447</v>
      </c>
      <c r="H6231" t="s">
        <v>3448</v>
      </c>
    </row>
    <row r="6232" spans="1:8" x14ac:dyDescent="0.25">
      <c r="A6232">
        <v>599590</v>
      </c>
      <c r="B6232" t="s">
        <v>4378</v>
      </c>
      <c r="C6232">
        <v>2119</v>
      </c>
      <c r="D6232" t="s">
        <v>3858</v>
      </c>
      <c r="E6232" t="s">
        <v>3446</v>
      </c>
      <c r="F6232" t="s">
        <v>3445</v>
      </c>
      <c r="G6232" t="s">
        <v>3447</v>
      </c>
      <c r="H6232" t="s">
        <v>3448</v>
      </c>
    </row>
    <row r="6233" spans="1:8" x14ac:dyDescent="0.25">
      <c r="A6233">
        <v>599603</v>
      </c>
      <c r="B6233" t="s">
        <v>2201</v>
      </c>
      <c r="C6233">
        <v>8105</v>
      </c>
      <c r="D6233" t="s">
        <v>2001</v>
      </c>
      <c r="E6233" t="s">
        <v>1997</v>
      </c>
      <c r="F6233" t="s">
        <v>1996</v>
      </c>
      <c r="G6233" t="s">
        <v>1998</v>
      </c>
      <c r="H6233" t="s">
        <v>1999</v>
      </c>
    </row>
    <row r="6234" spans="1:8" x14ac:dyDescent="0.25">
      <c r="A6234">
        <v>599611</v>
      </c>
      <c r="B6234" t="s">
        <v>56</v>
      </c>
      <c r="C6234">
        <v>2119</v>
      </c>
      <c r="D6234" t="s">
        <v>3858</v>
      </c>
      <c r="E6234" t="s">
        <v>3446</v>
      </c>
      <c r="F6234" t="s">
        <v>3445</v>
      </c>
      <c r="G6234" t="s">
        <v>3447</v>
      </c>
      <c r="H6234" t="s">
        <v>3448</v>
      </c>
    </row>
    <row r="6235" spans="1:8" x14ac:dyDescent="0.25">
      <c r="A6235">
        <v>599620</v>
      </c>
      <c r="B6235" t="s">
        <v>3723</v>
      </c>
      <c r="C6235">
        <v>2118</v>
      </c>
      <c r="D6235" t="s">
        <v>3445</v>
      </c>
      <c r="E6235" t="s">
        <v>3446</v>
      </c>
      <c r="F6235" t="s">
        <v>3445</v>
      </c>
      <c r="G6235" t="s">
        <v>3447</v>
      </c>
      <c r="H6235" t="s">
        <v>3448</v>
      </c>
    </row>
    <row r="6236" spans="1:8" x14ac:dyDescent="0.25">
      <c r="A6236">
        <v>599638</v>
      </c>
      <c r="B6236" t="s">
        <v>4379</v>
      </c>
      <c r="C6236">
        <v>2118</v>
      </c>
      <c r="D6236" t="s">
        <v>3445</v>
      </c>
      <c r="E6236" t="s">
        <v>3446</v>
      </c>
      <c r="F6236" t="s">
        <v>3445</v>
      </c>
      <c r="G6236" t="s">
        <v>3447</v>
      </c>
      <c r="H6236" t="s">
        <v>3448</v>
      </c>
    </row>
    <row r="6237" spans="1:8" x14ac:dyDescent="0.25">
      <c r="A6237">
        <v>599646</v>
      </c>
      <c r="B6237" t="s">
        <v>2262</v>
      </c>
      <c r="C6237">
        <v>8116</v>
      </c>
      <c r="D6237" t="s">
        <v>2120</v>
      </c>
      <c r="E6237" t="s">
        <v>1997</v>
      </c>
      <c r="F6237" t="s">
        <v>1996</v>
      </c>
      <c r="G6237" t="s">
        <v>1998</v>
      </c>
      <c r="H6237" t="s">
        <v>1999</v>
      </c>
    </row>
    <row r="6238" spans="1:8" x14ac:dyDescent="0.25">
      <c r="A6238">
        <v>599654</v>
      </c>
      <c r="B6238" t="s">
        <v>4380</v>
      </c>
      <c r="C6238">
        <v>2118</v>
      </c>
      <c r="D6238" t="s">
        <v>3445</v>
      </c>
      <c r="E6238" t="s">
        <v>3446</v>
      </c>
      <c r="F6238" t="s">
        <v>3445</v>
      </c>
      <c r="G6238" t="s">
        <v>3447</v>
      </c>
      <c r="H6238" t="s">
        <v>3448</v>
      </c>
    </row>
    <row r="6239" spans="1:8" x14ac:dyDescent="0.25">
      <c r="A6239">
        <v>599662</v>
      </c>
      <c r="B6239" t="s">
        <v>4381</v>
      </c>
      <c r="C6239">
        <v>2119</v>
      </c>
      <c r="D6239" t="s">
        <v>3858</v>
      </c>
      <c r="E6239" t="s">
        <v>3446</v>
      </c>
      <c r="F6239" t="s">
        <v>3445</v>
      </c>
      <c r="G6239" t="s">
        <v>3447</v>
      </c>
      <c r="H6239" t="s">
        <v>3448</v>
      </c>
    </row>
    <row r="6240" spans="1:8" x14ac:dyDescent="0.25">
      <c r="A6240">
        <v>599671</v>
      </c>
      <c r="B6240" t="s">
        <v>4382</v>
      </c>
      <c r="C6240">
        <v>2118</v>
      </c>
      <c r="D6240" t="s">
        <v>3445</v>
      </c>
      <c r="E6240" t="s">
        <v>3446</v>
      </c>
      <c r="F6240" t="s">
        <v>3445</v>
      </c>
      <c r="G6240" t="s">
        <v>3447</v>
      </c>
      <c r="H6240" t="s">
        <v>3448</v>
      </c>
    </row>
    <row r="6241" spans="1:8" x14ac:dyDescent="0.25">
      <c r="A6241">
        <v>599689</v>
      </c>
      <c r="B6241" t="s">
        <v>2263</v>
      </c>
      <c r="C6241">
        <v>8115</v>
      </c>
      <c r="D6241" t="s">
        <v>1996</v>
      </c>
      <c r="E6241" t="s">
        <v>1997</v>
      </c>
      <c r="F6241" t="s">
        <v>1996</v>
      </c>
      <c r="G6241" t="s">
        <v>1998</v>
      </c>
      <c r="H6241" t="s">
        <v>1999</v>
      </c>
    </row>
    <row r="6242" spans="1:8" x14ac:dyDescent="0.25">
      <c r="A6242">
        <v>599697</v>
      </c>
      <c r="B6242" t="s">
        <v>4383</v>
      </c>
      <c r="C6242">
        <v>2118</v>
      </c>
      <c r="D6242" t="s">
        <v>3445</v>
      </c>
      <c r="E6242" t="s">
        <v>3446</v>
      </c>
      <c r="F6242" t="s">
        <v>3445</v>
      </c>
      <c r="G6242" t="s">
        <v>3447</v>
      </c>
      <c r="H6242" t="s">
        <v>3448</v>
      </c>
    </row>
    <row r="6243" spans="1:8" x14ac:dyDescent="0.25">
      <c r="A6243">
        <v>599701</v>
      </c>
      <c r="B6243" t="s">
        <v>2120</v>
      </c>
      <c r="C6243">
        <v>8116</v>
      </c>
      <c r="D6243" t="s">
        <v>2120</v>
      </c>
      <c r="E6243" t="s">
        <v>1997</v>
      </c>
      <c r="F6243" t="s">
        <v>1996</v>
      </c>
      <c r="G6243" t="s">
        <v>1998</v>
      </c>
      <c r="H6243" t="s">
        <v>1999</v>
      </c>
    </row>
    <row r="6244" spans="1:8" x14ac:dyDescent="0.25">
      <c r="A6244">
        <v>599719</v>
      </c>
      <c r="B6244" t="s">
        <v>4384</v>
      </c>
      <c r="C6244">
        <v>2122</v>
      </c>
      <c r="D6244" t="s">
        <v>868</v>
      </c>
      <c r="E6244" t="s">
        <v>3451</v>
      </c>
      <c r="F6244" t="s">
        <v>3452</v>
      </c>
      <c r="G6244" t="s">
        <v>3447</v>
      </c>
      <c r="H6244" t="s">
        <v>3448</v>
      </c>
    </row>
    <row r="6245" spans="1:8" x14ac:dyDescent="0.25">
      <c r="A6245">
        <v>599727</v>
      </c>
      <c r="B6245" t="s">
        <v>4385</v>
      </c>
      <c r="C6245">
        <v>2105</v>
      </c>
      <c r="D6245" t="s">
        <v>3473</v>
      </c>
      <c r="E6245" t="s">
        <v>3474</v>
      </c>
      <c r="F6245" t="s">
        <v>3475</v>
      </c>
      <c r="G6245" t="s">
        <v>3447</v>
      </c>
      <c r="H6245" t="s">
        <v>3448</v>
      </c>
    </row>
    <row r="6246" spans="1:8" x14ac:dyDescent="0.25">
      <c r="A6246">
        <v>599735</v>
      </c>
      <c r="B6246" t="s">
        <v>4386</v>
      </c>
      <c r="C6246">
        <v>2105</v>
      </c>
      <c r="D6246" t="s">
        <v>3473</v>
      </c>
      <c r="E6246" t="s">
        <v>3474</v>
      </c>
      <c r="F6246" t="s">
        <v>3475</v>
      </c>
      <c r="G6246" t="s">
        <v>3447</v>
      </c>
      <c r="H6246" t="s">
        <v>3448</v>
      </c>
    </row>
    <row r="6247" spans="1:8" x14ac:dyDescent="0.25">
      <c r="A6247">
        <v>599743</v>
      </c>
      <c r="B6247" t="s">
        <v>2252</v>
      </c>
      <c r="C6247">
        <v>8112</v>
      </c>
      <c r="D6247" t="s">
        <v>2148</v>
      </c>
      <c r="E6247" t="s">
        <v>1997</v>
      </c>
      <c r="F6247" t="s">
        <v>1996</v>
      </c>
      <c r="G6247" t="s">
        <v>1998</v>
      </c>
      <c r="H6247" t="s">
        <v>1999</v>
      </c>
    </row>
    <row r="6248" spans="1:8" x14ac:dyDescent="0.25">
      <c r="A6248">
        <v>599751</v>
      </c>
      <c r="B6248" t="s">
        <v>4387</v>
      </c>
      <c r="C6248">
        <v>2120</v>
      </c>
      <c r="D6248" t="s">
        <v>3477</v>
      </c>
      <c r="E6248" t="s">
        <v>3478</v>
      </c>
      <c r="F6248" t="s">
        <v>3477</v>
      </c>
      <c r="G6248" t="s">
        <v>3447</v>
      </c>
      <c r="H6248" t="s">
        <v>3448</v>
      </c>
    </row>
    <row r="6249" spans="1:8" x14ac:dyDescent="0.25">
      <c r="A6249">
        <v>599760</v>
      </c>
      <c r="B6249" t="s">
        <v>4388</v>
      </c>
      <c r="C6249">
        <v>2121</v>
      </c>
      <c r="D6249" t="s">
        <v>3518</v>
      </c>
      <c r="E6249" t="s">
        <v>3519</v>
      </c>
      <c r="F6249" t="s">
        <v>3518</v>
      </c>
      <c r="G6249" t="s">
        <v>3447</v>
      </c>
      <c r="H6249" t="s">
        <v>3448</v>
      </c>
    </row>
    <row r="6250" spans="1:8" x14ac:dyDescent="0.25">
      <c r="A6250">
        <v>599778</v>
      </c>
      <c r="B6250" t="s">
        <v>620</v>
      </c>
      <c r="C6250">
        <v>3102</v>
      </c>
      <c r="D6250" t="s">
        <v>46</v>
      </c>
      <c r="E6250" t="s">
        <v>47</v>
      </c>
      <c r="F6250" t="s">
        <v>46</v>
      </c>
      <c r="G6250" t="s">
        <v>11</v>
      </c>
      <c r="H6250" t="s">
        <v>12</v>
      </c>
    </row>
    <row r="6251" spans="1:8" x14ac:dyDescent="0.25">
      <c r="A6251">
        <v>599808</v>
      </c>
      <c r="B6251" t="s">
        <v>2264</v>
      </c>
      <c r="C6251">
        <v>8112</v>
      </c>
      <c r="D6251" t="s">
        <v>2148</v>
      </c>
      <c r="E6251" t="s">
        <v>1997</v>
      </c>
      <c r="F6251" t="s">
        <v>1996</v>
      </c>
      <c r="G6251" t="s">
        <v>1998</v>
      </c>
      <c r="H6251" t="s">
        <v>1999</v>
      </c>
    </row>
    <row r="6252" spans="1:8" x14ac:dyDescent="0.25">
      <c r="A6252">
        <v>599832</v>
      </c>
      <c r="B6252" t="s">
        <v>2265</v>
      </c>
      <c r="C6252">
        <v>8115</v>
      </c>
      <c r="D6252" t="s">
        <v>1996</v>
      </c>
      <c r="E6252" t="s">
        <v>1997</v>
      </c>
      <c r="F6252" t="s">
        <v>1996</v>
      </c>
      <c r="G6252" t="s">
        <v>1998</v>
      </c>
      <c r="H6252" t="s">
        <v>1999</v>
      </c>
    </row>
    <row r="6253" spans="1:8" x14ac:dyDescent="0.25">
      <c r="A6253">
        <v>599867</v>
      </c>
      <c r="B6253" t="s">
        <v>2266</v>
      </c>
      <c r="C6253">
        <v>8116</v>
      </c>
      <c r="D6253" t="s">
        <v>2120</v>
      </c>
      <c r="E6253" t="s">
        <v>1997</v>
      </c>
      <c r="F6253" t="s">
        <v>1996</v>
      </c>
      <c r="G6253" t="s">
        <v>1998</v>
      </c>
      <c r="H6253" t="s">
        <v>1999</v>
      </c>
    </row>
    <row r="6254" spans="1:8" x14ac:dyDescent="0.25">
      <c r="A6254">
        <v>599905</v>
      </c>
      <c r="B6254" t="s">
        <v>2267</v>
      </c>
      <c r="C6254">
        <v>8115</v>
      </c>
      <c r="D6254" t="s">
        <v>1996</v>
      </c>
      <c r="E6254" t="s">
        <v>1997</v>
      </c>
      <c r="F6254" t="s">
        <v>1996</v>
      </c>
      <c r="G6254" t="s">
        <v>1998</v>
      </c>
      <c r="H6254" t="s">
        <v>1999</v>
      </c>
    </row>
    <row r="6255" spans="1:8" x14ac:dyDescent="0.25">
      <c r="A6255">
        <v>599921</v>
      </c>
      <c r="B6255" t="s">
        <v>2268</v>
      </c>
      <c r="C6255">
        <v>8101</v>
      </c>
      <c r="D6255" t="s">
        <v>2066</v>
      </c>
      <c r="E6255" t="s">
        <v>1997</v>
      </c>
      <c r="F6255" t="s">
        <v>1996</v>
      </c>
      <c r="G6255" t="s">
        <v>1998</v>
      </c>
      <c r="H6255" t="s">
        <v>1999</v>
      </c>
    </row>
    <row r="6256" spans="1:8" x14ac:dyDescent="0.25">
      <c r="A6256">
        <v>599930</v>
      </c>
      <c r="B6256" t="s">
        <v>2269</v>
      </c>
      <c r="C6256">
        <v>8115</v>
      </c>
      <c r="D6256" t="s">
        <v>1996</v>
      </c>
      <c r="E6256" t="s">
        <v>1997</v>
      </c>
      <c r="F6256" t="s">
        <v>1996</v>
      </c>
      <c r="G6256" t="s">
        <v>1998</v>
      </c>
      <c r="H6256" t="s">
        <v>1999</v>
      </c>
    </row>
    <row r="6257" spans="1:8" x14ac:dyDescent="0.25">
      <c r="A6257">
        <v>599948</v>
      </c>
      <c r="B6257" t="s">
        <v>2270</v>
      </c>
      <c r="C6257">
        <v>8112</v>
      </c>
      <c r="D6257" t="s">
        <v>2148</v>
      </c>
      <c r="E6257" t="s">
        <v>1997</v>
      </c>
      <c r="F6257" t="s">
        <v>1996</v>
      </c>
      <c r="G6257" t="s">
        <v>1998</v>
      </c>
      <c r="H6257" t="s">
        <v>1999</v>
      </c>
    </row>
    <row r="6258" spans="1:8" x14ac:dyDescent="0.25">
      <c r="A6258">
        <v>599956</v>
      </c>
      <c r="B6258" t="s">
        <v>2271</v>
      </c>
      <c r="C6258">
        <v>8105</v>
      </c>
      <c r="D6258" t="s">
        <v>2001</v>
      </c>
      <c r="E6258" t="s">
        <v>1997</v>
      </c>
      <c r="F6258" t="s">
        <v>1996</v>
      </c>
      <c r="G6258" t="s">
        <v>1998</v>
      </c>
      <c r="H6258" t="s">
        <v>1999</v>
      </c>
    </row>
    <row r="6259" spans="1:8" x14ac:dyDescent="0.25">
      <c r="A6259">
        <v>599964</v>
      </c>
      <c r="B6259" t="s">
        <v>2272</v>
      </c>
      <c r="C6259">
        <v>8101</v>
      </c>
      <c r="D6259" t="s">
        <v>2066</v>
      </c>
      <c r="E6259" t="s">
        <v>1997</v>
      </c>
      <c r="F6259" t="s">
        <v>1996</v>
      </c>
      <c r="G6259" t="s">
        <v>1998</v>
      </c>
      <c r="H6259" t="s">
        <v>1999</v>
      </c>
    </row>
    <row r="6260" spans="1:8" x14ac:dyDescent="0.25">
      <c r="A6260">
        <v>599999</v>
      </c>
      <c r="B6260" t="s">
        <v>2273</v>
      </c>
      <c r="C6260">
        <v>8105</v>
      </c>
      <c r="D6260" t="s">
        <v>2001</v>
      </c>
      <c r="E6260" t="s">
        <v>1997</v>
      </c>
      <c r="F6260" t="s">
        <v>1996</v>
      </c>
      <c r="G6260" t="s">
        <v>1998</v>
      </c>
      <c r="H6260" t="s">
        <v>1999</v>
      </c>
    </row>
  </sheetData>
  <autoFilter ref="A2:M6260" xr:uid="{1E74A75B-94F0-4FE0-B5B3-8897CB4B1CDC}"/>
  <conditionalFormatting sqref="A2 C2:H2">
    <cfRule type="duplicateValues" dxfId="3" priority="5"/>
  </conditionalFormatting>
  <conditionalFormatting sqref="I2:K2">
    <cfRule type="duplicateValues" dxfId="2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4F6A-08B4-4DDA-86A9-F9B6EEE73EBD}">
  <dimension ref="A1:Q6260"/>
  <sheetViews>
    <sheetView workbookViewId="0">
      <selection activeCell="B5" sqref="B5"/>
    </sheetView>
  </sheetViews>
  <sheetFormatPr defaultColWidth="12.140625" defaultRowHeight="15" x14ac:dyDescent="0.25"/>
  <cols>
    <col min="2" max="2" width="31" customWidth="1"/>
    <col min="4" max="4" width="24.42578125" customWidth="1"/>
    <col min="6" max="6" width="27.85546875" customWidth="1"/>
    <col min="11" max="11" width="22.7109375" customWidth="1"/>
    <col min="12" max="12" width="10.42578125" customWidth="1"/>
    <col min="13" max="13" width="22.7109375" customWidth="1"/>
    <col min="14" max="14" width="40.140625" customWidth="1"/>
    <col min="15" max="15" width="10" customWidth="1"/>
    <col min="16" max="16" width="12.5703125" customWidth="1"/>
  </cols>
  <sheetData>
    <row r="1" spans="1:17" x14ac:dyDescent="0.25">
      <c r="I1" s="2" t="s">
        <v>5643</v>
      </c>
      <c r="J1" s="2" t="s">
        <v>5644</v>
      </c>
      <c r="K1" s="2" t="s">
        <v>5731</v>
      </c>
    </row>
    <row r="2" spans="1:17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25" t="s">
        <v>5630</v>
      </c>
      <c r="J2" s="25" t="s">
        <v>5628</v>
      </c>
      <c r="K2" s="25" t="s">
        <v>5715</v>
      </c>
      <c r="M2" s="2" t="s">
        <v>5639</v>
      </c>
      <c r="N2" s="18" t="s">
        <v>5638</v>
      </c>
      <c r="O2" s="27">
        <f>COUNTIF(B3:B6260,"* nad *")</f>
        <v>195</v>
      </c>
      <c r="P2" s="27" t="s">
        <v>5635</v>
      </c>
      <c r="Q2" s="27"/>
    </row>
    <row r="3" spans="1:17" x14ac:dyDescent="0.25">
      <c r="A3">
        <v>500011</v>
      </c>
      <c r="B3" t="s">
        <v>5222</v>
      </c>
      <c r="C3">
        <v>7213</v>
      </c>
      <c r="D3" t="s">
        <v>5223</v>
      </c>
      <c r="E3" t="s">
        <v>5224</v>
      </c>
      <c r="F3" t="s">
        <v>5223</v>
      </c>
      <c r="G3" t="s">
        <v>5225</v>
      </c>
      <c r="H3" t="s">
        <v>5226</v>
      </c>
      <c r="I3" t="str">
        <f>LEFT(H3, FIND(" ", H3 &amp; " ") - 1)</f>
        <v>Zlínský</v>
      </c>
      <c r="J3" t="str">
        <f>IF(LEFT(H3,4)="Kraj", MID(H3, FIND(" ", H3)+1, LEN(H3) - FIND(" ", H3)), LEFT(H3, FIND(" ", H3 &amp; " ") - 1))</f>
        <v>Zlínský</v>
      </c>
      <c r="K3" t="str">
        <f>_xlfn.XLOOKUP(H3,$N$33:$N$46,$M$33:$M$46)</f>
        <v>Střední Morava</v>
      </c>
      <c r="M3" s="2" t="s">
        <v>5639</v>
      </c>
      <c r="N3" s="18" t="s">
        <v>5637</v>
      </c>
      <c r="O3" s="27">
        <f>COUNTIF(B3:B6260, "Kr*")</f>
        <v>94</v>
      </c>
      <c r="P3" s="27"/>
      <c r="Q3" s="27"/>
    </row>
    <row r="4" spans="1:17" x14ac:dyDescent="0.25">
      <c r="A4">
        <v>500020</v>
      </c>
      <c r="B4" t="s">
        <v>2274</v>
      </c>
      <c r="C4">
        <v>7111</v>
      </c>
      <c r="D4" t="s">
        <v>2275</v>
      </c>
      <c r="E4" t="s">
        <v>2276</v>
      </c>
      <c r="F4" t="s">
        <v>2275</v>
      </c>
      <c r="G4" t="s">
        <v>2277</v>
      </c>
      <c r="H4" t="s">
        <v>2278</v>
      </c>
      <c r="I4" t="str">
        <f t="shared" ref="I4:I67" si="0">LEFT(H4, FIND(" ", H4 &amp; " ") - 1)</f>
        <v>Olomoucký</v>
      </c>
      <c r="J4" t="str">
        <f t="shared" ref="J4:J67" si="1">IF(LEFT(H4,4)="Kraj", MID(H4, FIND(" ", H4)+1, LEN(H4) - FIND(" ", H4)), LEFT(H4, FIND(" ", H4 &amp; " ") - 1))</f>
        <v>Olomoucký</v>
      </c>
      <c r="K4" t="str">
        <f t="shared" ref="K4:K67" si="2">_xlfn.XLOOKUP(H4,$N$33:$N$46,$M$33:$M$46)</f>
        <v>Střední Morava</v>
      </c>
      <c r="M4" s="2" t="s">
        <v>5640</v>
      </c>
      <c r="N4" s="18" t="s">
        <v>5636</v>
      </c>
      <c r="O4" s="27" cm="1">
        <f t="array" ref="O4">SUM(IF(LEFT(_xlfn.UNIQUE(D3:D6260),2)="Kr",1,0))</f>
        <v>7</v>
      </c>
      <c r="P4" s="27"/>
      <c r="Q4" s="27"/>
    </row>
    <row r="5" spans="1:17" x14ac:dyDescent="0.25">
      <c r="A5">
        <v>500046</v>
      </c>
      <c r="B5" t="s">
        <v>5786</v>
      </c>
      <c r="C5">
        <v>8115</v>
      </c>
      <c r="D5" t="s">
        <v>1996</v>
      </c>
      <c r="E5" t="s">
        <v>1997</v>
      </c>
      <c r="F5" t="s">
        <v>1996</v>
      </c>
      <c r="G5" t="s">
        <v>1998</v>
      </c>
      <c r="H5" t="s">
        <v>1999</v>
      </c>
      <c r="I5" t="str">
        <f t="shared" si="0"/>
        <v>Moravskoslezský</v>
      </c>
      <c r="J5" t="str">
        <f t="shared" si="1"/>
        <v>Moravskoslezský</v>
      </c>
      <c r="K5" t="str">
        <f t="shared" si="2"/>
        <v>Moravskoslezsko</v>
      </c>
      <c r="M5" s="2" t="s">
        <v>5701</v>
      </c>
      <c r="N5" s="18" t="s">
        <v>5702</v>
      </c>
      <c r="O5" s="27" t="str" cm="1">
        <f t="array" ref="O5">INDEX(B3:B62620,COUNTA(B3:B6262),1)</f>
        <v>Trojanovice</v>
      </c>
      <c r="P5" s="27"/>
      <c r="Q5" s="27"/>
    </row>
    <row r="6" spans="1:17" x14ac:dyDescent="0.25">
      <c r="A6">
        <v>500062</v>
      </c>
      <c r="B6" t="s">
        <v>5227</v>
      </c>
      <c r="C6">
        <v>7210</v>
      </c>
      <c r="D6" t="s">
        <v>5228</v>
      </c>
      <c r="E6" t="s">
        <v>5229</v>
      </c>
      <c r="F6" t="s">
        <v>5230</v>
      </c>
      <c r="G6" t="s">
        <v>5225</v>
      </c>
      <c r="H6" t="s">
        <v>5226</v>
      </c>
      <c r="I6" t="str">
        <f t="shared" si="0"/>
        <v>Zlínský</v>
      </c>
      <c r="J6" t="str">
        <f t="shared" si="1"/>
        <v>Zlínský</v>
      </c>
      <c r="K6" t="str">
        <f t="shared" si="2"/>
        <v>Střední Morava</v>
      </c>
      <c r="M6" s="2" t="s">
        <v>5701</v>
      </c>
      <c r="N6" s="18" t="s">
        <v>5703</v>
      </c>
      <c r="O6" s="37" t="str" cm="1">
        <f t="array" ref="O6">INDEX(A3:J6260,P6,Q6)</f>
        <v>Olomouc</v>
      </c>
      <c r="P6" s="27">
        <v>8</v>
      </c>
      <c r="Q6" s="27">
        <v>4</v>
      </c>
    </row>
    <row r="7" spans="1:17" x14ac:dyDescent="0.25">
      <c r="A7">
        <v>500071</v>
      </c>
      <c r="B7" t="s">
        <v>5231</v>
      </c>
      <c r="C7">
        <v>7210</v>
      </c>
      <c r="D7" t="s">
        <v>5228</v>
      </c>
      <c r="E7" t="s">
        <v>5229</v>
      </c>
      <c r="F7" t="s">
        <v>5230</v>
      </c>
      <c r="G7" t="s">
        <v>5225</v>
      </c>
      <c r="H7" t="s">
        <v>5226</v>
      </c>
      <c r="I7" t="str">
        <f t="shared" si="0"/>
        <v>Zlínský</v>
      </c>
      <c r="J7" t="str">
        <f t="shared" si="1"/>
        <v>Zlínský</v>
      </c>
      <c r="K7" t="str">
        <f t="shared" si="2"/>
        <v>Střední Morava</v>
      </c>
      <c r="M7" s="2" t="s">
        <v>5701</v>
      </c>
      <c r="N7" s="18" t="s">
        <v>5704</v>
      </c>
      <c r="O7" s="37" t="str">
        <f>INDEX(A2:J2,6)</f>
        <v>okres</v>
      </c>
      <c r="P7" s="27"/>
      <c r="Q7" s="27"/>
    </row>
    <row r="8" spans="1:17" x14ac:dyDescent="0.25">
      <c r="A8">
        <v>500101</v>
      </c>
      <c r="B8" t="s">
        <v>1247</v>
      </c>
      <c r="C8">
        <v>4103</v>
      </c>
      <c r="D8" t="s">
        <v>1248</v>
      </c>
      <c r="E8" t="s">
        <v>1249</v>
      </c>
      <c r="F8" t="s">
        <v>1248</v>
      </c>
      <c r="G8" t="s">
        <v>1250</v>
      </c>
      <c r="H8" t="s">
        <v>1251</v>
      </c>
      <c r="I8" t="str">
        <f t="shared" si="0"/>
        <v>Karlovarský</v>
      </c>
      <c r="J8" t="str">
        <f t="shared" si="1"/>
        <v>Karlovarský</v>
      </c>
      <c r="K8" t="str">
        <f t="shared" si="2"/>
        <v>Severozápad</v>
      </c>
      <c r="N8" s="18"/>
    </row>
    <row r="9" spans="1:17" x14ac:dyDescent="0.25">
      <c r="A9">
        <v>500127</v>
      </c>
      <c r="B9" t="s">
        <v>1252</v>
      </c>
      <c r="C9">
        <v>4106</v>
      </c>
      <c r="D9" t="s">
        <v>1253</v>
      </c>
      <c r="E9" t="s">
        <v>1249</v>
      </c>
      <c r="F9" t="s">
        <v>1248</v>
      </c>
      <c r="G9" t="s">
        <v>1250</v>
      </c>
      <c r="H9" t="s">
        <v>1251</v>
      </c>
      <c r="I9" t="str">
        <f t="shared" si="0"/>
        <v>Karlovarský</v>
      </c>
      <c r="J9" t="str">
        <f t="shared" si="1"/>
        <v>Karlovarský</v>
      </c>
      <c r="K9" t="str">
        <f t="shared" si="2"/>
        <v>Severozápad</v>
      </c>
      <c r="N9" s="25" t="s">
        <v>5642</v>
      </c>
      <c r="O9" s="9"/>
      <c r="P9" s="9"/>
    </row>
    <row r="10" spans="1:17" x14ac:dyDescent="0.25">
      <c r="A10">
        <v>500135</v>
      </c>
      <c r="B10" t="s">
        <v>2279</v>
      </c>
      <c r="C10">
        <v>7107</v>
      </c>
      <c r="D10" t="s">
        <v>2280</v>
      </c>
      <c r="E10" t="s">
        <v>2281</v>
      </c>
      <c r="F10" t="s">
        <v>2280</v>
      </c>
      <c r="G10" t="s">
        <v>2277</v>
      </c>
      <c r="H10" t="s">
        <v>2278</v>
      </c>
      <c r="I10" t="str">
        <f t="shared" si="0"/>
        <v>Olomoucký</v>
      </c>
      <c r="J10" t="str">
        <f t="shared" si="1"/>
        <v>Olomoucký</v>
      </c>
      <c r="K10" t="str">
        <f t="shared" si="2"/>
        <v>Střední Morava</v>
      </c>
      <c r="N10" t="s">
        <v>5631</v>
      </c>
      <c r="O10" t="s">
        <v>5629</v>
      </c>
      <c r="P10" t="s">
        <v>5632</v>
      </c>
    </row>
    <row r="11" spans="1:17" x14ac:dyDescent="0.25">
      <c r="A11">
        <v>500151</v>
      </c>
      <c r="B11" t="s">
        <v>2282</v>
      </c>
      <c r="C11">
        <v>7101</v>
      </c>
      <c r="D11" t="s">
        <v>186</v>
      </c>
      <c r="E11" t="s">
        <v>2283</v>
      </c>
      <c r="F11" t="s">
        <v>2284</v>
      </c>
      <c r="G11" t="s">
        <v>2277</v>
      </c>
      <c r="H11" t="s">
        <v>2278</v>
      </c>
      <c r="I11" t="str">
        <f t="shared" si="0"/>
        <v>Olomoucký</v>
      </c>
      <c r="J11" t="str">
        <f t="shared" si="1"/>
        <v>Olomoucký</v>
      </c>
      <c r="K11" t="str">
        <f t="shared" si="2"/>
        <v>Střední Morava</v>
      </c>
      <c r="M11" s="2" t="s">
        <v>5633</v>
      </c>
      <c r="N11" t="str">
        <f>B10</f>
        <v>Kozlov</v>
      </c>
      <c r="O11">
        <f>_xlfn.XLOOKUP(N11,B3:B6260,C3:C6260)</f>
        <v>7107</v>
      </c>
      <c r="P11" t="str">
        <f>_xlfn.XLOOKUP(O11,C2:C6259,D2:D6259)</f>
        <v>Olomouc</v>
      </c>
    </row>
    <row r="12" spans="1:17" x14ac:dyDescent="0.25">
      <c r="A12">
        <v>500160</v>
      </c>
      <c r="B12" t="s">
        <v>2285</v>
      </c>
      <c r="C12">
        <v>7110</v>
      </c>
      <c r="D12" t="s">
        <v>2286</v>
      </c>
      <c r="E12" t="s">
        <v>2281</v>
      </c>
      <c r="F12" t="s">
        <v>2280</v>
      </c>
      <c r="G12" t="s">
        <v>2277</v>
      </c>
      <c r="H12" t="s">
        <v>2278</v>
      </c>
      <c r="I12" t="str">
        <f t="shared" si="0"/>
        <v>Olomoucký</v>
      </c>
      <c r="J12" t="str">
        <f t="shared" si="1"/>
        <v>Olomoucký</v>
      </c>
      <c r="K12" t="str">
        <f t="shared" si="2"/>
        <v>Střední Morava</v>
      </c>
      <c r="M12" s="2" t="s">
        <v>5634</v>
      </c>
      <c r="N12" t="str">
        <f>B10</f>
        <v>Kozlov</v>
      </c>
      <c r="O12" cm="1">
        <f t="array" ref="O12:P15">_xlfn._xlws.FILTER(C3:D6260, B3:B6260 = N12)</f>
        <v>7107</v>
      </c>
      <c r="P12" t="str">
        <v>Olomouc</v>
      </c>
    </row>
    <row r="13" spans="1:17" x14ac:dyDescent="0.25">
      <c r="A13">
        <v>500194</v>
      </c>
      <c r="B13" t="s">
        <v>8</v>
      </c>
      <c r="C13">
        <v>3103</v>
      </c>
      <c r="D13" t="s">
        <v>9</v>
      </c>
      <c r="E13" t="s">
        <v>10</v>
      </c>
      <c r="F13" t="s">
        <v>9</v>
      </c>
      <c r="G13" t="s">
        <v>11</v>
      </c>
      <c r="H13" t="s">
        <v>12</v>
      </c>
      <c r="I13" t="str">
        <f t="shared" si="0"/>
        <v>Jihočeský</v>
      </c>
      <c r="J13" t="str">
        <f t="shared" si="1"/>
        <v>Jihočeský</v>
      </c>
      <c r="K13" t="str">
        <f t="shared" si="2"/>
        <v>Jihozápad</v>
      </c>
      <c r="O13">
        <v>6111</v>
      </c>
      <c r="P13" t="str">
        <v>Světlá nad Sázavou</v>
      </c>
    </row>
    <row r="14" spans="1:17" x14ac:dyDescent="0.25">
      <c r="A14">
        <v>500259</v>
      </c>
      <c r="B14" t="s">
        <v>2000</v>
      </c>
      <c r="C14">
        <v>8105</v>
      </c>
      <c r="D14" t="s">
        <v>2001</v>
      </c>
      <c r="E14" t="s">
        <v>1997</v>
      </c>
      <c r="F14" t="s">
        <v>1996</v>
      </c>
      <c r="G14" t="s">
        <v>1998</v>
      </c>
      <c r="H14" t="s">
        <v>1999</v>
      </c>
      <c r="I14" t="str">
        <f t="shared" si="0"/>
        <v>Moravskoslezský</v>
      </c>
      <c r="J14" t="str">
        <f t="shared" si="1"/>
        <v>Moravskoslezský</v>
      </c>
      <c r="K14" t="str">
        <f t="shared" si="2"/>
        <v>Moravskoslezsko</v>
      </c>
      <c r="O14">
        <v>6105</v>
      </c>
      <c r="P14" t="str">
        <v>Jihlava</v>
      </c>
    </row>
    <row r="15" spans="1:17" x14ac:dyDescent="0.25">
      <c r="A15">
        <v>500291</v>
      </c>
      <c r="B15" t="s">
        <v>2002</v>
      </c>
      <c r="C15">
        <v>8119</v>
      </c>
      <c r="D15" t="s">
        <v>2003</v>
      </c>
      <c r="E15" t="s">
        <v>2004</v>
      </c>
      <c r="F15" t="s">
        <v>2005</v>
      </c>
      <c r="G15" t="s">
        <v>1998</v>
      </c>
      <c r="H15" t="s">
        <v>1999</v>
      </c>
      <c r="I15" t="str">
        <f t="shared" si="0"/>
        <v>Moravskoslezský</v>
      </c>
      <c r="J15" t="str">
        <f t="shared" si="1"/>
        <v>Moravskoslezský</v>
      </c>
      <c r="K15" t="str">
        <f t="shared" si="2"/>
        <v>Moravskoslezsko</v>
      </c>
      <c r="M15" s="40" t="s">
        <v>5641</v>
      </c>
      <c r="N15" s="40"/>
      <c r="O15">
        <v>6114</v>
      </c>
      <c r="P15" t="str">
        <v>Velké Meziříčí</v>
      </c>
    </row>
    <row r="16" spans="1:17" x14ac:dyDescent="0.25">
      <c r="A16">
        <v>500496</v>
      </c>
      <c r="B16" t="s">
        <v>2280</v>
      </c>
      <c r="C16">
        <v>7107</v>
      </c>
      <c r="D16" t="s">
        <v>2280</v>
      </c>
      <c r="E16" t="s">
        <v>2281</v>
      </c>
      <c r="F16" t="s">
        <v>2280</v>
      </c>
      <c r="G16" t="s">
        <v>2277</v>
      </c>
      <c r="H16" t="s">
        <v>2278</v>
      </c>
      <c r="I16" t="str">
        <f t="shared" si="0"/>
        <v>Olomoucký</v>
      </c>
      <c r="J16" t="str">
        <f t="shared" si="1"/>
        <v>Olomoucký</v>
      </c>
      <c r="K16" t="str">
        <f t="shared" si="2"/>
        <v>Střední Morava</v>
      </c>
      <c r="M16" s="38" t="s">
        <v>5645</v>
      </c>
      <c r="N16" s="24" t="s">
        <v>5646</v>
      </c>
    </row>
    <row r="17" spans="1:14" x14ac:dyDescent="0.25">
      <c r="A17">
        <v>500526</v>
      </c>
      <c r="B17" t="s">
        <v>5785</v>
      </c>
      <c r="C17">
        <v>7107</v>
      </c>
      <c r="D17" t="s">
        <v>2280</v>
      </c>
      <c r="E17" t="s">
        <v>2281</v>
      </c>
      <c r="F17" t="s">
        <v>2280</v>
      </c>
      <c r="G17" t="s">
        <v>2277</v>
      </c>
      <c r="H17" t="s">
        <v>2278</v>
      </c>
      <c r="I17" t="str">
        <f t="shared" si="0"/>
        <v>Olomoucký</v>
      </c>
      <c r="J17" t="str">
        <f t="shared" si="1"/>
        <v>Olomoucký</v>
      </c>
      <c r="K17" t="str">
        <f t="shared" si="2"/>
        <v>Střední Morava</v>
      </c>
      <c r="M17" t="str" cm="1">
        <f t="array" ref="M17:M30">_xlfn.UNIQUE(H3:H6260)</f>
        <v>Zlínský kraj</v>
      </c>
      <c r="N17">
        <f t="shared" ref="N17:N30" si="3">COUNTIF(H:H,M17)</f>
        <v>307</v>
      </c>
    </row>
    <row r="18" spans="1:14" x14ac:dyDescent="0.25">
      <c r="A18">
        <v>500623</v>
      </c>
      <c r="B18" t="s">
        <v>2287</v>
      </c>
      <c r="C18">
        <v>7105</v>
      </c>
      <c r="D18" t="s">
        <v>2288</v>
      </c>
      <c r="E18" t="s">
        <v>2281</v>
      </c>
      <c r="F18" t="s">
        <v>2280</v>
      </c>
      <c r="G18" t="s">
        <v>2277</v>
      </c>
      <c r="H18" t="s">
        <v>2278</v>
      </c>
      <c r="I18" t="str">
        <f t="shared" si="0"/>
        <v>Olomoucký</v>
      </c>
      <c r="J18" t="str">
        <f t="shared" si="1"/>
        <v>Olomoucký</v>
      </c>
      <c r="K18" t="str">
        <f t="shared" si="2"/>
        <v>Střední Morava</v>
      </c>
      <c r="M18" t="str">
        <v>Olomoucký kraj</v>
      </c>
      <c r="N18">
        <f t="shared" si="3"/>
        <v>402</v>
      </c>
    </row>
    <row r="19" spans="1:14" x14ac:dyDescent="0.25">
      <c r="A19">
        <v>500801</v>
      </c>
      <c r="B19" t="s">
        <v>2289</v>
      </c>
      <c r="C19">
        <v>7107</v>
      </c>
      <c r="D19" t="s">
        <v>2280</v>
      </c>
      <c r="E19" t="s">
        <v>2281</v>
      </c>
      <c r="F19" t="s">
        <v>2280</v>
      </c>
      <c r="G19" t="s">
        <v>2277</v>
      </c>
      <c r="H19" t="s">
        <v>2278</v>
      </c>
      <c r="I19" t="str">
        <f t="shared" si="0"/>
        <v>Olomoucký</v>
      </c>
      <c r="J19" t="str">
        <f t="shared" si="1"/>
        <v>Olomoucký</v>
      </c>
      <c r="K19" t="str">
        <f t="shared" si="2"/>
        <v>Střední Morava</v>
      </c>
      <c r="M19" t="str">
        <v>Moravskoslezský kraj</v>
      </c>
      <c r="N19">
        <f t="shared" si="3"/>
        <v>300</v>
      </c>
    </row>
    <row r="20" spans="1:14" x14ac:dyDescent="0.25">
      <c r="A20">
        <v>500852</v>
      </c>
      <c r="B20" t="s">
        <v>2290</v>
      </c>
      <c r="C20">
        <v>7107</v>
      </c>
      <c r="D20" t="s">
        <v>2280</v>
      </c>
      <c r="E20" t="s">
        <v>2281</v>
      </c>
      <c r="F20" t="s">
        <v>2280</v>
      </c>
      <c r="G20" t="s">
        <v>2277</v>
      </c>
      <c r="H20" t="s">
        <v>2278</v>
      </c>
      <c r="I20" t="str">
        <f t="shared" si="0"/>
        <v>Olomoucký</v>
      </c>
      <c r="J20" t="str">
        <f t="shared" si="1"/>
        <v>Olomoucký</v>
      </c>
      <c r="K20" t="str">
        <f t="shared" si="2"/>
        <v>Střední Morava</v>
      </c>
      <c r="M20" t="str">
        <v>Karlovarský kraj</v>
      </c>
      <c r="N20">
        <f t="shared" si="3"/>
        <v>134</v>
      </c>
    </row>
    <row r="21" spans="1:14" x14ac:dyDescent="0.25">
      <c r="A21">
        <v>500861</v>
      </c>
      <c r="B21" t="s">
        <v>2291</v>
      </c>
      <c r="C21">
        <v>7105</v>
      </c>
      <c r="D21" t="s">
        <v>2288</v>
      </c>
      <c r="E21" t="s">
        <v>2281</v>
      </c>
      <c r="F21" t="s">
        <v>2280</v>
      </c>
      <c r="G21" t="s">
        <v>2277</v>
      </c>
      <c r="H21" t="s">
        <v>2278</v>
      </c>
      <c r="I21" t="str">
        <f t="shared" si="0"/>
        <v>Olomoucký</v>
      </c>
      <c r="J21" t="str">
        <f t="shared" si="1"/>
        <v>Olomoucký</v>
      </c>
      <c r="K21" t="str">
        <f t="shared" si="2"/>
        <v>Střední Morava</v>
      </c>
      <c r="M21" t="str">
        <v>Jihočeský kraj</v>
      </c>
      <c r="N21">
        <f t="shared" si="3"/>
        <v>624</v>
      </c>
    </row>
    <row r="22" spans="1:14" x14ac:dyDescent="0.25">
      <c r="A22">
        <v>500879</v>
      </c>
      <c r="B22" t="s">
        <v>2292</v>
      </c>
      <c r="C22">
        <v>7107</v>
      </c>
      <c r="D22" t="s">
        <v>2280</v>
      </c>
      <c r="E22" t="s">
        <v>2281</v>
      </c>
      <c r="F22" t="s">
        <v>2280</v>
      </c>
      <c r="G22" t="s">
        <v>2277</v>
      </c>
      <c r="H22" t="s">
        <v>2278</v>
      </c>
      <c r="I22" t="str">
        <f t="shared" si="0"/>
        <v>Olomoucký</v>
      </c>
      <c r="J22" t="str">
        <f t="shared" si="1"/>
        <v>Olomoucký</v>
      </c>
      <c r="K22" t="str">
        <f t="shared" si="2"/>
        <v>Střední Morava</v>
      </c>
      <c r="M22" t="str">
        <v>Středočeský kraj</v>
      </c>
      <c r="N22">
        <f t="shared" si="3"/>
        <v>1144</v>
      </c>
    </row>
    <row r="23" spans="1:14" x14ac:dyDescent="0.25">
      <c r="A23">
        <v>501476</v>
      </c>
      <c r="B23" t="s">
        <v>2293</v>
      </c>
      <c r="C23">
        <v>7112</v>
      </c>
      <c r="D23" t="s">
        <v>2294</v>
      </c>
      <c r="E23" t="s">
        <v>2281</v>
      </c>
      <c r="F23" t="s">
        <v>2280</v>
      </c>
      <c r="G23" t="s">
        <v>2277</v>
      </c>
      <c r="H23" t="s">
        <v>2278</v>
      </c>
      <c r="I23" t="str">
        <f t="shared" si="0"/>
        <v>Olomoucký</v>
      </c>
      <c r="J23" t="str">
        <f t="shared" si="1"/>
        <v>Olomoucký</v>
      </c>
      <c r="K23" t="str">
        <f t="shared" si="2"/>
        <v>Střední Morava</v>
      </c>
      <c r="M23" t="str">
        <v>Plzeňský kraj</v>
      </c>
      <c r="N23">
        <f t="shared" si="3"/>
        <v>501</v>
      </c>
    </row>
    <row r="24" spans="1:14" x14ac:dyDescent="0.25">
      <c r="A24">
        <v>501646</v>
      </c>
      <c r="B24" t="s">
        <v>1621</v>
      </c>
      <c r="C24">
        <v>7107</v>
      </c>
      <c r="D24" t="s">
        <v>2280</v>
      </c>
      <c r="E24" t="s">
        <v>2281</v>
      </c>
      <c r="F24" t="s">
        <v>2280</v>
      </c>
      <c r="G24" t="s">
        <v>2277</v>
      </c>
      <c r="H24" t="s">
        <v>2278</v>
      </c>
      <c r="I24" t="str">
        <f t="shared" si="0"/>
        <v>Olomoucký</v>
      </c>
      <c r="J24" t="str">
        <f t="shared" si="1"/>
        <v>Olomoucký</v>
      </c>
      <c r="K24" t="str">
        <f t="shared" si="2"/>
        <v>Střední Morava</v>
      </c>
      <c r="M24" t="str">
        <v>Pardubický kraj</v>
      </c>
      <c r="N24">
        <f t="shared" si="3"/>
        <v>451</v>
      </c>
    </row>
    <row r="25" spans="1:14" x14ac:dyDescent="0.25">
      <c r="A25">
        <v>501751</v>
      </c>
      <c r="B25" t="s">
        <v>2295</v>
      </c>
      <c r="C25">
        <v>7107</v>
      </c>
      <c r="D25" t="s">
        <v>2280</v>
      </c>
      <c r="E25" t="s">
        <v>2281</v>
      </c>
      <c r="F25" t="s">
        <v>2280</v>
      </c>
      <c r="G25" t="s">
        <v>2277</v>
      </c>
      <c r="H25" t="s">
        <v>2278</v>
      </c>
      <c r="I25" t="str">
        <f t="shared" si="0"/>
        <v>Olomoucký</v>
      </c>
      <c r="J25" t="str">
        <f t="shared" si="1"/>
        <v>Olomoucký</v>
      </c>
      <c r="K25" t="str">
        <f t="shared" si="2"/>
        <v>Střední Morava</v>
      </c>
      <c r="M25" t="str">
        <v>Královéhradecký kraj</v>
      </c>
      <c r="N25">
        <f t="shared" si="3"/>
        <v>448</v>
      </c>
    </row>
    <row r="26" spans="1:14" x14ac:dyDescent="0.25">
      <c r="A26">
        <v>501794</v>
      </c>
      <c r="B26" t="s">
        <v>2296</v>
      </c>
      <c r="C26">
        <v>7107</v>
      </c>
      <c r="D26" t="s">
        <v>2280</v>
      </c>
      <c r="E26" t="s">
        <v>2281</v>
      </c>
      <c r="F26" t="s">
        <v>2280</v>
      </c>
      <c r="G26" t="s">
        <v>2277</v>
      </c>
      <c r="H26" t="s">
        <v>2278</v>
      </c>
      <c r="I26" t="str">
        <f t="shared" si="0"/>
        <v>Olomoucký</v>
      </c>
      <c r="J26" t="str">
        <f t="shared" si="1"/>
        <v>Olomoucký</v>
      </c>
      <c r="K26" t="str">
        <f t="shared" si="2"/>
        <v>Střední Morava</v>
      </c>
      <c r="M26" t="str">
        <v>Ústecký kraj</v>
      </c>
      <c r="N26">
        <f t="shared" si="3"/>
        <v>354</v>
      </c>
    </row>
    <row r="27" spans="1:14" x14ac:dyDescent="0.25">
      <c r="A27">
        <v>501841</v>
      </c>
      <c r="B27" t="s">
        <v>2297</v>
      </c>
      <c r="C27">
        <v>7107</v>
      </c>
      <c r="D27" t="s">
        <v>2280</v>
      </c>
      <c r="E27" t="s">
        <v>2281</v>
      </c>
      <c r="F27" t="s">
        <v>2280</v>
      </c>
      <c r="G27" t="s">
        <v>2277</v>
      </c>
      <c r="H27" t="s">
        <v>2278</v>
      </c>
      <c r="I27" t="str">
        <f t="shared" si="0"/>
        <v>Olomoucký</v>
      </c>
      <c r="J27" t="str">
        <f t="shared" si="1"/>
        <v>Olomoucký</v>
      </c>
      <c r="K27" t="str">
        <f t="shared" si="2"/>
        <v>Střední Morava</v>
      </c>
      <c r="M27" t="str">
        <v>Jihomoravský kraj</v>
      </c>
      <c r="N27">
        <f t="shared" si="3"/>
        <v>673</v>
      </c>
    </row>
    <row r="28" spans="1:14" x14ac:dyDescent="0.25">
      <c r="A28">
        <v>502146</v>
      </c>
      <c r="B28" t="s">
        <v>2298</v>
      </c>
      <c r="C28">
        <v>7107</v>
      </c>
      <c r="D28" t="s">
        <v>2280</v>
      </c>
      <c r="E28" t="s">
        <v>2281</v>
      </c>
      <c r="F28" t="s">
        <v>2280</v>
      </c>
      <c r="G28" t="s">
        <v>2277</v>
      </c>
      <c r="H28" t="s">
        <v>2278</v>
      </c>
      <c r="I28" t="str">
        <f t="shared" si="0"/>
        <v>Olomoucký</v>
      </c>
      <c r="J28" t="str">
        <f t="shared" si="1"/>
        <v>Olomoucký</v>
      </c>
      <c r="K28" t="str">
        <f t="shared" si="2"/>
        <v>Střední Morava</v>
      </c>
      <c r="M28" t="str">
        <v>Kraj Vysočina</v>
      </c>
      <c r="N28">
        <f t="shared" si="3"/>
        <v>704</v>
      </c>
    </row>
    <row r="29" spans="1:14" x14ac:dyDescent="0.25">
      <c r="A29">
        <v>502235</v>
      </c>
      <c r="B29" t="s">
        <v>2299</v>
      </c>
      <c r="C29">
        <v>7107</v>
      </c>
      <c r="D29" t="s">
        <v>2280</v>
      </c>
      <c r="E29" t="s">
        <v>2281</v>
      </c>
      <c r="F29" t="s">
        <v>2280</v>
      </c>
      <c r="G29" t="s">
        <v>2277</v>
      </c>
      <c r="H29" t="s">
        <v>2278</v>
      </c>
      <c r="I29" t="str">
        <f t="shared" si="0"/>
        <v>Olomoucký</v>
      </c>
      <c r="J29" t="str">
        <f t="shared" si="1"/>
        <v>Olomoucký</v>
      </c>
      <c r="K29" t="str">
        <f t="shared" si="2"/>
        <v>Střední Morava</v>
      </c>
      <c r="M29" t="str">
        <v>Liberecký kraj</v>
      </c>
      <c r="N29">
        <f t="shared" si="3"/>
        <v>215</v>
      </c>
    </row>
    <row r="30" spans="1:14" x14ac:dyDescent="0.25">
      <c r="A30">
        <v>502405</v>
      </c>
      <c r="B30" t="s">
        <v>2300</v>
      </c>
      <c r="C30">
        <v>7110</v>
      </c>
      <c r="D30" t="s">
        <v>2286</v>
      </c>
      <c r="E30" t="s">
        <v>2281</v>
      </c>
      <c r="F30" t="s">
        <v>2280</v>
      </c>
      <c r="G30" t="s">
        <v>2277</v>
      </c>
      <c r="H30" t="s">
        <v>2278</v>
      </c>
      <c r="I30" t="str">
        <f t="shared" si="0"/>
        <v>Olomoucký</v>
      </c>
      <c r="J30" t="str">
        <f t="shared" si="1"/>
        <v>Olomoucký</v>
      </c>
      <c r="K30" t="str">
        <f t="shared" si="2"/>
        <v>Střední Morava</v>
      </c>
      <c r="M30" t="str">
        <v>Hlavní město Praha</v>
      </c>
      <c r="N30">
        <f t="shared" si="3"/>
        <v>1</v>
      </c>
    </row>
    <row r="31" spans="1:14" x14ac:dyDescent="0.25">
      <c r="A31">
        <v>502545</v>
      </c>
      <c r="B31" t="s">
        <v>2301</v>
      </c>
      <c r="C31">
        <v>7107</v>
      </c>
      <c r="D31" t="s">
        <v>2280</v>
      </c>
      <c r="E31" t="s">
        <v>2281</v>
      </c>
      <c r="F31" t="s">
        <v>2280</v>
      </c>
      <c r="G31" t="s">
        <v>2277</v>
      </c>
      <c r="H31" t="s">
        <v>2278</v>
      </c>
      <c r="I31" t="str">
        <f t="shared" si="0"/>
        <v>Olomoucký</v>
      </c>
      <c r="J31" t="str">
        <f t="shared" si="1"/>
        <v>Olomoucký</v>
      </c>
      <c r="K31" t="str">
        <f t="shared" si="2"/>
        <v>Střední Morava</v>
      </c>
    </row>
    <row r="32" spans="1:14" x14ac:dyDescent="0.25">
      <c r="A32">
        <v>502839</v>
      </c>
      <c r="B32" t="s">
        <v>2302</v>
      </c>
      <c r="C32">
        <v>7105</v>
      </c>
      <c r="D32" t="s">
        <v>2288</v>
      </c>
      <c r="E32" t="s">
        <v>2281</v>
      </c>
      <c r="F32" t="s">
        <v>2280</v>
      </c>
      <c r="G32" t="s">
        <v>2277</v>
      </c>
      <c r="H32" t="s">
        <v>2278</v>
      </c>
      <c r="I32" t="str">
        <f t="shared" si="0"/>
        <v>Olomoucký</v>
      </c>
      <c r="J32" t="str">
        <f t="shared" si="1"/>
        <v>Olomoucký</v>
      </c>
      <c r="K32" t="str">
        <f t="shared" si="2"/>
        <v>Střední Morava</v>
      </c>
      <c r="M32" s="32" t="s">
        <v>5756</v>
      </c>
      <c r="N32" s="32" t="s">
        <v>5757</v>
      </c>
    </row>
    <row r="33" spans="1:14" x14ac:dyDescent="0.25">
      <c r="A33">
        <v>503142</v>
      </c>
      <c r="B33" t="s">
        <v>2303</v>
      </c>
      <c r="C33">
        <v>7110</v>
      </c>
      <c r="D33" t="s">
        <v>2286</v>
      </c>
      <c r="E33" t="s">
        <v>2281</v>
      </c>
      <c r="F33" t="s">
        <v>2280</v>
      </c>
      <c r="G33" t="s">
        <v>2277</v>
      </c>
      <c r="H33" t="s">
        <v>2278</v>
      </c>
      <c r="I33" t="str">
        <f t="shared" si="0"/>
        <v>Olomoucký</v>
      </c>
      <c r="J33" t="str">
        <f t="shared" si="1"/>
        <v>Olomoucký</v>
      </c>
      <c r="K33" t="str">
        <f t="shared" si="2"/>
        <v>Střední Morava</v>
      </c>
      <c r="M33" s="17" t="s">
        <v>3440</v>
      </c>
      <c r="N33" s="17" t="s">
        <v>3443</v>
      </c>
    </row>
    <row r="34" spans="1:14" x14ac:dyDescent="0.25">
      <c r="A34">
        <v>503304</v>
      </c>
      <c r="B34" t="s">
        <v>2304</v>
      </c>
      <c r="C34">
        <v>7107</v>
      </c>
      <c r="D34" t="s">
        <v>2280</v>
      </c>
      <c r="E34" t="s">
        <v>2281</v>
      </c>
      <c r="F34" t="s">
        <v>2280</v>
      </c>
      <c r="G34" t="s">
        <v>2277</v>
      </c>
      <c r="H34" t="s">
        <v>2278</v>
      </c>
      <c r="I34" t="str">
        <f t="shared" si="0"/>
        <v>Olomoucký</v>
      </c>
      <c r="J34" t="str">
        <f t="shared" si="1"/>
        <v>Olomoucký</v>
      </c>
      <c r="K34" t="str">
        <f t="shared" si="2"/>
        <v>Střední Morava</v>
      </c>
      <c r="M34" s="17" t="s">
        <v>5716</v>
      </c>
      <c r="N34" s="17" t="s">
        <v>3448</v>
      </c>
    </row>
    <row r="35" spans="1:14" x14ac:dyDescent="0.25">
      <c r="A35">
        <v>503410</v>
      </c>
      <c r="B35" t="s">
        <v>3444</v>
      </c>
      <c r="C35">
        <v>2118</v>
      </c>
      <c r="D35" t="s">
        <v>3445</v>
      </c>
      <c r="E35" t="s">
        <v>3446</v>
      </c>
      <c r="F35" t="s">
        <v>3445</v>
      </c>
      <c r="G35" t="s">
        <v>3447</v>
      </c>
      <c r="H35" t="s">
        <v>3448</v>
      </c>
      <c r="I35" t="str">
        <f t="shared" si="0"/>
        <v>Středočeský</v>
      </c>
      <c r="J35" t="str">
        <f t="shared" si="1"/>
        <v>Středočeský</v>
      </c>
      <c r="K35" t="str">
        <f t="shared" si="2"/>
        <v>Střední Čechy</v>
      </c>
      <c r="M35" s="17" t="s">
        <v>5717</v>
      </c>
      <c r="N35" s="17" t="s">
        <v>12</v>
      </c>
    </row>
    <row r="36" spans="1:14" x14ac:dyDescent="0.25">
      <c r="A36">
        <v>503444</v>
      </c>
      <c r="B36" t="s">
        <v>2288</v>
      </c>
      <c r="C36">
        <v>7105</v>
      </c>
      <c r="D36" t="s">
        <v>2288</v>
      </c>
      <c r="E36" t="s">
        <v>2281</v>
      </c>
      <c r="F36" t="s">
        <v>2280</v>
      </c>
      <c r="G36" t="s">
        <v>2277</v>
      </c>
      <c r="H36" t="s">
        <v>2278</v>
      </c>
      <c r="I36" t="str">
        <f t="shared" si="0"/>
        <v>Olomoucký</v>
      </c>
      <c r="J36" t="str">
        <f t="shared" si="1"/>
        <v>Olomoucký</v>
      </c>
      <c r="K36" t="str">
        <f t="shared" si="2"/>
        <v>Střední Morava</v>
      </c>
      <c r="M36" s="17" t="s">
        <v>5717</v>
      </c>
      <c r="N36" s="17" t="s">
        <v>3013</v>
      </c>
    </row>
    <row r="37" spans="1:14" x14ac:dyDescent="0.25">
      <c r="A37">
        <v>503622</v>
      </c>
      <c r="B37" t="s">
        <v>2305</v>
      </c>
      <c r="C37">
        <v>7105</v>
      </c>
      <c r="D37" t="s">
        <v>2288</v>
      </c>
      <c r="E37" t="s">
        <v>2281</v>
      </c>
      <c r="F37" t="s">
        <v>2280</v>
      </c>
      <c r="G37" t="s">
        <v>2277</v>
      </c>
      <c r="H37" t="s">
        <v>2278</v>
      </c>
      <c r="I37" t="str">
        <f t="shared" si="0"/>
        <v>Olomoucký</v>
      </c>
      <c r="J37" t="str">
        <f t="shared" si="1"/>
        <v>Olomoucký</v>
      </c>
      <c r="K37" t="str">
        <f t="shared" si="2"/>
        <v>Střední Morava</v>
      </c>
      <c r="M37" s="17" t="s">
        <v>5718</v>
      </c>
      <c r="N37" s="17" t="s">
        <v>1251</v>
      </c>
    </row>
    <row r="38" spans="1:14" x14ac:dyDescent="0.25">
      <c r="A38">
        <v>503657</v>
      </c>
      <c r="B38" t="s">
        <v>2306</v>
      </c>
      <c r="C38">
        <v>7107</v>
      </c>
      <c r="D38" t="s">
        <v>2280</v>
      </c>
      <c r="E38" t="s">
        <v>2281</v>
      </c>
      <c r="F38" t="s">
        <v>2280</v>
      </c>
      <c r="G38" t="s">
        <v>2277</v>
      </c>
      <c r="H38" t="s">
        <v>2278</v>
      </c>
      <c r="I38" t="str">
        <f t="shared" si="0"/>
        <v>Olomoucký</v>
      </c>
      <c r="J38" t="str">
        <f t="shared" si="1"/>
        <v>Olomoucký</v>
      </c>
      <c r="K38" t="str">
        <f t="shared" si="2"/>
        <v>Střední Morava</v>
      </c>
      <c r="M38" s="17" t="s">
        <v>5718</v>
      </c>
      <c r="N38" s="17" t="s">
        <v>4394</v>
      </c>
    </row>
    <row r="39" spans="1:14" x14ac:dyDescent="0.25">
      <c r="A39">
        <v>503738</v>
      </c>
      <c r="B39" t="s">
        <v>2307</v>
      </c>
      <c r="C39">
        <v>7107</v>
      </c>
      <c r="D39" t="s">
        <v>2280</v>
      </c>
      <c r="E39" t="s">
        <v>2281</v>
      </c>
      <c r="F39" t="s">
        <v>2280</v>
      </c>
      <c r="G39" t="s">
        <v>2277</v>
      </c>
      <c r="H39" t="s">
        <v>2278</v>
      </c>
      <c r="I39" t="str">
        <f t="shared" si="0"/>
        <v>Olomoucký</v>
      </c>
      <c r="J39" t="str">
        <f t="shared" si="1"/>
        <v>Olomoucký</v>
      </c>
      <c r="K39" t="str">
        <f t="shared" si="2"/>
        <v>Střední Morava</v>
      </c>
      <c r="M39" s="17" t="s">
        <v>5719</v>
      </c>
      <c r="N39" s="17" t="s">
        <v>1795</v>
      </c>
    </row>
    <row r="40" spans="1:14" x14ac:dyDescent="0.25">
      <c r="A40">
        <v>503916</v>
      </c>
      <c r="B40" t="s">
        <v>992</v>
      </c>
      <c r="C40">
        <v>3213</v>
      </c>
      <c r="D40" t="s">
        <v>3010</v>
      </c>
      <c r="E40" t="s">
        <v>3011</v>
      </c>
      <c r="F40" t="s">
        <v>1835</v>
      </c>
      <c r="G40" t="s">
        <v>3012</v>
      </c>
      <c r="H40" t="s">
        <v>3013</v>
      </c>
      <c r="I40" t="str">
        <f t="shared" si="0"/>
        <v>Plzeňský</v>
      </c>
      <c r="J40" t="str">
        <f t="shared" si="1"/>
        <v>Plzeňský</v>
      </c>
      <c r="K40" t="str">
        <f t="shared" si="2"/>
        <v>Jihozápad</v>
      </c>
      <c r="M40" s="17" t="s">
        <v>5719</v>
      </c>
      <c r="N40" s="17" t="s">
        <v>1375</v>
      </c>
    </row>
    <row r="41" spans="1:14" x14ac:dyDescent="0.25">
      <c r="A41">
        <v>503941</v>
      </c>
      <c r="B41" t="s">
        <v>2308</v>
      </c>
      <c r="C41">
        <v>7107</v>
      </c>
      <c r="D41" t="s">
        <v>2280</v>
      </c>
      <c r="E41" t="s">
        <v>2281</v>
      </c>
      <c r="F41" t="s">
        <v>2280</v>
      </c>
      <c r="G41" t="s">
        <v>2277</v>
      </c>
      <c r="H41" t="s">
        <v>2278</v>
      </c>
      <c r="I41" t="str">
        <f t="shared" si="0"/>
        <v>Olomoucký</v>
      </c>
      <c r="J41" t="str">
        <f t="shared" si="1"/>
        <v>Olomoucký</v>
      </c>
      <c r="K41" t="str">
        <f t="shared" si="2"/>
        <v>Střední Morava</v>
      </c>
      <c r="M41" s="17" t="s">
        <v>5719</v>
      </c>
      <c r="N41" s="17" t="s">
        <v>2634</v>
      </c>
    </row>
    <row r="42" spans="1:14" x14ac:dyDescent="0.25">
      <c r="A42">
        <v>504246</v>
      </c>
      <c r="B42" t="s">
        <v>2309</v>
      </c>
      <c r="C42">
        <v>7105</v>
      </c>
      <c r="D42" t="s">
        <v>2288</v>
      </c>
      <c r="E42" t="s">
        <v>2281</v>
      </c>
      <c r="F42" t="s">
        <v>2280</v>
      </c>
      <c r="G42" t="s">
        <v>2277</v>
      </c>
      <c r="H42" t="s">
        <v>2278</v>
      </c>
      <c r="I42" t="str">
        <f t="shared" si="0"/>
        <v>Olomoucký</v>
      </c>
      <c r="J42" t="str">
        <f t="shared" si="1"/>
        <v>Olomoucký</v>
      </c>
      <c r="K42" t="str">
        <f t="shared" si="2"/>
        <v>Střední Morava</v>
      </c>
      <c r="M42" s="17" t="s">
        <v>5720</v>
      </c>
      <c r="N42" s="17" t="s">
        <v>4688</v>
      </c>
    </row>
    <row r="43" spans="1:14" x14ac:dyDescent="0.25">
      <c r="A43">
        <v>504301</v>
      </c>
      <c r="B43" t="s">
        <v>2630</v>
      </c>
      <c r="C43">
        <v>5304</v>
      </c>
      <c r="D43" t="s">
        <v>2631</v>
      </c>
      <c r="E43" t="s">
        <v>2632</v>
      </c>
      <c r="F43" t="s">
        <v>2631</v>
      </c>
      <c r="G43" t="s">
        <v>2633</v>
      </c>
      <c r="H43" t="s">
        <v>2634</v>
      </c>
      <c r="I43" t="str">
        <f t="shared" si="0"/>
        <v>Pardubický</v>
      </c>
      <c r="J43" t="str">
        <f t="shared" si="1"/>
        <v>Pardubický</v>
      </c>
      <c r="K43" t="str">
        <f t="shared" si="2"/>
        <v>Severovýchod</v>
      </c>
      <c r="M43" s="17" t="s">
        <v>5720</v>
      </c>
      <c r="N43" s="17" t="s">
        <v>626</v>
      </c>
    </row>
    <row r="44" spans="1:14" x14ac:dyDescent="0.25">
      <c r="A44">
        <v>504441</v>
      </c>
      <c r="B44" t="s">
        <v>2310</v>
      </c>
      <c r="C44">
        <v>7105</v>
      </c>
      <c r="D44" t="s">
        <v>2288</v>
      </c>
      <c r="E44" t="s">
        <v>2281</v>
      </c>
      <c r="F44" t="s">
        <v>2280</v>
      </c>
      <c r="G44" t="s">
        <v>2277</v>
      </c>
      <c r="H44" t="s">
        <v>2278</v>
      </c>
      <c r="I44" t="str">
        <f t="shared" si="0"/>
        <v>Olomoucký</v>
      </c>
      <c r="J44" t="str">
        <f t="shared" si="1"/>
        <v>Olomoucký</v>
      </c>
      <c r="K44" t="str">
        <f t="shared" si="2"/>
        <v>Střední Morava</v>
      </c>
      <c r="M44" s="17" t="s">
        <v>5721</v>
      </c>
      <c r="N44" s="17" t="s">
        <v>2278</v>
      </c>
    </row>
    <row r="45" spans="1:14" x14ac:dyDescent="0.25">
      <c r="A45">
        <v>504505</v>
      </c>
      <c r="B45" t="s">
        <v>2311</v>
      </c>
      <c r="C45">
        <v>7107</v>
      </c>
      <c r="D45" t="s">
        <v>2280</v>
      </c>
      <c r="E45" t="s">
        <v>2281</v>
      </c>
      <c r="F45" t="s">
        <v>2280</v>
      </c>
      <c r="G45" t="s">
        <v>2277</v>
      </c>
      <c r="H45" t="s">
        <v>2278</v>
      </c>
      <c r="I45" t="str">
        <f t="shared" si="0"/>
        <v>Olomoucký</v>
      </c>
      <c r="J45" t="str">
        <f t="shared" si="1"/>
        <v>Olomoucký</v>
      </c>
      <c r="K45" t="str">
        <f t="shared" si="2"/>
        <v>Střední Morava</v>
      </c>
      <c r="M45" s="17" t="s">
        <v>5721</v>
      </c>
      <c r="N45" s="17" t="s">
        <v>5226</v>
      </c>
    </row>
    <row r="46" spans="1:14" x14ac:dyDescent="0.25">
      <c r="A46">
        <v>504785</v>
      </c>
      <c r="B46" t="s">
        <v>2312</v>
      </c>
      <c r="C46">
        <v>7112</v>
      </c>
      <c r="D46" t="s">
        <v>2294</v>
      </c>
      <c r="E46" t="s">
        <v>2281</v>
      </c>
      <c r="F46" t="s">
        <v>2280</v>
      </c>
      <c r="G46" t="s">
        <v>2277</v>
      </c>
      <c r="H46" t="s">
        <v>2278</v>
      </c>
      <c r="I46" t="str">
        <f t="shared" si="0"/>
        <v>Olomoucký</v>
      </c>
      <c r="J46" t="str">
        <f t="shared" si="1"/>
        <v>Olomoucký</v>
      </c>
      <c r="K46" t="str">
        <f t="shared" si="2"/>
        <v>Střední Morava</v>
      </c>
      <c r="M46" t="s">
        <v>5722</v>
      </c>
      <c r="N46" s="17" t="s">
        <v>1999</v>
      </c>
    </row>
    <row r="47" spans="1:14" x14ac:dyDescent="0.25">
      <c r="A47">
        <v>504807</v>
      </c>
      <c r="B47" t="s">
        <v>2635</v>
      </c>
      <c r="C47">
        <v>5304</v>
      </c>
      <c r="D47" t="s">
        <v>2631</v>
      </c>
      <c r="E47" t="s">
        <v>2632</v>
      </c>
      <c r="F47" t="s">
        <v>2631</v>
      </c>
      <c r="G47" t="s">
        <v>2633</v>
      </c>
      <c r="H47" t="s">
        <v>2634</v>
      </c>
      <c r="I47" t="str">
        <f t="shared" si="0"/>
        <v>Pardubický</v>
      </c>
      <c r="J47" t="str">
        <f t="shared" si="1"/>
        <v>Pardubický</v>
      </c>
      <c r="K47" t="str">
        <f t="shared" si="2"/>
        <v>Severovýchod</v>
      </c>
    </row>
    <row r="48" spans="1:14" x14ac:dyDescent="0.25">
      <c r="A48">
        <v>504921</v>
      </c>
      <c r="B48" t="s">
        <v>2636</v>
      </c>
      <c r="C48">
        <v>5304</v>
      </c>
      <c r="D48" t="s">
        <v>2631</v>
      </c>
      <c r="E48" t="s">
        <v>2632</v>
      </c>
      <c r="F48" t="s">
        <v>2631</v>
      </c>
      <c r="G48" t="s">
        <v>2633</v>
      </c>
      <c r="H48" t="s">
        <v>2634</v>
      </c>
      <c r="I48" t="str">
        <f t="shared" si="0"/>
        <v>Pardubický</v>
      </c>
      <c r="J48" t="str">
        <f t="shared" si="1"/>
        <v>Pardubický</v>
      </c>
      <c r="K48" t="str">
        <f t="shared" si="2"/>
        <v>Severovýchod</v>
      </c>
    </row>
    <row r="49" spans="1:11" x14ac:dyDescent="0.25">
      <c r="A49">
        <v>504955</v>
      </c>
      <c r="B49" t="s">
        <v>2637</v>
      </c>
      <c r="C49">
        <v>5304</v>
      </c>
      <c r="D49" t="s">
        <v>2631</v>
      </c>
      <c r="E49" t="s">
        <v>2632</v>
      </c>
      <c r="F49" t="s">
        <v>2631</v>
      </c>
      <c r="G49" t="s">
        <v>2633</v>
      </c>
      <c r="H49" t="s">
        <v>2634</v>
      </c>
      <c r="I49" t="str">
        <f t="shared" si="0"/>
        <v>Pardubický</v>
      </c>
      <c r="J49" t="str">
        <f t="shared" si="1"/>
        <v>Pardubický</v>
      </c>
      <c r="K49" t="str">
        <f t="shared" si="2"/>
        <v>Severovýchod</v>
      </c>
    </row>
    <row r="50" spans="1:11" x14ac:dyDescent="0.25">
      <c r="A50">
        <v>505005</v>
      </c>
      <c r="B50" t="s">
        <v>2638</v>
      </c>
      <c r="C50">
        <v>5304</v>
      </c>
      <c r="D50" t="s">
        <v>2631</v>
      </c>
      <c r="E50" t="s">
        <v>2632</v>
      </c>
      <c r="F50" t="s">
        <v>2631</v>
      </c>
      <c r="G50" t="s">
        <v>2633</v>
      </c>
      <c r="H50" t="s">
        <v>2634</v>
      </c>
      <c r="I50" t="str">
        <f t="shared" si="0"/>
        <v>Pardubický</v>
      </c>
      <c r="J50" t="str">
        <f t="shared" si="1"/>
        <v>Pardubický</v>
      </c>
      <c r="K50" t="str">
        <f t="shared" si="2"/>
        <v>Severovýchod</v>
      </c>
    </row>
    <row r="51" spans="1:11" x14ac:dyDescent="0.25">
      <c r="A51">
        <v>505013</v>
      </c>
      <c r="B51" t="s">
        <v>2313</v>
      </c>
      <c r="C51">
        <v>7107</v>
      </c>
      <c r="D51" t="s">
        <v>2280</v>
      </c>
      <c r="E51" t="s">
        <v>2281</v>
      </c>
      <c r="F51" t="s">
        <v>2280</v>
      </c>
      <c r="G51" t="s">
        <v>2277</v>
      </c>
      <c r="H51" t="s">
        <v>2278</v>
      </c>
      <c r="I51" t="str">
        <f t="shared" si="0"/>
        <v>Olomoucký</v>
      </c>
      <c r="J51" t="str">
        <f t="shared" si="1"/>
        <v>Olomoucký</v>
      </c>
      <c r="K51" t="str">
        <f t="shared" si="2"/>
        <v>Střední Morava</v>
      </c>
    </row>
    <row r="52" spans="1:11" x14ac:dyDescent="0.25">
      <c r="A52">
        <v>505030</v>
      </c>
      <c r="B52" t="s">
        <v>2639</v>
      </c>
      <c r="C52">
        <v>5304</v>
      </c>
      <c r="D52" t="s">
        <v>2631</v>
      </c>
      <c r="E52" t="s">
        <v>2632</v>
      </c>
      <c r="F52" t="s">
        <v>2631</v>
      </c>
      <c r="G52" t="s">
        <v>2633</v>
      </c>
      <c r="H52" t="s">
        <v>2634</v>
      </c>
      <c r="I52" t="str">
        <f t="shared" si="0"/>
        <v>Pardubický</v>
      </c>
      <c r="J52" t="str">
        <f t="shared" si="1"/>
        <v>Pardubický</v>
      </c>
      <c r="K52" t="str">
        <f t="shared" si="2"/>
        <v>Severovýchod</v>
      </c>
    </row>
    <row r="53" spans="1:11" x14ac:dyDescent="0.25">
      <c r="A53">
        <v>505081</v>
      </c>
      <c r="B53" t="s">
        <v>2314</v>
      </c>
      <c r="C53">
        <v>7105</v>
      </c>
      <c r="D53" t="s">
        <v>2288</v>
      </c>
      <c r="E53" t="s">
        <v>2281</v>
      </c>
      <c r="F53" t="s">
        <v>2280</v>
      </c>
      <c r="G53" t="s">
        <v>2277</v>
      </c>
      <c r="H53" t="s">
        <v>2278</v>
      </c>
      <c r="I53" t="str">
        <f t="shared" si="0"/>
        <v>Olomoucký</v>
      </c>
      <c r="J53" t="str">
        <f t="shared" si="1"/>
        <v>Olomoucký</v>
      </c>
      <c r="K53" t="str">
        <f t="shared" si="2"/>
        <v>Střední Morava</v>
      </c>
    </row>
    <row r="54" spans="1:11" x14ac:dyDescent="0.25">
      <c r="A54">
        <v>505099</v>
      </c>
      <c r="B54" t="s">
        <v>1371</v>
      </c>
      <c r="C54">
        <v>5209</v>
      </c>
      <c r="D54" t="s">
        <v>1372</v>
      </c>
      <c r="E54" t="s">
        <v>1373</v>
      </c>
      <c r="F54" t="s">
        <v>1372</v>
      </c>
      <c r="G54" t="s">
        <v>1374</v>
      </c>
      <c r="H54" t="s">
        <v>1375</v>
      </c>
      <c r="I54" t="str">
        <f t="shared" si="0"/>
        <v>Královéhradecký</v>
      </c>
      <c r="J54" t="str">
        <f t="shared" si="1"/>
        <v>Královéhradecký</v>
      </c>
      <c r="K54" t="str">
        <f t="shared" si="2"/>
        <v>Severovýchod</v>
      </c>
    </row>
    <row r="55" spans="1:11" x14ac:dyDescent="0.25">
      <c r="A55">
        <v>505111</v>
      </c>
      <c r="B55" t="s">
        <v>2315</v>
      </c>
      <c r="C55">
        <v>7107</v>
      </c>
      <c r="D55" t="s">
        <v>2280</v>
      </c>
      <c r="E55" t="s">
        <v>2281</v>
      </c>
      <c r="F55" t="s">
        <v>2280</v>
      </c>
      <c r="G55" t="s">
        <v>2277</v>
      </c>
      <c r="H55" t="s">
        <v>2278</v>
      </c>
      <c r="I55" t="str">
        <f t="shared" si="0"/>
        <v>Olomoucký</v>
      </c>
      <c r="J55" t="str">
        <f t="shared" si="1"/>
        <v>Olomoucký</v>
      </c>
      <c r="K55" t="str">
        <f t="shared" si="2"/>
        <v>Střední Morava</v>
      </c>
    </row>
    <row r="56" spans="1:11" x14ac:dyDescent="0.25">
      <c r="A56">
        <v>505145</v>
      </c>
      <c r="B56" t="s">
        <v>2640</v>
      </c>
      <c r="C56">
        <v>5312</v>
      </c>
      <c r="D56" t="s">
        <v>2641</v>
      </c>
      <c r="E56" t="s">
        <v>2642</v>
      </c>
      <c r="F56" t="s">
        <v>2641</v>
      </c>
      <c r="G56" t="s">
        <v>2633</v>
      </c>
      <c r="H56" t="s">
        <v>2634</v>
      </c>
      <c r="I56" t="str">
        <f t="shared" si="0"/>
        <v>Pardubický</v>
      </c>
      <c r="J56" t="str">
        <f t="shared" si="1"/>
        <v>Pardubický</v>
      </c>
      <c r="K56" t="str">
        <f t="shared" si="2"/>
        <v>Severovýchod</v>
      </c>
    </row>
    <row r="57" spans="1:11" x14ac:dyDescent="0.25">
      <c r="A57">
        <v>505161</v>
      </c>
      <c r="B57" t="s">
        <v>2316</v>
      </c>
      <c r="C57">
        <v>7107</v>
      </c>
      <c r="D57" t="s">
        <v>2280</v>
      </c>
      <c r="E57" t="s">
        <v>2281</v>
      </c>
      <c r="F57" t="s">
        <v>2280</v>
      </c>
      <c r="G57" t="s">
        <v>2277</v>
      </c>
      <c r="H57" t="s">
        <v>2278</v>
      </c>
      <c r="I57" t="str">
        <f t="shared" si="0"/>
        <v>Olomoucký</v>
      </c>
      <c r="J57" t="str">
        <f t="shared" si="1"/>
        <v>Olomoucký</v>
      </c>
      <c r="K57" t="str">
        <f t="shared" si="2"/>
        <v>Střední Morava</v>
      </c>
    </row>
    <row r="58" spans="1:11" x14ac:dyDescent="0.25">
      <c r="A58">
        <v>505188</v>
      </c>
      <c r="B58" t="s">
        <v>2286</v>
      </c>
      <c r="C58">
        <v>7110</v>
      </c>
      <c r="D58" t="s">
        <v>2286</v>
      </c>
      <c r="E58" t="s">
        <v>2281</v>
      </c>
      <c r="F58" t="s">
        <v>2280</v>
      </c>
      <c r="G58" t="s">
        <v>2277</v>
      </c>
      <c r="H58" t="s">
        <v>2278</v>
      </c>
      <c r="I58" t="str">
        <f t="shared" si="0"/>
        <v>Olomoucký</v>
      </c>
      <c r="J58" t="str">
        <f t="shared" si="1"/>
        <v>Olomoucký</v>
      </c>
      <c r="K58" t="str">
        <f t="shared" si="2"/>
        <v>Střední Morava</v>
      </c>
    </row>
    <row r="59" spans="1:11" x14ac:dyDescent="0.25">
      <c r="A59">
        <v>505218</v>
      </c>
      <c r="B59" t="s">
        <v>2317</v>
      </c>
      <c r="C59">
        <v>7112</v>
      </c>
      <c r="D59" t="s">
        <v>2294</v>
      </c>
      <c r="E59" t="s">
        <v>2281</v>
      </c>
      <c r="F59" t="s">
        <v>2280</v>
      </c>
      <c r="G59" t="s">
        <v>2277</v>
      </c>
      <c r="H59" t="s">
        <v>2278</v>
      </c>
      <c r="I59" t="str">
        <f t="shared" si="0"/>
        <v>Olomoucký</v>
      </c>
      <c r="J59" t="str">
        <f t="shared" si="1"/>
        <v>Olomoucký</v>
      </c>
      <c r="K59" t="str">
        <f t="shared" si="2"/>
        <v>Střední Morava</v>
      </c>
    </row>
    <row r="60" spans="1:11" x14ac:dyDescent="0.25">
      <c r="A60">
        <v>505269</v>
      </c>
      <c r="B60" t="s">
        <v>1204</v>
      </c>
      <c r="C60">
        <v>7107</v>
      </c>
      <c r="D60" t="s">
        <v>2280</v>
      </c>
      <c r="E60" t="s">
        <v>2281</v>
      </c>
      <c r="F60" t="s">
        <v>2280</v>
      </c>
      <c r="G60" t="s">
        <v>2277</v>
      </c>
      <c r="H60" t="s">
        <v>2278</v>
      </c>
      <c r="I60" t="str">
        <f t="shared" si="0"/>
        <v>Olomoucký</v>
      </c>
      <c r="J60" t="str">
        <f t="shared" si="1"/>
        <v>Olomoucký</v>
      </c>
      <c r="K60" t="str">
        <f t="shared" si="2"/>
        <v>Střední Morava</v>
      </c>
    </row>
    <row r="61" spans="1:11" x14ac:dyDescent="0.25">
      <c r="A61">
        <v>505293</v>
      </c>
      <c r="B61" t="s">
        <v>2318</v>
      </c>
      <c r="C61">
        <v>7112</v>
      </c>
      <c r="D61" t="s">
        <v>2294</v>
      </c>
      <c r="E61" t="s">
        <v>2281</v>
      </c>
      <c r="F61" t="s">
        <v>2280</v>
      </c>
      <c r="G61" t="s">
        <v>2277</v>
      </c>
      <c r="H61" t="s">
        <v>2278</v>
      </c>
      <c r="I61" t="str">
        <f t="shared" si="0"/>
        <v>Olomoucký</v>
      </c>
      <c r="J61" t="str">
        <f t="shared" si="1"/>
        <v>Olomoucký</v>
      </c>
      <c r="K61" t="str">
        <f t="shared" si="2"/>
        <v>Střední Morava</v>
      </c>
    </row>
    <row r="62" spans="1:11" x14ac:dyDescent="0.25">
      <c r="A62">
        <v>505366</v>
      </c>
      <c r="B62" t="s">
        <v>2319</v>
      </c>
      <c r="C62">
        <v>7107</v>
      </c>
      <c r="D62" t="s">
        <v>2280</v>
      </c>
      <c r="E62" t="s">
        <v>2281</v>
      </c>
      <c r="F62" t="s">
        <v>2280</v>
      </c>
      <c r="G62" t="s">
        <v>2277</v>
      </c>
      <c r="H62" t="s">
        <v>2278</v>
      </c>
      <c r="I62" t="str">
        <f t="shared" si="0"/>
        <v>Olomoucký</v>
      </c>
      <c r="J62" t="str">
        <f t="shared" si="1"/>
        <v>Olomoucký</v>
      </c>
      <c r="K62" t="str">
        <f t="shared" si="2"/>
        <v>Střední Morava</v>
      </c>
    </row>
    <row r="63" spans="1:11" x14ac:dyDescent="0.25">
      <c r="A63">
        <v>505391</v>
      </c>
      <c r="B63" t="s">
        <v>2643</v>
      </c>
      <c r="C63">
        <v>5308</v>
      </c>
      <c r="D63" t="s">
        <v>2644</v>
      </c>
      <c r="E63" t="s">
        <v>2642</v>
      </c>
      <c r="F63" t="s">
        <v>2641</v>
      </c>
      <c r="G63" t="s">
        <v>2633</v>
      </c>
      <c r="H63" t="s">
        <v>2634</v>
      </c>
      <c r="I63" t="str">
        <f t="shared" si="0"/>
        <v>Pardubický</v>
      </c>
      <c r="J63" t="str">
        <f t="shared" si="1"/>
        <v>Pardubický</v>
      </c>
      <c r="K63" t="str">
        <f t="shared" si="2"/>
        <v>Severovýchod</v>
      </c>
    </row>
    <row r="64" spans="1:11" x14ac:dyDescent="0.25">
      <c r="A64">
        <v>505501</v>
      </c>
      <c r="B64" t="s">
        <v>1210</v>
      </c>
      <c r="C64">
        <v>7112</v>
      </c>
      <c r="D64" t="s">
        <v>2294</v>
      </c>
      <c r="E64" t="s">
        <v>2281</v>
      </c>
      <c r="F64" t="s">
        <v>2280</v>
      </c>
      <c r="G64" t="s">
        <v>2277</v>
      </c>
      <c r="H64" t="s">
        <v>2278</v>
      </c>
      <c r="I64" t="str">
        <f t="shared" si="0"/>
        <v>Olomoucký</v>
      </c>
      <c r="J64" t="str">
        <f t="shared" si="1"/>
        <v>Olomoucký</v>
      </c>
      <c r="K64" t="str">
        <f t="shared" si="2"/>
        <v>Střední Morava</v>
      </c>
    </row>
    <row r="65" spans="1:11" x14ac:dyDescent="0.25">
      <c r="A65">
        <v>505528</v>
      </c>
      <c r="B65" t="s">
        <v>4389</v>
      </c>
      <c r="C65">
        <v>4208</v>
      </c>
      <c r="D65" t="s">
        <v>4390</v>
      </c>
      <c r="E65" t="s">
        <v>4391</v>
      </c>
      <c r="F65" t="s">
        <v>4392</v>
      </c>
      <c r="G65" t="s">
        <v>4393</v>
      </c>
      <c r="H65" t="s">
        <v>4394</v>
      </c>
      <c r="I65" t="str">
        <f t="shared" si="0"/>
        <v>Ústecký</v>
      </c>
      <c r="J65" t="str">
        <f t="shared" si="1"/>
        <v>Ústecký</v>
      </c>
      <c r="K65" t="str">
        <f t="shared" si="2"/>
        <v>Severozápad</v>
      </c>
    </row>
    <row r="66" spans="1:11" x14ac:dyDescent="0.25">
      <c r="A66">
        <v>505587</v>
      </c>
      <c r="B66" t="s">
        <v>2294</v>
      </c>
      <c r="C66">
        <v>7112</v>
      </c>
      <c r="D66" t="s">
        <v>2294</v>
      </c>
      <c r="E66" t="s">
        <v>2281</v>
      </c>
      <c r="F66" t="s">
        <v>2280</v>
      </c>
      <c r="G66" t="s">
        <v>2277</v>
      </c>
      <c r="H66" t="s">
        <v>2278</v>
      </c>
      <c r="I66" t="str">
        <f t="shared" si="0"/>
        <v>Olomoucký</v>
      </c>
      <c r="J66" t="str">
        <f t="shared" si="1"/>
        <v>Olomoucký</v>
      </c>
      <c r="K66" t="str">
        <f t="shared" si="2"/>
        <v>Střední Morava</v>
      </c>
    </row>
    <row r="67" spans="1:11" x14ac:dyDescent="0.25">
      <c r="A67">
        <v>505609</v>
      </c>
      <c r="B67" t="s">
        <v>2320</v>
      </c>
      <c r="C67">
        <v>7107</v>
      </c>
      <c r="D67" t="s">
        <v>2280</v>
      </c>
      <c r="E67" t="s">
        <v>2281</v>
      </c>
      <c r="F67" t="s">
        <v>2280</v>
      </c>
      <c r="G67" t="s">
        <v>2277</v>
      </c>
      <c r="H67" t="s">
        <v>2278</v>
      </c>
      <c r="I67" t="str">
        <f t="shared" si="0"/>
        <v>Olomoucký</v>
      </c>
      <c r="J67" t="str">
        <f t="shared" si="1"/>
        <v>Olomoucký</v>
      </c>
      <c r="K67" t="str">
        <f t="shared" si="2"/>
        <v>Střední Morava</v>
      </c>
    </row>
    <row r="68" spans="1:11" x14ac:dyDescent="0.25">
      <c r="A68">
        <v>505650</v>
      </c>
      <c r="B68" t="s">
        <v>2321</v>
      </c>
      <c r="C68">
        <v>7107</v>
      </c>
      <c r="D68" t="s">
        <v>2280</v>
      </c>
      <c r="E68" t="s">
        <v>2281</v>
      </c>
      <c r="F68" t="s">
        <v>2280</v>
      </c>
      <c r="G68" t="s">
        <v>2277</v>
      </c>
      <c r="H68" t="s">
        <v>2278</v>
      </c>
      <c r="I68" t="str">
        <f t="shared" ref="I68:I131" si="4">LEFT(H68, FIND(" ", H68 &amp; " ") - 1)</f>
        <v>Olomoucký</v>
      </c>
      <c r="J68" t="str">
        <f t="shared" ref="J68:J131" si="5">IF(LEFT(H68,4)="Kraj", MID(H68, FIND(" ", H68)+1, LEN(H68) - FIND(" ", H68)), LEFT(H68, FIND(" ", H68 &amp; " ") - 1))</f>
        <v>Olomoucký</v>
      </c>
      <c r="K68" t="str">
        <f t="shared" ref="K68:K131" si="6">_xlfn.XLOOKUP(H68,$N$33:$N$46,$M$33:$M$46)</f>
        <v>Střední Morava</v>
      </c>
    </row>
    <row r="69" spans="1:11" x14ac:dyDescent="0.25">
      <c r="A69">
        <v>505668</v>
      </c>
      <c r="B69" t="s">
        <v>2322</v>
      </c>
      <c r="C69">
        <v>7107</v>
      </c>
      <c r="D69" t="s">
        <v>2280</v>
      </c>
      <c r="E69" t="s">
        <v>2281</v>
      </c>
      <c r="F69" t="s">
        <v>2280</v>
      </c>
      <c r="G69" t="s">
        <v>2277</v>
      </c>
      <c r="H69" t="s">
        <v>2278</v>
      </c>
      <c r="I69" t="str">
        <f t="shared" si="4"/>
        <v>Olomoucký</v>
      </c>
      <c r="J69" t="str">
        <f t="shared" si="5"/>
        <v>Olomoucký</v>
      </c>
      <c r="K69" t="str">
        <f t="shared" si="6"/>
        <v>Střední Morava</v>
      </c>
    </row>
    <row r="70" spans="1:11" x14ac:dyDescent="0.25">
      <c r="A70">
        <v>505781</v>
      </c>
      <c r="B70" t="s">
        <v>3449</v>
      </c>
      <c r="C70">
        <v>2103</v>
      </c>
      <c r="D70" t="s">
        <v>3450</v>
      </c>
      <c r="E70" t="s">
        <v>3451</v>
      </c>
      <c r="F70" t="s">
        <v>3452</v>
      </c>
      <c r="G70" t="s">
        <v>3447</v>
      </c>
      <c r="H70" t="s">
        <v>3448</v>
      </c>
      <c r="I70" t="str">
        <f t="shared" si="4"/>
        <v>Středočeský</v>
      </c>
      <c r="J70" t="str">
        <f t="shared" si="5"/>
        <v>Středočeský</v>
      </c>
      <c r="K70" t="str">
        <f t="shared" si="6"/>
        <v>Střední Čechy</v>
      </c>
    </row>
    <row r="71" spans="1:11" x14ac:dyDescent="0.25">
      <c r="A71">
        <v>505862</v>
      </c>
      <c r="B71" t="s">
        <v>2323</v>
      </c>
      <c r="C71">
        <v>7110</v>
      </c>
      <c r="D71" t="s">
        <v>2286</v>
      </c>
      <c r="E71" t="s">
        <v>2281</v>
      </c>
      <c r="F71" t="s">
        <v>2280</v>
      </c>
      <c r="G71" t="s">
        <v>2277</v>
      </c>
      <c r="H71" t="s">
        <v>2278</v>
      </c>
      <c r="I71" t="str">
        <f t="shared" si="4"/>
        <v>Olomoucký</v>
      </c>
      <c r="J71" t="str">
        <f t="shared" si="5"/>
        <v>Olomoucký</v>
      </c>
      <c r="K71" t="str">
        <f t="shared" si="6"/>
        <v>Střední Morava</v>
      </c>
    </row>
    <row r="72" spans="1:11" x14ac:dyDescent="0.25">
      <c r="A72">
        <v>505927</v>
      </c>
      <c r="B72" t="s">
        <v>2006</v>
      </c>
      <c r="C72">
        <v>8117</v>
      </c>
      <c r="D72" t="s">
        <v>2006</v>
      </c>
      <c r="E72" t="s">
        <v>2007</v>
      </c>
      <c r="F72" t="s">
        <v>2006</v>
      </c>
      <c r="G72" t="s">
        <v>1998</v>
      </c>
      <c r="H72" t="s">
        <v>1999</v>
      </c>
      <c r="I72" t="str">
        <f t="shared" si="4"/>
        <v>Moravskoslezský</v>
      </c>
      <c r="J72" t="str">
        <f t="shared" si="5"/>
        <v>Moravskoslezský</v>
      </c>
      <c r="K72" t="str">
        <f t="shared" si="6"/>
        <v>Moravskoslezsko</v>
      </c>
    </row>
    <row r="73" spans="1:11" x14ac:dyDescent="0.25">
      <c r="A73">
        <v>506192</v>
      </c>
      <c r="B73" t="s">
        <v>1612</v>
      </c>
      <c r="C73">
        <v>8109</v>
      </c>
      <c r="D73" t="s">
        <v>2008</v>
      </c>
      <c r="E73" t="s">
        <v>2007</v>
      </c>
      <c r="F73" t="s">
        <v>2006</v>
      </c>
      <c r="G73" t="s">
        <v>1998</v>
      </c>
      <c r="H73" t="s">
        <v>1999</v>
      </c>
      <c r="I73" t="str">
        <f t="shared" si="4"/>
        <v>Moravskoslezský</v>
      </c>
      <c r="J73" t="str">
        <f t="shared" si="5"/>
        <v>Moravskoslezský</v>
      </c>
      <c r="K73" t="str">
        <f t="shared" si="6"/>
        <v>Moravskoslezsko</v>
      </c>
    </row>
    <row r="74" spans="1:11" x14ac:dyDescent="0.25">
      <c r="A74">
        <v>506214</v>
      </c>
      <c r="B74" t="s">
        <v>2009</v>
      </c>
      <c r="C74">
        <v>8113</v>
      </c>
      <c r="D74" t="s">
        <v>1852</v>
      </c>
      <c r="E74" t="s">
        <v>2007</v>
      </c>
      <c r="F74" t="s">
        <v>2006</v>
      </c>
      <c r="G74" t="s">
        <v>1998</v>
      </c>
      <c r="H74" t="s">
        <v>1999</v>
      </c>
      <c r="I74" t="str">
        <f t="shared" si="4"/>
        <v>Moravskoslezský</v>
      </c>
      <c r="J74" t="str">
        <f t="shared" si="5"/>
        <v>Moravskoslezský</v>
      </c>
      <c r="K74" t="str">
        <f t="shared" si="6"/>
        <v>Moravskoslezsko</v>
      </c>
    </row>
    <row r="75" spans="1:11" x14ac:dyDescent="0.25">
      <c r="A75">
        <v>506320</v>
      </c>
      <c r="B75" t="s">
        <v>913</v>
      </c>
      <c r="C75">
        <v>8117</v>
      </c>
      <c r="D75" t="s">
        <v>2006</v>
      </c>
      <c r="E75" t="s">
        <v>2007</v>
      </c>
      <c r="F75" t="s">
        <v>2006</v>
      </c>
      <c r="G75" t="s">
        <v>1998</v>
      </c>
      <c r="H75" t="s">
        <v>1999</v>
      </c>
      <c r="I75" t="str">
        <f t="shared" si="4"/>
        <v>Moravskoslezský</v>
      </c>
      <c r="J75" t="str">
        <f t="shared" si="5"/>
        <v>Moravskoslezský</v>
      </c>
      <c r="K75" t="str">
        <f t="shared" si="6"/>
        <v>Moravskoslezsko</v>
      </c>
    </row>
    <row r="76" spans="1:11" x14ac:dyDescent="0.25">
      <c r="A76">
        <v>506451</v>
      </c>
      <c r="B76" t="s">
        <v>1260</v>
      </c>
      <c r="C76">
        <v>8122</v>
      </c>
      <c r="D76" t="s">
        <v>2010</v>
      </c>
      <c r="E76" t="s">
        <v>2007</v>
      </c>
      <c r="F76" t="s">
        <v>2006</v>
      </c>
      <c r="G76" t="s">
        <v>1998</v>
      </c>
      <c r="H76" t="s">
        <v>1999</v>
      </c>
      <c r="I76" t="str">
        <f t="shared" si="4"/>
        <v>Moravskoslezský</v>
      </c>
      <c r="J76" t="str">
        <f t="shared" si="5"/>
        <v>Moravskoslezský</v>
      </c>
      <c r="K76" t="str">
        <f t="shared" si="6"/>
        <v>Moravskoslezsko</v>
      </c>
    </row>
    <row r="77" spans="1:11" x14ac:dyDescent="0.25">
      <c r="A77">
        <v>506460</v>
      </c>
      <c r="B77" t="s">
        <v>2011</v>
      </c>
      <c r="C77">
        <v>8122</v>
      </c>
      <c r="D77" t="s">
        <v>2010</v>
      </c>
      <c r="E77" t="s">
        <v>2007</v>
      </c>
      <c r="F77" t="s">
        <v>2006</v>
      </c>
      <c r="G77" t="s">
        <v>1998</v>
      </c>
      <c r="H77" t="s">
        <v>1999</v>
      </c>
      <c r="I77" t="str">
        <f t="shared" si="4"/>
        <v>Moravskoslezský</v>
      </c>
      <c r="J77" t="str">
        <f t="shared" si="5"/>
        <v>Moravskoslezský</v>
      </c>
      <c r="K77" t="str">
        <f t="shared" si="6"/>
        <v>Moravskoslezsko</v>
      </c>
    </row>
    <row r="78" spans="1:11" x14ac:dyDescent="0.25">
      <c r="A78">
        <v>506486</v>
      </c>
      <c r="B78" t="s">
        <v>1254</v>
      </c>
      <c r="C78">
        <v>4106</v>
      </c>
      <c r="D78" t="s">
        <v>1253</v>
      </c>
      <c r="E78" t="s">
        <v>1249</v>
      </c>
      <c r="F78" t="s">
        <v>1248</v>
      </c>
      <c r="G78" t="s">
        <v>1250</v>
      </c>
      <c r="H78" t="s">
        <v>1251</v>
      </c>
      <c r="I78" t="str">
        <f t="shared" si="4"/>
        <v>Karlovarský</v>
      </c>
      <c r="J78" t="str">
        <f t="shared" si="5"/>
        <v>Karlovarský</v>
      </c>
      <c r="K78" t="str">
        <f t="shared" si="6"/>
        <v>Severozápad</v>
      </c>
    </row>
    <row r="79" spans="1:11" x14ac:dyDescent="0.25">
      <c r="A79">
        <v>506494</v>
      </c>
      <c r="B79" t="s">
        <v>1255</v>
      </c>
      <c r="C79">
        <v>4103</v>
      </c>
      <c r="D79" t="s">
        <v>1248</v>
      </c>
      <c r="E79" t="s">
        <v>1249</v>
      </c>
      <c r="F79" t="s">
        <v>1248</v>
      </c>
      <c r="G79" t="s">
        <v>1250</v>
      </c>
      <c r="H79" t="s">
        <v>1251</v>
      </c>
      <c r="I79" t="str">
        <f t="shared" si="4"/>
        <v>Karlovarský</v>
      </c>
      <c r="J79" t="str">
        <f t="shared" si="5"/>
        <v>Karlovarský</v>
      </c>
      <c r="K79" t="str">
        <f t="shared" si="6"/>
        <v>Severozápad</v>
      </c>
    </row>
    <row r="80" spans="1:11" x14ac:dyDescent="0.25">
      <c r="A80">
        <v>506621</v>
      </c>
      <c r="B80" t="s">
        <v>1256</v>
      </c>
      <c r="C80">
        <v>4103</v>
      </c>
      <c r="D80" t="s">
        <v>1248</v>
      </c>
      <c r="E80" t="s">
        <v>1249</v>
      </c>
      <c r="F80" t="s">
        <v>1248</v>
      </c>
      <c r="G80" t="s">
        <v>1250</v>
      </c>
      <c r="H80" t="s">
        <v>1251</v>
      </c>
      <c r="I80" t="str">
        <f t="shared" si="4"/>
        <v>Karlovarský</v>
      </c>
      <c r="J80" t="str">
        <f t="shared" si="5"/>
        <v>Karlovarský</v>
      </c>
      <c r="K80" t="str">
        <f t="shared" si="6"/>
        <v>Severozápad</v>
      </c>
    </row>
    <row r="81" spans="1:11" x14ac:dyDescent="0.25">
      <c r="A81">
        <v>506664</v>
      </c>
      <c r="B81" t="s">
        <v>3014</v>
      </c>
      <c r="C81">
        <v>3211</v>
      </c>
      <c r="D81" t="s">
        <v>3015</v>
      </c>
      <c r="E81" t="s">
        <v>3016</v>
      </c>
      <c r="F81" t="s">
        <v>3015</v>
      </c>
      <c r="G81" t="s">
        <v>3012</v>
      </c>
      <c r="H81" t="s">
        <v>3013</v>
      </c>
      <c r="I81" t="str">
        <f t="shared" si="4"/>
        <v>Plzeňský</v>
      </c>
      <c r="J81" t="str">
        <f t="shared" si="5"/>
        <v>Plzeňský</v>
      </c>
      <c r="K81" t="str">
        <f t="shared" si="6"/>
        <v>Jihozápad</v>
      </c>
    </row>
    <row r="82" spans="1:11" x14ac:dyDescent="0.25">
      <c r="A82">
        <v>506699</v>
      </c>
      <c r="B82" t="s">
        <v>621</v>
      </c>
      <c r="C82">
        <v>6221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tr">
        <f t="shared" si="4"/>
        <v>Jihomoravský</v>
      </c>
      <c r="J82" t="str">
        <f t="shared" si="5"/>
        <v>Jihomoravský</v>
      </c>
      <c r="K82" t="str">
        <f t="shared" si="6"/>
        <v>Jihovýchod</v>
      </c>
    </row>
    <row r="83" spans="1:11" x14ac:dyDescent="0.25">
      <c r="A83">
        <v>506702</v>
      </c>
      <c r="B83" t="s">
        <v>2012</v>
      </c>
      <c r="C83">
        <v>8109</v>
      </c>
      <c r="D83" t="s">
        <v>2008</v>
      </c>
      <c r="E83" t="s">
        <v>2007</v>
      </c>
      <c r="F83" t="s">
        <v>2006</v>
      </c>
      <c r="G83" t="s">
        <v>1998</v>
      </c>
      <c r="H83" t="s">
        <v>1999</v>
      </c>
      <c r="I83" t="str">
        <f t="shared" si="4"/>
        <v>Moravskoslezský</v>
      </c>
      <c r="J83" t="str">
        <f t="shared" si="5"/>
        <v>Moravskoslezský</v>
      </c>
      <c r="K83" t="str">
        <f t="shared" si="6"/>
        <v>Moravskoslezsko</v>
      </c>
    </row>
    <row r="84" spans="1:11" x14ac:dyDescent="0.25">
      <c r="A84">
        <v>506711</v>
      </c>
      <c r="B84" t="s">
        <v>2013</v>
      </c>
      <c r="C84">
        <v>8119</v>
      </c>
      <c r="D84" t="s">
        <v>2003</v>
      </c>
      <c r="E84" t="s">
        <v>2004</v>
      </c>
      <c r="F84" t="s">
        <v>2005</v>
      </c>
      <c r="G84" t="s">
        <v>1998</v>
      </c>
      <c r="H84" t="s">
        <v>1999</v>
      </c>
      <c r="I84" t="str">
        <f t="shared" si="4"/>
        <v>Moravskoslezský</v>
      </c>
      <c r="J84" t="str">
        <f t="shared" si="5"/>
        <v>Moravskoslezský</v>
      </c>
      <c r="K84" t="str">
        <f t="shared" si="6"/>
        <v>Moravskoslezsko</v>
      </c>
    </row>
    <row r="85" spans="1:11" x14ac:dyDescent="0.25">
      <c r="A85">
        <v>506729</v>
      </c>
      <c r="B85" t="s">
        <v>2189</v>
      </c>
      <c r="C85">
        <v>6105</v>
      </c>
      <c r="D85" t="s">
        <v>4685</v>
      </c>
      <c r="E85" t="s">
        <v>4686</v>
      </c>
      <c r="F85" t="s">
        <v>4685</v>
      </c>
      <c r="G85" t="s">
        <v>4687</v>
      </c>
      <c r="H85" t="s">
        <v>4688</v>
      </c>
      <c r="I85" t="str">
        <f t="shared" si="4"/>
        <v>Kraj</v>
      </c>
      <c r="J85" t="str">
        <f t="shared" si="5"/>
        <v>Vysočina</v>
      </c>
      <c r="K85" t="str">
        <f t="shared" si="6"/>
        <v>Jihovýchod</v>
      </c>
    </row>
    <row r="86" spans="1:11" x14ac:dyDescent="0.25">
      <c r="A86">
        <v>506737</v>
      </c>
      <c r="B86" t="s">
        <v>5232</v>
      </c>
      <c r="C86">
        <v>7201</v>
      </c>
      <c r="D86" t="s">
        <v>5233</v>
      </c>
      <c r="E86" t="s">
        <v>5234</v>
      </c>
      <c r="F86" t="s">
        <v>5235</v>
      </c>
      <c r="G86" t="s">
        <v>5225</v>
      </c>
      <c r="H86" t="s">
        <v>5226</v>
      </c>
      <c r="I86" t="str">
        <f t="shared" si="4"/>
        <v>Zlínský</v>
      </c>
      <c r="J86" t="str">
        <f t="shared" si="5"/>
        <v>Zlínský</v>
      </c>
      <c r="K86" t="str">
        <f t="shared" si="6"/>
        <v>Střední Morava</v>
      </c>
    </row>
    <row r="87" spans="1:11" x14ac:dyDescent="0.25">
      <c r="A87">
        <v>506753</v>
      </c>
      <c r="B87" t="s">
        <v>2014</v>
      </c>
      <c r="C87">
        <v>8117</v>
      </c>
      <c r="D87" t="s">
        <v>2006</v>
      </c>
      <c r="E87" t="s">
        <v>2007</v>
      </c>
      <c r="F87" t="s">
        <v>2006</v>
      </c>
      <c r="G87" t="s">
        <v>1998</v>
      </c>
      <c r="H87" t="s">
        <v>1999</v>
      </c>
      <c r="I87" t="str">
        <f t="shared" si="4"/>
        <v>Moravskoslezský</v>
      </c>
      <c r="J87" t="str">
        <f t="shared" si="5"/>
        <v>Moravskoslezský</v>
      </c>
      <c r="K87" t="str">
        <f t="shared" si="6"/>
        <v>Moravskoslezsko</v>
      </c>
    </row>
    <row r="88" spans="1:11" x14ac:dyDescent="0.25">
      <c r="A88">
        <v>506761</v>
      </c>
      <c r="B88" t="s">
        <v>2324</v>
      </c>
      <c r="C88">
        <v>7108</v>
      </c>
      <c r="D88" t="s">
        <v>2325</v>
      </c>
      <c r="E88" t="s">
        <v>2326</v>
      </c>
      <c r="F88" t="s">
        <v>2325</v>
      </c>
      <c r="G88" t="s">
        <v>2277</v>
      </c>
      <c r="H88" t="s">
        <v>2278</v>
      </c>
      <c r="I88" t="str">
        <f t="shared" si="4"/>
        <v>Olomoucký</v>
      </c>
      <c r="J88" t="str">
        <f t="shared" si="5"/>
        <v>Olomoucký</v>
      </c>
      <c r="K88" t="str">
        <f t="shared" si="6"/>
        <v>Střední Morava</v>
      </c>
    </row>
    <row r="89" spans="1:11" x14ac:dyDescent="0.25">
      <c r="A89">
        <v>506770</v>
      </c>
      <c r="B89" t="s">
        <v>2327</v>
      </c>
      <c r="C89">
        <v>7108</v>
      </c>
      <c r="D89" t="s">
        <v>2325</v>
      </c>
      <c r="E89" t="s">
        <v>2326</v>
      </c>
      <c r="F89" t="s">
        <v>2325</v>
      </c>
      <c r="G89" t="s">
        <v>2277</v>
      </c>
      <c r="H89" t="s">
        <v>2278</v>
      </c>
      <c r="I89" t="str">
        <f t="shared" si="4"/>
        <v>Olomoucký</v>
      </c>
      <c r="J89" t="str">
        <f t="shared" si="5"/>
        <v>Olomoucký</v>
      </c>
      <c r="K89" t="str">
        <f t="shared" si="6"/>
        <v>Střední Morava</v>
      </c>
    </row>
    <row r="90" spans="1:11" x14ac:dyDescent="0.25">
      <c r="A90">
        <v>507016</v>
      </c>
      <c r="B90" t="s">
        <v>2008</v>
      </c>
      <c r="C90">
        <v>8109</v>
      </c>
      <c r="D90" t="s">
        <v>2008</v>
      </c>
      <c r="E90" t="s">
        <v>2007</v>
      </c>
      <c r="F90" t="s">
        <v>2006</v>
      </c>
      <c r="G90" t="s">
        <v>1998</v>
      </c>
      <c r="H90" t="s">
        <v>1999</v>
      </c>
      <c r="I90" t="str">
        <f t="shared" si="4"/>
        <v>Moravskoslezský</v>
      </c>
      <c r="J90" t="str">
        <f t="shared" si="5"/>
        <v>Moravskoslezský</v>
      </c>
      <c r="K90" t="str">
        <f t="shared" si="6"/>
        <v>Moravskoslezsko</v>
      </c>
    </row>
    <row r="91" spans="1:11" x14ac:dyDescent="0.25">
      <c r="A91">
        <v>507091</v>
      </c>
      <c r="B91" t="s">
        <v>2015</v>
      </c>
      <c r="C91">
        <v>8121</v>
      </c>
      <c r="D91" t="s">
        <v>2016</v>
      </c>
      <c r="E91" t="s">
        <v>2017</v>
      </c>
      <c r="F91" t="s">
        <v>2018</v>
      </c>
      <c r="G91" t="s">
        <v>1998</v>
      </c>
      <c r="H91" t="s">
        <v>1999</v>
      </c>
      <c r="I91" t="str">
        <f t="shared" si="4"/>
        <v>Moravskoslezský</v>
      </c>
      <c r="J91" t="str">
        <f t="shared" si="5"/>
        <v>Moravskoslezský</v>
      </c>
      <c r="K91" t="str">
        <f t="shared" si="6"/>
        <v>Moravskoslezsko</v>
      </c>
    </row>
    <row r="92" spans="1:11" x14ac:dyDescent="0.25">
      <c r="A92">
        <v>507105</v>
      </c>
      <c r="B92" t="s">
        <v>2019</v>
      </c>
      <c r="C92">
        <v>8117</v>
      </c>
      <c r="D92" t="s">
        <v>2006</v>
      </c>
      <c r="E92" t="s">
        <v>2007</v>
      </c>
      <c r="F92" t="s">
        <v>2006</v>
      </c>
      <c r="G92" t="s">
        <v>1998</v>
      </c>
      <c r="H92" t="s">
        <v>1999</v>
      </c>
      <c r="I92" t="str">
        <f t="shared" si="4"/>
        <v>Moravskoslezský</v>
      </c>
      <c r="J92" t="str">
        <f t="shared" si="5"/>
        <v>Moravskoslezský</v>
      </c>
      <c r="K92" t="str">
        <f t="shared" si="6"/>
        <v>Moravskoslezsko</v>
      </c>
    </row>
    <row r="93" spans="1:11" x14ac:dyDescent="0.25">
      <c r="A93">
        <v>507113</v>
      </c>
      <c r="B93" t="s">
        <v>2020</v>
      </c>
      <c r="C93">
        <v>8117</v>
      </c>
      <c r="D93" t="s">
        <v>2006</v>
      </c>
      <c r="E93" t="s">
        <v>2007</v>
      </c>
      <c r="F93" t="s">
        <v>2006</v>
      </c>
      <c r="G93" t="s">
        <v>1998</v>
      </c>
      <c r="H93" t="s">
        <v>1999</v>
      </c>
      <c r="I93" t="str">
        <f t="shared" si="4"/>
        <v>Moravskoslezský</v>
      </c>
      <c r="J93" t="str">
        <f t="shared" si="5"/>
        <v>Moravskoslezský</v>
      </c>
      <c r="K93" t="str">
        <f t="shared" si="6"/>
        <v>Moravskoslezsko</v>
      </c>
    </row>
    <row r="94" spans="1:11" x14ac:dyDescent="0.25">
      <c r="A94">
        <v>507181</v>
      </c>
      <c r="B94" t="s">
        <v>2021</v>
      </c>
      <c r="C94">
        <v>8107</v>
      </c>
      <c r="D94" t="s">
        <v>2022</v>
      </c>
      <c r="E94" t="s">
        <v>2017</v>
      </c>
      <c r="F94" t="s">
        <v>2018</v>
      </c>
      <c r="G94" t="s">
        <v>1998</v>
      </c>
      <c r="H94" t="s">
        <v>1999</v>
      </c>
      <c r="I94" t="str">
        <f t="shared" si="4"/>
        <v>Moravskoslezský</v>
      </c>
      <c r="J94" t="str">
        <f t="shared" si="5"/>
        <v>Moravskoslezský</v>
      </c>
      <c r="K94" t="str">
        <f t="shared" si="6"/>
        <v>Moravskoslezsko</v>
      </c>
    </row>
    <row r="95" spans="1:11" x14ac:dyDescent="0.25">
      <c r="A95">
        <v>507237</v>
      </c>
      <c r="B95" t="s">
        <v>2023</v>
      </c>
      <c r="C95">
        <v>8121</v>
      </c>
      <c r="D95" t="s">
        <v>2016</v>
      </c>
      <c r="E95" t="s">
        <v>2017</v>
      </c>
      <c r="F95" t="s">
        <v>2018</v>
      </c>
      <c r="G95" t="s">
        <v>1998</v>
      </c>
      <c r="H95" t="s">
        <v>1999</v>
      </c>
      <c r="I95" t="str">
        <f t="shared" si="4"/>
        <v>Moravskoslezský</v>
      </c>
      <c r="J95" t="str">
        <f t="shared" si="5"/>
        <v>Moravskoslezský</v>
      </c>
      <c r="K95" t="str">
        <f t="shared" si="6"/>
        <v>Moravskoslezsko</v>
      </c>
    </row>
    <row r="96" spans="1:11" x14ac:dyDescent="0.25">
      <c r="A96">
        <v>507261</v>
      </c>
      <c r="B96" t="s">
        <v>2024</v>
      </c>
      <c r="C96">
        <v>8117</v>
      </c>
      <c r="D96" t="s">
        <v>2006</v>
      </c>
      <c r="E96" t="s">
        <v>2007</v>
      </c>
      <c r="F96" t="s">
        <v>2006</v>
      </c>
      <c r="G96" t="s">
        <v>1998</v>
      </c>
      <c r="H96" t="s">
        <v>1999</v>
      </c>
      <c r="I96" t="str">
        <f t="shared" si="4"/>
        <v>Moravskoslezský</v>
      </c>
      <c r="J96" t="str">
        <f t="shared" si="5"/>
        <v>Moravskoslezský</v>
      </c>
      <c r="K96" t="str">
        <f t="shared" si="6"/>
        <v>Moravskoslezsko</v>
      </c>
    </row>
    <row r="97" spans="1:11" x14ac:dyDescent="0.25">
      <c r="A97">
        <v>507270</v>
      </c>
      <c r="B97" t="s">
        <v>2025</v>
      </c>
      <c r="C97">
        <v>8117</v>
      </c>
      <c r="D97" t="s">
        <v>2006</v>
      </c>
      <c r="E97" t="s">
        <v>2007</v>
      </c>
      <c r="F97" t="s">
        <v>2006</v>
      </c>
      <c r="G97" t="s">
        <v>1998</v>
      </c>
      <c r="H97" t="s">
        <v>1999</v>
      </c>
      <c r="I97" t="str">
        <f t="shared" si="4"/>
        <v>Moravskoslezský</v>
      </c>
      <c r="J97" t="str">
        <f t="shared" si="5"/>
        <v>Moravskoslezský</v>
      </c>
      <c r="K97" t="str">
        <f t="shared" si="6"/>
        <v>Moravskoslezsko</v>
      </c>
    </row>
    <row r="98" spans="1:11" x14ac:dyDescent="0.25">
      <c r="A98">
        <v>507334</v>
      </c>
      <c r="B98" t="s">
        <v>2026</v>
      </c>
      <c r="C98">
        <v>8113</v>
      </c>
      <c r="D98" t="s">
        <v>1852</v>
      </c>
      <c r="E98" t="s">
        <v>2007</v>
      </c>
      <c r="F98" t="s">
        <v>2006</v>
      </c>
      <c r="G98" t="s">
        <v>1998</v>
      </c>
      <c r="H98" t="s">
        <v>1999</v>
      </c>
      <c r="I98" t="str">
        <f t="shared" si="4"/>
        <v>Moravskoslezský</v>
      </c>
      <c r="J98" t="str">
        <f t="shared" si="5"/>
        <v>Moravskoslezský</v>
      </c>
      <c r="K98" t="str">
        <f t="shared" si="6"/>
        <v>Moravskoslezsko</v>
      </c>
    </row>
    <row r="99" spans="1:11" x14ac:dyDescent="0.25">
      <c r="A99">
        <v>507377</v>
      </c>
      <c r="B99" t="s">
        <v>2027</v>
      </c>
      <c r="C99">
        <v>8117</v>
      </c>
      <c r="D99" t="s">
        <v>2006</v>
      </c>
      <c r="E99" t="s">
        <v>2007</v>
      </c>
      <c r="F99" t="s">
        <v>2006</v>
      </c>
      <c r="G99" t="s">
        <v>1998</v>
      </c>
      <c r="H99" t="s">
        <v>1999</v>
      </c>
      <c r="I99" t="str">
        <f t="shared" si="4"/>
        <v>Moravskoslezský</v>
      </c>
      <c r="J99" t="str">
        <f t="shared" si="5"/>
        <v>Moravskoslezský</v>
      </c>
      <c r="K99" t="str">
        <f t="shared" si="6"/>
        <v>Moravskoslezsko</v>
      </c>
    </row>
    <row r="100" spans="1:11" x14ac:dyDescent="0.25">
      <c r="A100">
        <v>507423</v>
      </c>
      <c r="B100" t="s">
        <v>2028</v>
      </c>
      <c r="C100">
        <v>8107</v>
      </c>
      <c r="D100" t="s">
        <v>2022</v>
      </c>
      <c r="E100" t="s">
        <v>2017</v>
      </c>
      <c r="F100" t="s">
        <v>2018</v>
      </c>
      <c r="G100" t="s">
        <v>1998</v>
      </c>
      <c r="H100" t="s">
        <v>1999</v>
      </c>
      <c r="I100" t="str">
        <f t="shared" si="4"/>
        <v>Moravskoslezský</v>
      </c>
      <c r="J100" t="str">
        <f t="shared" si="5"/>
        <v>Moravskoslezský</v>
      </c>
      <c r="K100" t="str">
        <f t="shared" si="6"/>
        <v>Moravskoslezsko</v>
      </c>
    </row>
    <row r="101" spans="1:11" x14ac:dyDescent="0.25">
      <c r="A101">
        <v>507458</v>
      </c>
      <c r="B101" t="s">
        <v>2029</v>
      </c>
      <c r="C101">
        <v>8121</v>
      </c>
      <c r="D101" t="s">
        <v>2016</v>
      </c>
      <c r="E101" t="s">
        <v>2017</v>
      </c>
      <c r="F101" t="s">
        <v>2018</v>
      </c>
      <c r="G101" t="s">
        <v>1998</v>
      </c>
      <c r="H101" t="s">
        <v>1999</v>
      </c>
      <c r="I101" t="str">
        <f t="shared" si="4"/>
        <v>Moravskoslezský</v>
      </c>
      <c r="J101" t="str">
        <f t="shared" si="5"/>
        <v>Moravskoslezský</v>
      </c>
      <c r="K101" t="str">
        <f t="shared" si="6"/>
        <v>Moravskoslezsko</v>
      </c>
    </row>
    <row r="102" spans="1:11" x14ac:dyDescent="0.25">
      <c r="A102">
        <v>507504</v>
      </c>
      <c r="B102" t="s">
        <v>2030</v>
      </c>
      <c r="C102">
        <v>8113</v>
      </c>
      <c r="D102" t="s">
        <v>1852</v>
      </c>
      <c r="E102" t="s">
        <v>2007</v>
      </c>
      <c r="F102" t="s">
        <v>2006</v>
      </c>
      <c r="G102" t="s">
        <v>1998</v>
      </c>
      <c r="H102" t="s">
        <v>1999</v>
      </c>
      <c r="I102" t="str">
        <f t="shared" si="4"/>
        <v>Moravskoslezský</v>
      </c>
      <c r="J102" t="str">
        <f t="shared" si="5"/>
        <v>Moravskoslezský</v>
      </c>
      <c r="K102" t="str">
        <f t="shared" si="6"/>
        <v>Moravskoslezsko</v>
      </c>
    </row>
    <row r="103" spans="1:11" x14ac:dyDescent="0.25">
      <c r="A103">
        <v>507547</v>
      </c>
      <c r="B103" t="s">
        <v>1280</v>
      </c>
      <c r="C103">
        <v>8110</v>
      </c>
      <c r="D103" t="s">
        <v>2031</v>
      </c>
      <c r="E103" t="s">
        <v>2017</v>
      </c>
      <c r="F103" t="s">
        <v>2018</v>
      </c>
      <c r="G103" t="s">
        <v>1998</v>
      </c>
      <c r="H103" t="s">
        <v>1999</v>
      </c>
      <c r="I103" t="str">
        <f t="shared" si="4"/>
        <v>Moravskoslezský</v>
      </c>
      <c r="J103" t="str">
        <f t="shared" si="5"/>
        <v>Moravskoslezský</v>
      </c>
      <c r="K103" t="str">
        <f t="shared" si="6"/>
        <v>Moravskoslezsko</v>
      </c>
    </row>
    <row r="104" spans="1:11" x14ac:dyDescent="0.25">
      <c r="A104">
        <v>507580</v>
      </c>
      <c r="B104" t="s">
        <v>1852</v>
      </c>
      <c r="C104">
        <v>8113</v>
      </c>
      <c r="D104" t="s">
        <v>1852</v>
      </c>
      <c r="E104" t="s">
        <v>2007</v>
      </c>
      <c r="F104" t="s">
        <v>2006</v>
      </c>
      <c r="G104" t="s">
        <v>1998</v>
      </c>
      <c r="H104" t="s">
        <v>1999</v>
      </c>
      <c r="I104" t="str">
        <f t="shared" si="4"/>
        <v>Moravskoslezský</v>
      </c>
      <c r="J104" t="str">
        <f t="shared" si="5"/>
        <v>Moravskoslezský</v>
      </c>
      <c r="K104" t="str">
        <f t="shared" si="6"/>
        <v>Moravskoslezsko</v>
      </c>
    </row>
    <row r="105" spans="1:11" x14ac:dyDescent="0.25">
      <c r="A105">
        <v>507610</v>
      </c>
      <c r="B105" t="s">
        <v>13</v>
      </c>
      <c r="C105">
        <v>3105</v>
      </c>
      <c r="D105" t="s">
        <v>14</v>
      </c>
      <c r="E105" t="s">
        <v>15</v>
      </c>
      <c r="F105" t="s">
        <v>14</v>
      </c>
      <c r="G105" t="s">
        <v>11</v>
      </c>
      <c r="H105" t="s">
        <v>12</v>
      </c>
      <c r="I105" t="str">
        <f t="shared" si="4"/>
        <v>Jihočeský</v>
      </c>
      <c r="J105" t="str">
        <f t="shared" si="5"/>
        <v>Jihočeský</v>
      </c>
      <c r="K105" t="str">
        <f t="shared" si="6"/>
        <v>Jihozápad</v>
      </c>
    </row>
    <row r="106" spans="1:11" x14ac:dyDescent="0.25">
      <c r="A106">
        <v>507628</v>
      </c>
      <c r="B106" t="s">
        <v>16</v>
      </c>
      <c r="C106">
        <v>3105</v>
      </c>
      <c r="D106" t="s">
        <v>14</v>
      </c>
      <c r="E106" t="s">
        <v>15</v>
      </c>
      <c r="F106" t="s">
        <v>14</v>
      </c>
      <c r="G106" t="s">
        <v>11</v>
      </c>
      <c r="H106" t="s">
        <v>12</v>
      </c>
      <c r="I106" t="str">
        <f t="shared" si="4"/>
        <v>Jihočeský</v>
      </c>
      <c r="J106" t="str">
        <f t="shared" si="5"/>
        <v>Jihočeský</v>
      </c>
      <c r="K106" t="str">
        <f t="shared" si="6"/>
        <v>Jihozápad</v>
      </c>
    </row>
    <row r="107" spans="1:11" x14ac:dyDescent="0.25">
      <c r="A107">
        <v>507644</v>
      </c>
      <c r="B107" t="s">
        <v>17</v>
      </c>
      <c r="C107">
        <v>3105</v>
      </c>
      <c r="D107" t="s">
        <v>14</v>
      </c>
      <c r="E107" t="s">
        <v>15</v>
      </c>
      <c r="F107" t="s">
        <v>14</v>
      </c>
      <c r="G107" t="s">
        <v>11</v>
      </c>
      <c r="H107" t="s">
        <v>12</v>
      </c>
      <c r="I107" t="str">
        <f t="shared" si="4"/>
        <v>Jihočeský</v>
      </c>
      <c r="J107" t="str">
        <f t="shared" si="5"/>
        <v>Jihočeský</v>
      </c>
      <c r="K107" t="str">
        <f t="shared" si="6"/>
        <v>Jihozápad</v>
      </c>
    </row>
    <row r="108" spans="1:11" x14ac:dyDescent="0.25">
      <c r="A108">
        <v>507652</v>
      </c>
      <c r="B108" t="s">
        <v>18</v>
      </c>
      <c r="C108">
        <v>3105</v>
      </c>
      <c r="D108" t="s">
        <v>14</v>
      </c>
      <c r="E108" t="s">
        <v>15</v>
      </c>
      <c r="F108" t="s">
        <v>14</v>
      </c>
      <c r="G108" t="s">
        <v>11</v>
      </c>
      <c r="H108" t="s">
        <v>12</v>
      </c>
      <c r="I108" t="str">
        <f t="shared" si="4"/>
        <v>Jihočeský</v>
      </c>
      <c r="J108" t="str">
        <f t="shared" si="5"/>
        <v>Jihočeský</v>
      </c>
      <c r="K108" t="str">
        <f t="shared" si="6"/>
        <v>Jihozápad</v>
      </c>
    </row>
    <row r="109" spans="1:11" x14ac:dyDescent="0.25">
      <c r="A109">
        <v>507695</v>
      </c>
      <c r="B109" t="s">
        <v>19</v>
      </c>
      <c r="C109">
        <v>3105</v>
      </c>
      <c r="D109" t="s">
        <v>14</v>
      </c>
      <c r="E109" t="s">
        <v>15</v>
      </c>
      <c r="F109" t="s">
        <v>14</v>
      </c>
      <c r="G109" t="s">
        <v>11</v>
      </c>
      <c r="H109" t="s">
        <v>12</v>
      </c>
      <c r="I109" t="str">
        <f t="shared" si="4"/>
        <v>Jihočeský</v>
      </c>
      <c r="J109" t="str">
        <f t="shared" si="5"/>
        <v>Jihočeský</v>
      </c>
      <c r="K109" t="str">
        <f t="shared" si="6"/>
        <v>Jihozápad</v>
      </c>
    </row>
    <row r="110" spans="1:11" x14ac:dyDescent="0.25">
      <c r="A110">
        <v>507717</v>
      </c>
      <c r="B110" t="s">
        <v>20</v>
      </c>
      <c r="C110">
        <v>3104</v>
      </c>
      <c r="D110" t="s">
        <v>21</v>
      </c>
      <c r="E110" t="s">
        <v>15</v>
      </c>
      <c r="F110" t="s">
        <v>14</v>
      </c>
      <c r="G110" t="s">
        <v>11</v>
      </c>
      <c r="H110" t="s">
        <v>12</v>
      </c>
      <c r="I110" t="str">
        <f t="shared" si="4"/>
        <v>Jihočeský</v>
      </c>
      <c r="J110" t="str">
        <f t="shared" si="5"/>
        <v>Jihočeský</v>
      </c>
      <c r="K110" t="str">
        <f t="shared" si="6"/>
        <v>Jihozápad</v>
      </c>
    </row>
    <row r="111" spans="1:11" x14ac:dyDescent="0.25">
      <c r="A111">
        <v>507733</v>
      </c>
      <c r="B111" t="s">
        <v>22</v>
      </c>
      <c r="C111">
        <v>3105</v>
      </c>
      <c r="D111" t="s">
        <v>14</v>
      </c>
      <c r="E111" t="s">
        <v>15</v>
      </c>
      <c r="F111" t="s">
        <v>14</v>
      </c>
      <c r="G111" t="s">
        <v>11</v>
      </c>
      <c r="H111" t="s">
        <v>12</v>
      </c>
      <c r="I111" t="str">
        <f t="shared" si="4"/>
        <v>Jihočeský</v>
      </c>
      <c r="J111" t="str">
        <f t="shared" si="5"/>
        <v>Jihočeský</v>
      </c>
      <c r="K111" t="str">
        <f t="shared" si="6"/>
        <v>Jihozápad</v>
      </c>
    </row>
    <row r="112" spans="1:11" x14ac:dyDescent="0.25">
      <c r="A112">
        <v>507784</v>
      </c>
      <c r="B112" t="s">
        <v>23</v>
      </c>
      <c r="C112">
        <v>3105</v>
      </c>
      <c r="D112" t="s">
        <v>14</v>
      </c>
      <c r="E112" t="s">
        <v>15</v>
      </c>
      <c r="F112" t="s">
        <v>14</v>
      </c>
      <c r="G112" t="s">
        <v>11</v>
      </c>
      <c r="H112" t="s">
        <v>12</v>
      </c>
      <c r="I112" t="str">
        <f t="shared" si="4"/>
        <v>Jihočeský</v>
      </c>
      <c r="J112" t="str">
        <f t="shared" si="5"/>
        <v>Jihočeský</v>
      </c>
      <c r="K112" t="str">
        <f t="shared" si="6"/>
        <v>Jihozápad</v>
      </c>
    </row>
    <row r="113" spans="1:11" x14ac:dyDescent="0.25">
      <c r="A113">
        <v>507920</v>
      </c>
      <c r="B113" t="s">
        <v>2032</v>
      </c>
      <c r="C113">
        <v>8117</v>
      </c>
      <c r="D113" t="s">
        <v>2006</v>
      </c>
      <c r="E113" t="s">
        <v>2007</v>
      </c>
      <c r="F113" t="s">
        <v>2006</v>
      </c>
      <c r="G113" t="s">
        <v>1998</v>
      </c>
      <c r="H113" t="s">
        <v>1999</v>
      </c>
      <c r="I113" t="str">
        <f t="shared" si="4"/>
        <v>Moravskoslezský</v>
      </c>
      <c r="J113" t="str">
        <f t="shared" si="5"/>
        <v>Moravskoslezský</v>
      </c>
      <c r="K113" t="str">
        <f t="shared" si="6"/>
        <v>Moravskoslezsko</v>
      </c>
    </row>
    <row r="114" spans="1:11" x14ac:dyDescent="0.25">
      <c r="A114">
        <v>507971</v>
      </c>
      <c r="B114" t="s">
        <v>2033</v>
      </c>
      <c r="C114">
        <v>8109</v>
      </c>
      <c r="D114" t="s">
        <v>2008</v>
      </c>
      <c r="E114" t="s">
        <v>2007</v>
      </c>
      <c r="F114" t="s">
        <v>2006</v>
      </c>
      <c r="G114" t="s">
        <v>1998</v>
      </c>
      <c r="H114" t="s">
        <v>1999</v>
      </c>
      <c r="I114" t="str">
        <f t="shared" si="4"/>
        <v>Moravskoslezský</v>
      </c>
      <c r="J114" t="str">
        <f t="shared" si="5"/>
        <v>Moravskoslezský</v>
      </c>
      <c r="K114" t="str">
        <f t="shared" si="6"/>
        <v>Moravskoslezsko</v>
      </c>
    </row>
    <row r="115" spans="1:11" x14ac:dyDescent="0.25">
      <c r="A115">
        <v>508004</v>
      </c>
      <c r="B115" t="s">
        <v>24</v>
      </c>
      <c r="C115">
        <v>3105</v>
      </c>
      <c r="D115" t="s">
        <v>14</v>
      </c>
      <c r="E115" t="s">
        <v>15</v>
      </c>
      <c r="F115" t="s">
        <v>14</v>
      </c>
      <c r="G115" t="s">
        <v>11</v>
      </c>
      <c r="H115" t="s">
        <v>12</v>
      </c>
      <c r="I115" t="str">
        <f t="shared" si="4"/>
        <v>Jihočeský</v>
      </c>
      <c r="J115" t="str">
        <f t="shared" si="5"/>
        <v>Jihočeský</v>
      </c>
      <c r="K115" t="str">
        <f t="shared" si="6"/>
        <v>Jihozápad</v>
      </c>
    </row>
    <row r="116" spans="1:11" x14ac:dyDescent="0.25">
      <c r="A116">
        <v>508128</v>
      </c>
      <c r="B116" t="s">
        <v>2034</v>
      </c>
      <c r="C116">
        <v>8109</v>
      </c>
      <c r="D116" t="s">
        <v>2008</v>
      </c>
      <c r="E116" t="s">
        <v>2007</v>
      </c>
      <c r="F116" t="s">
        <v>2006</v>
      </c>
      <c r="G116" t="s">
        <v>1998</v>
      </c>
      <c r="H116" t="s">
        <v>1999</v>
      </c>
      <c r="I116" t="str">
        <f t="shared" si="4"/>
        <v>Moravskoslezský</v>
      </c>
      <c r="J116" t="str">
        <f t="shared" si="5"/>
        <v>Moravskoslezský</v>
      </c>
      <c r="K116" t="str">
        <f t="shared" si="6"/>
        <v>Moravskoslezsko</v>
      </c>
    </row>
    <row r="117" spans="1:11" x14ac:dyDescent="0.25">
      <c r="A117">
        <v>508144</v>
      </c>
      <c r="B117" t="s">
        <v>2035</v>
      </c>
      <c r="C117">
        <v>8122</v>
      </c>
      <c r="D117" t="s">
        <v>2010</v>
      </c>
      <c r="E117" t="s">
        <v>2007</v>
      </c>
      <c r="F117" t="s">
        <v>2006</v>
      </c>
      <c r="G117" t="s">
        <v>1998</v>
      </c>
      <c r="H117" t="s">
        <v>1999</v>
      </c>
      <c r="I117" t="str">
        <f t="shared" si="4"/>
        <v>Moravskoslezský</v>
      </c>
      <c r="J117" t="str">
        <f t="shared" si="5"/>
        <v>Moravskoslezský</v>
      </c>
      <c r="K117" t="str">
        <f t="shared" si="6"/>
        <v>Moravskoslezsko</v>
      </c>
    </row>
    <row r="118" spans="1:11" x14ac:dyDescent="0.25">
      <c r="A118">
        <v>508152</v>
      </c>
      <c r="B118" t="s">
        <v>25</v>
      </c>
      <c r="C118">
        <v>3105</v>
      </c>
      <c r="D118" t="s">
        <v>14</v>
      </c>
      <c r="E118" t="s">
        <v>15</v>
      </c>
      <c r="F118" t="s">
        <v>14</v>
      </c>
      <c r="G118" t="s">
        <v>11</v>
      </c>
      <c r="H118" t="s">
        <v>12</v>
      </c>
      <c r="I118" t="str">
        <f t="shared" si="4"/>
        <v>Jihočeský</v>
      </c>
      <c r="J118" t="str">
        <f t="shared" si="5"/>
        <v>Jihočeský</v>
      </c>
      <c r="K118" t="str">
        <f t="shared" si="6"/>
        <v>Jihozápad</v>
      </c>
    </row>
    <row r="119" spans="1:11" x14ac:dyDescent="0.25">
      <c r="A119">
        <v>508357</v>
      </c>
      <c r="B119" t="s">
        <v>26</v>
      </c>
      <c r="C119">
        <v>3104</v>
      </c>
      <c r="D119" t="s">
        <v>21</v>
      </c>
      <c r="E119" t="s">
        <v>15</v>
      </c>
      <c r="F119" t="s">
        <v>14</v>
      </c>
      <c r="G119" t="s">
        <v>11</v>
      </c>
      <c r="H119" t="s">
        <v>12</v>
      </c>
      <c r="I119" t="str">
        <f t="shared" si="4"/>
        <v>Jihočeský</v>
      </c>
      <c r="J119" t="str">
        <f t="shared" si="5"/>
        <v>Jihočeský</v>
      </c>
      <c r="K119" t="str">
        <f t="shared" si="6"/>
        <v>Jihozápad</v>
      </c>
    </row>
    <row r="120" spans="1:11" x14ac:dyDescent="0.25">
      <c r="A120">
        <v>508373</v>
      </c>
      <c r="B120" t="s">
        <v>2036</v>
      </c>
      <c r="C120">
        <v>8117</v>
      </c>
      <c r="D120" t="s">
        <v>2006</v>
      </c>
      <c r="E120" t="s">
        <v>2007</v>
      </c>
      <c r="F120" t="s">
        <v>2006</v>
      </c>
      <c r="G120" t="s">
        <v>1998</v>
      </c>
      <c r="H120" t="s">
        <v>1999</v>
      </c>
      <c r="I120" t="str">
        <f t="shared" si="4"/>
        <v>Moravskoslezský</v>
      </c>
      <c r="J120" t="str">
        <f t="shared" si="5"/>
        <v>Moravskoslezský</v>
      </c>
      <c r="K120" t="str">
        <f t="shared" si="6"/>
        <v>Moravskoslezsko</v>
      </c>
    </row>
    <row r="121" spans="1:11" x14ac:dyDescent="0.25">
      <c r="A121">
        <v>508501</v>
      </c>
      <c r="B121" t="s">
        <v>27</v>
      </c>
      <c r="C121">
        <v>3114</v>
      </c>
      <c r="D121" t="s">
        <v>28</v>
      </c>
      <c r="E121" t="s">
        <v>15</v>
      </c>
      <c r="F121" t="s">
        <v>14</v>
      </c>
      <c r="G121" t="s">
        <v>11</v>
      </c>
      <c r="H121" t="s">
        <v>12</v>
      </c>
      <c r="I121" t="str">
        <f t="shared" si="4"/>
        <v>Jihočeský</v>
      </c>
      <c r="J121" t="str">
        <f t="shared" si="5"/>
        <v>Jihočeský</v>
      </c>
      <c r="K121" t="str">
        <f t="shared" si="6"/>
        <v>Jihozápad</v>
      </c>
    </row>
    <row r="122" spans="1:11" x14ac:dyDescent="0.25">
      <c r="A122">
        <v>508683</v>
      </c>
      <c r="B122" t="s">
        <v>29</v>
      </c>
      <c r="C122">
        <v>3114</v>
      </c>
      <c r="D122" t="s">
        <v>28</v>
      </c>
      <c r="E122" t="s">
        <v>15</v>
      </c>
      <c r="F122" t="s">
        <v>14</v>
      </c>
      <c r="G122" t="s">
        <v>11</v>
      </c>
      <c r="H122" t="s">
        <v>12</v>
      </c>
      <c r="I122" t="str">
        <f t="shared" si="4"/>
        <v>Jihočeský</v>
      </c>
      <c r="J122" t="str">
        <f t="shared" si="5"/>
        <v>Jihočeský</v>
      </c>
      <c r="K122" t="str">
        <f t="shared" si="6"/>
        <v>Jihozápad</v>
      </c>
    </row>
    <row r="123" spans="1:11" x14ac:dyDescent="0.25">
      <c r="A123">
        <v>509078</v>
      </c>
      <c r="B123" t="s">
        <v>30</v>
      </c>
      <c r="C123">
        <v>3105</v>
      </c>
      <c r="D123" t="s">
        <v>14</v>
      </c>
      <c r="E123" t="s">
        <v>15</v>
      </c>
      <c r="F123" t="s">
        <v>14</v>
      </c>
      <c r="G123" t="s">
        <v>11</v>
      </c>
      <c r="H123" t="s">
        <v>12</v>
      </c>
      <c r="I123" t="str">
        <f t="shared" si="4"/>
        <v>Jihočeský</v>
      </c>
      <c r="J123" t="str">
        <f t="shared" si="5"/>
        <v>Jihočeský</v>
      </c>
      <c r="K123" t="str">
        <f t="shared" si="6"/>
        <v>Jihozápad</v>
      </c>
    </row>
    <row r="124" spans="1:11" x14ac:dyDescent="0.25">
      <c r="A124">
        <v>509108</v>
      </c>
      <c r="B124" t="s">
        <v>31</v>
      </c>
      <c r="C124">
        <v>3105</v>
      </c>
      <c r="D124" t="s">
        <v>14</v>
      </c>
      <c r="E124" t="s">
        <v>15</v>
      </c>
      <c r="F124" t="s">
        <v>14</v>
      </c>
      <c r="G124" t="s">
        <v>11</v>
      </c>
      <c r="H124" t="s">
        <v>12</v>
      </c>
      <c r="I124" t="str">
        <f t="shared" si="4"/>
        <v>Jihočeský</v>
      </c>
      <c r="J124" t="str">
        <f t="shared" si="5"/>
        <v>Jihočeský</v>
      </c>
      <c r="K124" t="str">
        <f t="shared" si="6"/>
        <v>Jihozápad</v>
      </c>
    </row>
    <row r="125" spans="1:11" x14ac:dyDescent="0.25">
      <c r="A125">
        <v>509116</v>
      </c>
      <c r="B125" t="s">
        <v>32</v>
      </c>
      <c r="C125">
        <v>3104</v>
      </c>
      <c r="D125" t="s">
        <v>21</v>
      </c>
      <c r="E125" t="s">
        <v>15</v>
      </c>
      <c r="F125" t="s">
        <v>14</v>
      </c>
      <c r="G125" t="s">
        <v>11</v>
      </c>
      <c r="H125" t="s">
        <v>12</v>
      </c>
      <c r="I125" t="str">
        <f t="shared" si="4"/>
        <v>Jihočeský</v>
      </c>
      <c r="J125" t="str">
        <f t="shared" si="5"/>
        <v>Jihočeský</v>
      </c>
      <c r="K125" t="str">
        <f t="shared" si="6"/>
        <v>Jihozápad</v>
      </c>
    </row>
    <row r="126" spans="1:11" x14ac:dyDescent="0.25">
      <c r="A126">
        <v>509141</v>
      </c>
      <c r="B126" t="s">
        <v>33</v>
      </c>
      <c r="C126">
        <v>3114</v>
      </c>
      <c r="D126" t="s">
        <v>28</v>
      </c>
      <c r="E126" t="s">
        <v>15</v>
      </c>
      <c r="F126" t="s">
        <v>14</v>
      </c>
      <c r="G126" t="s">
        <v>11</v>
      </c>
      <c r="H126" t="s">
        <v>12</v>
      </c>
      <c r="I126" t="str">
        <f t="shared" si="4"/>
        <v>Jihočeský</v>
      </c>
      <c r="J126" t="str">
        <f t="shared" si="5"/>
        <v>Jihočeský</v>
      </c>
      <c r="K126" t="str">
        <f t="shared" si="6"/>
        <v>Jihozápad</v>
      </c>
    </row>
    <row r="127" spans="1:11" x14ac:dyDescent="0.25">
      <c r="A127">
        <v>509191</v>
      </c>
      <c r="B127" t="s">
        <v>34</v>
      </c>
      <c r="C127">
        <v>3114</v>
      </c>
      <c r="D127" t="s">
        <v>28</v>
      </c>
      <c r="E127" t="s">
        <v>15</v>
      </c>
      <c r="F127" t="s">
        <v>14</v>
      </c>
      <c r="G127" t="s">
        <v>11</v>
      </c>
      <c r="H127" t="s">
        <v>12</v>
      </c>
      <c r="I127" t="str">
        <f t="shared" si="4"/>
        <v>Jihočeský</v>
      </c>
      <c r="J127" t="str">
        <f t="shared" si="5"/>
        <v>Jihočeský</v>
      </c>
      <c r="K127" t="str">
        <f t="shared" si="6"/>
        <v>Jihozápad</v>
      </c>
    </row>
    <row r="128" spans="1:11" x14ac:dyDescent="0.25">
      <c r="A128">
        <v>509388</v>
      </c>
      <c r="B128" t="s">
        <v>4689</v>
      </c>
      <c r="C128">
        <v>6110</v>
      </c>
      <c r="D128" t="s">
        <v>4690</v>
      </c>
      <c r="E128" t="s">
        <v>4691</v>
      </c>
      <c r="F128" t="s">
        <v>4690</v>
      </c>
      <c r="G128" t="s">
        <v>4687</v>
      </c>
      <c r="H128" t="s">
        <v>4688</v>
      </c>
      <c r="I128" t="str">
        <f t="shared" si="4"/>
        <v>Kraj</v>
      </c>
      <c r="J128" t="str">
        <f t="shared" si="5"/>
        <v>Vysočina</v>
      </c>
      <c r="K128" t="str">
        <f t="shared" si="6"/>
        <v>Jihovýchod</v>
      </c>
    </row>
    <row r="129" spans="1:11" x14ac:dyDescent="0.25">
      <c r="A129">
        <v>509418</v>
      </c>
      <c r="B129" t="s">
        <v>565</v>
      </c>
      <c r="C129">
        <v>6110</v>
      </c>
      <c r="D129" t="s">
        <v>4690</v>
      </c>
      <c r="E129" t="s">
        <v>4691</v>
      </c>
      <c r="F129" t="s">
        <v>4690</v>
      </c>
      <c r="G129" t="s">
        <v>4687</v>
      </c>
      <c r="H129" t="s">
        <v>4688</v>
      </c>
      <c r="I129" t="str">
        <f t="shared" si="4"/>
        <v>Kraj</v>
      </c>
      <c r="J129" t="str">
        <f t="shared" si="5"/>
        <v>Vysočina</v>
      </c>
      <c r="K129" t="str">
        <f t="shared" si="6"/>
        <v>Jihovýchod</v>
      </c>
    </row>
    <row r="130" spans="1:11" x14ac:dyDescent="0.25">
      <c r="A130">
        <v>509574</v>
      </c>
      <c r="B130" t="s">
        <v>2037</v>
      </c>
      <c r="C130">
        <v>8117</v>
      </c>
      <c r="D130" t="s">
        <v>2006</v>
      </c>
      <c r="E130" t="s">
        <v>2007</v>
      </c>
      <c r="F130" t="s">
        <v>2006</v>
      </c>
      <c r="G130" t="s">
        <v>1998</v>
      </c>
      <c r="H130" t="s">
        <v>1999</v>
      </c>
      <c r="I130" t="str">
        <f t="shared" si="4"/>
        <v>Moravskoslezský</v>
      </c>
      <c r="J130" t="str">
        <f t="shared" si="5"/>
        <v>Moravskoslezský</v>
      </c>
      <c r="K130" t="str">
        <f t="shared" si="6"/>
        <v>Moravskoslezsko</v>
      </c>
    </row>
    <row r="131" spans="1:11" x14ac:dyDescent="0.25">
      <c r="A131">
        <v>509612</v>
      </c>
      <c r="B131" t="s">
        <v>2038</v>
      </c>
      <c r="C131">
        <v>8117</v>
      </c>
      <c r="D131" t="s">
        <v>2006</v>
      </c>
      <c r="E131" t="s">
        <v>2007</v>
      </c>
      <c r="F131" t="s">
        <v>2006</v>
      </c>
      <c r="G131" t="s">
        <v>1998</v>
      </c>
      <c r="H131" t="s">
        <v>1999</v>
      </c>
      <c r="I131" t="str">
        <f t="shared" si="4"/>
        <v>Moravskoslezský</v>
      </c>
      <c r="J131" t="str">
        <f t="shared" si="5"/>
        <v>Moravskoslezský</v>
      </c>
      <c r="K131" t="str">
        <f t="shared" si="6"/>
        <v>Moravskoslezsko</v>
      </c>
    </row>
    <row r="132" spans="1:11" x14ac:dyDescent="0.25">
      <c r="A132">
        <v>509621</v>
      </c>
      <c r="B132" t="s">
        <v>35</v>
      </c>
      <c r="C132">
        <v>3108</v>
      </c>
      <c r="D132" t="s">
        <v>36</v>
      </c>
      <c r="E132" t="s">
        <v>37</v>
      </c>
      <c r="F132" t="s">
        <v>36</v>
      </c>
      <c r="G132" t="s">
        <v>11</v>
      </c>
      <c r="H132" t="s">
        <v>12</v>
      </c>
      <c r="I132" t="str">
        <f t="shared" ref="I132:I195" si="7">LEFT(H132, FIND(" ", H132 &amp; " ") - 1)</f>
        <v>Jihočeský</v>
      </c>
      <c r="J132" t="str">
        <f t="shared" ref="J132:J195" si="8">IF(LEFT(H132,4)="Kraj", MID(H132, FIND(" ", H132)+1, LEN(H132) - FIND(" ", H132)), LEFT(H132, FIND(" ", H132 &amp; " ") - 1))</f>
        <v>Jihočeský</v>
      </c>
      <c r="K132" t="str">
        <f t="shared" ref="K132:K195" si="9">_xlfn.XLOOKUP(H132,$N$33:$N$46,$M$33:$M$46)</f>
        <v>Jihozápad</v>
      </c>
    </row>
    <row r="133" spans="1:11" x14ac:dyDescent="0.25">
      <c r="A133">
        <v>509647</v>
      </c>
      <c r="B133" t="s">
        <v>5787</v>
      </c>
      <c r="C133">
        <v>8109</v>
      </c>
      <c r="D133" t="s">
        <v>2008</v>
      </c>
      <c r="E133" t="s">
        <v>2007</v>
      </c>
      <c r="F133" t="s">
        <v>2006</v>
      </c>
      <c r="G133" t="s">
        <v>1998</v>
      </c>
      <c r="H133" t="s">
        <v>1999</v>
      </c>
      <c r="I133" t="str">
        <f t="shared" si="7"/>
        <v>Moravskoslezský</v>
      </c>
      <c r="J133" t="str">
        <f t="shared" si="8"/>
        <v>Moravskoslezský</v>
      </c>
      <c r="K133" t="str">
        <f t="shared" si="9"/>
        <v>Moravskoslezsko</v>
      </c>
    </row>
    <row r="134" spans="1:11" x14ac:dyDescent="0.25">
      <c r="A134">
        <v>509736</v>
      </c>
      <c r="B134" t="s">
        <v>2039</v>
      </c>
      <c r="C134">
        <v>8117</v>
      </c>
      <c r="D134" t="s">
        <v>2006</v>
      </c>
      <c r="E134" t="s">
        <v>2007</v>
      </c>
      <c r="F134" t="s">
        <v>2006</v>
      </c>
      <c r="G134" t="s">
        <v>1998</v>
      </c>
      <c r="H134" t="s">
        <v>1999</v>
      </c>
      <c r="I134" t="str">
        <f t="shared" si="7"/>
        <v>Moravskoslezský</v>
      </c>
      <c r="J134" t="str">
        <f t="shared" si="8"/>
        <v>Moravskoslezský</v>
      </c>
      <c r="K134" t="str">
        <f t="shared" si="9"/>
        <v>Moravskoslezsko</v>
      </c>
    </row>
    <row r="135" spans="1:11" x14ac:dyDescent="0.25">
      <c r="A135">
        <v>509752</v>
      </c>
      <c r="B135" t="s">
        <v>38</v>
      </c>
      <c r="C135">
        <v>3107</v>
      </c>
      <c r="D135" t="s">
        <v>39</v>
      </c>
      <c r="E135" t="s">
        <v>37</v>
      </c>
      <c r="F135" t="s">
        <v>36</v>
      </c>
      <c r="G135" t="s">
        <v>11</v>
      </c>
      <c r="H135" t="s">
        <v>12</v>
      </c>
      <c r="I135" t="str">
        <f t="shared" si="7"/>
        <v>Jihočeský</v>
      </c>
      <c r="J135" t="str">
        <f t="shared" si="8"/>
        <v>Jihočeský</v>
      </c>
      <c r="K135" t="str">
        <f t="shared" si="9"/>
        <v>Jihozápad</v>
      </c>
    </row>
    <row r="136" spans="1:11" x14ac:dyDescent="0.25">
      <c r="A136">
        <v>509841</v>
      </c>
      <c r="B136" t="s">
        <v>2040</v>
      </c>
      <c r="C136">
        <v>8117</v>
      </c>
      <c r="D136" t="s">
        <v>2006</v>
      </c>
      <c r="E136" t="s">
        <v>2007</v>
      </c>
      <c r="F136" t="s">
        <v>2006</v>
      </c>
      <c r="G136" t="s">
        <v>1998</v>
      </c>
      <c r="H136" t="s">
        <v>1999</v>
      </c>
      <c r="I136" t="str">
        <f t="shared" si="7"/>
        <v>Moravskoslezský</v>
      </c>
      <c r="J136" t="str">
        <f t="shared" si="8"/>
        <v>Moravskoslezský</v>
      </c>
      <c r="K136" t="str">
        <f t="shared" si="9"/>
        <v>Moravskoslezsko</v>
      </c>
    </row>
    <row r="137" spans="1:11" x14ac:dyDescent="0.25">
      <c r="A137">
        <v>510068</v>
      </c>
      <c r="B137" t="s">
        <v>40</v>
      </c>
      <c r="C137">
        <v>3101</v>
      </c>
      <c r="D137" t="s">
        <v>41</v>
      </c>
      <c r="E137" t="s">
        <v>42</v>
      </c>
      <c r="F137" t="s">
        <v>43</v>
      </c>
      <c r="G137" t="s">
        <v>11</v>
      </c>
      <c r="H137" t="s">
        <v>12</v>
      </c>
      <c r="I137" t="str">
        <f t="shared" si="7"/>
        <v>Jihočeský</v>
      </c>
      <c r="J137" t="str">
        <f t="shared" si="8"/>
        <v>Jihočeský</v>
      </c>
      <c r="K137" t="str">
        <f t="shared" si="9"/>
        <v>Jihozápad</v>
      </c>
    </row>
    <row r="138" spans="1:11" x14ac:dyDescent="0.25">
      <c r="A138">
        <v>510131</v>
      </c>
      <c r="B138" t="s">
        <v>2041</v>
      </c>
      <c r="C138">
        <v>8117</v>
      </c>
      <c r="D138" t="s">
        <v>2006</v>
      </c>
      <c r="E138" t="s">
        <v>2007</v>
      </c>
      <c r="F138" t="s">
        <v>2006</v>
      </c>
      <c r="G138" t="s">
        <v>1998</v>
      </c>
      <c r="H138" t="s">
        <v>1999</v>
      </c>
      <c r="I138" t="str">
        <f t="shared" si="7"/>
        <v>Moravskoslezský</v>
      </c>
      <c r="J138" t="str">
        <f t="shared" si="8"/>
        <v>Moravskoslezský</v>
      </c>
      <c r="K138" t="str">
        <f t="shared" si="9"/>
        <v>Moravskoslezsko</v>
      </c>
    </row>
    <row r="139" spans="1:11" x14ac:dyDescent="0.25">
      <c r="A139">
        <v>510289</v>
      </c>
      <c r="B139" t="s">
        <v>2042</v>
      </c>
      <c r="C139">
        <v>8117</v>
      </c>
      <c r="D139" t="s">
        <v>2006</v>
      </c>
      <c r="E139" t="s">
        <v>2007</v>
      </c>
      <c r="F139" t="s">
        <v>2006</v>
      </c>
      <c r="G139" t="s">
        <v>1998</v>
      </c>
      <c r="H139" t="s">
        <v>1999</v>
      </c>
      <c r="I139" t="str">
        <f t="shared" si="7"/>
        <v>Moravskoslezský</v>
      </c>
      <c r="J139" t="str">
        <f t="shared" si="8"/>
        <v>Moravskoslezský</v>
      </c>
      <c r="K139" t="str">
        <f t="shared" si="9"/>
        <v>Moravskoslezsko</v>
      </c>
    </row>
    <row r="140" spans="1:11" x14ac:dyDescent="0.25">
      <c r="A140">
        <v>510297</v>
      </c>
      <c r="B140" t="s">
        <v>2043</v>
      </c>
      <c r="C140">
        <v>8117</v>
      </c>
      <c r="D140" t="s">
        <v>2006</v>
      </c>
      <c r="E140" t="s">
        <v>2007</v>
      </c>
      <c r="F140" t="s">
        <v>2006</v>
      </c>
      <c r="G140" t="s">
        <v>1998</v>
      </c>
      <c r="H140" t="s">
        <v>1999</v>
      </c>
      <c r="I140" t="str">
        <f t="shared" si="7"/>
        <v>Moravskoslezský</v>
      </c>
      <c r="J140" t="str">
        <f t="shared" si="8"/>
        <v>Moravskoslezský</v>
      </c>
      <c r="K140" t="str">
        <f t="shared" si="9"/>
        <v>Moravskoslezsko</v>
      </c>
    </row>
    <row r="141" spans="1:11" x14ac:dyDescent="0.25">
      <c r="A141">
        <v>510343</v>
      </c>
      <c r="B141" t="s">
        <v>2044</v>
      </c>
      <c r="C141">
        <v>8117</v>
      </c>
      <c r="D141" t="s">
        <v>2006</v>
      </c>
      <c r="E141" t="s">
        <v>2007</v>
      </c>
      <c r="F141" t="s">
        <v>2006</v>
      </c>
      <c r="G141" t="s">
        <v>1998</v>
      </c>
      <c r="H141" t="s">
        <v>1999</v>
      </c>
      <c r="I141" t="str">
        <f t="shared" si="7"/>
        <v>Moravskoslezský</v>
      </c>
      <c r="J141" t="str">
        <f t="shared" si="8"/>
        <v>Moravskoslezský</v>
      </c>
      <c r="K141" t="str">
        <f t="shared" si="9"/>
        <v>Moravskoslezsko</v>
      </c>
    </row>
    <row r="142" spans="1:11" x14ac:dyDescent="0.25">
      <c r="A142">
        <v>510378</v>
      </c>
      <c r="B142" t="s">
        <v>754</v>
      </c>
      <c r="C142">
        <v>8113</v>
      </c>
      <c r="D142" t="s">
        <v>1852</v>
      </c>
      <c r="E142" t="s">
        <v>2007</v>
      </c>
      <c r="F142" t="s">
        <v>2006</v>
      </c>
      <c r="G142" t="s">
        <v>1998</v>
      </c>
      <c r="H142" t="s">
        <v>1999</v>
      </c>
      <c r="I142" t="str">
        <f t="shared" si="7"/>
        <v>Moravskoslezský</v>
      </c>
      <c r="J142" t="str">
        <f t="shared" si="8"/>
        <v>Moravskoslezský</v>
      </c>
      <c r="K142" t="str">
        <f t="shared" si="9"/>
        <v>Moravskoslezsko</v>
      </c>
    </row>
    <row r="143" spans="1:11" x14ac:dyDescent="0.25">
      <c r="A143">
        <v>510432</v>
      </c>
      <c r="B143" t="s">
        <v>2045</v>
      </c>
      <c r="C143">
        <v>8109</v>
      </c>
      <c r="D143" t="s">
        <v>2008</v>
      </c>
      <c r="E143" t="s">
        <v>2007</v>
      </c>
      <c r="F143" t="s">
        <v>2006</v>
      </c>
      <c r="G143" t="s">
        <v>1998</v>
      </c>
      <c r="H143" t="s">
        <v>1999</v>
      </c>
      <c r="I143" t="str">
        <f t="shared" si="7"/>
        <v>Moravskoslezský</v>
      </c>
      <c r="J143" t="str">
        <f t="shared" si="8"/>
        <v>Moravskoslezský</v>
      </c>
      <c r="K143" t="str">
        <f t="shared" si="9"/>
        <v>Moravskoslezsko</v>
      </c>
    </row>
    <row r="144" spans="1:11" x14ac:dyDescent="0.25">
      <c r="A144">
        <v>510483</v>
      </c>
      <c r="B144" t="s">
        <v>2046</v>
      </c>
      <c r="C144">
        <v>8113</v>
      </c>
      <c r="D144" t="s">
        <v>1852</v>
      </c>
      <c r="E144" t="s">
        <v>2007</v>
      </c>
      <c r="F144" t="s">
        <v>2006</v>
      </c>
      <c r="G144" t="s">
        <v>1998</v>
      </c>
      <c r="H144" t="s">
        <v>1999</v>
      </c>
      <c r="I144" t="str">
        <f t="shared" si="7"/>
        <v>Moravskoslezský</v>
      </c>
      <c r="J144" t="str">
        <f t="shared" si="8"/>
        <v>Moravskoslezský</v>
      </c>
      <c r="K144" t="str">
        <f t="shared" si="9"/>
        <v>Moravskoslezsko</v>
      </c>
    </row>
    <row r="145" spans="1:11" x14ac:dyDescent="0.25">
      <c r="A145">
        <v>510491</v>
      </c>
      <c r="B145" t="s">
        <v>2047</v>
      </c>
      <c r="C145">
        <v>8117</v>
      </c>
      <c r="D145" t="s">
        <v>2006</v>
      </c>
      <c r="E145" t="s">
        <v>2007</v>
      </c>
      <c r="F145" t="s">
        <v>2006</v>
      </c>
      <c r="G145" t="s">
        <v>1998</v>
      </c>
      <c r="H145" t="s">
        <v>1999</v>
      </c>
      <c r="I145" t="str">
        <f t="shared" si="7"/>
        <v>Moravskoslezský</v>
      </c>
      <c r="J145" t="str">
        <f t="shared" si="8"/>
        <v>Moravskoslezský</v>
      </c>
      <c r="K145" t="str">
        <f t="shared" si="9"/>
        <v>Moravskoslezsko</v>
      </c>
    </row>
    <row r="146" spans="1:11" x14ac:dyDescent="0.25">
      <c r="A146">
        <v>510556</v>
      </c>
      <c r="B146" t="s">
        <v>4157</v>
      </c>
      <c r="C146">
        <v>6106</v>
      </c>
      <c r="D146" t="s">
        <v>4692</v>
      </c>
      <c r="E146" t="s">
        <v>4693</v>
      </c>
      <c r="F146" t="s">
        <v>4694</v>
      </c>
      <c r="G146" t="s">
        <v>4687</v>
      </c>
      <c r="H146" t="s">
        <v>4688</v>
      </c>
      <c r="I146" t="str">
        <f t="shared" si="7"/>
        <v>Kraj</v>
      </c>
      <c r="J146" t="str">
        <f t="shared" si="8"/>
        <v>Vysočina</v>
      </c>
      <c r="K146" t="str">
        <f t="shared" si="9"/>
        <v>Jihovýchod</v>
      </c>
    </row>
    <row r="147" spans="1:11" x14ac:dyDescent="0.25">
      <c r="A147">
        <v>510645</v>
      </c>
      <c r="B147" t="s">
        <v>4695</v>
      </c>
      <c r="C147">
        <v>6113</v>
      </c>
      <c r="D147" t="s">
        <v>4694</v>
      </c>
      <c r="E147" t="s">
        <v>4693</v>
      </c>
      <c r="F147" t="s">
        <v>4694</v>
      </c>
      <c r="G147" t="s">
        <v>4687</v>
      </c>
      <c r="H147" t="s">
        <v>4688</v>
      </c>
      <c r="I147" t="str">
        <f t="shared" si="7"/>
        <v>Kraj</v>
      </c>
      <c r="J147" t="str">
        <f t="shared" si="8"/>
        <v>Vysočina</v>
      </c>
      <c r="K147" t="str">
        <f t="shared" si="9"/>
        <v>Jihovýchod</v>
      </c>
    </row>
    <row r="148" spans="1:11" x14ac:dyDescent="0.25">
      <c r="A148">
        <v>510882</v>
      </c>
      <c r="B148" t="s">
        <v>2048</v>
      </c>
      <c r="C148">
        <v>8119</v>
      </c>
      <c r="D148" t="s">
        <v>2003</v>
      </c>
      <c r="E148" t="s">
        <v>2004</v>
      </c>
      <c r="F148" t="s">
        <v>2005</v>
      </c>
      <c r="G148" t="s">
        <v>1998</v>
      </c>
      <c r="H148" t="s">
        <v>1999</v>
      </c>
      <c r="I148" t="str">
        <f t="shared" si="7"/>
        <v>Moravskoslezský</v>
      </c>
      <c r="J148" t="str">
        <f t="shared" si="8"/>
        <v>Moravskoslezský</v>
      </c>
      <c r="K148" t="str">
        <f t="shared" si="9"/>
        <v>Moravskoslezsko</v>
      </c>
    </row>
    <row r="149" spans="1:11" x14ac:dyDescent="0.25">
      <c r="A149">
        <v>510891</v>
      </c>
      <c r="B149" t="s">
        <v>2049</v>
      </c>
      <c r="C149">
        <v>8117</v>
      </c>
      <c r="D149" t="s">
        <v>2006</v>
      </c>
      <c r="E149" t="s">
        <v>2007</v>
      </c>
      <c r="F149" t="s">
        <v>2006</v>
      </c>
      <c r="G149" t="s">
        <v>1998</v>
      </c>
      <c r="H149" t="s">
        <v>1999</v>
      </c>
      <c r="I149" t="str">
        <f t="shared" si="7"/>
        <v>Moravskoslezský</v>
      </c>
      <c r="J149" t="str">
        <f t="shared" si="8"/>
        <v>Moravskoslezský</v>
      </c>
      <c r="K149" t="str">
        <f t="shared" si="9"/>
        <v>Moravskoslezsko</v>
      </c>
    </row>
    <row r="150" spans="1:11" x14ac:dyDescent="0.25">
      <c r="A150">
        <v>510939</v>
      </c>
      <c r="B150" t="s">
        <v>2050</v>
      </c>
      <c r="C150">
        <v>8117</v>
      </c>
      <c r="D150" t="s">
        <v>2006</v>
      </c>
      <c r="E150" t="s">
        <v>2007</v>
      </c>
      <c r="F150" t="s">
        <v>2006</v>
      </c>
      <c r="G150" t="s">
        <v>1998</v>
      </c>
      <c r="H150" t="s">
        <v>1999</v>
      </c>
      <c r="I150" t="str">
        <f t="shared" si="7"/>
        <v>Moravskoslezský</v>
      </c>
      <c r="J150" t="str">
        <f t="shared" si="8"/>
        <v>Moravskoslezský</v>
      </c>
      <c r="K150" t="str">
        <f t="shared" si="9"/>
        <v>Moravskoslezsko</v>
      </c>
    </row>
    <row r="151" spans="1:11" x14ac:dyDescent="0.25">
      <c r="A151">
        <v>510980</v>
      </c>
      <c r="B151" t="s">
        <v>4696</v>
      </c>
      <c r="C151">
        <v>6107</v>
      </c>
      <c r="D151" t="s">
        <v>4697</v>
      </c>
      <c r="E151" t="s">
        <v>4693</v>
      </c>
      <c r="F151" t="s">
        <v>4694</v>
      </c>
      <c r="G151" t="s">
        <v>4687</v>
      </c>
      <c r="H151" t="s">
        <v>4688</v>
      </c>
      <c r="I151" t="str">
        <f t="shared" si="7"/>
        <v>Kraj</v>
      </c>
      <c r="J151" t="str">
        <f t="shared" si="8"/>
        <v>Vysočina</v>
      </c>
      <c r="K151" t="str">
        <f t="shared" si="9"/>
        <v>Jihovýchod</v>
      </c>
    </row>
    <row r="152" spans="1:11" x14ac:dyDescent="0.25">
      <c r="A152">
        <v>511021</v>
      </c>
      <c r="B152" t="s">
        <v>2010</v>
      </c>
      <c r="C152">
        <v>8122</v>
      </c>
      <c r="D152" t="s">
        <v>2010</v>
      </c>
      <c r="E152" t="s">
        <v>2007</v>
      </c>
      <c r="F152" t="s">
        <v>2006</v>
      </c>
      <c r="G152" t="s">
        <v>1998</v>
      </c>
      <c r="H152" t="s">
        <v>1999</v>
      </c>
      <c r="I152" t="str">
        <f t="shared" si="7"/>
        <v>Moravskoslezský</v>
      </c>
      <c r="J152" t="str">
        <f t="shared" si="8"/>
        <v>Moravskoslezský</v>
      </c>
      <c r="K152" t="str">
        <f t="shared" si="9"/>
        <v>Moravskoslezsko</v>
      </c>
    </row>
    <row r="153" spans="1:11" x14ac:dyDescent="0.25">
      <c r="A153">
        <v>511081</v>
      </c>
      <c r="B153" t="s">
        <v>207</v>
      </c>
      <c r="C153">
        <v>6107</v>
      </c>
      <c r="D153" t="s">
        <v>4697</v>
      </c>
      <c r="E153" t="s">
        <v>4693</v>
      </c>
      <c r="F153" t="s">
        <v>4694</v>
      </c>
      <c r="G153" t="s">
        <v>4687</v>
      </c>
      <c r="H153" t="s">
        <v>4688</v>
      </c>
      <c r="I153" t="str">
        <f t="shared" si="7"/>
        <v>Kraj</v>
      </c>
      <c r="J153" t="str">
        <f t="shared" si="8"/>
        <v>Vysočina</v>
      </c>
      <c r="K153" t="str">
        <f t="shared" si="9"/>
        <v>Jihovýchod</v>
      </c>
    </row>
    <row r="154" spans="1:11" x14ac:dyDescent="0.25">
      <c r="A154">
        <v>511161</v>
      </c>
      <c r="B154" t="s">
        <v>2051</v>
      </c>
      <c r="C154">
        <v>8117</v>
      </c>
      <c r="D154" t="s">
        <v>2006</v>
      </c>
      <c r="E154" t="s">
        <v>2007</v>
      </c>
      <c r="F154" t="s">
        <v>2006</v>
      </c>
      <c r="G154" t="s">
        <v>1998</v>
      </c>
      <c r="H154" t="s">
        <v>1999</v>
      </c>
      <c r="I154" t="str">
        <f t="shared" si="7"/>
        <v>Moravskoslezský</v>
      </c>
      <c r="J154" t="str">
        <f t="shared" si="8"/>
        <v>Moravskoslezský</v>
      </c>
      <c r="K154" t="str">
        <f t="shared" si="9"/>
        <v>Moravskoslezsko</v>
      </c>
    </row>
    <row r="155" spans="1:11" x14ac:dyDescent="0.25">
      <c r="A155">
        <v>511242</v>
      </c>
      <c r="B155" t="s">
        <v>4698</v>
      </c>
      <c r="C155">
        <v>6107</v>
      </c>
      <c r="D155" t="s">
        <v>4697</v>
      </c>
      <c r="E155" t="s">
        <v>4693</v>
      </c>
      <c r="F155" t="s">
        <v>4694</v>
      </c>
      <c r="G155" t="s">
        <v>4687</v>
      </c>
      <c r="H155" t="s">
        <v>4688</v>
      </c>
      <c r="I155" t="str">
        <f t="shared" si="7"/>
        <v>Kraj</v>
      </c>
      <c r="J155" t="str">
        <f t="shared" si="8"/>
        <v>Vysočina</v>
      </c>
      <c r="K155" t="str">
        <f t="shared" si="9"/>
        <v>Jihovýchod</v>
      </c>
    </row>
    <row r="156" spans="1:11" x14ac:dyDescent="0.25">
      <c r="A156">
        <v>511307</v>
      </c>
      <c r="B156" t="s">
        <v>4699</v>
      </c>
      <c r="C156">
        <v>6106</v>
      </c>
      <c r="D156" t="s">
        <v>4692</v>
      </c>
      <c r="E156" t="s">
        <v>4693</v>
      </c>
      <c r="F156" t="s">
        <v>4694</v>
      </c>
      <c r="G156" t="s">
        <v>4687</v>
      </c>
      <c r="H156" t="s">
        <v>4688</v>
      </c>
      <c r="I156" t="str">
        <f t="shared" si="7"/>
        <v>Kraj</v>
      </c>
      <c r="J156" t="str">
        <f t="shared" si="8"/>
        <v>Vysočina</v>
      </c>
      <c r="K156" t="str">
        <f t="shared" si="9"/>
        <v>Jihovýchod</v>
      </c>
    </row>
    <row r="157" spans="1:11" x14ac:dyDescent="0.25">
      <c r="A157">
        <v>511382</v>
      </c>
      <c r="B157" t="s">
        <v>2284</v>
      </c>
      <c r="C157">
        <v>7109</v>
      </c>
      <c r="D157" t="s">
        <v>2284</v>
      </c>
      <c r="E157" t="s">
        <v>2283</v>
      </c>
      <c r="F157" t="s">
        <v>2284</v>
      </c>
      <c r="G157" t="s">
        <v>2277</v>
      </c>
      <c r="H157" t="s">
        <v>2278</v>
      </c>
      <c r="I157" t="str">
        <f t="shared" si="7"/>
        <v>Olomoucký</v>
      </c>
      <c r="J157" t="str">
        <f t="shared" si="8"/>
        <v>Olomoucký</v>
      </c>
      <c r="K157" t="str">
        <f t="shared" si="9"/>
        <v>Střední Morava</v>
      </c>
    </row>
    <row r="158" spans="1:11" x14ac:dyDescent="0.25">
      <c r="A158">
        <v>511412</v>
      </c>
      <c r="B158" t="s">
        <v>4700</v>
      </c>
      <c r="C158">
        <v>6114</v>
      </c>
      <c r="D158" t="s">
        <v>4701</v>
      </c>
      <c r="E158" t="s">
        <v>4702</v>
      </c>
      <c r="F158" t="s">
        <v>4703</v>
      </c>
      <c r="G158" t="s">
        <v>4687</v>
      </c>
      <c r="H158" t="s">
        <v>4688</v>
      </c>
      <c r="I158" t="str">
        <f t="shared" si="7"/>
        <v>Kraj</v>
      </c>
      <c r="J158" t="str">
        <f t="shared" si="8"/>
        <v>Vysočina</v>
      </c>
      <c r="K158" t="str">
        <f t="shared" si="9"/>
        <v>Jihovýchod</v>
      </c>
    </row>
    <row r="159" spans="1:11" x14ac:dyDescent="0.25">
      <c r="A159">
        <v>511587</v>
      </c>
      <c r="B159" t="s">
        <v>988</v>
      </c>
      <c r="C159">
        <v>4107</v>
      </c>
      <c r="D159" t="s">
        <v>1257</v>
      </c>
      <c r="E159" t="s">
        <v>1258</v>
      </c>
      <c r="F159" t="s">
        <v>1257</v>
      </c>
      <c r="G159" t="s">
        <v>1250</v>
      </c>
      <c r="H159" t="s">
        <v>1251</v>
      </c>
      <c r="I159" t="str">
        <f t="shared" si="7"/>
        <v>Karlovarský</v>
      </c>
      <c r="J159" t="str">
        <f t="shared" si="8"/>
        <v>Karlovarský</v>
      </c>
      <c r="K159" t="str">
        <f t="shared" si="9"/>
        <v>Severozápad</v>
      </c>
    </row>
    <row r="160" spans="1:11" x14ac:dyDescent="0.25">
      <c r="A160">
        <v>511633</v>
      </c>
      <c r="B160" t="s">
        <v>2052</v>
      </c>
      <c r="C160">
        <v>8110</v>
      </c>
      <c r="D160" t="s">
        <v>2031</v>
      </c>
      <c r="E160" t="s">
        <v>2017</v>
      </c>
      <c r="F160" t="s">
        <v>2018</v>
      </c>
      <c r="G160" t="s">
        <v>1998</v>
      </c>
      <c r="H160" t="s">
        <v>1999</v>
      </c>
      <c r="I160" t="str">
        <f t="shared" si="7"/>
        <v>Moravskoslezský</v>
      </c>
      <c r="J160" t="str">
        <f t="shared" si="8"/>
        <v>Moravskoslezský</v>
      </c>
      <c r="K160" t="str">
        <f t="shared" si="9"/>
        <v>Moravskoslezsko</v>
      </c>
    </row>
    <row r="161" spans="1:11" x14ac:dyDescent="0.25">
      <c r="A161">
        <v>511935</v>
      </c>
      <c r="B161" t="s">
        <v>2053</v>
      </c>
      <c r="C161">
        <v>8110</v>
      </c>
      <c r="D161" t="s">
        <v>2031</v>
      </c>
      <c r="E161" t="s">
        <v>2017</v>
      </c>
      <c r="F161" t="s">
        <v>2018</v>
      </c>
      <c r="G161" t="s">
        <v>1998</v>
      </c>
      <c r="H161" t="s">
        <v>1999</v>
      </c>
      <c r="I161" t="str">
        <f t="shared" si="7"/>
        <v>Moravskoslezský</v>
      </c>
      <c r="J161" t="str">
        <f t="shared" si="8"/>
        <v>Moravskoslezský</v>
      </c>
      <c r="K161" t="str">
        <f t="shared" si="9"/>
        <v>Moravskoslezsko</v>
      </c>
    </row>
    <row r="162" spans="1:11" x14ac:dyDescent="0.25">
      <c r="A162">
        <v>511951</v>
      </c>
      <c r="B162" t="s">
        <v>2054</v>
      </c>
      <c r="C162">
        <v>8110</v>
      </c>
      <c r="D162" t="s">
        <v>2031</v>
      </c>
      <c r="E162" t="s">
        <v>2017</v>
      </c>
      <c r="F162" t="s">
        <v>2018</v>
      </c>
      <c r="G162" t="s">
        <v>1998</v>
      </c>
      <c r="H162" t="s">
        <v>1999</v>
      </c>
      <c r="I162" t="str">
        <f t="shared" si="7"/>
        <v>Moravskoslezský</v>
      </c>
      <c r="J162" t="str">
        <f t="shared" si="8"/>
        <v>Moravskoslezský</v>
      </c>
      <c r="K162" t="str">
        <f t="shared" si="9"/>
        <v>Moravskoslezsko</v>
      </c>
    </row>
    <row r="163" spans="1:11" x14ac:dyDescent="0.25">
      <c r="A163">
        <v>511986</v>
      </c>
      <c r="B163" t="s">
        <v>2055</v>
      </c>
      <c r="C163">
        <v>8110</v>
      </c>
      <c r="D163" t="s">
        <v>2031</v>
      </c>
      <c r="E163" t="s">
        <v>2017</v>
      </c>
      <c r="F163" t="s">
        <v>2018</v>
      </c>
      <c r="G163" t="s">
        <v>1998</v>
      </c>
      <c r="H163" t="s">
        <v>1999</v>
      </c>
      <c r="I163" t="str">
        <f t="shared" si="7"/>
        <v>Moravskoslezský</v>
      </c>
      <c r="J163" t="str">
        <f t="shared" si="8"/>
        <v>Moravskoslezský</v>
      </c>
      <c r="K163" t="str">
        <f t="shared" si="9"/>
        <v>Moravskoslezsko</v>
      </c>
    </row>
    <row r="164" spans="1:11" x14ac:dyDescent="0.25">
      <c r="A164">
        <v>512028</v>
      </c>
      <c r="B164" t="s">
        <v>36</v>
      </c>
      <c r="C164">
        <v>8110</v>
      </c>
      <c r="D164" t="s">
        <v>2031</v>
      </c>
      <c r="E164" t="s">
        <v>2017</v>
      </c>
      <c r="F164" t="s">
        <v>2018</v>
      </c>
      <c r="G164" t="s">
        <v>1998</v>
      </c>
      <c r="H164" t="s">
        <v>1999</v>
      </c>
      <c r="I164" t="str">
        <f t="shared" si="7"/>
        <v>Moravskoslezský</v>
      </c>
      <c r="J164" t="str">
        <f t="shared" si="8"/>
        <v>Moravskoslezský</v>
      </c>
      <c r="K164" t="str">
        <f t="shared" si="9"/>
        <v>Moravskoslezsko</v>
      </c>
    </row>
    <row r="165" spans="1:11" x14ac:dyDescent="0.25">
      <c r="A165">
        <v>512176</v>
      </c>
      <c r="B165" t="s">
        <v>1141</v>
      </c>
      <c r="C165">
        <v>8110</v>
      </c>
      <c r="D165" t="s">
        <v>2031</v>
      </c>
      <c r="E165" t="s">
        <v>2017</v>
      </c>
      <c r="F165" t="s">
        <v>2018</v>
      </c>
      <c r="G165" t="s">
        <v>1998</v>
      </c>
      <c r="H165" t="s">
        <v>1999</v>
      </c>
      <c r="I165" t="str">
        <f t="shared" si="7"/>
        <v>Moravskoslezský</v>
      </c>
      <c r="J165" t="str">
        <f t="shared" si="8"/>
        <v>Moravskoslezský</v>
      </c>
      <c r="K165" t="str">
        <f t="shared" si="9"/>
        <v>Moravskoslezsko</v>
      </c>
    </row>
    <row r="166" spans="1:11" x14ac:dyDescent="0.25">
      <c r="A166">
        <v>512184</v>
      </c>
      <c r="B166" t="s">
        <v>2056</v>
      </c>
      <c r="C166">
        <v>8107</v>
      </c>
      <c r="D166" t="s">
        <v>2022</v>
      </c>
      <c r="E166" t="s">
        <v>2017</v>
      </c>
      <c r="F166" t="s">
        <v>2018</v>
      </c>
      <c r="G166" t="s">
        <v>1998</v>
      </c>
      <c r="H166" t="s">
        <v>1999</v>
      </c>
      <c r="I166" t="str">
        <f t="shared" si="7"/>
        <v>Moravskoslezský</v>
      </c>
      <c r="J166" t="str">
        <f t="shared" si="8"/>
        <v>Moravskoslezský</v>
      </c>
      <c r="K166" t="str">
        <f t="shared" si="9"/>
        <v>Moravskoslezsko</v>
      </c>
    </row>
    <row r="167" spans="1:11" x14ac:dyDescent="0.25">
      <c r="A167">
        <v>512192</v>
      </c>
      <c r="B167" t="s">
        <v>2057</v>
      </c>
      <c r="C167">
        <v>8106</v>
      </c>
      <c r="D167" t="s">
        <v>2018</v>
      </c>
      <c r="E167" t="s">
        <v>2017</v>
      </c>
      <c r="F167" t="s">
        <v>2018</v>
      </c>
      <c r="G167" t="s">
        <v>1998</v>
      </c>
      <c r="H167" t="s">
        <v>1999</v>
      </c>
      <c r="I167" t="str">
        <f t="shared" si="7"/>
        <v>Moravskoslezský</v>
      </c>
      <c r="J167" t="str">
        <f t="shared" si="8"/>
        <v>Moravskoslezský</v>
      </c>
      <c r="K167" t="str">
        <f t="shared" si="9"/>
        <v>Moravskoslezsko</v>
      </c>
    </row>
    <row r="168" spans="1:11" x14ac:dyDescent="0.25">
      <c r="A168">
        <v>512231</v>
      </c>
      <c r="B168" t="s">
        <v>2328</v>
      </c>
      <c r="C168">
        <v>7101</v>
      </c>
      <c r="D168" t="s">
        <v>186</v>
      </c>
      <c r="E168" t="s">
        <v>2283</v>
      </c>
      <c r="F168" t="s">
        <v>2284</v>
      </c>
      <c r="G168" t="s">
        <v>2277</v>
      </c>
      <c r="H168" t="s">
        <v>2278</v>
      </c>
      <c r="I168" t="str">
        <f t="shared" si="7"/>
        <v>Olomoucký</v>
      </c>
      <c r="J168" t="str">
        <f t="shared" si="8"/>
        <v>Olomoucký</v>
      </c>
      <c r="K168" t="str">
        <f t="shared" si="9"/>
        <v>Střední Morava</v>
      </c>
    </row>
    <row r="169" spans="1:11" x14ac:dyDescent="0.25">
      <c r="A169">
        <v>512281</v>
      </c>
      <c r="B169" t="s">
        <v>2329</v>
      </c>
      <c r="C169">
        <v>7109</v>
      </c>
      <c r="D169" t="s">
        <v>2284</v>
      </c>
      <c r="E169" t="s">
        <v>2283</v>
      </c>
      <c r="F169" t="s">
        <v>2284</v>
      </c>
      <c r="G169" t="s">
        <v>2277</v>
      </c>
      <c r="H169" t="s">
        <v>2278</v>
      </c>
      <c r="I169" t="str">
        <f t="shared" si="7"/>
        <v>Olomoucký</v>
      </c>
      <c r="J169" t="str">
        <f t="shared" si="8"/>
        <v>Olomoucký</v>
      </c>
      <c r="K169" t="str">
        <f t="shared" si="9"/>
        <v>Střední Morava</v>
      </c>
    </row>
    <row r="170" spans="1:11" x14ac:dyDescent="0.25">
      <c r="A170">
        <v>512401</v>
      </c>
      <c r="B170" t="s">
        <v>2330</v>
      </c>
      <c r="C170">
        <v>7109</v>
      </c>
      <c r="D170" t="s">
        <v>2284</v>
      </c>
      <c r="E170" t="s">
        <v>2283</v>
      </c>
      <c r="F170" t="s">
        <v>2284</v>
      </c>
      <c r="G170" t="s">
        <v>2277</v>
      </c>
      <c r="H170" t="s">
        <v>2278</v>
      </c>
      <c r="I170" t="str">
        <f t="shared" si="7"/>
        <v>Olomoucký</v>
      </c>
      <c r="J170" t="str">
        <f t="shared" si="8"/>
        <v>Olomoucký</v>
      </c>
      <c r="K170" t="str">
        <f t="shared" si="9"/>
        <v>Střední Morava</v>
      </c>
    </row>
    <row r="171" spans="1:11" x14ac:dyDescent="0.25">
      <c r="A171">
        <v>512532</v>
      </c>
      <c r="B171" t="s">
        <v>2331</v>
      </c>
      <c r="C171">
        <v>7109</v>
      </c>
      <c r="D171" t="s">
        <v>2284</v>
      </c>
      <c r="E171" t="s">
        <v>2283</v>
      </c>
      <c r="F171" t="s">
        <v>2284</v>
      </c>
      <c r="G171" t="s">
        <v>2277</v>
      </c>
      <c r="H171" t="s">
        <v>2278</v>
      </c>
      <c r="I171" t="str">
        <f t="shared" si="7"/>
        <v>Olomoucký</v>
      </c>
      <c r="J171" t="str">
        <f t="shared" si="8"/>
        <v>Olomoucký</v>
      </c>
      <c r="K171" t="str">
        <f t="shared" si="9"/>
        <v>Střední Morava</v>
      </c>
    </row>
    <row r="172" spans="1:11" x14ac:dyDescent="0.25">
      <c r="A172">
        <v>512745</v>
      </c>
      <c r="B172" t="s">
        <v>2058</v>
      </c>
      <c r="C172">
        <v>8117</v>
      </c>
      <c r="D172" t="s">
        <v>2006</v>
      </c>
      <c r="E172" t="s">
        <v>2007</v>
      </c>
      <c r="F172" t="s">
        <v>2006</v>
      </c>
      <c r="G172" t="s">
        <v>1998</v>
      </c>
      <c r="H172" t="s">
        <v>1999</v>
      </c>
      <c r="I172" t="str">
        <f t="shared" si="7"/>
        <v>Moravskoslezský</v>
      </c>
      <c r="J172" t="str">
        <f t="shared" si="8"/>
        <v>Moravskoslezský</v>
      </c>
      <c r="K172" t="str">
        <f t="shared" si="9"/>
        <v>Moravskoslezsko</v>
      </c>
    </row>
    <row r="173" spans="1:11" x14ac:dyDescent="0.25">
      <c r="A173">
        <v>512800</v>
      </c>
      <c r="B173" t="s">
        <v>2332</v>
      </c>
      <c r="C173">
        <v>7109</v>
      </c>
      <c r="D173" t="s">
        <v>2284</v>
      </c>
      <c r="E173" t="s">
        <v>2283</v>
      </c>
      <c r="F173" t="s">
        <v>2284</v>
      </c>
      <c r="G173" t="s">
        <v>2277</v>
      </c>
      <c r="H173" t="s">
        <v>2278</v>
      </c>
      <c r="I173" t="str">
        <f t="shared" si="7"/>
        <v>Olomoucký</v>
      </c>
      <c r="J173" t="str">
        <f t="shared" si="8"/>
        <v>Olomoucký</v>
      </c>
      <c r="K173" t="str">
        <f t="shared" si="9"/>
        <v>Střední Morava</v>
      </c>
    </row>
    <row r="174" spans="1:11" x14ac:dyDescent="0.25">
      <c r="A174">
        <v>512826</v>
      </c>
      <c r="B174" t="s">
        <v>169</v>
      </c>
      <c r="C174">
        <v>7109</v>
      </c>
      <c r="D174" t="s">
        <v>2284</v>
      </c>
      <c r="E174" t="s">
        <v>2283</v>
      </c>
      <c r="F174" t="s">
        <v>2284</v>
      </c>
      <c r="G174" t="s">
        <v>2277</v>
      </c>
      <c r="H174" t="s">
        <v>2278</v>
      </c>
      <c r="I174" t="str">
        <f t="shared" si="7"/>
        <v>Olomoucký</v>
      </c>
      <c r="J174" t="str">
        <f t="shared" si="8"/>
        <v>Olomoucký</v>
      </c>
      <c r="K174" t="str">
        <f t="shared" si="9"/>
        <v>Střední Morava</v>
      </c>
    </row>
    <row r="175" spans="1:11" x14ac:dyDescent="0.25">
      <c r="A175">
        <v>512869</v>
      </c>
      <c r="B175" t="s">
        <v>2059</v>
      </c>
      <c r="C175">
        <v>8113</v>
      </c>
      <c r="D175" t="s">
        <v>1852</v>
      </c>
      <c r="E175" t="s">
        <v>2007</v>
      </c>
      <c r="F175" t="s">
        <v>2006</v>
      </c>
      <c r="G175" t="s">
        <v>1998</v>
      </c>
      <c r="H175" t="s">
        <v>1999</v>
      </c>
      <c r="I175" t="str">
        <f t="shared" si="7"/>
        <v>Moravskoslezský</v>
      </c>
      <c r="J175" t="str">
        <f t="shared" si="8"/>
        <v>Moravskoslezský</v>
      </c>
      <c r="K175" t="str">
        <f t="shared" si="9"/>
        <v>Moravskoslezsko</v>
      </c>
    </row>
    <row r="176" spans="1:11" x14ac:dyDescent="0.25">
      <c r="A176">
        <v>512877</v>
      </c>
      <c r="B176" t="s">
        <v>2333</v>
      </c>
      <c r="C176">
        <v>7101</v>
      </c>
      <c r="D176" t="s">
        <v>186</v>
      </c>
      <c r="E176" t="s">
        <v>2283</v>
      </c>
      <c r="F176" t="s">
        <v>2284</v>
      </c>
      <c r="G176" t="s">
        <v>2277</v>
      </c>
      <c r="H176" t="s">
        <v>2278</v>
      </c>
      <c r="I176" t="str">
        <f t="shared" si="7"/>
        <v>Olomoucký</v>
      </c>
      <c r="J176" t="str">
        <f t="shared" si="8"/>
        <v>Olomoucký</v>
      </c>
      <c r="K176" t="str">
        <f t="shared" si="9"/>
        <v>Střední Morava</v>
      </c>
    </row>
    <row r="177" spans="1:11" x14ac:dyDescent="0.25">
      <c r="A177">
        <v>512893</v>
      </c>
      <c r="B177" t="s">
        <v>2060</v>
      </c>
      <c r="C177">
        <v>8122</v>
      </c>
      <c r="D177" t="s">
        <v>2010</v>
      </c>
      <c r="E177" t="s">
        <v>2007</v>
      </c>
      <c r="F177" t="s">
        <v>2006</v>
      </c>
      <c r="G177" t="s">
        <v>1998</v>
      </c>
      <c r="H177" t="s">
        <v>1999</v>
      </c>
      <c r="I177" t="str">
        <f t="shared" si="7"/>
        <v>Moravskoslezský</v>
      </c>
      <c r="J177" t="str">
        <f t="shared" si="8"/>
        <v>Moravskoslezský</v>
      </c>
      <c r="K177" t="str">
        <f t="shared" si="9"/>
        <v>Moravskoslezsko</v>
      </c>
    </row>
    <row r="178" spans="1:11" x14ac:dyDescent="0.25">
      <c r="A178">
        <v>512907</v>
      </c>
      <c r="B178" t="s">
        <v>1154</v>
      </c>
      <c r="C178">
        <v>8117</v>
      </c>
      <c r="D178" t="s">
        <v>2006</v>
      </c>
      <c r="E178" t="s">
        <v>2007</v>
      </c>
      <c r="F178" t="s">
        <v>2006</v>
      </c>
      <c r="G178" t="s">
        <v>1998</v>
      </c>
      <c r="H178" t="s">
        <v>1999</v>
      </c>
      <c r="I178" t="str">
        <f t="shared" si="7"/>
        <v>Moravskoslezský</v>
      </c>
      <c r="J178" t="str">
        <f t="shared" si="8"/>
        <v>Moravskoslezský</v>
      </c>
      <c r="K178" t="str">
        <f t="shared" si="9"/>
        <v>Moravskoslezsko</v>
      </c>
    </row>
    <row r="179" spans="1:11" x14ac:dyDescent="0.25">
      <c r="A179">
        <v>512923</v>
      </c>
      <c r="B179" t="s">
        <v>2061</v>
      </c>
      <c r="C179">
        <v>8117</v>
      </c>
      <c r="D179" t="s">
        <v>2006</v>
      </c>
      <c r="E179" t="s">
        <v>2007</v>
      </c>
      <c r="F179" t="s">
        <v>2006</v>
      </c>
      <c r="G179" t="s">
        <v>1998</v>
      </c>
      <c r="H179" t="s">
        <v>1999</v>
      </c>
      <c r="I179" t="str">
        <f t="shared" si="7"/>
        <v>Moravskoslezský</v>
      </c>
      <c r="J179" t="str">
        <f t="shared" si="8"/>
        <v>Moravskoslezský</v>
      </c>
      <c r="K179" t="str">
        <f t="shared" si="9"/>
        <v>Moravskoslezsko</v>
      </c>
    </row>
    <row r="180" spans="1:11" x14ac:dyDescent="0.25">
      <c r="A180">
        <v>512974</v>
      </c>
      <c r="B180" t="s">
        <v>1942</v>
      </c>
      <c r="C180">
        <v>8109</v>
      </c>
      <c r="D180" t="s">
        <v>2008</v>
      </c>
      <c r="E180" t="s">
        <v>2007</v>
      </c>
      <c r="F180" t="s">
        <v>2006</v>
      </c>
      <c r="G180" t="s">
        <v>1998</v>
      </c>
      <c r="H180" t="s">
        <v>1999</v>
      </c>
      <c r="I180" t="str">
        <f t="shared" si="7"/>
        <v>Moravskoslezský</v>
      </c>
      <c r="J180" t="str">
        <f t="shared" si="8"/>
        <v>Moravskoslezský</v>
      </c>
      <c r="K180" t="str">
        <f t="shared" si="9"/>
        <v>Moravskoslezsko</v>
      </c>
    </row>
    <row r="181" spans="1:11" x14ac:dyDescent="0.25">
      <c r="A181">
        <v>512982</v>
      </c>
      <c r="B181" t="s">
        <v>2334</v>
      </c>
      <c r="C181">
        <v>7109</v>
      </c>
      <c r="D181" t="s">
        <v>2284</v>
      </c>
      <c r="E181" t="s">
        <v>2283</v>
      </c>
      <c r="F181" t="s">
        <v>2284</v>
      </c>
      <c r="G181" t="s">
        <v>2277</v>
      </c>
      <c r="H181" t="s">
        <v>2278</v>
      </c>
      <c r="I181" t="str">
        <f t="shared" si="7"/>
        <v>Olomoucký</v>
      </c>
      <c r="J181" t="str">
        <f t="shared" si="8"/>
        <v>Olomoucký</v>
      </c>
      <c r="K181" t="str">
        <f t="shared" si="9"/>
        <v>Střední Morava</v>
      </c>
    </row>
    <row r="182" spans="1:11" x14ac:dyDescent="0.25">
      <c r="A182">
        <v>512991</v>
      </c>
      <c r="B182" t="s">
        <v>3453</v>
      </c>
      <c r="C182">
        <v>2124</v>
      </c>
      <c r="D182" t="s">
        <v>3454</v>
      </c>
      <c r="E182" t="s">
        <v>3455</v>
      </c>
      <c r="F182" t="s">
        <v>2698</v>
      </c>
      <c r="G182" t="s">
        <v>3447</v>
      </c>
      <c r="H182" t="s">
        <v>3448</v>
      </c>
      <c r="I182" t="str">
        <f t="shared" si="7"/>
        <v>Středočeský</v>
      </c>
      <c r="J182" t="str">
        <f t="shared" si="8"/>
        <v>Středočeský</v>
      </c>
      <c r="K182" t="str">
        <f t="shared" si="9"/>
        <v>Střední Čechy</v>
      </c>
    </row>
    <row r="183" spans="1:11" x14ac:dyDescent="0.25">
      <c r="A183">
        <v>513032</v>
      </c>
      <c r="B183" t="s">
        <v>3456</v>
      </c>
      <c r="C183">
        <v>2124</v>
      </c>
      <c r="D183" t="s">
        <v>3454</v>
      </c>
      <c r="E183" t="s">
        <v>3455</v>
      </c>
      <c r="F183" t="s">
        <v>2698</v>
      </c>
      <c r="G183" t="s">
        <v>3447</v>
      </c>
      <c r="H183" t="s">
        <v>3448</v>
      </c>
      <c r="I183" t="str">
        <f t="shared" si="7"/>
        <v>Středočeský</v>
      </c>
      <c r="J183" t="str">
        <f t="shared" si="8"/>
        <v>Středočeský</v>
      </c>
      <c r="K183" t="str">
        <f t="shared" si="9"/>
        <v>Střední Čechy</v>
      </c>
    </row>
    <row r="184" spans="1:11" x14ac:dyDescent="0.25">
      <c r="A184">
        <v>513041</v>
      </c>
      <c r="B184" t="s">
        <v>2349</v>
      </c>
      <c r="C184">
        <v>2109</v>
      </c>
      <c r="D184" t="s">
        <v>2698</v>
      </c>
      <c r="E184" t="s">
        <v>3455</v>
      </c>
      <c r="F184" t="s">
        <v>2698</v>
      </c>
      <c r="G184" t="s">
        <v>3447</v>
      </c>
      <c r="H184" t="s">
        <v>3448</v>
      </c>
      <c r="I184" t="str">
        <f t="shared" si="7"/>
        <v>Středočeský</v>
      </c>
      <c r="J184" t="str">
        <f t="shared" si="8"/>
        <v>Středočeský</v>
      </c>
      <c r="K184" t="str">
        <f t="shared" si="9"/>
        <v>Střední Čechy</v>
      </c>
    </row>
    <row r="185" spans="1:11" x14ac:dyDescent="0.25">
      <c r="A185">
        <v>513059</v>
      </c>
      <c r="B185" t="s">
        <v>2335</v>
      </c>
      <c r="C185">
        <v>7109</v>
      </c>
      <c r="D185" t="s">
        <v>2284</v>
      </c>
      <c r="E185" t="s">
        <v>2283</v>
      </c>
      <c r="F185" t="s">
        <v>2284</v>
      </c>
      <c r="G185" t="s">
        <v>2277</v>
      </c>
      <c r="H185" t="s">
        <v>2278</v>
      </c>
      <c r="I185" t="str">
        <f t="shared" si="7"/>
        <v>Olomoucký</v>
      </c>
      <c r="J185" t="str">
        <f t="shared" si="8"/>
        <v>Olomoucký</v>
      </c>
      <c r="K185" t="str">
        <f t="shared" si="9"/>
        <v>Střední Morava</v>
      </c>
    </row>
    <row r="186" spans="1:11" x14ac:dyDescent="0.25">
      <c r="A186">
        <v>513067</v>
      </c>
      <c r="B186" t="s">
        <v>2336</v>
      </c>
      <c r="C186">
        <v>7101</v>
      </c>
      <c r="D186" t="s">
        <v>186</v>
      </c>
      <c r="E186" t="s">
        <v>2283</v>
      </c>
      <c r="F186" t="s">
        <v>2284</v>
      </c>
      <c r="G186" t="s">
        <v>2277</v>
      </c>
      <c r="H186" t="s">
        <v>2278</v>
      </c>
      <c r="I186" t="str">
        <f t="shared" si="7"/>
        <v>Olomoucký</v>
      </c>
      <c r="J186" t="str">
        <f t="shared" si="8"/>
        <v>Olomoucký</v>
      </c>
      <c r="K186" t="str">
        <f t="shared" si="9"/>
        <v>Střední Morava</v>
      </c>
    </row>
    <row r="187" spans="1:11" x14ac:dyDescent="0.25">
      <c r="A187">
        <v>513075</v>
      </c>
      <c r="B187" t="s">
        <v>3457</v>
      </c>
      <c r="C187">
        <v>2124</v>
      </c>
      <c r="D187" t="s">
        <v>3454</v>
      </c>
      <c r="E187" t="s">
        <v>3455</v>
      </c>
      <c r="F187" t="s">
        <v>2698</v>
      </c>
      <c r="G187" t="s">
        <v>3447</v>
      </c>
      <c r="H187" t="s">
        <v>3448</v>
      </c>
      <c r="I187" t="str">
        <f t="shared" si="7"/>
        <v>Středočeský</v>
      </c>
      <c r="J187" t="str">
        <f t="shared" si="8"/>
        <v>Středočeský</v>
      </c>
      <c r="K187" t="str">
        <f t="shared" si="9"/>
        <v>Střední Čechy</v>
      </c>
    </row>
    <row r="188" spans="1:11" x14ac:dyDescent="0.25">
      <c r="A188">
        <v>513105</v>
      </c>
      <c r="B188" t="s">
        <v>2337</v>
      </c>
      <c r="C188">
        <v>7109</v>
      </c>
      <c r="D188" t="s">
        <v>2284</v>
      </c>
      <c r="E188" t="s">
        <v>2283</v>
      </c>
      <c r="F188" t="s">
        <v>2284</v>
      </c>
      <c r="G188" t="s">
        <v>2277</v>
      </c>
      <c r="H188" t="s">
        <v>2278</v>
      </c>
      <c r="I188" t="str">
        <f t="shared" si="7"/>
        <v>Olomoucký</v>
      </c>
      <c r="J188" t="str">
        <f t="shared" si="8"/>
        <v>Olomoucký</v>
      </c>
      <c r="K188" t="str">
        <f t="shared" si="9"/>
        <v>Střední Morava</v>
      </c>
    </row>
    <row r="189" spans="1:11" x14ac:dyDescent="0.25">
      <c r="A189">
        <v>513113</v>
      </c>
      <c r="B189" t="s">
        <v>3458</v>
      </c>
      <c r="C189">
        <v>2109</v>
      </c>
      <c r="D189" t="s">
        <v>2698</v>
      </c>
      <c r="E189" t="s">
        <v>3455</v>
      </c>
      <c r="F189" t="s">
        <v>2698</v>
      </c>
      <c r="G189" t="s">
        <v>3447</v>
      </c>
      <c r="H189" t="s">
        <v>3448</v>
      </c>
      <c r="I189" t="str">
        <f t="shared" si="7"/>
        <v>Středočeský</v>
      </c>
      <c r="J189" t="str">
        <f t="shared" si="8"/>
        <v>Středočeský</v>
      </c>
      <c r="K189" t="str">
        <f t="shared" si="9"/>
        <v>Střední Čechy</v>
      </c>
    </row>
    <row r="190" spans="1:11" x14ac:dyDescent="0.25">
      <c r="A190">
        <v>513130</v>
      </c>
      <c r="B190" t="s">
        <v>1621</v>
      </c>
      <c r="C190">
        <v>2109</v>
      </c>
      <c r="D190" t="s">
        <v>2698</v>
      </c>
      <c r="E190" t="s">
        <v>3455</v>
      </c>
      <c r="F190" t="s">
        <v>2698</v>
      </c>
      <c r="G190" t="s">
        <v>3447</v>
      </c>
      <c r="H190" t="s">
        <v>3448</v>
      </c>
      <c r="I190" t="str">
        <f t="shared" si="7"/>
        <v>Středočeský</v>
      </c>
      <c r="J190" t="str">
        <f t="shared" si="8"/>
        <v>Středočeský</v>
      </c>
      <c r="K190" t="str">
        <f t="shared" si="9"/>
        <v>Střední Čechy</v>
      </c>
    </row>
    <row r="191" spans="1:11" x14ac:dyDescent="0.25">
      <c r="A191">
        <v>513148</v>
      </c>
      <c r="B191" t="s">
        <v>3459</v>
      </c>
      <c r="C191">
        <v>2110</v>
      </c>
      <c r="D191" t="s">
        <v>3460</v>
      </c>
      <c r="E191" t="s">
        <v>3461</v>
      </c>
      <c r="F191" t="s">
        <v>3460</v>
      </c>
      <c r="G191" t="s">
        <v>3447</v>
      </c>
      <c r="H191" t="s">
        <v>3448</v>
      </c>
      <c r="I191" t="str">
        <f t="shared" si="7"/>
        <v>Středočeský</v>
      </c>
      <c r="J191" t="str">
        <f t="shared" si="8"/>
        <v>Středočeský</v>
      </c>
      <c r="K191" t="str">
        <f t="shared" si="9"/>
        <v>Střední Čechy</v>
      </c>
    </row>
    <row r="192" spans="1:11" x14ac:dyDescent="0.25">
      <c r="A192">
        <v>513164</v>
      </c>
      <c r="B192" t="s">
        <v>1037</v>
      </c>
      <c r="C192">
        <v>2110</v>
      </c>
      <c r="D192" t="s">
        <v>3460</v>
      </c>
      <c r="E192" t="s">
        <v>3461</v>
      </c>
      <c r="F192" t="s">
        <v>3460</v>
      </c>
      <c r="G192" t="s">
        <v>3447</v>
      </c>
      <c r="H192" t="s">
        <v>3448</v>
      </c>
      <c r="I192" t="str">
        <f t="shared" si="7"/>
        <v>Středočeský</v>
      </c>
      <c r="J192" t="str">
        <f t="shared" si="8"/>
        <v>Středočeský</v>
      </c>
      <c r="K192" t="str">
        <f t="shared" si="9"/>
        <v>Střední Čechy</v>
      </c>
    </row>
    <row r="193" spans="1:11" x14ac:dyDescent="0.25">
      <c r="A193">
        <v>513181</v>
      </c>
      <c r="B193" t="s">
        <v>3462</v>
      </c>
      <c r="C193">
        <v>2110</v>
      </c>
      <c r="D193" t="s">
        <v>3460</v>
      </c>
      <c r="E193" t="s">
        <v>3461</v>
      </c>
      <c r="F193" t="s">
        <v>3460</v>
      </c>
      <c r="G193" t="s">
        <v>3447</v>
      </c>
      <c r="H193" t="s">
        <v>3448</v>
      </c>
      <c r="I193" t="str">
        <f t="shared" si="7"/>
        <v>Středočeský</v>
      </c>
      <c r="J193" t="str">
        <f t="shared" si="8"/>
        <v>Středočeský</v>
      </c>
      <c r="K193" t="str">
        <f t="shared" si="9"/>
        <v>Střední Čechy</v>
      </c>
    </row>
    <row r="194" spans="1:11" x14ac:dyDescent="0.25">
      <c r="A194">
        <v>513199</v>
      </c>
      <c r="B194" t="s">
        <v>2338</v>
      </c>
      <c r="C194">
        <v>7104</v>
      </c>
      <c r="D194" t="s">
        <v>2339</v>
      </c>
      <c r="E194" t="s">
        <v>2283</v>
      </c>
      <c r="F194" t="s">
        <v>2284</v>
      </c>
      <c r="G194" t="s">
        <v>2277</v>
      </c>
      <c r="H194" t="s">
        <v>2278</v>
      </c>
      <c r="I194" t="str">
        <f t="shared" si="7"/>
        <v>Olomoucký</v>
      </c>
      <c r="J194" t="str">
        <f t="shared" si="8"/>
        <v>Olomoucký</v>
      </c>
      <c r="K194" t="str">
        <f t="shared" si="9"/>
        <v>Střední Morava</v>
      </c>
    </row>
    <row r="195" spans="1:11" x14ac:dyDescent="0.25">
      <c r="A195">
        <v>513202</v>
      </c>
      <c r="B195" t="s">
        <v>3463</v>
      </c>
      <c r="C195">
        <v>2110</v>
      </c>
      <c r="D195" t="s">
        <v>3460</v>
      </c>
      <c r="E195" t="s">
        <v>3461</v>
      </c>
      <c r="F195" t="s">
        <v>3460</v>
      </c>
      <c r="G195" t="s">
        <v>3447</v>
      </c>
      <c r="H195" t="s">
        <v>3448</v>
      </c>
      <c r="I195" t="str">
        <f t="shared" si="7"/>
        <v>Středočeský</v>
      </c>
      <c r="J195" t="str">
        <f t="shared" si="8"/>
        <v>Středočeský</v>
      </c>
      <c r="K195" t="str">
        <f t="shared" si="9"/>
        <v>Střední Čechy</v>
      </c>
    </row>
    <row r="196" spans="1:11" x14ac:dyDescent="0.25">
      <c r="A196">
        <v>513211</v>
      </c>
      <c r="B196" t="s">
        <v>2340</v>
      </c>
      <c r="C196">
        <v>7109</v>
      </c>
      <c r="D196" t="s">
        <v>2284</v>
      </c>
      <c r="E196" t="s">
        <v>2283</v>
      </c>
      <c r="F196" t="s">
        <v>2284</v>
      </c>
      <c r="G196" t="s">
        <v>2277</v>
      </c>
      <c r="H196" t="s">
        <v>2278</v>
      </c>
      <c r="I196" t="str">
        <f t="shared" ref="I196:I259" si="10">LEFT(H196, FIND(" ", H196 &amp; " ") - 1)</f>
        <v>Olomoucký</v>
      </c>
      <c r="J196" t="str">
        <f t="shared" ref="J196:J259" si="11">IF(LEFT(H196,4)="Kraj", MID(H196, FIND(" ", H196)+1, LEN(H196) - FIND(" ", H196)), LEFT(H196, FIND(" ", H196 &amp; " ") - 1))</f>
        <v>Olomoucký</v>
      </c>
      <c r="K196" t="str">
        <f t="shared" ref="K196:K259" si="12">_xlfn.XLOOKUP(H196,$N$33:$N$46,$M$33:$M$46)</f>
        <v>Střední Morava</v>
      </c>
    </row>
    <row r="197" spans="1:11" x14ac:dyDescent="0.25">
      <c r="A197">
        <v>513229</v>
      </c>
      <c r="B197" t="s">
        <v>2341</v>
      </c>
      <c r="C197">
        <v>7109</v>
      </c>
      <c r="D197" t="s">
        <v>2284</v>
      </c>
      <c r="E197" t="s">
        <v>2283</v>
      </c>
      <c r="F197" t="s">
        <v>2284</v>
      </c>
      <c r="G197" t="s">
        <v>2277</v>
      </c>
      <c r="H197" t="s">
        <v>2278</v>
      </c>
      <c r="I197" t="str">
        <f t="shared" si="10"/>
        <v>Olomoucký</v>
      </c>
      <c r="J197" t="str">
        <f t="shared" si="11"/>
        <v>Olomoucký</v>
      </c>
      <c r="K197" t="str">
        <f t="shared" si="12"/>
        <v>Střední Morava</v>
      </c>
    </row>
    <row r="198" spans="1:11" x14ac:dyDescent="0.25">
      <c r="A198">
        <v>513237</v>
      </c>
      <c r="B198" t="s">
        <v>3464</v>
      </c>
      <c r="C198">
        <v>2110</v>
      </c>
      <c r="D198" t="s">
        <v>3460</v>
      </c>
      <c r="E198" t="s">
        <v>3461</v>
      </c>
      <c r="F198" t="s">
        <v>3460</v>
      </c>
      <c r="G198" t="s">
        <v>3447</v>
      </c>
      <c r="H198" t="s">
        <v>3448</v>
      </c>
      <c r="I198" t="str">
        <f t="shared" si="10"/>
        <v>Středočeský</v>
      </c>
      <c r="J198" t="str">
        <f t="shared" si="11"/>
        <v>Středočeský</v>
      </c>
      <c r="K198" t="str">
        <f t="shared" si="12"/>
        <v>Střední Čechy</v>
      </c>
    </row>
    <row r="199" spans="1:11" x14ac:dyDescent="0.25">
      <c r="A199">
        <v>513261</v>
      </c>
      <c r="B199" t="s">
        <v>3465</v>
      </c>
      <c r="C199">
        <v>2110</v>
      </c>
      <c r="D199" t="s">
        <v>3460</v>
      </c>
      <c r="E199" t="s">
        <v>3461</v>
      </c>
      <c r="F199" t="s">
        <v>3460</v>
      </c>
      <c r="G199" t="s">
        <v>3447</v>
      </c>
      <c r="H199" t="s">
        <v>3448</v>
      </c>
      <c r="I199" t="str">
        <f t="shared" si="10"/>
        <v>Středočeský</v>
      </c>
      <c r="J199" t="str">
        <f t="shared" si="11"/>
        <v>Středočeský</v>
      </c>
      <c r="K199" t="str">
        <f t="shared" si="12"/>
        <v>Střední Čechy</v>
      </c>
    </row>
    <row r="200" spans="1:11" x14ac:dyDescent="0.25">
      <c r="A200">
        <v>513270</v>
      </c>
      <c r="B200" t="s">
        <v>3466</v>
      </c>
      <c r="C200">
        <v>2110</v>
      </c>
      <c r="D200" t="s">
        <v>3460</v>
      </c>
      <c r="E200" t="s">
        <v>3461</v>
      </c>
      <c r="F200" t="s">
        <v>3460</v>
      </c>
      <c r="G200" t="s">
        <v>3447</v>
      </c>
      <c r="H200" t="s">
        <v>3448</v>
      </c>
      <c r="I200" t="str">
        <f t="shared" si="10"/>
        <v>Středočeský</v>
      </c>
      <c r="J200" t="str">
        <f t="shared" si="11"/>
        <v>Středočeský</v>
      </c>
      <c r="K200" t="str">
        <f t="shared" si="12"/>
        <v>Střední Čechy</v>
      </c>
    </row>
    <row r="201" spans="1:11" x14ac:dyDescent="0.25">
      <c r="A201">
        <v>513288</v>
      </c>
      <c r="B201" t="s">
        <v>3467</v>
      </c>
      <c r="C201">
        <v>2106</v>
      </c>
      <c r="D201" t="s">
        <v>3468</v>
      </c>
      <c r="E201" t="s">
        <v>3461</v>
      </c>
      <c r="F201" t="s">
        <v>3460</v>
      </c>
      <c r="G201" t="s">
        <v>3447</v>
      </c>
      <c r="H201" t="s">
        <v>3448</v>
      </c>
      <c r="I201" t="str">
        <f t="shared" si="10"/>
        <v>Středočeský</v>
      </c>
      <c r="J201" t="str">
        <f t="shared" si="11"/>
        <v>Středočeský</v>
      </c>
      <c r="K201" t="str">
        <f t="shared" si="12"/>
        <v>Střední Čechy</v>
      </c>
    </row>
    <row r="202" spans="1:11" x14ac:dyDescent="0.25">
      <c r="A202">
        <v>513369</v>
      </c>
      <c r="B202" t="s">
        <v>3469</v>
      </c>
      <c r="C202">
        <v>2106</v>
      </c>
      <c r="D202" t="s">
        <v>3468</v>
      </c>
      <c r="E202" t="s">
        <v>3461</v>
      </c>
      <c r="F202" t="s">
        <v>3460</v>
      </c>
      <c r="G202" t="s">
        <v>3447</v>
      </c>
      <c r="H202" t="s">
        <v>3448</v>
      </c>
      <c r="I202" t="str">
        <f t="shared" si="10"/>
        <v>Středočeský</v>
      </c>
      <c r="J202" t="str">
        <f t="shared" si="11"/>
        <v>Středočeský</v>
      </c>
      <c r="K202" t="str">
        <f t="shared" si="12"/>
        <v>Střední Čechy</v>
      </c>
    </row>
    <row r="203" spans="1:11" x14ac:dyDescent="0.25">
      <c r="A203">
        <v>513393</v>
      </c>
      <c r="B203" t="s">
        <v>3470</v>
      </c>
      <c r="C203">
        <v>2106</v>
      </c>
      <c r="D203" t="s">
        <v>3468</v>
      </c>
      <c r="E203" t="s">
        <v>3461</v>
      </c>
      <c r="F203" t="s">
        <v>3460</v>
      </c>
      <c r="G203" t="s">
        <v>3447</v>
      </c>
      <c r="H203" t="s">
        <v>3448</v>
      </c>
      <c r="I203" t="str">
        <f t="shared" si="10"/>
        <v>Středočeský</v>
      </c>
      <c r="J203" t="str">
        <f t="shared" si="11"/>
        <v>Středočeský</v>
      </c>
      <c r="K203" t="str">
        <f t="shared" si="12"/>
        <v>Střední Čechy</v>
      </c>
    </row>
    <row r="204" spans="1:11" x14ac:dyDescent="0.25">
      <c r="A204">
        <v>513415</v>
      </c>
      <c r="B204" t="s">
        <v>3231</v>
      </c>
      <c r="C204">
        <v>2110</v>
      </c>
      <c r="D204" t="s">
        <v>3460</v>
      </c>
      <c r="E204" t="s">
        <v>3461</v>
      </c>
      <c r="F204" t="s">
        <v>3460</v>
      </c>
      <c r="G204" t="s">
        <v>3447</v>
      </c>
      <c r="H204" t="s">
        <v>3448</v>
      </c>
      <c r="I204" t="str">
        <f t="shared" si="10"/>
        <v>Středočeský</v>
      </c>
      <c r="J204" t="str">
        <f t="shared" si="11"/>
        <v>Středočeský</v>
      </c>
      <c r="K204" t="str">
        <f t="shared" si="12"/>
        <v>Střední Čechy</v>
      </c>
    </row>
    <row r="205" spans="1:11" x14ac:dyDescent="0.25">
      <c r="A205">
        <v>513423</v>
      </c>
      <c r="B205" t="s">
        <v>3471</v>
      </c>
      <c r="C205">
        <v>2110</v>
      </c>
      <c r="D205" t="s">
        <v>3460</v>
      </c>
      <c r="E205" t="s">
        <v>3461</v>
      </c>
      <c r="F205" t="s">
        <v>3460</v>
      </c>
      <c r="G205" t="s">
        <v>3447</v>
      </c>
      <c r="H205" t="s">
        <v>3448</v>
      </c>
      <c r="I205" t="str">
        <f t="shared" si="10"/>
        <v>Středočeský</v>
      </c>
      <c r="J205" t="str">
        <f t="shared" si="11"/>
        <v>Středočeský</v>
      </c>
      <c r="K205" t="str">
        <f t="shared" si="12"/>
        <v>Střední Čechy</v>
      </c>
    </row>
    <row r="206" spans="1:11" x14ac:dyDescent="0.25">
      <c r="A206">
        <v>513431</v>
      </c>
      <c r="B206" t="s">
        <v>3472</v>
      </c>
      <c r="C206">
        <v>2105</v>
      </c>
      <c r="D206" t="s">
        <v>3473</v>
      </c>
      <c r="E206" t="s">
        <v>3474</v>
      </c>
      <c r="F206" t="s">
        <v>3475</v>
      </c>
      <c r="G206" t="s">
        <v>3447</v>
      </c>
      <c r="H206" t="s">
        <v>3448</v>
      </c>
      <c r="I206" t="str">
        <f t="shared" si="10"/>
        <v>Středočeský</v>
      </c>
      <c r="J206" t="str">
        <f t="shared" si="11"/>
        <v>Středočeský</v>
      </c>
      <c r="K206" t="str">
        <f t="shared" si="12"/>
        <v>Střední Čechy</v>
      </c>
    </row>
    <row r="207" spans="1:11" x14ac:dyDescent="0.25">
      <c r="A207">
        <v>513458</v>
      </c>
      <c r="B207" t="s">
        <v>1391</v>
      </c>
      <c r="C207">
        <v>2105</v>
      </c>
      <c r="D207" t="s">
        <v>3473</v>
      </c>
      <c r="E207" t="s">
        <v>3474</v>
      </c>
      <c r="F207" t="s">
        <v>3475</v>
      </c>
      <c r="G207" t="s">
        <v>3447</v>
      </c>
      <c r="H207" t="s">
        <v>3448</v>
      </c>
      <c r="I207" t="str">
        <f t="shared" si="10"/>
        <v>Středočeský</v>
      </c>
      <c r="J207" t="str">
        <f t="shared" si="11"/>
        <v>Středočeský</v>
      </c>
      <c r="K207" t="str">
        <f t="shared" si="12"/>
        <v>Střední Čechy</v>
      </c>
    </row>
    <row r="208" spans="1:11" x14ac:dyDescent="0.25">
      <c r="A208">
        <v>513482</v>
      </c>
      <c r="B208" t="s">
        <v>1410</v>
      </c>
      <c r="C208">
        <v>2101</v>
      </c>
      <c r="D208" t="s">
        <v>681</v>
      </c>
      <c r="E208" t="s">
        <v>3476</v>
      </c>
      <c r="F208" t="s">
        <v>681</v>
      </c>
      <c r="G208" t="s">
        <v>3447</v>
      </c>
      <c r="H208" t="s">
        <v>3448</v>
      </c>
      <c r="I208" t="str">
        <f t="shared" si="10"/>
        <v>Středočeský</v>
      </c>
      <c r="J208" t="str">
        <f t="shared" si="11"/>
        <v>Středočeský</v>
      </c>
      <c r="K208" t="str">
        <f t="shared" si="12"/>
        <v>Střední Čechy</v>
      </c>
    </row>
    <row r="209" spans="1:11" x14ac:dyDescent="0.25">
      <c r="A209">
        <v>513491</v>
      </c>
      <c r="B209" t="s">
        <v>2342</v>
      </c>
      <c r="C209">
        <v>7109</v>
      </c>
      <c r="D209" t="s">
        <v>2284</v>
      </c>
      <c r="E209" t="s">
        <v>2283</v>
      </c>
      <c r="F209" t="s">
        <v>2284</v>
      </c>
      <c r="G209" t="s">
        <v>2277</v>
      </c>
      <c r="H209" t="s">
        <v>2278</v>
      </c>
      <c r="I209" t="str">
        <f t="shared" si="10"/>
        <v>Olomoucký</v>
      </c>
      <c r="J209" t="str">
        <f t="shared" si="11"/>
        <v>Olomoucký</v>
      </c>
      <c r="K209" t="str">
        <f t="shared" si="12"/>
        <v>Střední Morava</v>
      </c>
    </row>
    <row r="210" spans="1:11" x14ac:dyDescent="0.25">
      <c r="A210">
        <v>513504</v>
      </c>
      <c r="B210" t="s">
        <v>589</v>
      </c>
      <c r="C210">
        <v>2120</v>
      </c>
      <c r="D210" t="s">
        <v>3477</v>
      </c>
      <c r="E210" t="s">
        <v>3478</v>
      </c>
      <c r="F210" t="s">
        <v>3477</v>
      </c>
      <c r="G210" t="s">
        <v>3447</v>
      </c>
      <c r="H210" t="s">
        <v>3448</v>
      </c>
      <c r="I210" t="str">
        <f t="shared" si="10"/>
        <v>Středočeský</v>
      </c>
      <c r="J210" t="str">
        <f t="shared" si="11"/>
        <v>Středočeský</v>
      </c>
      <c r="K210" t="str">
        <f t="shared" si="12"/>
        <v>Střední Čechy</v>
      </c>
    </row>
    <row r="211" spans="1:11" x14ac:dyDescent="0.25">
      <c r="A211">
        <v>513512</v>
      </c>
      <c r="B211" t="s">
        <v>3479</v>
      </c>
      <c r="C211">
        <v>2120</v>
      </c>
      <c r="D211" t="s">
        <v>3477</v>
      </c>
      <c r="E211" t="s">
        <v>3478</v>
      </c>
      <c r="F211" t="s">
        <v>3477</v>
      </c>
      <c r="G211" t="s">
        <v>3447</v>
      </c>
      <c r="H211" t="s">
        <v>3448</v>
      </c>
      <c r="I211" t="str">
        <f t="shared" si="10"/>
        <v>Středočeský</v>
      </c>
      <c r="J211" t="str">
        <f t="shared" si="11"/>
        <v>Středočeský</v>
      </c>
      <c r="K211" t="str">
        <f t="shared" si="12"/>
        <v>Střední Čechy</v>
      </c>
    </row>
    <row r="212" spans="1:11" x14ac:dyDescent="0.25">
      <c r="A212">
        <v>513521</v>
      </c>
      <c r="B212" t="s">
        <v>3480</v>
      </c>
      <c r="C212">
        <v>2120</v>
      </c>
      <c r="D212" t="s">
        <v>3477</v>
      </c>
      <c r="E212" t="s">
        <v>3478</v>
      </c>
      <c r="F212" t="s">
        <v>3477</v>
      </c>
      <c r="G212" t="s">
        <v>3447</v>
      </c>
      <c r="H212" t="s">
        <v>3448</v>
      </c>
      <c r="I212" t="str">
        <f t="shared" si="10"/>
        <v>Středočeský</v>
      </c>
      <c r="J212" t="str">
        <f t="shared" si="11"/>
        <v>Středočeský</v>
      </c>
      <c r="K212" t="str">
        <f t="shared" si="12"/>
        <v>Střední Čechy</v>
      </c>
    </row>
    <row r="213" spans="1:11" x14ac:dyDescent="0.25">
      <c r="A213">
        <v>513539</v>
      </c>
      <c r="B213" t="s">
        <v>3481</v>
      </c>
      <c r="C213">
        <v>2107</v>
      </c>
      <c r="D213" t="s">
        <v>3482</v>
      </c>
      <c r="E213" t="s">
        <v>3478</v>
      </c>
      <c r="F213" t="s">
        <v>3477</v>
      </c>
      <c r="G213" t="s">
        <v>3447</v>
      </c>
      <c r="H213" t="s">
        <v>3448</v>
      </c>
      <c r="I213" t="str">
        <f t="shared" si="10"/>
        <v>Středočeský</v>
      </c>
      <c r="J213" t="str">
        <f t="shared" si="11"/>
        <v>Středočeský</v>
      </c>
      <c r="K213" t="str">
        <f t="shared" si="12"/>
        <v>Střední Čechy</v>
      </c>
    </row>
    <row r="214" spans="1:11" x14ac:dyDescent="0.25">
      <c r="A214">
        <v>513547</v>
      </c>
      <c r="B214" t="s">
        <v>3483</v>
      </c>
      <c r="C214">
        <v>2123</v>
      </c>
      <c r="D214" t="s">
        <v>3484</v>
      </c>
      <c r="E214" t="s">
        <v>3478</v>
      </c>
      <c r="F214" t="s">
        <v>3477</v>
      </c>
      <c r="G214" t="s">
        <v>3447</v>
      </c>
      <c r="H214" t="s">
        <v>3448</v>
      </c>
      <c r="I214" t="str">
        <f t="shared" si="10"/>
        <v>Středočeský</v>
      </c>
      <c r="J214" t="str">
        <f t="shared" si="11"/>
        <v>Středočeský</v>
      </c>
      <c r="K214" t="str">
        <f t="shared" si="12"/>
        <v>Střední Čechy</v>
      </c>
    </row>
    <row r="215" spans="1:11" x14ac:dyDescent="0.25">
      <c r="A215">
        <v>513555</v>
      </c>
      <c r="B215" t="s">
        <v>3485</v>
      </c>
      <c r="C215">
        <v>2120</v>
      </c>
      <c r="D215" t="s">
        <v>3477</v>
      </c>
      <c r="E215" t="s">
        <v>3478</v>
      </c>
      <c r="F215" t="s">
        <v>3477</v>
      </c>
      <c r="G215" t="s">
        <v>3447</v>
      </c>
      <c r="H215" t="s">
        <v>3448</v>
      </c>
      <c r="I215" t="str">
        <f t="shared" si="10"/>
        <v>Středočeský</v>
      </c>
      <c r="J215" t="str">
        <f t="shared" si="11"/>
        <v>Středočeský</v>
      </c>
      <c r="K215" t="str">
        <f t="shared" si="12"/>
        <v>Střední Čechy</v>
      </c>
    </row>
    <row r="216" spans="1:11" x14ac:dyDescent="0.25">
      <c r="A216">
        <v>513571</v>
      </c>
      <c r="B216" t="s">
        <v>3486</v>
      </c>
      <c r="C216">
        <v>2120</v>
      </c>
      <c r="D216" t="s">
        <v>3477</v>
      </c>
      <c r="E216" t="s">
        <v>3478</v>
      </c>
      <c r="F216" t="s">
        <v>3477</v>
      </c>
      <c r="G216" t="s">
        <v>3447</v>
      </c>
      <c r="H216" t="s">
        <v>3448</v>
      </c>
      <c r="I216" t="str">
        <f t="shared" si="10"/>
        <v>Středočeský</v>
      </c>
      <c r="J216" t="str">
        <f t="shared" si="11"/>
        <v>Středočeský</v>
      </c>
      <c r="K216" t="str">
        <f t="shared" si="12"/>
        <v>Střední Čechy</v>
      </c>
    </row>
    <row r="217" spans="1:11" x14ac:dyDescent="0.25">
      <c r="A217">
        <v>513580</v>
      </c>
      <c r="B217" t="s">
        <v>3487</v>
      </c>
      <c r="C217">
        <v>2120</v>
      </c>
      <c r="D217" t="s">
        <v>3477</v>
      </c>
      <c r="E217" t="s">
        <v>3478</v>
      </c>
      <c r="F217" t="s">
        <v>3477</v>
      </c>
      <c r="G217" t="s">
        <v>3447</v>
      </c>
      <c r="H217" t="s">
        <v>3448</v>
      </c>
      <c r="I217" t="str">
        <f t="shared" si="10"/>
        <v>Středočeský</v>
      </c>
      <c r="J217" t="str">
        <f t="shared" si="11"/>
        <v>Středočeský</v>
      </c>
      <c r="K217" t="str">
        <f t="shared" si="12"/>
        <v>Střední Čechy</v>
      </c>
    </row>
    <row r="218" spans="1:11" x14ac:dyDescent="0.25">
      <c r="A218">
        <v>513628</v>
      </c>
      <c r="B218" t="s">
        <v>3488</v>
      </c>
      <c r="C218">
        <v>2122</v>
      </c>
      <c r="D218" t="s">
        <v>868</v>
      </c>
      <c r="E218" t="s">
        <v>3451</v>
      </c>
      <c r="F218" t="s">
        <v>3452</v>
      </c>
      <c r="G218" t="s">
        <v>3447</v>
      </c>
      <c r="H218" t="s">
        <v>3448</v>
      </c>
      <c r="I218" t="str">
        <f t="shared" si="10"/>
        <v>Středočeský</v>
      </c>
      <c r="J218" t="str">
        <f t="shared" si="11"/>
        <v>Středočeský</v>
      </c>
      <c r="K218" t="str">
        <f t="shared" si="12"/>
        <v>Střední Čechy</v>
      </c>
    </row>
    <row r="219" spans="1:11" x14ac:dyDescent="0.25">
      <c r="A219">
        <v>513636</v>
      </c>
      <c r="B219" t="s">
        <v>2343</v>
      </c>
      <c r="C219">
        <v>7101</v>
      </c>
      <c r="D219" t="s">
        <v>186</v>
      </c>
      <c r="E219" t="s">
        <v>2283</v>
      </c>
      <c r="F219" t="s">
        <v>2284</v>
      </c>
      <c r="G219" t="s">
        <v>2277</v>
      </c>
      <c r="H219" t="s">
        <v>2278</v>
      </c>
      <c r="I219" t="str">
        <f t="shared" si="10"/>
        <v>Olomoucký</v>
      </c>
      <c r="J219" t="str">
        <f t="shared" si="11"/>
        <v>Olomoucký</v>
      </c>
      <c r="K219" t="str">
        <f t="shared" si="12"/>
        <v>Střední Morava</v>
      </c>
    </row>
    <row r="220" spans="1:11" x14ac:dyDescent="0.25">
      <c r="A220">
        <v>513644</v>
      </c>
      <c r="B220" t="s">
        <v>3489</v>
      </c>
      <c r="C220">
        <v>2103</v>
      </c>
      <c r="D220" t="s">
        <v>3450</v>
      </c>
      <c r="E220" t="s">
        <v>3451</v>
      </c>
      <c r="F220" t="s">
        <v>3452</v>
      </c>
      <c r="G220" t="s">
        <v>3447</v>
      </c>
      <c r="H220" t="s">
        <v>3448</v>
      </c>
      <c r="I220" t="str">
        <f t="shared" si="10"/>
        <v>Středočeský</v>
      </c>
      <c r="J220" t="str">
        <f t="shared" si="11"/>
        <v>Středočeský</v>
      </c>
      <c r="K220" t="str">
        <f t="shared" si="12"/>
        <v>Střední Čechy</v>
      </c>
    </row>
    <row r="221" spans="1:11" x14ac:dyDescent="0.25">
      <c r="A221">
        <v>513661</v>
      </c>
      <c r="B221" t="s">
        <v>44</v>
      </c>
      <c r="C221">
        <v>3103</v>
      </c>
      <c r="D221" t="s">
        <v>9</v>
      </c>
      <c r="E221" t="s">
        <v>10</v>
      </c>
      <c r="F221" t="s">
        <v>9</v>
      </c>
      <c r="G221" t="s">
        <v>11</v>
      </c>
      <c r="H221" t="s">
        <v>12</v>
      </c>
      <c r="I221" t="str">
        <f t="shared" si="10"/>
        <v>Jihočeský</v>
      </c>
      <c r="J221" t="str">
        <f t="shared" si="11"/>
        <v>Jihočeský</v>
      </c>
      <c r="K221" t="str">
        <f t="shared" si="12"/>
        <v>Jihozápad</v>
      </c>
    </row>
    <row r="222" spans="1:11" x14ac:dyDescent="0.25">
      <c r="A222">
        <v>513695</v>
      </c>
      <c r="B222" t="s">
        <v>627</v>
      </c>
      <c r="C222">
        <v>6202</v>
      </c>
      <c r="D222" t="s">
        <v>628</v>
      </c>
      <c r="E222" t="s">
        <v>629</v>
      </c>
      <c r="F222" t="s">
        <v>630</v>
      </c>
      <c r="G222" t="s">
        <v>625</v>
      </c>
      <c r="H222" t="s">
        <v>626</v>
      </c>
      <c r="I222" t="str">
        <f t="shared" si="10"/>
        <v>Jihomoravský</v>
      </c>
      <c r="J222" t="str">
        <f t="shared" si="11"/>
        <v>Jihomoravský</v>
      </c>
      <c r="K222" t="str">
        <f t="shared" si="12"/>
        <v>Jihovýchod</v>
      </c>
    </row>
    <row r="223" spans="1:11" x14ac:dyDescent="0.25">
      <c r="A223">
        <v>513709</v>
      </c>
      <c r="B223" t="s">
        <v>631</v>
      </c>
      <c r="C223">
        <v>6202</v>
      </c>
      <c r="D223" t="s">
        <v>628</v>
      </c>
      <c r="E223" t="s">
        <v>629</v>
      </c>
      <c r="F223" t="s">
        <v>630</v>
      </c>
      <c r="G223" t="s">
        <v>625</v>
      </c>
      <c r="H223" t="s">
        <v>626</v>
      </c>
      <c r="I223" t="str">
        <f t="shared" si="10"/>
        <v>Jihomoravský</v>
      </c>
      <c r="J223" t="str">
        <f t="shared" si="11"/>
        <v>Jihomoravský</v>
      </c>
      <c r="K223" t="str">
        <f t="shared" si="12"/>
        <v>Jihovýchod</v>
      </c>
    </row>
    <row r="224" spans="1:11" x14ac:dyDescent="0.25">
      <c r="A224">
        <v>513717</v>
      </c>
      <c r="B224" t="s">
        <v>1376</v>
      </c>
      <c r="C224">
        <v>5205</v>
      </c>
      <c r="D224" t="s">
        <v>1377</v>
      </c>
      <c r="E224" t="s">
        <v>1378</v>
      </c>
      <c r="F224" t="s">
        <v>1377</v>
      </c>
      <c r="G224" t="s">
        <v>1374</v>
      </c>
      <c r="H224" t="s">
        <v>1375</v>
      </c>
      <c r="I224" t="str">
        <f t="shared" si="10"/>
        <v>Královéhradecký</v>
      </c>
      <c r="J224" t="str">
        <f t="shared" si="11"/>
        <v>Královéhradecký</v>
      </c>
      <c r="K224" t="str">
        <f t="shared" si="12"/>
        <v>Severovýchod</v>
      </c>
    </row>
    <row r="225" spans="1:11" x14ac:dyDescent="0.25">
      <c r="A225">
        <v>513733</v>
      </c>
      <c r="B225" t="s">
        <v>807</v>
      </c>
      <c r="C225">
        <v>7109</v>
      </c>
      <c r="D225" t="s">
        <v>2284</v>
      </c>
      <c r="E225" t="s">
        <v>2283</v>
      </c>
      <c r="F225" t="s">
        <v>2284</v>
      </c>
      <c r="G225" t="s">
        <v>2277</v>
      </c>
      <c r="H225" t="s">
        <v>2278</v>
      </c>
      <c r="I225" t="str">
        <f t="shared" si="10"/>
        <v>Olomoucký</v>
      </c>
      <c r="J225" t="str">
        <f t="shared" si="11"/>
        <v>Olomoucký</v>
      </c>
      <c r="K225" t="str">
        <f t="shared" si="12"/>
        <v>Střední Morava</v>
      </c>
    </row>
    <row r="226" spans="1:11" x14ac:dyDescent="0.25">
      <c r="A226">
        <v>513750</v>
      </c>
      <c r="B226" t="s">
        <v>186</v>
      </c>
      <c r="C226">
        <v>7101</v>
      </c>
      <c r="D226" t="s">
        <v>186</v>
      </c>
      <c r="E226" t="s">
        <v>2283</v>
      </c>
      <c r="F226" t="s">
        <v>2284</v>
      </c>
      <c r="G226" t="s">
        <v>2277</v>
      </c>
      <c r="H226" t="s">
        <v>2278</v>
      </c>
      <c r="I226" t="str">
        <f t="shared" si="10"/>
        <v>Olomoucký</v>
      </c>
      <c r="J226" t="str">
        <f t="shared" si="11"/>
        <v>Olomoucký</v>
      </c>
      <c r="K226" t="str">
        <f t="shared" si="12"/>
        <v>Střední Morava</v>
      </c>
    </row>
    <row r="227" spans="1:11" x14ac:dyDescent="0.25">
      <c r="A227">
        <v>513768</v>
      </c>
      <c r="B227" t="s">
        <v>2344</v>
      </c>
      <c r="C227">
        <v>7101</v>
      </c>
      <c r="D227" t="s">
        <v>186</v>
      </c>
      <c r="E227" t="s">
        <v>2283</v>
      </c>
      <c r="F227" t="s">
        <v>2284</v>
      </c>
      <c r="G227" t="s">
        <v>2277</v>
      </c>
      <c r="H227" t="s">
        <v>2278</v>
      </c>
      <c r="I227" t="str">
        <f t="shared" si="10"/>
        <v>Olomoucký</v>
      </c>
      <c r="J227" t="str">
        <f t="shared" si="11"/>
        <v>Olomoucký</v>
      </c>
      <c r="K227" t="str">
        <f t="shared" si="12"/>
        <v>Střední Morava</v>
      </c>
    </row>
    <row r="228" spans="1:11" x14ac:dyDescent="0.25">
      <c r="A228">
        <v>513873</v>
      </c>
      <c r="B228" t="s">
        <v>2195</v>
      </c>
      <c r="C228">
        <v>7101</v>
      </c>
      <c r="D228" t="s">
        <v>186</v>
      </c>
      <c r="E228" t="s">
        <v>2283</v>
      </c>
      <c r="F228" t="s">
        <v>2284</v>
      </c>
      <c r="G228" t="s">
        <v>2277</v>
      </c>
      <c r="H228" t="s">
        <v>2278</v>
      </c>
      <c r="I228" t="str">
        <f t="shared" si="10"/>
        <v>Olomoucký</v>
      </c>
      <c r="J228" t="str">
        <f t="shared" si="11"/>
        <v>Olomoucký</v>
      </c>
      <c r="K228" t="str">
        <f t="shared" si="12"/>
        <v>Střední Morava</v>
      </c>
    </row>
    <row r="229" spans="1:11" x14ac:dyDescent="0.25">
      <c r="A229">
        <v>513890</v>
      </c>
      <c r="B229" t="s">
        <v>1791</v>
      </c>
      <c r="C229">
        <v>5101</v>
      </c>
      <c r="D229" t="s">
        <v>1792</v>
      </c>
      <c r="E229" t="s">
        <v>1793</v>
      </c>
      <c r="F229" t="s">
        <v>1792</v>
      </c>
      <c r="G229" t="s">
        <v>1794</v>
      </c>
      <c r="H229" t="s">
        <v>1795</v>
      </c>
      <c r="I229" t="str">
        <f t="shared" si="10"/>
        <v>Liberecký</v>
      </c>
      <c r="J229" t="str">
        <f t="shared" si="11"/>
        <v>Liberecký</v>
      </c>
      <c r="K229" t="str">
        <f t="shared" si="12"/>
        <v>Severovýchod</v>
      </c>
    </row>
    <row r="230" spans="1:11" x14ac:dyDescent="0.25">
      <c r="A230">
        <v>514047</v>
      </c>
      <c r="B230" t="s">
        <v>1961</v>
      </c>
      <c r="C230">
        <v>7101</v>
      </c>
      <c r="D230" t="s">
        <v>186</v>
      </c>
      <c r="E230" t="s">
        <v>2283</v>
      </c>
      <c r="F230" t="s">
        <v>2284</v>
      </c>
      <c r="G230" t="s">
        <v>2277</v>
      </c>
      <c r="H230" t="s">
        <v>2278</v>
      </c>
      <c r="I230" t="str">
        <f t="shared" si="10"/>
        <v>Olomoucký</v>
      </c>
      <c r="J230" t="str">
        <f t="shared" si="11"/>
        <v>Olomoucký</v>
      </c>
      <c r="K230" t="str">
        <f t="shared" si="12"/>
        <v>Střední Morava</v>
      </c>
    </row>
    <row r="231" spans="1:11" x14ac:dyDescent="0.25">
      <c r="A231">
        <v>514055</v>
      </c>
      <c r="B231" t="s">
        <v>2345</v>
      </c>
      <c r="C231">
        <v>7109</v>
      </c>
      <c r="D231" t="s">
        <v>2284</v>
      </c>
      <c r="E231" t="s">
        <v>2283</v>
      </c>
      <c r="F231" t="s">
        <v>2284</v>
      </c>
      <c r="G231" t="s">
        <v>2277</v>
      </c>
      <c r="H231" t="s">
        <v>2278</v>
      </c>
      <c r="I231" t="str">
        <f t="shared" si="10"/>
        <v>Olomoucký</v>
      </c>
      <c r="J231" t="str">
        <f t="shared" si="11"/>
        <v>Olomoucký</v>
      </c>
      <c r="K231" t="str">
        <f t="shared" si="12"/>
        <v>Střední Morava</v>
      </c>
    </row>
    <row r="232" spans="1:11" x14ac:dyDescent="0.25">
      <c r="A232">
        <v>514152</v>
      </c>
      <c r="B232" t="s">
        <v>2346</v>
      </c>
      <c r="C232">
        <v>7109</v>
      </c>
      <c r="D232" t="s">
        <v>2284</v>
      </c>
      <c r="E232" t="s">
        <v>2283</v>
      </c>
      <c r="F232" t="s">
        <v>2284</v>
      </c>
      <c r="G232" t="s">
        <v>2277</v>
      </c>
      <c r="H232" t="s">
        <v>2278</v>
      </c>
      <c r="I232" t="str">
        <f t="shared" si="10"/>
        <v>Olomoucký</v>
      </c>
      <c r="J232" t="str">
        <f t="shared" si="11"/>
        <v>Olomoucký</v>
      </c>
      <c r="K232" t="str">
        <f t="shared" si="12"/>
        <v>Střední Morava</v>
      </c>
    </row>
    <row r="233" spans="1:11" x14ac:dyDescent="0.25">
      <c r="A233">
        <v>514161</v>
      </c>
      <c r="B233" t="s">
        <v>1796</v>
      </c>
      <c r="C233">
        <v>5101</v>
      </c>
      <c r="D233" t="s">
        <v>1792</v>
      </c>
      <c r="E233" t="s">
        <v>1793</v>
      </c>
      <c r="F233" t="s">
        <v>1792</v>
      </c>
      <c r="G233" t="s">
        <v>1794</v>
      </c>
      <c r="H233" t="s">
        <v>1795</v>
      </c>
      <c r="I233" t="str">
        <f t="shared" si="10"/>
        <v>Liberecký</v>
      </c>
      <c r="J233" t="str">
        <f t="shared" si="11"/>
        <v>Liberecký</v>
      </c>
      <c r="K233" t="str">
        <f t="shared" si="12"/>
        <v>Severovýchod</v>
      </c>
    </row>
    <row r="234" spans="1:11" x14ac:dyDescent="0.25">
      <c r="A234">
        <v>514195</v>
      </c>
      <c r="B234" t="s">
        <v>1797</v>
      </c>
      <c r="C234">
        <v>5101</v>
      </c>
      <c r="D234" t="s">
        <v>1792</v>
      </c>
      <c r="E234" t="s">
        <v>1793</v>
      </c>
      <c r="F234" t="s">
        <v>1792</v>
      </c>
      <c r="G234" t="s">
        <v>1794</v>
      </c>
      <c r="H234" t="s">
        <v>1795</v>
      </c>
      <c r="I234" t="str">
        <f t="shared" si="10"/>
        <v>Liberecký</v>
      </c>
      <c r="J234" t="str">
        <f t="shared" si="11"/>
        <v>Liberecký</v>
      </c>
      <c r="K234" t="str">
        <f t="shared" si="12"/>
        <v>Severovýchod</v>
      </c>
    </row>
    <row r="235" spans="1:11" x14ac:dyDescent="0.25">
      <c r="A235">
        <v>514276</v>
      </c>
      <c r="B235" t="s">
        <v>1798</v>
      </c>
      <c r="C235">
        <v>5101</v>
      </c>
      <c r="D235" t="s">
        <v>1792</v>
      </c>
      <c r="E235" t="s">
        <v>1793</v>
      </c>
      <c r="F235" t="s">
        <v>1792</v>
      </c>
      <c r="G235" t="s">
        <v>1794</v>
      </c>
      <c r="H235" t="s">
        <v>1795</v>
      </c>
      <c r="I235" t="str">
        <f t="shared" si="10"/>
        <v>Liberecký</v>
      </c>
      <c r="J235" t="str">
        <f t="shared" si="11"/>
        <v>Liberecký</v>
      </c>
      <c r="K235" t="str">
        <f t="shared" si="12"/>
        <v>Severovýchod</v>
      </c>
    </row>
    <row r="236" spans="1:11" x14ac:dyDescent="0.25">
      <c r="A236">
        <v>514446</v>
      </c>
      <c r="B236" t="s">
        <v>2347</v>
      </c>
      <c r="C236">
        <v>7109</v>
      </c>
      <c r="D236" t="s">
        <v>2284</v>
      </c>
      <c r="E236" t="s">
        <v>2283</v>
      </c>
      <c r="F236" t="s">
        <v>2284</v>
      </c>
      <c r="G236" t="s">
        <v>2277</v>
      </c>
      <c r="H236" t="s">
        <v>2278</v>
      </c>
      <c r="I236" t="str">
        <f t="shared" si="10"/>
        <v>Olomoucký</v>
      </c>
      <c r="J236" t="str">
        <f t="shared" si="11"/>
        <v>Olomoucký</v>
      </c>
      <c r="K236" t="str">
        <f t="shared" si="12"/>
        <v>Střední Morava</v>
      </c>
    </row>
    <row r="237" spans="1:11" x14ac:dyDescent="0.25">
      <c r="A237">
        <v>514471</v>
      </c>
      <c r="B237" t="s">
        <v>2348</v>
      </c>
      <c r="C237">
        <v>7109</v>
      </c>
      <c r="D237" t="s">
        <v>2284</v>
      </c>
      <c r="E237" t="s">
        <v>2283</v>
      </c>
      <c r="F237" t="s">
        <v>2284</v>
      </c>
      <c r="G237" t="s">
        <v>2277</v>
      </c>
      <c r="H237" t="s">
        <v>2278</v>
      </c>
      <c r="I237" t="str">
        <f t="shared" si="10"/>
        <v>Olomoucký</v>
      </c>
      <c r="J237" t="str">
        <f t="shared" si="11"/>
        <v>Olomoucký</v>
      </c>
      <c r="K237" t="str">
        <f t="shared" si="12"/>
        <v>Střední Morava</v>
      </c>
    </row>
    <row r="238" spans="1:11" x14ac:dyDescent="0.25">
      <c r="A238">
        <v>514497</v>
      </c>
      <c r="B238" t="s">
        <v>2349</v>
      </c>
      <c r="C238">
        <v>7104</v>
      </c>
      <c r="D238" t="s">
        <v>2339</v>
      </c>
      <c r="E238" t="s">
        <v>2283</v>
      </c>
      <c r="F238" t="s">
        <v>2284</v>
      </c>
      <c r="G238" t="s">
        <v>2277</v>
      </c>
      <c r="H238" t="s">
        <v>2278</v>
      </c>
      <c r="I238" t="str">
        <f t="shared" si="10"/>
        <v>Olomoucký</v>
      </c>
      <c r="J238" t="str">
        <f t="shared" si="11"/>
        <v>Olomoucký</v>
      </c>
      <c r="K238" t="str">
        <f t="shared" si="12"/>
        <v>Střední Morava</v>
      </c>
    </row>
    <row r="239" spans="1:11" x14ac:dyDescent="0.25">
      <c r="A239">
        <v>514527</v>
      </c>
      <c r="B239" t="s">
        <v>2234</v>
      </c>
      <c r="C239">
        <v>7109</v>
      </c>
      <c r="D239" t="s">
        <v>2284</v>
      </c>
      <c r="E239" t="s">
        <v>2283</v>
      </c>
      <c r="F239" t="s">
        <v>2284</v>
      </c>
      <c r="G239" t="s">
        <v>2277</v>
      </c>
      <c r="H239" t="s">
        <v>2278</v>
      </c>
      <c r="I239" t="str">
        <f t="shared" si="10"/>
        <v>Olomoucký</v>
      </c>
      <c r="J239" t="str">
        <f t="shared" si="11"/>
        <v>Olomoucký</v>
      </c>
      <c r="K239" t="str">
        <f t="shared" si="12"/>
        <v>Střední Morava</v>
      </c>
    </row>
    <row r="240" spans="1:11" x14ac:dyDescent="0.25">
      <c r="A240">
        <v>514705</v>
      </c>
      <c r="B240" t="s">
        <v>2339</v>
      </c>
      <c r="C240">
        <v>7104</v>
      </c>
      <c r="D240" t="s">
        <v>2339</v>
      </c>
      <c r="E240" t="s">
        <v>2283</v>
      </c>
      <c r="F240" t="s">
        <v>2284</v>
      </c>
      <c r="G240" t="s">
        <v>2277</v>
      </c>
      <c r="H240" t="s">
        <v>2278</v>
      </c>
      <c r="I240" t="str">
        <f t="shared" si="10"/>
        <v>Olomoucký</v>
      </c>
      <c r="J240" t="str">
        <f t="shared" si="11"/>
        <v>Olomoucký</v>
      </c>
      <c r="K240" t="str">
        <f t="shared" si="12"/>
        <v>Střední Morava</v>
      </c>
    </row>
    <row r="241" spans="1:11" x14ac:dyDescent="0.25">
      <c r="A241">
        <v>514772</v>
      </c>
      <c r="B241" t="s">
        <v>1301</v>
      </c>
      <c r="C241">
        <v>7109</v>
      </c>
      <c r="D241" t="s">
        <v>2284</v>
      </c>
      <c r="E241" t="s">
        <v>2283</v>
      </c>
      <c r="F241" t="s">
        <v>2284</v>
      </c>
      <c r="G241" t="s">
        <v>2277</v>
      </c>
      <c r="H241" t="s">
        <v>2278</v>
      </c>
      <c r="I241" t="str">
        <f t="shared" si="10"/>
        <v>Olomoucký</v>
      </c>
      <c r="J241" t="str">
        <f t="shared" si="11"/>
        <v>Olomoucký</v>
      </c>
      <c r="K241" t="str">
        <f t="shared" si="12"/>
        <v>Střední Morava</v>
      </c>
    </row>
    <row r="242" spans="1:11" x14ac:dyDescent="0.25">
      <c r="A242">
        <v>514802</v>
      </c>
      <c r="B242" t="s">
        <v>2350</v>
      </c>
      <c r="C242">
        <v>7109</v>
      </c>
      <c r="D242" t="s">
        <v>2284</v>
      </c>
      <c r="E242" t="s">
        <v>2283</v>
      </c>
      <c r="F242" t="s">
        <v>2284</v>
      </c>
      <c r="G242" t="s">
        <v>2277</v>
      </c>
      <c r="H242" t="s">
        <v>2278</v>
      </c>
      <c r="I242" t="str">
        <f t="shared" si="10"/>
        <v>Olomoucký</v>
      </c>
      <c r="J242" t="str">
        <f t="shared" si="11"/>
        <v>Olomoucký</v>
      </c>
      <c r="K242" t="str">
        <f t="shared" si="12"/>
        <v>Střední Morava</v>
      </c>
    </row>
    <row r="243" spans="1:11" x14ac:dyDescent="0.25">
      <c r="A243">
        <v>515191</v>
      </c>
      <c r="B243" t="s">
        <v>2351</v>
      </c>
      <c r="C243">
        <v>7109</v>
      </c>
      <c r="D243" t="s">
        <v>2284</v>
      </c>
      <c r="E243" t="s">
        <v>2283</v>
      </c>
      <c r="F243" t="s">
        <v>2284</v>
      </c>
      <c r="G243" t="s">
        <v>2277</v>
      </c>
      <c r="H243" t="s">
        <v>2278</v>
      </c>
      <c r="I243" t="str">
        <f t="shared" si="10"/>
        <v>Olomoucký</v>
      </c>
      <c r="J243" t="str">
        <f t="shared" si="11"/>
        <v>Olomoucký</v>
      </c>
      <c r="K243" t="str">
        <f t="shared" si="12"/>
        <v>Střední Morava</v>
      </c>
    </row>
    <row r="244" spans="1:11" x14ac:dyDescent="0.25">
      <c r="A244">
        <v>515329</v>
      </c>
      <c r="B244" t="s">
        <v>2352</v>
      </c>
      <c r="C244">
        <v>7101</v>
      </c>
      <c r="D244" t="s">
        <v>186</v>
      </c>
      <c r="E244" t="s">
        <v>2283</v>
      </c>
      <c r="F244" t="s">
        <v>2284</v>
      </c>
      <c r="G244" t="s">
        <v>2277</v>
      </c>
      <c r="H244" t="s">
        <v>2278</v>
      </c>
      <c r="I244" t="str">
        <f t="shared" si="10"/>
        <v>Olomoucký</v>
      </c>
      <c r="J244" t="str">
        <f t="shared" si="11"/>
        <v>Olomoucký</v>
      </c>
      <c r="K244" t="str">
        <f t="shared" si="12"/>
        <v>Střední Morava</v>
      </c>
    </row>
    <row r="245" spans="1:11" x14ac:dyDescent="0.25">
      <c r="A245">
        <v>515418</v>
      </c>
      <c r="B245" t="s">
        <v>2353</v>
      </c>
      <c r="C245">
        <v>7101</v>
      </c>
      <c r="D245" t="s">
        <v>186</v>
      </c>
      <c r="E245" t="s">
        <v>2283</v>
      </c>
      <c r="F245" t="s">
        <v>2284</v>
      </c>
      <c r="G245" t="s">
        <v>2277</v>
      </c>
      <c r="H245" t="s">
        <v>2278</v>
      </c>
      <c r="I245" t="str">
        <f t="shared" si="10"/>
        <v>Olomoucký</v>
      </c>
      <c r="J245" t="str">
        <f t="shared" si="11"/>
        <v>Olomoucký</v>
      </c>
      <c r="K245" t="str">
        <f t="shared" si="12"/>
        <v>Střední Morava</v>
      </c>
    </row>
    <row r="246" spans="1:11" x14ac:dyDescent="0.25">
      <c r="A246">
        <v>515477</v>
      </c>
      <c r="B246" t="s">
        <v>2354</v>
      </c>
      <c r="C246">
        <v>7101</v>
      </c>
      <c r="D246" t="s">
        <v>186</v>
      </c>
      <c r="E246" t="s">
        <v>2283</v>
      </c>
      <c r="F246" t="s">
        <v>2284</v>
      </c>
      <c r="G246" t="s">
        <v>2277</v>
      </c>
      <c r="H246" t="s">
        <v>2278</v>
      </c>
      <c r="I246" t="str">
        <f t="shared" si="10"/>
        <v>Olomoucký</v>
      </c>
      <c r="J246" t="str">
        <f t="shared" si="11"/>
        <v>Olomoucký</v>
      </c>
      <c r="K246" t="str">
        <f t="shared" si="12"/>
        <v>Střední Morava</v>
      </c>
    </row>
    <row r="247" spans="1:11" x14ac:dyDescent="0.25">
      <c r="A247">
        <v>515787</v>
      </c>
      <c r="B247" t="s">
        <v>2355</v>
      </c>
      <c r="C247">
        <v>7109</v>
      </c>
      <c r="D247" t="s">
        <v>2284</v>
      </c>
      <c r="E247" t="s">
        <v>2283</v>
      </c>
      <c r="F247" t="s">
        <v>2284</v>
      </c>
      <c r="G247" t="s">
        <v>2277</v>
      </c>
      <c r="H247" t="s">
        <v>2278</v>
      </c>
      <c r="I247" t="str">
        <f t="shared" si="10"/>
        <v>Olomoucký</v>
      </c>
      <c r="J247" t="str">
        <f t="shared" si="11"/>
        <v>Olomoucký</v>
      </c>
      <c r="K247" t="str">
        <f t="shared" si="12"/>
        <v>Střední Morava</v>
      </c>
    </row>
    <row r="248" spans="1:11" x14ac:dyDescent="0.25">
      <c r="A248">
        <v>515825</v>
      </c>
      <c r="B248" t="s">
        <v>460</v>
      </c>
      <c r="C248">
        <v>7109</v>
      </c>
      <c r="D248" t="s">
        <v>2284</v>
      </c>
      <c r="E248" t="s">
        <v>2283</v>
      </c>
      <c r="F248" t="s">
        <v>2284</v>
      </c>
      <c r="G248" t="s">
        <v>2277</v>
      </c>
      <c r="H248" t="s">
        <v>2278</v>
      </c>
      <c r="I248" t="str">
        <f t="shared" si="10"/>
        <v>Olomoucký</v>
      </c>
      <c r="J248" t="str">
        <f t="shared" si="11"/>
        <v>Olomoucký</v>
      </c>
      <c r="K248" t="str">
        <f t="shared" si="12"/>
        <v>Střední Morava</v>
      </c>
    </row>
    <row r="249" spans="1:11" x14ac:dyDescent="0.25">
      <c r="A249">
        <v>516201</v>
      </c>
      <c r="B249" t="s">
        <v>846</v>
      </c>
      <c r="C249">
        <v>7101</v>
      </c>
      <c r="D249" t="s">
        <v>186</v>
      </c>
      <c r="E249" t="s">
        <v>2283</v>
      </c>
      <c r="F249" t="s">
        <v>2284</v>
      </c>
      <c r="G249" t="s">
        <v>2277</v>
      </c>
      <c r="H249" t="s">
        <v>2278</v>
      </c>
      <c r="I249" t="str">
        <f t="shared" si="10"/>
        <v>Olomoucký</v>
      </c>
      <c r="J249" t="str">
        <f t="shared" si="11"/>
        <v>Olomoucký</v>
      </c>
      <c r="K249" t="str">
        <f t="shared" si="12"/>
        <v>Střední Morava</v>
      </c>
    </row>
    <row r="250" spans="1:11" x14ac:dyDescent="0.25">
      <c r="A250">
        <v>516350</v>
      </c>
      <c r="B250" t="s">
        <v>2356</v>
      </c>
      <c r="C250">
        <v>7109</v>
      </c>
      <c r="D250" t="s">
        <v>2284</v>
      </c>
      <c r="E250" t="s">
        <v>2283</v>
      </c>
      <c r="F250" t="s">
        <v>2284</v>
      </c>
      <c r="G250" t="s">
        <v>2277</v>
      </c>
      <c r="H250" t="s">
        <v>2278</v>
      </c>
      <c r="I250" t="str">
        <f t="shared" si="10"/>
        <v>Olomoucký</v>
      </c>
      <c r="J250" t="str">
        <f t="shared" si="11"/>
        <v>Olomoucký</v>
      </c>
      <c r="K250" t="str">
        <f t="shared" si="12"/>
        <v>Střední Morava</v>
      </c>
    </row>
    <row r="251" spans="1:11" x14ac:dyDescent="0.25">
      <c r="A251">
        <v>516619</v>
      </c>
      <c r="B251" t="s">
        <v>2357</v>
      </c>
      <c r="C251">
        <v>7104</v>
      </c>
      <c r="D251" t="s">
        <v>2339</v>
      </c>
      <c r="E251" t="s">
        <v>2283</v>
      </c>
      <c r="F251" t="s">
        <v>2284</v>
      </c>
      <c r="G251" t="s">
        <v>2277</v>
      </c>
      <c r="H251" t="s">
        <v>2278</v>
      </c>
      <c r="I251" t="str">
        <f t="shared" si="10"/>
        <v>Olomoucký</v>
      </c>
      <c r="J251" t="str">
        <f t="shared" si="11"/>
        <v>Olomoucký</v>
      </c>
      <c r="K251" t="str">
        <f t="shared" si="12"/>
        <v>Střední Morava</v>
      </c>
    </row>
    <row r="252" spans="1:11" x14ac:dyDescent="0.25">
      <c r="A252">
        <v>516635</v>
      </c>
      <c r="B252" t="s">
        <v>2358</v>
      </c>
      <c r="C252">
        <v>7101</v>
      </c>
      <c r="D252" t="s">
        <v>186</v>
      </c>
      <c r="E252" t="s">
        <v>2283</v>
      </c>
      <c r="F252" t="s">
        <v>2284</v>
      </c>
      <c r="G252" t="s">
        <v>2277</v>
      </c>
      <c r="H252" t="s">
        <v>2278</v>
      </c>
      <c r="I252" t="str">
        <f t="shared" si="10"/>
        <v>Olomoucký</v>
      </c>
      <c r="J252" t="str">
        <f t="shared" si="11"/>
        <v>Olomoucký</v>
      </c>
      <c r="K252" t="str">
        <f t="shared" si="12"/>
        <v>Střední Morava</v>
      </c>
    </row>
    <row r="253" spans="1:11" x14ac:dyDescent="0.25">
      <c r="A253">
        <v>516686</v>
      </c>
      <c r="B253" t="s">
        <v>2359</v>
      </c>
      <c r="C253">
        <v>7101</v>
      </c>
      <c r="D253" t="s">
        <v>186</v>
      </c>
      <c r="E253" t="s">
        <v>2283</v>
      </c>
      <c r="F253" t="s">
        <v>2284</v>
      </c>
      <c r="G253" t="s">
        <v>2277</v>
      </c>
      <c r="H253" t="s">
        <v>2278</v>
      </c>
      <c r="I253" t="str">
        <f t="shared" si="10"/>
        <v>Olomoucký</v>
      </c>
      <c r="J253" t="str">
        <f t="shared" si="11"/>
        <v>Olomoucký</v>
      </c>
      <c r="K253" t="str">
        <f t="shared" si="12"/>
        <v>Střední Morava</v>
      </c>
    </row>
    <row r="254" spans="1:11" x14ac:dyDescent="0.25">
      <c r="A254">
        <v>516694</v>
      </c>
      <c r="B254" t="s">
        <v>2360</v>
      </c>
      <c r="C254">
        <v>7109</v>
      </c>
      <c r="D254" t="s">
        <v>2284</v>
      </c>
      <c r="E254" t="s">
        <v>2283</v>
      </c>
      <c r="F254" t="s">
        <v>2284</v>
      </c>
      <c r="G254" t="s">
        <v>2277</v>
      </c>
      <c r="H254" t="s">
        <v>2278</v>
      </c>
      <c r="I254" t="str">
        <f t="shared" si="10"/>
        <v>Olomoucký</v>
      </c>
      <c r="J254" t="str">
        <f t="shared" si="11"/>
        <v>Olomoucký</v>
      </c>
      <c r="K254" t="str">
        <f t="shared" si="12"/>
        <v>Střední Morava</v>
      </c>
    </row>
    <row r="255" spans="1:11" x14ac:dyDescent="0.25">
      <c r="A255">
        <v>516864</v>
      </c>
      <c r="B255" t="s">
        <v>851</v>
      </c>
      <c r="C255">
        <v>7109</v>
      </c>
      <c r="D255" t="s">
        <v>2284</v>
      </c>
      <c r="E255" t="s">
        <v>2283</v>
      </c>
      <c r="F255" t="s">
        <v>2284</v>
      </c>
      <c r="G255" t="s">
        <v>2277</v>
      </c>
      <c r="H255" t="s">
        <v>2278</v>
      </c>
      <c r="I255" t="str">
        <f t="shared" si="10"/>
        <v>Olomoucký</v>
      </c>
      <c r="J255" t="str">
        <f t="shared" si="11"/>
        <v>Olomoucký</v>
      </c>
      <c r="K255" t="str">
        <f t="shared" si="12"/>
        <v>Střední Morava</v>
      </c>
    </row>
    <row r="256" spans="1:11" x14ac:dyDescent="0.25">
      <c r="A256">
        <v>516899</v>
      </c>
      <c r="B256" t="s">
        <v>2361</v>
      </c>
      <c r="C256">
        <v>7109</v>
      </c>
      <c r="D256" t="s">
        <v>2284</v>
      </c>
      <c r="E256" t="s">
        <v>2283</v>
      </c>
      <c r="F256" t="s">
        <v>2284</v>
      </c>
      <c r="G256" t="s">
        <v>2277</v>
      </c>
      <c r="H256" t="s">
        <v>2278</v>
      </c>
      <c r="I256" t="str">
        <f t="shared" si="10"/>
        <v>Olomoucký</v>
      </c>
      <c r="J256" t="str">
        <f t="shared" si="11"/>
        <v>Olomoucký</v>
      </c>
      <c r="K256" t="str">
        <f t="shared" si="12"/>
        <v>Střední Morava</v>
      </c>
    </row>
    <row r="257" spans="1:11" x14ac:dyDescent="0.25">
      <c r="A257">
        <v>516911</v>
      </c>
      <c r="B257" t="s">
        <v>1413</v>
      </c>
      <c r="C257">
        <v>7101</v>
      </c>
      <c r="D257" t="s">
        <v>186</v>
      </c>
      <c r="E257" t="s">
        <v>2283</v>
      </c>
      <c r="F257" t="s">
        <v>2284</v>
      </c>
      <c r="G257" t="s">
        <v>2277</v>
      </c>
      <c r="H257" t="s">
        <v>2278</v>
      </c>
      <c r="I257" t="str">
        <f t="shared" si="10"/>
        <v>Olomoucký</v>
      </c>
      <c r="J257" t="str">
        <f t="shared" si="11"/>
        <v>Olomoucký</v>
      </c>
      <c r="K257" t="str">
        <f t="shared" si="12"/>
        <v>Střední Morava</v>
      </c>
    </row>
    <row r="258" spans="1:11" x14ac:dyDescent="0.25">
      <c r="A258">
        <v>517101</v>
      </c>
      <c r="B258" t="s">
        <v>2362</v>
      </c>
      <c r="C258">
        <v>7101</v>
      </c>
      <c r="D258" t="s">
        <v>186</v>
      </c>
      <c r="E258" t="s">
        <v>2283</v>
      </c>
      <c r="F258" t="s">
        <v>2284</v>
      </c>
      <c r="G258" t="s">
        <v>2277</v>
      </c>
      <c r="H258" t="s">
        <v>2278</v>
      </c>
      <c r="I258" t="str">
        <f t="shared" si="10"/>
        <v>Olomoucký</v>
      </c>
      <c r="J258" t="str">
        <f t="shared" si="11"/>
        <v>Olomoucký</v>
      </c>
      <c r="K258" t="str">
        <f t="shared" si="12"/>
        <v>Střední Morava</v>
      </c>
    </row>
    <row r="259" spans="1:11" x14ac:dyDescent="0.25">
      <c r="A259">
        <v>517151</v>
      </c>
      <c r="B259" t="s">
        <v>2363</v>
      </c>
      <c r="C259">
        <v>7109</v>
      </c>
      <c r="D259" t="s">
        <v>2284</v>
      </c>
      <c r="E259" t="s">
        <v>2283</v>
      </c>
      <c r="F259" t="s">
        <v>2284</v>
      </c>
      <c r="G259" t="s">
        <v>2277</v>
      </c>
      <c r="H259" t="s">
        <v>2278</v>
      </c>
      <c r="I259" t="str">
        <f t="shared" si="10"/>
        <v>Olomoucký</v>
      </c>
      <c r="J259" t="str">
        <f t="shared" si="11"/>
        <v>Olomoucký</v>
      </c>
      <c r="K259" t="str">
        <f t="shared" si="12"/>
        <v>Střední Morava</v>
      </c>
    </row>
    <row r="260" spans="1:11" x14ac:dyDescent="0.25">
      <c r="A260">
        <v>517208</v>
      </c>
      <c r="B260" t="s">
        <v>2364</v>
      </c>
      <c r="C260">
        <v>7101</v>
      </c>
      <c r="D260" t="s">
        <v>186</v>
      </c>
      <c r="E260" t="s">
        <v>2283</v>
      </c>
      <c r="F260" t="s">
        <v>2284</v>
      </c>
      <c r="G260" t="s">
        <v>2277</v>
      </c>
      <c r="H260" t="s">
        <v>2278</v>
      </c>
      <c r="I260" t="str">
        <f t="shared" ref="I260:I323" si="13">LEFT(H260, FIND(" ", H260 &amp; " ") - 1)</f>
        <v>Olomoucký</v>
      </c>
      <c r="J260" t="str">
        <f t="shared" ref="J260:J323" si="14">IF(LEFT(H260,4)="Kraj", MID(H260, FIND(" ", H260)+1, LEN(H260) - FIND(" ", H260)), LEFT(H260, FIND(" ", H260 &amp; " ") - 1))</f>
        <v>Olomoucký</v>
      </c>
      <c r="K260" t="str">
        <f t="shared" ref="K260:K323" si="15">_xlfn.XLOOKUP(H260,$N$33:$N$46,$M$33:$M$46)</f>
        <v>Střední Morava</v>
      </c>
    </row>
    <row r="261" spans="1:11" x14ac:dyDescent="0.25">
      <c r="A261">
        <v>517224</v>
      </c>
      <c r="B261" t="s">
        <v>2365</v>
      </c>
      <c r="C261">
        <v>7109</v>
      </c>
      <c r="D261" t="s">
        <v>2284</v>
      </c>
      <c r="E261" t="s">
        <v>2283</v>
      </c>
      <c r="F261" t="s">
        <v>2284</v>
      </c>
      <c r="G261" t="s">
        <v>2277</v>
      </c>
      <c r="H261" t="s">
        <v>2278</v>
      </c>
      <c r="I261" t="str">
        <f t="shared" si="13"/>
        <v>Olomoucký</v>
      </c>
      <c r="J261" t="str">
        <f t="shared" si="14"/>
        <v>Olomoucký</v>
      </c>
      <c r="K261" t="str">
        <f t="shared" si="15"/>
        <v>Střední Morava</v>
      </c>
    </row>
    <row r="262" spans="1:11" x14ac:dyDescent="0.25">
      <c r="A262">
        <v>517275</v>
      </c>
      <c r="B262" t="s">
        <v>2366</v>
      </c>
      <c r="C262">
        <v>7101</v>
      </c>
      <c r="D262" t="s">
        <v>186</v>
      </c>
      <c r="E262" t="s">
        <v>2283</v>
      </c>
      <c r="F262" t="s">
        <v>2284</v>
      </c>
      <c r="G262" t="s">
        <v>2277</v>
      </c>
      <c r="H262" t="s">
        <v>2278</v>
      </c>
      <c r="I262" t="str">
        <f t="shared" si="13"/>
        <v>Olomoucký</v>
      </c>
      <c r="J262" t="str">
        <f t="shared" si="14"/>
        <v>Olomoucký</v>
      </c>
      <c r="K262" t="str">
        <f t="shared" si="15"/>
        <v>Střední Morava</v>
      </c>
    </row>
    <row r="263" spans="1:11" x14ac:dyDescent="0.25">
      <c r="A263">
        <v>517321</v>
      </c>
      <c r="B263" t="s">
        <v>2367</v>
      </c>
      <c r="C263">
        <v>7109</v>
      </c>
      <c r="D263" t="s">
        <v>2284</v>
      </c>
      <c r="E263" t="s">
        <v>2283</v>
      </c>
      <c r="F263" t="s">
        <v>2284</v>
      </c>
      <c r="G263" t="s">
        <v>2277</v>
      </c>
      <c r="H263" t="s">
        <v>2278</v>
      </c>
      <c r="I263" t="str">
        <f t="shared" si="13"/>
        <v>Olomoucký</v>
      </c>
      <c r="J263" t="str">
        <f t="shared" si="14"/>
        <v>Olomoucký</v>
      </c>
      <c r="K263" t="str">
        <f t="shared" si="15"/>
        <v>Střední Morava</v>
      </c>
    </row>
    <row r="264" spans="1:11" x14ac:dyDescent="0.25">
      <c r="A264">
        <v>517437</v>
      </c>
      <c r="B264" t="s">
        <v>2368</v>
      </c>
      <c r="C264">
        <v>7109</v>
      </c>
      <c r="D264" t="s">
        <v>2284</v>
      </c>
      <c r="E264" t="s">
        <v>2283</v>
      </c>
      <c r="F264" t="s">
        <v>2284</v>
      </c>
      <c r="G264" t="s">
        <v>2277</v>
      </c>
      <c r="H264" t="s">
        <v>2278</v>
      </c>
      <c r="I264" t="str">
        <f t="shared" si="13"/>
        <v>Olomoucký</v>
      </c>
      <c r="J264" t="str">
        <f t="shared" si="14"/>
        <v>Olomoucký</v>
      </c>
      <c r="K264" t="str">
        <f t="shared" si="15"/>
        <v>Střední Morava</v>
      </c>
    </row>
    <row r="265" spans="1:11" x14ac:dyDescent="0.25">
      <c r="A265">
        <v>517445</v>
      </c>
      <c r="B265" t="s">
        <v>2369</v>
      </c>
      <c r="C265">
        <v>7104</v>
      </c>
      <c r="D265" t="s">
        <v>2339</v>
      </c>
      <c r="E265" t="s">
        <v>2283</v>
      </c>
      <c r="F265" t="s">
        <v>2284</v>
      </c>
      <c r="G265" t="s">
        <v>2277</v>
      </c>
      <c r="H265" t="s">
        <v>2278</v>
      </c>
      <c r="I265" t="str">
        <f t="shared" si="13"/>
        <v>Olomoucký</v>
      </c>
      <c r="J265" t="str">
        <f t="shared" si="14"/>
        <v>Olomoucký</v>
      </c>
      <c r="K265" t="str">
        <f t="shared" si="15"/>
        <v>Střední Morava</v>
      </c>
    </row>
    <row r="266" spans="1:11" x14ac:dyDescent="0.25">
      <c r="A266">
        <v>517534</v>
      </c>
      <c r="B266" t="s">
        <v>1090</v>
      </c>
      <c r="C266">
        <v>7109</v>
      </c>
      <c r="D266" t="s">
        <v>2284</v>
      </c>
      <c r="E266" t="s">
        <v>2283</v>
      </c>
      <c r="F266" t="s">
        <v>2284</v>
      </c>
      <c r="G266" t="s">
        <v>2277</v>
      </c>
      <c r="H266" t="s">
        <v>2278</v>
      </c>
      <c r="I266" t="str">
        <f t="shared" si="13"/>
        <v>Olomoucký</v>
      </c>
      <c r="J266" t="str">
        <f t="shared" si="14"/>
        <v>Olomoucký</v>
      </c>
      <c r="K266" t="str">
        <f t="shared" si="15"/>
        <v>Střední Morava</v>
      </c>
    </row>
    <row r="267" spans="1:11" x14ac:dyDescent="0.25">
      <c r="A267">
        <v>517569</v>
      </c>
      <c r="B267" t="s">
        <v>1773</v>
      </c>
      <c r="C267">
        <v>7109</v>
      </c>
      <c r="D267" t="s">
        <v>2284</v>
      </c>
      <c r="E267" t="s">
        <v>2283</v>
      </c>
      <c r="F267" t="s">
        <v>2284</v>
      </c>
      <c r="G267" t="s">
        <v>2277</v>
      </c>
      <c r="H267" t="s">
        <v>2278</v>
      </c>
      <c r="I267" t="str">
        <f t="shared" si="13"/>
        <v>Olomoucký</v>
      </c>
      <c r="J267" t="str">
        <f t="shared" si="14"/>
        <v>Olomoucký</v>
      </c>
      <c r="K267" t="str">
        <f t="shared" si="15"/>
        <v>Střední Morava</v>
      </c>
    </row>
    <row r="268" spans="1:11" x14ac:dyDescent="0.25">
      <c r="A268">
        <v>517585</v>
      </c>
      <c r="B268" t="s">
        <v>2370</v>
      </c>
      <c r="C268">
        <v>7101</v>
      </c>
      <c r="D268" t="s">
        <v>186</v>
      </c>
      <c r="E268" t="s">
        <v>2283</v>
      </c>
      <c r="F268" t="s">
        <v>2284</v>
      </c>
      <c r="G268" t="s">
        <v>2277</v>
      </c>
      <c r="H268" t="s">
        <v>2278</v>
      </c>
      <c r="I268" t="str">
        <f t="shared" si="13"/>
        <v>Olomoucký</v>
      </c>
      <c r="J268" t="str">
        <f t="shared" si="14"/>
        <v>Olomoucký</v>
      </c>
      <c r="K268" t="str">
        <f t="shared" si="15"/>
        <v>Střední Morava</v>
      </c>
    </row>
    <row r="269" spans="1:11" x14ac:dyDescent="0.25">
      <c r="A269">
        <v>517607</v>
      </c>
      <c r="B269" t="s">
        <v>2371</v>
      </c>
      <c r="C269">
        <v>7109</v>
      </c>
      <c r="D269" t="s">
        <v>2284</v>
      </c>
      <c r="E269" t="s">
        <v>2283</v>
      </c>
      <c r="F269" t="s">
        <v>2284</v>
      </c>
      <c r="G269" t="s">
        <v>2277</v>
      </c>
      <c r="H269" t="s">
        <v>2278</v>
      </c>
      <c r="I269" t="str">
        <f t="shared" si="13"/>
        <v>Olomoucký</v>
      </c>
      <c r="J269" t="str">
        <f t="shared" si="14"/>
        <v>Olomoucký</v>
      </c>
      <c r="K269" t="str">
        <f t="shared" si="15"/>
        <v>Střední Morava</v>
      </c>
    </row>
    <row r="270" spans="1:11" x14ac:dyDescent="0.25">
      <c r="A270">
        <v>517615</v>
      </c>
      <c r="B270" t="s">
        <v>2372</v>
      </c>
      <c r="C270">
        <v>7101</v>
      </c>
      <c r="D270" t="s">
        <v>186</v>
      </c>
      <c r="E270" t="s">
        <v>2283</v>
      </c>
      <c r="F270" t="s">
        <v>2284</v>
      </c>
      <c r="G270" t="s">
        <v>2277</v>
      </c>
      <c r="H270" t="s">
        <v>2278</v>
      </c>
      <c r="I270" t="str">
        <f t="shared" si="13"/>
        <v>Olomoucký</v>
      </c>
      <c r="J270" t="str">
        <f t="shared" si="14"/>
        <v>Olomoucký</v>
      </c>
      <c r="K270" t="str">
        <f t="shared" si="15"/>
        <v>Střední Morava</v>
      </c>
    </row>
    <row r="271" spans="1:11" x14ac:dyDescent="0.25">
      <c r="A271">
        <v>517666</v>
      </c>
      <c r="B271" t="s">
        <v>2373</v>
      </c>
      <c r="C271">
        <v>7109</v>
      </c>
      <c r="D271" t="s">
        <v>2284</v>
      </c>
      <c r="E271" t="s">
        <v>2283</v>
      </c>
      <c r="F271" t="s">
        <v>2284</v>
      </c>
      <c r="G271" t="s">
        <v>2277</v>
      </c>
      <c r="H271" t="s">
        <v>2278</v>
      </c>
      <c r="I271" t="str">
        <f t="shared" si="13"/>
        <v>Olomoucký</v>
      </c>
      <c r="J271" t="str">
        <f t="shared" si="14"/>
        <v>Olomoucký</v>
      </c>
      <c r="K271" t="str">
        <f t="shared" si="15"/>
        <v>Střední Morava</v>
      </c>
    </row>
    <row r="272" spans="1:11" x14ac:dyDescent="0.25">
      <c r="A272">
        <v>517747</v>
      </c>
      <c r="B272" t="s">
        <v>635</v>
      </c>
      <c r="C272">
        <v>7101</v>
      </c>
      <c r="D272" t="s">
        <v>186</v>
      </c>
      <c r="E272" t="s">
        <v>2283</v>
      </c>
      <c r="F272" t="s">
        <v>2284</v>
      </c>
      <c r="G272" t="s">
        <v>2277</v>
      </c>
      <c r="H272" t="s">
        <v>2278</v>
      </c>
      <c r="I272" t="str">
        <f t="shared" si="13"/>
        <v>Olomoucký</v>
      </c>
      <c r="J272" t="str">
        <f t="shared" si="14"/>
        <v>Olomoucký</v>
      </c>
      <c r="K272" t="str">
        <f t="shared" si="15"/>
        <v>Střední Morava</v>
      </c>
    </row>
    <row r="273" spans="1:11" x14ac:dyDescent="0.25">
      <c r="A273">
        <v>517836</v>
      </c>
      <c r="B273" t="s">
        <v>2374</v>
      </c>
      <c r="C273">
        <v>7109</v>
      </c>
      <c r="D273" t="s">
        <v>2284</v>
      </c>
      <c r="E273" t="s">
        <v>2283</v>
      </c>
      <c r="F273" t="s">
        <v>2284</v>
      </c>
      <c r="G273" t="s">
        <v>2277</v>
      </c>
      <c r="H273" t="s">
        <v>2278</v>
      </c>
      <c r="I273" t="str">
        <f t="shared" si="13"/>
        <v>Olomoucký</v>
      </c>
      <c r="J273" t="str">
        <f t="shared" si="14"/>
        <v>Olomoucký</v>
      </c>
      <c r="K273" t="str">
        <f t="shared" si="15"/>
        <v>Střední Morava</v>
      </c>
    </row>
    <row r="274" spans="1:11" x14ac:dyDescent="0.25">
      <c r="A274">
        <v>517844</v>
      </c>
      <c r="B274" t="s">
        <v>2375</v>
      </c>
      <c r="C274">
        <v>7104</v>
      </c>
      <c r="D274" t="s">
        <v>2339</v>
      </c>
      <c r="E274" t="s">
        <v>2283</v>
      </c>
      <c r="F274" t="s">
        <v>2284</v>
      </c>
      <c r="G274" t="s">
        <v>2277</v>
      </c>
      <c r="H274" t="s">
        <v>2278</v>
      </c>
      <c r="I274" t="str">
        <f t="shared" si="13"/>
        <v>Olomoucký</v>
      </c>
      <c r="J274" t="str">
        <f t="shared" si="14"/>
        <v>Olomoucký</v>
      </c>
      <c r="K274" t="str">
        <f t="shared" si="15"/>
        <v>Střední Morava</v>
      </c>
    </row>
    <row r="275" spans="1:11" x14ac:dyDescent="0.25">
      <c r="A275">
        <v>517887</v>
      </c>
      <c r="B275" t="s">
        <v>2087</v>
      </c>
      <c r="C275">
        <v>7109</v>
      </c>
      <c r="D275" t="s">
        <v>2284</v>
      </c>
      <c r="E275" t="s">
        <v>2283</v>
      </c>
      <c r="F275" t="s">
        <v>2284</v>
      </c>
      <c r="G275" t="s">
        <v>2277</v>
      </c>
      <c r="H275" t="s">
        <v>2278</v>
      </c>
      <c r="I275" t="str">
        <f t="shared" si="13"/>
        <v>Olomoucký</v>
      </c>
      <c r="J275" t="str">
        <f t="shared" si="14"/>
        <v>Olomoucký</v>
      </c>
      <c r="K275" t="str">
        <f t="shared" si="15"/>
        <v>Střední Morava</v>
      </c>
    </row>
    <row r="276" spans="1:11" x14ac:dyDescent="0.25">
      <c r="A276">
        <v>517909</v>
      </c>
      <c r="B276" t="s">
        <v>2376</v>
      </c>
      <c r="C276">
        <v>7101</v>
      </c>
      <c r="D276" t="s">
        <v>186</v>
      </c>
      <c r="E276" t="s">
        <v>2283</v>
      </c>
      <c r="F276" t="s">
        <v>2284</v>
      </c>
      <c r="G276" t="s">
        <v>2277</v>
      </c>
      <c r="H276" t="s">
        <v>2278</v>
      </c>
      <c r="I276" t="str">
        <f t="shared" si="13"/>
        <v>Olomoucký</v>
      </c>
      <c r="J276" t="str">
        <f t="shared" si="14"/>
        <v>Olomoucký</v>
      </c>
      <c r="K276" t="str">
        <f t="shared" si="15"/>
        <v>Střední Morava</v>
      </c>
    </row>
    <row r="277" spans="1:11" x14ac:dyDescent="0.25">
      <c r="A277">
        <v>518026</v>
      </c>
      <c r="B277" t="s">
        <v>2377</v>
      </c>
      <c r="C277">
        <v>7109</v>
      </c>
      <c r="D277" t="s">
        <v>2284</v>
      </c>
      <c r="E277" t="s">
        <v>2283</v>
      </c>
      <c r="F277" t="s">
        <v>2284</v>
      </c>
      <c r="G277" t="s">
        <v>2277</v>
      </c>
      <c r="H277" t="s">
        <v>2278</v>
      </c>
      <c r="I277" t="str">
        <f t="shared" si="13"/>
        <v>Olomoucký</v>
      </c>
      <c r="J277" t="str">
        <f t="shared" si="14"/>
        <v>Olomoucký</v>
      </c>
      <c r="K277" t="str">
        <f t="shared" si="15"/>
        <v>Střední Morava</v>
      </c>
    </row>
    <row r="278" spans="1:11" x14ac:dyDescent="0.25">
      <c r="A278">
        <v>519031</v>
      </c>
      <c r="B278" t="s">
        <v>2378</v>
      </c>
      <c r="C278">
        <v>7101</v>
      </c>
      <c r="D278" t="s">
        <v>186</v>
      </c>
      <c r="E278" t="s">
        <v>2283</v>
      </c>
      <c r="F278" t="s">
        <v>2284</v>
      </c>
      <c r="G278" t="s">
        <v>2277</v>
      </c>
      <c r="H278" t="s">
        <v>2278</v>
      </c>
      <c r="I278" t="str">
        <f t="shared" si="13"/>
        <v>Olomoucký</v>
      </c>
      <c r="J278" t="str">
        <f t="shared" si="14"/>
        <v>Olomoucký</v>
      </c>
      <c r="K278" t="str">
        <f t="shared" si="15"/>
        <v>Střední Morava</v>
      </c>
    </row>
    <row r="279" spans="1:11" x14ac:dyDescent="0.25">
      <c r="A279">
        <v>519146</v>
      </c>
      <c r="B279" t="s">
        <v>2379</v>
      </c>
      <c r="C279">
        <v>7109</v>
      </c>
      <c r="D279" t="s">
        <v>2284</v>
      </c>
      <c r="E279" t="s">
        <v>2283</v>
      </c>
      <c r="F279" t="s">
        <v>2284</v>
      </c>
      <c r="G279" t="s">
        <v>2277</v>
      </c>
      <c r="H279" t="s">
        <v>2278</v>
      </c>
      <c r="I279" t="str">
        <f t="shared" si="13"/>
        <v>Olomoucký</v>
      </c>
      <c r="J279" t="str">
        <f t="shared" si="14"/>
        <v>Olomoucký</v>
      </c>
      <c r="K279" t="str">
        <f t="shared" si="15"/>
        <v>Střední Morava</v>
      </c>
    </row>
    <row r="280" spans="1:11" x14ac:dyDescent="0.25">
      <c r="A280">
        <v>519651</v>
      </c>
      <c r="B280" t="s">
        <v>2380</v>
      </c>
      <c r="C280">
        <v>7109</v>
      </c>
      <c r="D280" t="s">
        <v>2284</v>
      </c>
      <c r="E280" t="s">
        <v>2283</v>
      </c>
      <c r="F280" t="s">
        <v>2284</v>
      </c>
      <c r="G280" t="s">
        <v>2277</v>
      </c>
      <c r="H280" t="s">
        <v>2278</v>
      </c>
      <c r="I280" t="str">
        <f t="shared" si="13"/>
        <v>Olomoucký</v>
      </c>
      <c r="J280" t="str">
        <f t="shared" si="14"/>
        <v>Olomoucký</v>
      </c>
      <c r="K280" t="str">
        <f t="shared" si="15"/>
        <v>Střední Morava</v>
      </c>
    </row>
    <row r="281" spans="1:11" x14ac:dyDescent="0.25">
      <c r="A281">
        <v>520047</v>
      </c>
      <c r="B281" t="s">
        <v>2381</v>
      </c>
      <c r="C281">
        <v>7109</v>
      </c>
      <c r="D281" t="s">
        <v>2284</v>
      </c>
      <c r="E281" t="s">
        <v>2283</v>
      </c>
      <c r="F281" t="s">
        <v>2284</v>
      </c>
      <c r="G281" t="s">
        <v>2277</v>
      </c>
      <c r="H281" t="s">
        <v>2278</v>
      </c>
      <c r="I281" t="str">
        <f t="shared" si="13"/>
        <v>Olomoucký</v>
      </c>
      <c r="J281" t="str">
        <f t="shared" si="14"/>
        <v>Olomoucký</v>
      </c>
      <c r="K281" t="str">
        <f t="shared" si="15"/>
        <v>Střední Morava</v>
      </c>
    </row>
    <row r="282" spans="1:11" x14ac:dyDescent="0.25">
      <c r="A282">
        <v>520306</v>
      </c>
      <c r="B282" t="s">
        <v>2382</v>
      </c>
      <c r="C282">
        <v>7101</v>
      </c>
      <c r="D282" t="s">
        <v>186</v>
      </c>
      <c r="E282" t="s">
        <v>2283</v>
      </c>
      <c r="F282" t="s">
        <v>2284</v>
      </c>
      <c r="G282" t="s">
        <v>2277</v>
      </c>
      <c r="H282" t="s">
        <v>2278</v>
      </c>
      <c r="I282" t="str">
        <f t="shared" si="13"/>
        <v>Olomoucký</v>
      </c>
      <c r="J282" t="str">
        <f t="shared" si="14"/>
        <v>Olomoucký</v>
      </c>
      <c r="K282" t="str">
        <f t="shared" si="15"/>
        <v>Střední Morava</v>
      </c>
    </row>
    <row r="283" spans="1:11" x14ac:dyDescent="0.25">
      <c r="A283">
        <v>520420</v>
      </c>
      <c r="B283" t="s">
        <v>342</v>
      </c>
      <c r="C283">
        <v>7104</v>
      </c>
      <c r="D283" t="s">
        <v>2339</v>
      </c>
      <c r="E283" t="s">
        <v>2283</v>
      </c>
      <c r="F283" t="s">
        <v>2284</v>
      </c>
      <c r="G283" t="s">
        <v>2277</v>
      </c>
      <c r="H283" t="s">
        <v>2278</v>
      </c>
      <c r="I283" t="str">
        <f t="shared" si="13"/>
        <v>Olomoucký</v>
      </c>
      <c r="J283" t="str">
        <f t="shared" si="14"/>
        <v>Olomoucký</v>
      </c>
      <c r="K283" t="str">
        <f t="shared" si="15"/>
        <v>Střední Morava</v>
      </c>
    </row>
    <row r="284" spans="1:11" x14ac:dyDescent="0.25">
      <c r="A284">
        <v>521531</v>
      </c>
      <c r="B284" t="s">
        <v>896</v>
      </c>
      <c r="C284">
        <v>7101</v>
      </c>
      <c r="D284" t="s">
        <v>186</v>
      </c>
      <c r="E284" t="s">
        <v>2283</v>
      </c>
      <c r="F284" t="s">
        <v>2284</v>
      </c>
      <c r="G284" t="s">
        <v>2277</v>
      </c>
      <c r="H284" t="s">
        <v>2278</v>
      </c>
      <c r="I284" t="str">
        <f t="shared" si="13"/>
        <v>Olomoucký</v>
      </c>
      <c r="J284" t="str">
        <f t="shared" si="14"/>
        <v>Olomoucký</v>
      </c>
      <c r="K284" t="str">
        <f t="shared" si="15"/>
        <v>Střední Morava</v>
      </c>
    </row>
    <row r="285" spans="1:11" x14ac:dyDescent="0.25">
      <c r="A285">
        <v>522775</v>
      </c>
      <c r="B285" t="s">
        <v>2383</v>
      </c>
      <c r="C285">
        <v>7101</v>
      </c>
      <c r="D285" t="s">
        <v>186</v>
      </c>
      <c r="E285" t="s">
        <v>2283</v>
      </c>
      <c r="F285" t="s">
        <v>2284</v>
      </c>
      <c r="G285" t="s">
        <v>2277</v>
      </c>
      <c r="H285" t="s">
        <v>2278</v>
      </c>
      <c r="I285" t="str">
        <f t="shared" si="13"/>
        <v>Olomoucký</v>
      </c>
      <c r="J285" t="str">
        <f t="shared" si="14"/>
        <v>Olomoucký</v>
      </c>
      <c r="K285" t="str">
        <f t="shared" si="15"/>
        <v>Střední Morava</v>
      </c>
    </row>
    <row r="286" spans="1:11" x14ac:dyDescent="0.25">
      <c r="A286">
        <v>523453</v>
      </c>
      <c r="B286" t="s">
        <v>2384</v>
      </c>
      <c r="C286">
        <v>7109</v>
      </c>
      <c r="D286" t="s">
        <v>2284</v>
      </c>
      <c r="E286" t="s">
        <v>2283</v>
      </c>
      <c r="F286" t="s">
        <v>2284</v>
      </c>
      <c r="G286" t="s">
        <v>2277</v>
      </c>
      <c r="H286" t="s">
        <v>2278</v>
      </c>
      <c r="I286" t="str">
        <f t="shared" si="13"/>
        <v>Olomoucký</v>
      </c>
      <c r="J286" t="str">
        <f t="shared" si="14"/>
        <v>Olomoucký</v>
      </c>
      <c r="K286" t="str">
        <f t="shared" si="15"/>
        <v>Střední Morava</v>
      </c>
    </row>
    <row r="287" spans="1:11" x14ac:dyDescent="0.25">
      <c r="A287">
        <v>523640</v>
      </c>
      <c r="B287" t="s">
        <v>2385</v>
      </c>
      <c r="C287">
        <v>7109</v>
      </c>
      <c r="D287" t="s">
        <v>2284</v>
      </c>
      <c r="E287" t="s">
        <v>2283</v>
      </c>
      <c r="F287" t="s">
        <v>2284</v>
      </c>
      <c r="G287" t="s">
        <v>2277</v>
      </c>
      <c r="H287" t="s">
        <v>2278</v>
      </c>
      <c r="I287" t="str">
        <f t="shared" si="13"/>
        <v>Olomoucký</v>
      </c>
      <c r="J287" t="str">
        <f t="shared" si="14"/>
        <v>Olomoucký</v>
      </c>
      <c r="K287" t="str">
        <f t="shared" si="15"/>
        <v>Střední Morava</v>
      </c>
    </row>
    <row r="288" spans="1:11" x14ac:dyDescent="0.25">
      <c r="A288">
        <v>523704</v>
      </c>
      <c r="B288" t="s">
        <v>2275</v>
      </c>
      <c r="C288">
        <v>7111</v>
      </c>
      <c r="D288" t="s">
        <v>2275</v>
      </c>
      <c r="E288" t="s">
        <v>2276</v>
      </c>
      <c r="F288" t="s">
        <v>2275</v>
      </c>
      <c r="G288" t="s">
        <v>2277</v>
      </c>
      <c r="H288" t="s">
        <v>2278</v>
      </c>
      <c r="I288" t="str">
        <f t="shared" si="13"/>
        <v>Olomoucký</v>
      </c>
      <c r="J288" t="str">
        <f t="shared" si="14"/>
        <v>Olomoucký</v>
      </c>
      <c r="K288" t="str">
        <f t="shared" si="15"/>
        <v>Střední Morava</v>
      </c>
    </row>
    <row r="289" spans="1:11" x14ac:dyDescent="0.25">
      <c r="A289">
        <v>523917</v>
      </c>
      <c r="B289" t="s">
        <v>2386</v>
      </c>
      <c r="C289">
        <v>7102</v>
      </c>
      <c r="D289" t="s">
        <v>2387</v>
      </c>
      <c r="E289" t="s">
        <v>2388</v>
      </c>
      <c r="F289" t="s">
        <v>2387</v>
      </c>
      <c r="G289" t="s">
        <v>2277</v>
      </c>
      <c r="H289" t="s">
        <v>2278</v>
      </c>
      <c r="I289" t="str">
        <f t="shared" si="13"/>
        <v>Olomoucký</v>
      </c>
      <c r="J289" t="str">
        <f t="shared" si="14"/>
        <v>Olomoucký</v>
      </c>
      <c r="K289" t="str">
        <f t="shared" si="15"/>
        <v>Střední Morava</v>
      </c>
    </row>
    <row r="290" spans="1:11" x14ac:dyDescent="0.25">
      <c r="A290">
        <v>524891</v>
      </c>
      <c r="B290" t="s">
        <v>302</v>
      </c>
      <c r="C290">
        <v>7102</v>
      </c>
      <c r="D290" t="s">
        <v>2387</v>
      </c>
      <c r="E290" t="s">
        <v>2388</v>
      </c>
      <c r="F290" t="s">
        <v>2387</v>
      </c>
      <c r="G290" t="s">
        <v>2277</v>
      </c>
      <c r="H290" t="s">
        <v>2278</v>
      </c>
      <c r="I290" t="str">
        <f t="shared" si="13"/>
        <v>Olomoucký</v>
      </c>
      <c r="J290" t="str">
        <f t="shared" si="14"/>
        <v>Olomoucký</v>
      </c>
      <c r="K290" t="str">
        <f t="shared" si="15"/>
        <v>Střední Morava</v>
      </c>
    </row>
    <row r="291" spans="1:11" x14ac:dyDescent="0.25">
      <c r="A291">
        <v>525227</v>
      </c>
      <c r="B291" t="s">
        <v>2389</v>
      </c>
      <c r="C291">
        <v>7102</v>
      </c>
      <c r="D291" t="s">
        <v>2387</v>
      </c>
      <c r="E291" t="s">
        <v>2388</v>
      </c>
      <c r="F291" t="s">
        <v>2387</v>
      </c>
      <c r="G291" t="s">
        <v>2277</v>
      </c>
      <c r="H291" t="s">
        <v>2278</v>
      </c>
      <c r="I291" t="str">
        <f t="shared" si="13"/>
        <v>Olomoucký</v>
      </c>
      <c r="J291" t="str">
        <f t="shared" si="14"/>
        <v>Olomoucký</v>
      </c>
      <c r="K291" t="str">
        <f t="shared" si="15"/>
        <v>Střední Morava</v>
      </c>
    </row>
    <row r="292" spans="1:11" x14ac:dyDescent="0.25">
      <c r="A292">
        <v>525588</v>
      </c>
      <c r="B292" t="s">
        <v>2390</v>
      </c>
      <c r="C292">
        <v>7111</v>
      </c>
      <c r="D292" t="s">
        <v>2275</v>
      </c>
      <c r="E292" t="s">
        <v>2276</v>
      </c>
      <c r="F292" t="s">
        <v>2275</v>
      </c>
      <c r="G292" t="s">
        <v>2277</v>
      </c>
      <c r="H292" t="s">
        <v>2278</v>
      </c>
      <c r="I292" t="str">
        <f t="shared" si="13"/>
        <v>Olomoucký</v>
      </c>
      <c r="J292" t="str">
        <f t="shared" si="14"/>
        <v>Olomoucký</v>
      </c>
      <c r="K292" t="str">
        <f t="shared" si="15"/>
        <v>Střední Morava</v>
      </c>
    </row>
    <row r="293" spans="1:11" x14ac:dyDescent="0.25">
      <c r="A293">
        <v>525804</v>
      </c>
      <c r="B293" t="s">
        <v>2391</v>
      </c>
      <c r="C293">
        <v>7111</v>
      </c>
      <c r="D293" t="s">
        <v>2275</v>
      </c>
      <c r="E293" t="s">
        <v>2276</v>
      </c>
      <c r="F293" t="s">
        <v>2275</v>
      </c>
      <c r="G293" t="s">
        <v>2277</v>
      </c>
      <c r="H293" t="s">
        <v>2278</v>
      </c>
      <c r="I293" t="str">
        <f t="shared" si="13"/>
        <v>Olomoucký</v>
      </c>
      <c r="J293" t="str">
        <f t="shared" si="14"/>
        <v>Olomoucký</v>
      </c>
      <c r="K293" t="str">
        <f t="shared" si="15"/>
        <v>Střední Morava</v>
      </c>
    </row>
    <row r="294" spans="1:11" x14ac:dyDescent="0.25">
      <c r="A294">
        <v>525880</v>
      </c>
      <c r="B294" t="s">
        <v>1612</v>
      </c>
      <c r="C294">
        <v>7113</v>
      </c>
      <c r="D294" t="s">
        <v>2392</v>
      </c>
      <c r="E294" t="s">
        <v>2276</v>
      </c>
      <c r="F294" t="s">
        <v>2275</v>
      </c>
      <c r="G294" t="s">
        <v>2277</v>
      </c>
      <c r="H294" t="s">
        <v>2278</v>
      </c>
      <c r="I294" t="str">
        <f t="shared" si="13"/>
        <v>Olomoucký</v>
      </c>
      <c r="J294" t="str">
        <f t="shared" si="14"/>
        <v>Olomoucký</v>
      </c>
      <c r="K294" t="str">
        <f t="shared" si="15"/>
        <v>Střední Morava</v>
      </c>
    </row>
    <row r="295" spans="1:11" x14ac:dyDescent="0.25">
      <c r="A295">
        <v>525979</v>
      </c>
      <c r="B295" t="s">
        <v>2393</v>
      </c>
      <c r="C295">
        <v>7111</v>
      </c>
      <c r="D295" t="s">
        <v>2275</v>
      </c>
      <c r="E295" t="s">
        <v>2276</v>
      </c>
      <c r="F295" t="s">
        <v>2275</v>
      </c>
      <c r="G295" t="s">
        <v>2277</v>
      </c>
      <c r="H295" t="s">
        <v>2278</v>
      </c>
      <c r="I295" t="str">
        <f t="shared" si="13"/>
        <v>Olomoucký</v>
      </c>
      <c r="J295" t="str">
        <f t="shared" si="14"/>
        <v>Olomoucký</v>
      </c>
      <c r="K295" t="str">
        <f t="shared" si="15"/>
        <v>Střední Morava</v>
      </c>
    </row>
    <row r="296" spans="1:11" x14ac:dyDescent="0.25">
      <c r="A296">
        <v>526169</v>
      </c>
      <c r="B296" t="s">
        <v>2394</v>
      </c>
      <c r="C296">
        <v>7111</v>
      </c>
      <c r="D296" t="s">
        <v>2275</v>
      </c>
      <c r="E296" t="s">
        <v>2276</v>
      </c>
      <c r="F296" t="s">
        <v>2275</v>
      </c>
      <c r="G296" t="s">
        <v>2277</v>
      </c>
      <c r="H296" t="s">
        <v>2278</v>
      </c>
      <c r="I296" t="str">
        <f t="shared" si="13"/>
        <v>Olomoucký</v>
      </c>
      <c r="J296" t="str">
        <f t="shared" si="14"/>
        <v>Olomoucký</v>
      </c>
      <c r="K296" t="str">
        <f t="shared" si="15"/>
        <v>Střední Morava</v>
      </c>
    </row>
    <row r="297" spans="1:11" x14ac:dyDescent="0.25">
      <c r="A297">
        <v>526622</v>
      </c>
      <c r="B297" t="s">
        <v>744</v>
      </c>
      <c r="C297">
        <v>2104</v>
      </c>
      <c r="D297" t="s">
        <v>3490</v>
      </c>
      <c r="E297" t="s">
        <v>3491</v>
      </c>
      <c r="F297" t="s">
        <v>3492</v>
      </c>
      <c r="G297" t="s">
        <v>3447</v>
      </c>
      <c r="H297" t="s">
        <v>3448</v>
      </c>
      <c r="I297" t="str">
        <f t="shared" si="13"/>
        <v>Středočeský</v>
      </c>
      <c r="J297" t="str">
        <f t="shared" si="14"/>
        <v>Středočeský</v>
      </c>
      <c r="K297" t="str">
        <f t="shared" si="15"/>
        <v>Střední Čechy</v>
      </c>
    </row>
    <row r="298" spans="1:11" x14ac:dyDescent="0.25">
      <c r="A298">
        <v>528196</v>
      </c>
      <c r="B298" t="s">
        <v>3493</v>
      </c>
      <c r="C298">
        <v>2112</v>
      </c>
      <c r="D298" t="s">
        <v>3492</v>
      </c>
      <c r="E298" t="s">
        <v>3491</v>
      </c>
      <c r="F298" t="s">
        <v>3492</v>
      </c>
      <c r="G298" t="s">
        <v>3447</v>
      </c>
      <c r="H298" t="s">
        <v>3448</v>
      </c>
      <c r="I298" t="str">
        <f t="shared" si="13"/>
        <v>Středočeský</v>
      </c>
      <c r="J298" t="str">
        <f t="shared" si="14"/>
        <v>Středočeský</v>
      </c>
      <c r="K298" t="str">
        <f t="shared" si="15"/>
        <v>Střední Čechy</v>
      </c>
    </row>
    <row r="299" spans="1:11" x14ac:dyDescent="0.25">
      <c r="A299">
        <v>529303</v>
      </c>
      <c r="B299" t="s">
        <v>681</v>
      </c>
      <c r="C299">
        <v>2101</v>
      </c>
      <c r="D299" t="s">
        <v>681</v>
      </c>
      <c r="E299" t="s">
        <v>3476</v>
      </c>
      <c r="F299" t="s">
        <v>681</v>
      </c>
      <c r="G299" t="s">
        <v>3447</v>
      </c>
      <c r="H299" t="s">
        <v>3448</v>
      </c>
      <c r="I299" t="str">
        <f t="shared" si="13"/>
        <v>Středočeský</v>
      </c>
      <c r="J299" t="str">
        <f t="shared" si="14"/>
        <v>Středočeský</v>
      </c>
      <c r="K299" t="str">
        <f t="shared" si="15"/>
        <v>Střední Čechy</v>
      </c>
    </row>
    <row r="300" spans="1:11" x14ac:dyDescent="0.25">
      <c r="A300">
        <v>529451</v>
      </c>
      <c r="B300" t="s">
        <v>1538</v>
      </c>
      <c r="C300">
        <v>2101</v>
      </c>
      <c r="D300" t="s">
        <v>681</v>
      </c>
      <c r="E300" t="s">
        <v>3476</v>
      </c>
      <c r="F300" t="s">
        <v>681</v>
      </c>
      <c r="G300" t="s">
        <v>3447</v>
      </c>
      <c r="H300" t="s">
        <v>3448</v>
      </c>
      <c r="I300" t="str">
        <f t="shared" si="13"/>
        <v>Středočeský</v>
      </c>
      <c r="J300" t="str">
        <f t="shared" si="14"/>
        <v>Středočeský</v>
      </c>
      <c r="K300" t="str">
        <f t="shared" si="15"/>
        <v>Střední Čechy</v>
      </c>
    </row>
    <row r="301" spans="1:11" x14ac:dyDescent="0.25">
      <c r="A301">
        <v>529478</v>
      </c>
      <c r="B301" t="s">
        <v>81</v>
      </c>
      <c r="C301">
        <v>2101</v>
      </c>
      <c r="D301" t="s">
        <v>681</v>
      </c>
      <c r="E301" t="s">
        <v>3476</v>
      </c>
      <c r="F301" t="s">
        <v>681</v>
      </c>
      <c r="G301" t="s">
        <v>3447</v>
      </c>
      <c r="H301" t="s">
        <v>3448</v>
      </c>
      <c r="I301" t="str">
        <f t="shared" si="13"/>
        <v>Středočeský</v>
      </c>
      <c r="J301" t="str">
        <f t="shared" si="14"/>
        <v>Středočeský</v>
      </c>
      <c r="K301" t="str">
        <f t="shared" si="15"/>
        <v>Střední Čechy</v>
      </c>
    </row>
    <row r="302" spans="1:11" x14ac:dyDescent="0.25">
      <c r="A302">
        <v>529486</v>
      </c>
      <c r="B302" t="s">
        <v>3494</v>
      </c>
      <c r="C302">
        <v>2125</v>
      </c>
      <c r="D302" t="s">
        <v>3495</v>
      </c>
      <c r="E302" t="s">
        <v>3476</v>
      </c>
      <c r="F302" t="s">
        <v>681</v>
      </c>
      <c r="G302" t="s">
        <v>3447</v>
      </c>
      <c r="H302" t="s">
        <v>3448</v>
      </c>
      <c r="I302" t="str">
        <f t="shared" si="13"/>
        <v>Středočeský</v>
      </c>
      <c r="J302" t="str">
        <f t="shared" si="14"/>
        <v>Středočeský</v>
      </c>
      <c r="K302" t="str">
        <f t="shared" si="15"/>
        <v>Střední Čechy</v>
      </c>
    </row>
    <row r="303" spans="1:11" x14ac:dyDescent="0.25">
      <c r="A303">
        <v>529516</v>
      </c>
      <c r="B303" t="s">
        <v>3496</v>
      </c>
      <c r="C303">
        <v>2101</v>
      </c>
      <c r="D303" t="s">
        <v>681</v>
      </c>
      <c r="E303" t="s">
        <v>3476</v>
      </c>
      <c r="F303" t="s">
        <v>681</v>
      </c>
      <c r="G303" t="s">
        <v>3447</v>
      </c>
      <c r="H303" t="s">
        <v>3448</v>
      </c>
      <c r="I303" t="str">
        <f t="shared" si="13"/>
        <v>Středočeský</v>
      </c>
      <c r="J303" t="str">
        <f t="shared" si="14"/>
        <v>Středočeský</v>
      </c>
      <c r="K303" t="str">
        <f t="shared" si="15"/>
        <v>Střední Čechy</v>
      </c>
    </row>
    <row r="304" spans="1:11" x14ac:dyDescent="0.25">
      <c r="A304">
        <v>529524</v>
      </c>
      <c r="B304" t="s">
        <v>175</v>
      </c>
      <c r="C304">
        <v>2104</v>
      </c>
      <c r="D304" t="s">
        <v>3490</v>
      </c>
      <c r="E304" t="s">
        <v>3491</v>
      </c>
      <c r="F304" t="s">
        <v>3492</v>
      </c>
      <c r="G304" t="s">
        <v>3447</v>
      </c>
      <c r="H304" t="s">
        <v>3448</v>
      </c>
      <c r="I304" t="str">
        <f t="shared" si="13"/>
        <v>Středočeský</v>
      </c>
      <c r="J304" t="str">
        <f t="shared" si="14"/>
        <v>Středočeský</v>
      </c>
      <c r="K304" t="str">
        <f t="shared" si="15"/>
        <v>Střední Čechy</v>
      </c>
    </row>
    <row r="305" spans="1:11" x14ac:dyDescent="0.25">
      <c r="A305">
        <v>529532</v>
      </c>
      <c r="B305" t="s">
        <v>3497</v>
      </c>
      <c r="C305">
        <v>2126</v>
      </c>
      <c r="D305" t="s">
        <v>3498</v>
      </c>
      <c r="E305" t="s">
        <v>3476</v>
      </c>
      <c r="F305" t="s">
        <v>681</v>
      </c>
      <c r="G305" t="s">
        <v>3447</v>
      </c>
      <c r="H305" t="s">
        <v>3448</v>
      </c>
      <c r="I305" t="str">
        <f t="shared" si="13"/>
        <v>Středočeský</v>
      </c>
      <c r="J305" t="str">
        <f t="shared" si="14"/>
        <v>Středočeský</v>
      </c>
      <c r="K305" t="str">
        <f t="shared" si="15"/>
        <v>Střední Čechy</v>
      </c>
    </row>
    <row r="306" spans="1:11" x14ac:dyDescent="0.25">
      <c r="A306">
        <v>529541</v>
      </c>
      <c r="B306" t="s">
        <v>3499</v>
      </c>
      <c r="C306">
        <v>2101</v>
      </c>
      <c r="D306" t="s">
        <v>681</v>
      </c>
      <c r="E306" t="s">
        <v>3476</v>
      </c>
      <c r="F306" t="s">
        <v>681</v>
      </c>
      <c r="G306" t="s">
        <v>3447</v>
      </c>
      <c r="H306" t="s">
        <v>3448</v>
      </c>
      <c r="I306" t="str">
        <f t="shared" si="13"/>
        <v>Středočeský</v>
      </c>
      <c r="J306" t="str">
        <f t="shared" si="14"/>
        <v>Středočeský</v>
      </c>
      <c r="K306" t="str">
        <f t="shared" si="15"/>
        <v>Střední Čechy</v>
      </c>
    </row>
    <row r="307" spans="1:11" x14ac:dyDescent="0.25">
      <c r="A307">
        <v>529559</v>
      </c>
      <c r="B307" t="s">
        <v>3500</v>
      </c>
      <c r="C307">
        <v>2104</v>
      </c>
      <c r="D307" t="s">
        <v>3490</v>
      </c>
      <c r="E307" t="s">
        <v>3491</v>
      </c>
      <c r="F307" t="s">
        <v>3492</v>
      </c>
      <c r="G307" t="s">
        <v>3447</v>
      </c>
      <c r="H307" t="s">
        <v>3448</v>
      </c>
      <c r="I307" t="str">
        <f t="shared" si="13"/>
        <v>Středočeský</v>
      </c>
      <c r="J307" t="str">
        <f t="shared" si="14"/>
        <v>Středočeský</v>
      </c>
      <c r="K307" t="str">
        <f t="shared" si="15"/>
        <v>Střední Čechy</v>
      </c>
    </row>
    <row r="308" spans="1:11" x14ac:dyDescent="0.25">
      <c r="A308">
        <v>529567</v>
      </c>
      <c r="B308" t="s">
        <v>3501</v>
      </c>
      <c r="C308">
        <v>2101</v>
      </c>
      <c r="D308" t="s">
        <v>681</v>
      </c>
      <c r="E308" t="s">
        <v>3476</v>
      </c>
      <c r="F308" t="s">
        <v>681</v>
      </c>
      <c r="G308" t="s">
        <v>3447</v>
      </c>
      <c r="H308" t="s">
        <v>3448</v>
      </c>
      <c r="I308" t="str">
        <f t="shared" si="13"/>
        <v>Středočeský</v>
      </c>
      <c r="J308" t="str">
        <f t="shared" si="14"/>
        <v>Středočeský</v>
      </c>
      <c r="K308" t="str">
        <f t="shared" si="15"/>
        <v>Střední Čechy</v>
      </c>
    </row>
    <row r="309" spans="1:11" x14ac:dyDescent="0.25">
      <c r="A309">
        <v>529575</v>
      </c>
      <c r="B309" t="s">
        <v>3502</v>
      </c>
      <c r="C309">
        <v>2114</v>
      </c>
      <c r="D309" t="s">
        <v>3503</v>
      </c>
      <c r="E309" t="s">
        <v>3504</v>
      </c>
      <c r="F309" t="s">
        <v>3503</v>
      </c>
      <c r="G309" t="s">
        <v>3447</v>
      </c>
      <c r="H309" t="s">
        <v>3448</v>
      </c>
      <c r="I309" t="str">
        <f t="shared" si="13"/>
        <v>Středočeský</v>
      </c>
      <c r="J309" t="str">
        <f t="shared" si="14"/>
        <v>Středočeský</v>
      </c>
      <c r="K309" t="str">
        <f t="shared" si="15"/>
        <v>Střední Čechy</v>
      </c>
    </row>
    <row r="310" spans="1:11" x14ac:dyDescent="0.25">
      <c r="A310">
        <v>529583</v>
      </c>
      <c r="B310" t="s">
        <v>3505</v>
      </c>
      <c r="C310">
        <v>2114</v>
      </c>
      <c r="D310" t="s">
        <v>3503</v>
      </c>
      <c r="E310" t="s">
        <v>3504</v>
      </c>
      <c r="F310" t="s">
        <v>3503</v>
      </c>
      <c r="G310" t="s">
        <v>3447</v>
      </c>
      <c r="H310" t="s">
        <v>3448</v>
      </c>
      <c r="I310" t="str">
        <f t="shared" si="13"/>
        <v>Středočeský</v>
      </c>
      <c r="J310" t="str">
        <f t="shared" si="14"/>
        <v>Středočeský</v>
      </c>
      <c r="K310" t="str">
        <f t="shared" si="15"/>
        <v>Střední Čechy</v>
      </c>
    </row>
    <row r="311" spans="1:11" x14ac:dyDescent="0.25">
      <c r="A311">
        <v>529591</v>
      </c>
      <c r="B311" t="s">
        <v>207</v>
      </c>
      <c r="C311">
        <v>2115</v>
      </c>
      <c r="D311" t="s">
        <v>3506</v>
      </c>
      <c r="E311" t="s">
        <v>3507</v>
      </c>
      <c r="F311" t="s">
        <v>3506</v>
      </c>
      <c r="G311" t="s">
        <v>3447</v>
      </c>
      <c r="H311" t="s">
        <v>3448</v>
      </c>
      <c r="I311" t="str">
        <f t="shared" si="13"/>
        <v>Středočeský</v>
      </c>
      <c r="J311" t="str">
        <f t="shared" si="14"/>
        <v>Středočeský</v>
      </c>
      <c r="K311" t="str">
        <f t="shared" si="15"/>
        <v>Střední Čechy</v>
      </c>
    </row>
    <row r="312" spans="1:11" x14ac:dyDescent="0.25">
      <c r="A312">
        <v>529605</v>
      </c>
      <c r="B312" t="s">
        <v>3508</v>
      </c>
      <c r="C312">
        <v>2116</v>
      </c>
      <c r="D312" t="s">
        <v>3509</v>
      </c>
      <c r="E312" t="s">
        <v>3507</v>
      </c>
      <c r="F312" t="s">
        <v>3506</v>
      </c>
      <c r="G312" t="s">
        <v>3447</v>
      </c>
      <c r="H312" t="s">
        <v>3448</v>
      </c>
      <c r="I312" t="str">
        <f t="shared" si="13"/>
        <v>Středočeský</v>
      </c>
      <c r="J312" t="str">
        <f t="shared" si="14"/>
        <v>Středočeský</v>
      </c>
      <c r="K312" t="str">
        <f t="shared" si="15"/>
        <v>Střední Čechy</v>
      </c>
    </row>
    <row r="313" spans="1:11" x14ac:dyDescent="0.25">
      <c r="A313">
        <v>529613</v>
      </c>
      <c r="B313" t="s">
        <v>1885</v>
      </c>
      <c r="C313">
        <v>2115</v>
      </c>
      <c r="D313" t="s">
        <v>3506</v>
      </c>
      <c r="E313" t="s">
        <v>3507</v>
      </c>
      <c r="F313" t="s">
        <v>3506</v>
      </c>
      <c r="G313" t="s">
        <v>3447</v>
      </c>
      <c r="H313" t="s">
        <v>3448</v>
      </c>
      <c r="I313" t="str">
        <f t="shared" si="13"/>
        <v>Středočeský</v>
      </c>
      <c r="J313" t="str">
        <f t="shared" si="14"/>
        <v>Středočeský</v>
      </c>
      <c r="K313" t="str">
        <f t="shared" si="15"/>
        <v>Střední Čechy</v>
      </c>
    </row>
    <row r="314" spans="1:11" x14ac:dyDescent="0.25">
      <c r="A314">
        <v>529621</v>
      </c>
      <c r="B314" t="s">
        <v>3510</v>
      </c>
      <c r="C314">
        <v>2101</v>
      </c>
      <c r="D314" t="s">
        <v>681</v>
      </c>
      <c r="E314" t="s">
        <v>3476</v>
      </c>
      <c r="F314" t="s">
        <v>681</v>
      </c>
      <c r="G314" t="s">
        <v>3447</v>
      </c>
      <c r="H314" t="s">
        <v>3448</v>
      </c>
      <c r="I314" t="str">
        <f t="shared" si="13"/>
        <v>Středočeský</v>
      </c>
      <c r="J314" t="str">
        <f t="shared" si="14"/>
        <v>Středočeský</v>
      </c>
      <c r="K314" t="str">
        <f t="shared" si="15"/>
        <v>Střední Čechy</v>
      </c>
    </row>
    <row r="315" spans="1:11" x14ac:dyDescent="0.25">
      <c r="A315">
        <v>529630</v>
      </c>
      <c r="B315" t="s">
        <v>3511</v>
      </c>
      <c r="C315">
        <v>2118</v>
      </c>
      <c r="D315" t="s">
        <v>3445</v>
      </c>
      <c r="E315" t="s">
        <v>3446</v>
      </c>
      <c r="F315" t="s">
        <v>3445</v>
      </c>
      <c r="G315" t="s">
        <v>3447</v>
      </c>
      <c r="H315" t="s">
        <v>3448</v>
      </c>
      <c r="I315" t="str">
        <f t="shared" si="13"/>
        <v>Středočeský</v>
      </c>
      <c r="J315" t="str">
        <f t="shared" si="14"/>
        <v>Středočeský</v>
      </c>
      <c r="K315" t="str">
        <f t="shared" si="15"/>
        <v>Střední Čechy</v>
      </c>
    </row>
    <row r="316" spans="1:11" x14ac:dyDescent="0.25">
      <c r="A316">
        <v>529648</v>
      </c>
      <c r="B316" t="s">
        <v>3512</v>
      </c>
      <c r="C316">
        <v>2125</v>
      </c>
      <c r="D316" t="s">
        <v>3495</v>
      </c>
      <c r="E316" t="s">
        <v>3476</v>
      </c>
      <c r="F316" t="s">
        <v>681</v>
      </c>
      <c r="G316" t="s">
        <v>3447</v>
      </c>
      <c r="H316" t="s">
        <v>3448</v>
      </c>
      <c r="I316" t="str">
        <f t="shared" si="13"/>
        <v>Středočeský</v>
      </c>
      <c r="J316" t="str">
        <f t="shared" si="14"/>
        <v>Středočeský</v>
      </c>
      <c r="K316" t="str">
        <f t="shared" si="15"/>
        <v>Střední Čechy</v>
      </c>
    </row>
    <row r="317" spans="1:11" x14ac:dyDescent="0.25">
      <c r="A317">
        <v>529656</v>
      </c>
      <c r="B317" t="s">
        <v>3513</v>
      </c>
      <c r="C317">
        <v>2122</v>
      </c>
      <c r="D317" t="s">
        <v>868</v>
      </c>
      <c r="E317" t="s">
        <v>3451</v>
      </c>
      <c r="F317" t="s">
        <v>3452</v>
      </c>
      <c r="G317" t="s">
        <v>3447</v>
      </c>
      <c r="H317" t="s">
        <v>3448</v>
      </c>
      <c r="I317" t="str">
        <f t="shared" si="13"/>
        <v>Středočeský</v>
      </c>
      <c r="J317" t="str">
        <f t="shared" si="14"/>
        <v>Středočeský</v>
      </c>
      <c r="K317" t="str">
        <f t="shared" si="15"/>
        <v>Střední Čechy</v>
      </c>
    </row>
    <row r="318" spans="1:11" x14ac:dyDescent="0.25">
      <c r="A318">
        <v>529664</v>
      </c>
      <c r="B318" t="s">
        <v>3514</v>
      </c>
      <c r="C318">
        <v>2120</v>
      </c>
      <c r="D318" t="s">
        <v>3477</v>
      </c>
      <c r="E318" t="s">
        <v>3478</v>
      </c>
      <c r="F318" t="s">
        <v>3477</v>
      </c>
      <c r="G318" t="s">
        <v>3447</v>
      </c>
      <c r="H318" t="s">
        <v>3448</v>
      </c>
      <c r="I318" t="str">
        <f t="shared" si="13"/>
        <v>Středočeský</v>
      </c>
      <c r="J318" t="str">
        <f t="shared" si="14"/>
        <v>Středočeský</v>
      </c>
      <c r="K318" t="str">
        <f t="shared" si="15"/>
        <v>Střední Čechy</v>
      </c>
    </row>
    <row r="319" spans="1:11" x14ac:dyDescent="0.25">
      <c r="A319">
        <v>529672</v>
      </c>
      <c r="B319" t="s">
        <v>3515</v>
      </c>
      <c r="C319">
        <v>2120</v>
      </c>
      <c r="D319" t="s">
        <v>3477</v>
      </c>
      <c r="E319" t="s">
        <v>3478</v>
      </c>
      <c r="F319" t="s">
        <v>3477</v>
      </c>
      <c r="G319" t="s">
        <v>3447</v>
      </c>
      <c r="H319" t="s">
        <v>3448</v>
      </c>
      <c r="I319" t="str">
        <f t="shared" si="13"/>
        <v>Středočeský</v>
      </c>
      <c r="J319" t="str">
        <f t="shared" si="14"/>
        <v>Středočeský</v>
      </c>
      <c r="K319" t="str">
        <f t="shared" si="15"/>
        <v>Střední Čechy</v>
      </c>
    </row>
    <row r="320" spans="1:11" x14ac:dyDescent="0.25">
      <c r="A320">
        <v>529681</v>
      </c>
      <c r="B320" t="s">
        <v>3516</v>
      </c>
      <c r="C320">
        <v>2120</v>
      </c>
      <c r="D320" t="s">
        <v>3477</v>
      </c>
      <c r="E320" t="s">
        <v>3478</v>
      </c>
      <c r="F320" t="s">
        <v>3477</v>
      </c>
      <c r="G320" t="s">
        <v>3447</v>
      </c>
      <c r="H320" t="s">
        <v>3448</v>
      </c>
      <c r="I320" t="str">
        <f t="shared" si="13"/>
        <v>Středočeský</v>
      </c>
      <c r="J320" t="str">
        <f t="shared" si="14"/>
        <v>Středočeský</v>
      </c>
      <c r="K320" t="str">
        <f t="shared" si="15"/>
        <v>Střední Čechy</v>
      </c>
    </row>
    <row r="321" spans="1:11" x14ac:dyDescent="0.25">
      <c r="A321">
        <v>529699</v>
      </c>
      <c r="B321" t="s">
        <v>3517</v>
      </c>
      <c r="C321">
        <v>2121</v>
      </c>
      <c r="D321" t="s">
        <v>3518</v>
      </c>
      <c r="E321" t="s">
        <v>3519</v>
      </c>
      <c r="F321" t="s">
        <v>3518</v>
      </c>
      <c r="G321" t="s">
        <v>3447</v>
      </c>
      <c r="H321" t="s">
        <v>3448</v>
      </c>
      <c r="I321" t="str">
        <f t="shared" si="13"/>
        <v>Středočeský</v>
      </c>
      <c r="J321" t="str">
        <f t="shared" si="14"/>
        <v>Středočeský</v>
      </c>
      <c r="K321" t="str">
        <f t="shared" si="15"/>
        <v>Střední Čechy</v>
      </c>
    </row>
    <row r="322" spans="1:11" x14ac:dyDescent="0.25">
      <c r="A322">
        <v>529702</v>
      </c>
      <c r="B322" t="s">
        <v>3520</v>
      </c>
      <c r="C322">
        <v>2126</v>
      </c>
      <c r="D322" t="s">
        <v>3498</v>
      </c>
      <c r="E322" t="s">
        <v>3476</v>
      </c>
      <c r="F322" t="s">
        <v>681</v>
      </c>
      <c r="G322" t="s">
        <v>3447</v>
      </c>
      <c r="H322" t="s">
        <v>3448</v>
      </c>
      <c r="I322" t="str">
        <f t="shared" si="13"/>
        <v>Středočeský</v>
      </c>
      <c r="J322" t="str">
        <f t="shared" si="14"/>
        <v>Středočeský</v>
      </c>
      <c r="K322" t="str">
        <f t="shared" si="15"/>
        <v>Střední Čechy</v>
      </c>
    </row>
    <row r="323" spans="1:11" x14ac:dyDescent="0.25">
      <c r="A323">
        <v>529711</v>
      </c>
      <c r="B323" t="s">
        <v>3521</v>
      </c>
      <c r="C323">
        <v>2121</v>
      </c>
      <c r="D323" t="s">
        <v>3518</v>
      </c>
      <c r="E323" t="s">
        <v>3519</v>
      </c>
      <c r="F323" t="s">
        <v>3518</v>
      </c>
      <c r="G323" t="s">
        <v>3447</v>
      </c>
      <c r="H323" t="s">
        <v>3448</v>
      </c>
      <c r="I323" t="str">
        <f t="shared" si="13"/>
        <v>Středočeský</v>
      </c>
      <c r="J323" t="str">
        <f t="shared" si="14"/>
        <v>Středočeský</v>
      </c>
      <c r="K323" t="str">
        <f t="shared" si="15"/>
        <v>Střední Čechy</v>
      </c>
    </row>
    <row r="324" spans="1:11" x14ac:dyDescent="0.25">
      <c r="A324">
        <v>529729</v>
      </c>
      <c r="B324" t="s">
        <v>45</v>
      </c>
      <c r="C324">
        <v>3102</v>
      </c>
      <c r="D324" t="s">
        <v>46</v>
      </c>
      <c r="E324" t="s">
        <v>47</v>
      </c>
      <c r="F324" t="s">
        <v>46</v>
      </c>
      <c r="G324" t="s">
        <v>11</v>
      </c>
      <c r="H324" t="s">
        <v>12</v>
      </c>
      <c r="I324" t="str">
        <f t="shared" ref="I324:I387" si="16">LEFT(H324, FIND(" ", H324 &amp; " ") - 1)</f>
        <v>Jihočeský</v>
      </c>
      <c r="J324" t="str">
        <f t="shared" ref="J324:J387" si="17">IF(LEFT(H324,4)="Kraj", MID(H324, FIND(" ", H324)+1, LEN(H324) - FIND(" ", H324)), LEFT(H324, FIND(" ", H324 &amp; " ") - 1))</f>
        <v>Jihočeský</v>
      </c>
      <c r="K324" t="str">
        <f t="shared" ref="K324:K387" si="18">_xlfn.XLOOKUP(H324,$N$33:$N$46,$M$33:$M$46)</f>
        <v>Jihozápad</v>
      </c>
    </row>
    <row r="325" spans="1:11" x14ac:dyDescent="0.25">
      <c r="A325">
        <v>529737</v>
      </c>
      <c r="B325" t="s">
        <v>3522</v>
      </c>
      <c r="C325">
        <v>2125</v>
      </c>
      <c r="D325" t="s">
        <v>3495</v>
      </c>
      <c r="E325" t="s">
        <v>3476</v>
      </c>
      <c r="F325" t="s">
        <v>681</v>
      </c>
      <c r="G325" t="s">
        <v>3447</v>
      </c>
      <c r="H325" t="s">
        <v>3448</v>
      </c>
      <c r="I325" t="str">
        <f t="shared" si="16"/>
        <v>Středočeský</v>
      </c>
      <c r="J325" t="str">
        <f t="shared" si="17"/>
        <v>Středočeský</v>
      </c>
      <c r="K325" t="str">
        <f t="shared" si="18"/>
        <v>Střední Čechy</v>
      </c>
    </row>
    <row r="326" spans="1:11" x14ac:dyDescent="0.25">
      <c r="A326">
        <v>529745</v>
      </c>
      <c r="B326" t="s">
        <v>3523</v>
      </c>
      <c r="C326">
        <v>2101</v>
      </c>
      <c r="D326" t="s">
        <v>681</v>
      </c>
      <c r="E326" t="s">
        <v>3476</v>
      </c>
      <c r="F326" t="s">
        <v>681</v>
      </c>
      <c r="G326" t="s">
        <v>3447</v>
      </c>
      <c r="H326" t="s">
        <v>3448</v>
      </c>
      <c r="I326" t="str">
        <f t="shared" si="16"/>
        <v>Středočeský</v>
      </c>
      <c r="J326" t="str">
        <f t="shared" si="17"/>
        <v>Středočeský</v>
      </c>
      <c r="K326" t="str">
        <f t="shared" si="18"/>
        <v>Střední Čechy</v>
      </c>
    </row>
    <row r="327" spans="1:11" x14ac:dyDescent="0.25">
      <c r="A327">
        <v>529753</v>
      </c>
      <c r="B327" t="s">
        <v>48</v>
      </c>
      <c r="C327">
        <v>3105</v>
      </c>
      <c r="D327" t="s">
        <v>14</v>
      </c>
      <c r="E327" t="s">
        <v>15</v>
      </c>
      <c r="F327" t="s">
        <v>14</v>
      </c>
      <c r="G327" t="s">
        <v>11</v>
      </c>
      <c r="H327" t="s">
        <v>12</v>
      </c>
      <c r="I327" t="str">
        <f t="shared" si="16"/>
        <v>Jihočeský</v>
      </c>
      <c r="J327" t="str">
        <f t="shared" si="17"/>
        <v>Jihočeský</v>
      </c>
      <c r="K327" t="str">
        <f t="shared" si="18"/>
        <v>Jihozápad</v>
      </c>
    </row>
    <row r="328" spans="1:11" x14ac:dyDescent="0.25">
      <c r="A328">
        <v>529761</v>
      </c>
      <c r="B328" t="s">
        <v>49</v>
      </c>
      <c r="C328">
        <v>3105</v>
      </c>
      <c r="D328" t="s">
        <v>14</v>
      </c>
      <c r="E328" t="s">
        <v>15</v>
      </c>
      <c r="F328" t="s">
        <v>14</v>
      </c>
      <c r="G328" t="s">
        <v>11</v>
      </c>
      <c r="H328" t="s">
        <v>12</v>
      </c>
      <c r="I328" t="str">
        <f t="shared" si="16"/>
        <v>Jihočeský</v>
      </c>
      <c r="J328" t="str">
        <f t="shared" si="17"/>
        <v>Jihočeský</v>
      </c>
      <c r="K328" t="str">
        <f t="shared" si="18"/>
        <v>Jihozápad</v>
      </c>
    </row>
    <row r="329" spans="1:11" x14ac:dyDescent="0.25">
      <c r="A329">
        <v>529770</v>
      </c>
      <c r="B329" t="s">
        <v>59</v>
      </c>
      <c r="C329">
        <v>2125</v>
      </c>
      <c r="D329" t="s">
        <v>3495</v>
      </c>
      <c r="E329" t="s">
        <v>3476</v>
      </c>
      <c r="F329" t="s">
        <v>681</v>
      </c>
      <c r="G329" t="s">
        <v>3447</v>
      </c>
      <c r="H329" t="s">
        <v>3448</v>
      </c>
      <c r="I329" t="str">
        <f t="shared" si="16"/>
        <v>Středočeský</v>
      </c>
      <c r="J329" t="str">
        <f t="shared" si="17"/>
        <v>Středočeský</v>
      </c>
      <c r="K329" t="str">
        <f t="shared" si="18"/>
        <v>Střední Čechy</v>
      </c>
    </row>
    <row r="330" spans="1:11" x14ac:dyDescent="0.25">
      <c r="A330">
        <v>529788</v>
      </c>
      <c r="B330" t="s">
        <v>3524</v>
      </c>
      <c r="C330">
        <v>2125</v>
      </c>
      <c r="D330" t="s">
        <v>3495</v>
      </c>
      <c r="E330" t="s">
        <v>3476</v>
      </c>
      <c r="F330" t="s">
        <v>681</v>
      </c>
      <c r="G330" t="s">
        <v>3447</v>
      </c>
      <c r="H330" t="s">
        <v>3448</v>
      </c>
      <c r="I330" t="str">
        <f t="shared" si="16"/>
        <v>Středočeský</v>
      </c>
      <c r="J330" t="str">
        <f t="shared" si="17"/>
        <v>Středočeský</v>
      </c>
      <c r="K330" t="str">
        <f t="shared" si="18"/>
        <v>Střední Čechy</v>
      </c>
    </row>
    <row r="331" spans="1:11" x14ac:dyDescent="0.25">
      <c r="A331">
        <v>529796</v>
      </c>
      <c r="B331" t="s">
        <v>3525</v>
      </c>
      <c r="C331">
        <v>2101</v>
      </c>
      <c r="D331" t="s">
        <v>681</v>
      </c>
      <c r="E331" t="s">
        <v>3476</v>
      </c>
      <c r="F331" t="s">
        <v>681</v>
      </c>
      <c r="G331" t="s">
        <v>3447</v>
      </c>
      <c r="H331" t="s">
        <v>3448</v>
      </c>
      <c r="I331" t="str">
        <f t="shared" si="16"/>
        <v>Středočeský</v>
      </c>
      <c r="J331" t="str">
        <f t="shared" si="17"/>
        <v>Středočeský</v>
      </c>
      <c r="K331" t="str">
        <f t="shared" si="18"/>
        <v>Střední Čechy</v>
      </c>
    </row>
    <row r="332" spans="1:11" x14ac:dyDescent="0.25">
      <c r="A332">
        <v>529818</v>
      </c>
      <c r="B332" t="s">
        <v>3526</v>
      </c>
      <c r="C332">
        <v>2101</v>
      </c>
      <c r="D332" t="s">
        <v>681</v>
      </c>
      <c r="E332" t="s">
        <v>3476</v>
      </c>
      <c r="F332" t="s">
        <v>681</v>
      </c>
      <c r="G332" t="s">
        <v>3447</v>
      </c>
      <c r="H332" t="s">
        <v>3448</v>
      </c>
      <c r="I332" t="str">
        <f t="shared" si="16"/>
        <v>Středočeský</v>
      </c>
      <c r="J332" t="str">
        <f t="shared" si="17"/>
        <v>Středočeský</v>
      </c>
      <c r="K332" t="str">
        <f t="shared" si="18"/>
        <v>Střední Čechy</v>
      </c>
    </row>
    <row r="333" spans="1:11" x14ac:dyDescent="0.25">
      <c r="A333">
        <v>529826</v>
      </c>
      <c r="B333" t="s">
        <v>4704</v>
      </c>
      <c r="C333">
        <v>6110</v>
      </c>
      <c r="D333" t="s">
        <v>4690</v>
      </c>
      <c r="E333" t="s">
        <v>4691</v>
      </c>
      <c r="F333" t="s">
        <v>4690</v>
      </c>
      <c r="G333" t="s">
        <v>4687</v>
      </c>
      <c r="H333" t="s">
        <v>4688</v>
      </c>
      <c r="I333" t="str">
        <f t="shared" si="16"/>
        <v>Kraj</v>
      </c>
      <c r="J333" t="str">
        <f t="shared" si="17"/>
        <v>Vysočina</v>
      </c>
      <c r="K333" t="str">
        <f t="shared" si="18"/>
        <v>Jihovýchod</v>
      </c>
    </row>
    <row r="334" spans="1:11" x14ac:dyDescent="0.25">
      <c r="A334">
        <v>529834</v>
      </c>
      <c r="B334" t="s">
        <v>616</v>
      </c>
      <c r="C334">
        <v>6110</v>
      </c>
      <c r="D334" t="s">
        <v>4690</v>
      </c>
      <c r="E334" t="s">
        <v>4691</v>
      </c>
      <c r="F334" t="s">
        <v>4690</v>
      </c>
      <c r="G334" t="s">
        <v>4687</v>
      </c>
      <c r="H334" t="s">
        <v>4688</v>
      </c>
      <c r="I334" t="str">
        <f t="shared" si="16"/>
        <v>Kraj</v>
      </c>
      <c r="J334" t="str">
        <f t="shared" si="17"/>
        <v>Vysočina</v>
      </c>
      <c r="K334" t="str">
        <f t="shared" si="18"/>
        <v>Jihovýchod</v>
      </c>
    </row>
    <row r="335" spans="1:11" x14ac:dyDescent="0.25">
      <c r="A335">
        <v>529842</v>
      </c>
      <c r="B335" t="s">
        <v>189</v>
      </c>
      <c r="C335">
        <v>2126</v>
      </c>
      <c r="D335" t="s">
        <v>3498</v>
      </c>
      <c r="E335" t="s">
        <v>3476</v>
      </c>
      <c r="F335" t="s">
        <v>681</v>
      </c>
      <c r="G335" t="s">
        <v>3447</v>
      </c>
      <c r="H335" t="s">
        <v>3448</v>
      </c>
      <c r="I335" t="str">
        <f t="shared" si="16"/>
        <v>Středočeský</v>
      </c>
      <c r="J335" t="str">
        <f t="shared" si="17"/>
        <v>Středočeský</v>
      </c>
      <c r="K335" t="str">
        <f t="shared" si="18"/>
        <v>Střední Čechy</v>
      </c>
    </row>
    <row r="336" spans="1:11" x14ac:dyDescent="0.25">
      <c r="A336">
        <v>529851</v>
      </c>
      <c r="B336" t="s">
        <v>986</v>
      </c>
      <c r="C336">
        <v>2125</v>
      </c>
      <c r="D336" t="s">
        <v>3495</v>
      </c>
      <c r="E336" t="s">
        <v>3476</v>
      </c>
      <c r="F336" t="s">
        <v>681</v>
      </c>
      <c r="G336" t="s">
        <v>3447</v>
      </c>
      <c r="H336" t="s">
        <v>3448</v>
      </c>
      <c r="I336" t="str">
        <f t="shared" si="16"/>
        <v>Středočeský</v>
      </c>
      <c r="J336" t="str">
        <f t="shared" si="17"/>
        <v>Středočeský</v>
      </c>
      <c r="K336" t="str">
        <f t="shared" si="18"/>
        <v>Střední Čechy</v>
      </c>
    </row>
    <row r="337" spans="1:11" x14ac:dyDescent="0.25">
      <c r="A337">
        <v>529869</v>
      </c>
      <c r="B337" t="s">
        <v>4705</v>
      </c>
      <c r="C337">
        <v>6109</v>
      </c>
      <c r="D337" t="s">
        <v>4706</v>
      </c>
      <c r="E337" t="s">
        <v>4691</v>
      </c>
      <c r="F337" t="s">
        <v>4690</v>
      </c>
      <c r="G337" t="s">
        <v>4687</v>
      </c>
      <c r="H337" t="s">
        <v>4688</v>
      </c>
      <c r="I337" t="str">
        <f t="shared" si="16"/>
        <v>Kraj</v>
      </c>
      <c r="J337" t="str">
        <f t="shared" si="17"/>
        <v>Vysočina</v>
      </c>
      <c r="K337" t="str">
        <f t="shared" si="18"/>
        <v>Jihovýchod</v>
      </c>
    </row>
    <row r="338" spans="1:11" x14ac:dyDescent="0.25">
      <c r="A338">
        <v>529877</v>
      </c>
      <c r="B338" t="s">
        <v>50</v>
      </c>
      <c r="C338">
        <v>3107</v>
      </c>
      <c r="D338" t="s">
        <v>39</v>
      </c>
      <c r="E338" t="s">
        <v>37</v>
      </c>
      <c r="F338" t="s">
        <v>36</v>
      </c>
      <c r="G338" t="s">
        <v>11</v>
      </c>
      <c r="H338" t="s">
        <v>12</v>
      </c>
      <c r="I338" t="str">
        <f t="shared" si="16"/>
        <v>Jihočeský</v>
      </c>
      <c r="J338" t="str">
        <f t="shared" si="17"/>
        <v>Jihočeský</v>
      </c>
      <c r="K338" t="str">
        <f t="shared" si="18"/>
        <v>Jihozápad</v>
      </c>
    </row>
    <row r="339" spans="1:11" x14ac:dyDescent="0.25">
      <c r="A339">
        <v>529885</v>
      </c>
      <c r="B339" t="s">
        <v>51</v>
      </c>
      <c r="C339">
        <v>3107</v>
      </c>
      <c r="D339" t="s">
        <v>39</v>
      </c>
      <c r="E339" t="s">
        <v>37</v>
      </c>
      <c r="F339" t="s">
        <v>36</v>
      </c>
      <c r="G339" t="s">
        <v>11</v>
      </c>
      <c r="H339" t="s">
        <v>12</v>
      </c>
      <c r="I339" t="str">
        <f t="shared" si="16"/>
        <v>Jihočeský</v>
      </c>
      <c r="J339" t="str">
        <f t="shared" si="17"/>
        <v>Jihočeský</v>
      </c>
      <c r="K339" t="str">
        <f t="shared" si="18"/>
        <v>Jihozápad</v>
      </c>
    </row>
    <row r="340" spans="1:11" x14ac:dyDescent="0.25">
      <c r="A340">
        <v>529893</v>
      </c>
      <c r="B340" t="s">
        <v>52</v>
      </c>
      <c r="C340">
        <v>3116</v>
      </c>
      <c r="D340" t="s">
        <v>53</v>
      </c>
      <c r="E340" t="s">
        <v>54</v>
      </c>
      <c r="F340" t="s">
        <v>55</v>
      </c>
      <c r="G340" t="s">
        <v>11</v>
      </c>
      <c r="H340" t="s">
        <v>12</v>
      </c>
      <c r="I340" t="str">
        <f t="shared" si="16"/>
        <v>Jihočeský</v>
      </c>
      <c r="J340" t="str">
        <f t="shared" si="17"/>
        <v>Jihočeský</v>
      </c>
      <c r="K340" t="str">
        <f t="shared" si="18"/>
        <v>Jihozápad</v>
      </c>
    </row>
    <row r="341" spans="1:11" x14ac:dyDescent="0.25">
      <c r="A341">
        <v>529907</v>
      </c>
      <c r="B341" t="s">
        <v>3527</v>
      </c>
      <c r="C341">
        <v>2125</v>
      </c>
      <c r="D341" t="s">
        <v>3495</v>
      </c>
      <c r="E341" t="s">
        <v>3476</v>
      </c>
      <c r="F341" t="s">
        <v>681</v>
      </c>
      <c r="G341" t="s">
        <v>3447</v>
      </c>
      <c r="H341" t="s">
        <v>3448</v>
      </c>
      <c r="I341" t="str">
        <f t="shared" si="16"/>
        <v>Středočeský</v>
      </c>
      <c r="J341" t="str">
        <f t="shared" si="17"/>
        <v>Středočeský</v>
      </c>
      <c r="K341" t="str">
        <f t="shared" si="18"/>
        <v>Střední Čechy</v>
      </c>
    </row>
    <row r="342" spans="1:11" x14ac:dyDescent="0.25">
      <c r="A342">
        <v>529915</v>
      </c>
      <c r="B342" t="s">
        <v>56</v>
      </c>
      <c r="C342">
        <v>3116</v>
      </c>
      <c r="D342" t="s">
        <v>53</v>
      </c>
      <c r="E342" t="s">
        <v>54</v>
      </c>
      <c r="F342" t="s">
        <v>55</v>
      </c>
      <c r="G342" t="s">
        <v>11</v>
      </c>
      <c r="H342" t="s">
        <v>12</v>
      </c>
      <c r="I342" t="str">
        <f t="shared" si="16"/>
        <v>Jihočeský</v>
      </c>
      <c r="J342" t="str">
        <f t="shared" si="17"/>
        <v>Jihočeský</v>
      </c>
      <c r="K342" t="str">
        <f t="shared" si="18"/>
        <v>Jihozápad</v>
      </c>
    </row>
    <row r="343" spans="1:11" x14ac:dyDescent="0.25">
      <c r="A343">
        <v>529923</v>
      </c>
      <c r="B343" t="s">
        <v>57</v>
      </c>
      <c r="C343">
        <v>3116</v>
      </c>
      <c r="D343" t="s">
        <v>53</v>
      </c>
      <c r="E343" t="s">
        <v>54</v>
      </c>
      <c r="F343" t="s">
        <v>55</v>
      </c>
      <c r="G343" t="s">
        <v>11</v>
      </c>
      <c r="H343" t="s">
        <v>12</v>
      </c>
      <c r="I343" t="str">
        <f t="shared" si="16"/>
        <v>Jihočeský</v>
      </c>
      <c r="J343" t="str">
        <f t="shared" si="17"/>
        <v>Jihočeský</v>
      </c>
      <c r="K343" t="str">
        <f t="shared" si="18"/>
        <v>Jihozápad</v>
      </c>
    </row>
    <row r="344" spans="1:11" x14ac:dyDescent="0.25">
      <c r="A344">
        <v>529931</v>
      </c>
      <c r="B344" t="s">
        <v>3528</v>
      </c>
      <c r="C344">
        <v>2125</v>
      </c>
      <c r="D344" t="s">
        <v>3495</v>
      </c>
      <c r="E344" t="s">
        <v>3476</v>
      </c>
      <c r="F344" t="s">
        <v>681</v>
      </c>
      <c r="G344" t="s">
        <v>3447</v>
      </c>
      <c r="H344" t="s">
        <v>3448</v>
      </c>
      <c r="I344" t="str">
        <f t="shared" si="16"/>
        <v>Středočeský</v>
      </c>
      <c r="J344" t="str">
        <f t="shared" si="17"/>
        <v>Středočeský</v>
      </c>
      <c r="K344" t="str">
        <f t="shared" si="18"/>
        <v>Střední Čechy</v>
      </c>
    </row>
    <row r="345" spans="1:11" x14ac:dyDescent="0.25">
      <c r="A345">
        <v>529940</v>
      </c>
      <c r="B345" t="s">
        <v>2069</v>
      </c>
      <c r="C345">
        <v>2101</v>
      </c>
      <c r="D345" t="s">
        <v>681</v>
      </c>
      <c r="E345" t="s">
        <v>3476</v>
      </c>
      <c r="F345" t="s">
        <v>681</v>
      </c>
      <c r="G345" t="s">
        <v>3447</v>
      </c>
      <c r="H345" t="s">
        <v>3448</v>
      </c>
      <c r="I345" t="str">
        <f t="shared" si="16"/>
        <v>Středočeský</v>
      </c>
      <c r="J345" t="str">
        <f t="shared" si="17"/>
        <v>Středočeský</v>
      </c>
      <c r="K345" t="str">
        <f t="shared" si="18"/>
        <v>Střední Čechy</v>
      </c>
    </row>
    <row r="346" spans="1:11" x14ac:dyDescent="0.25">
      <c r="A346">
        <v>529958</v>
      </c>
      <c r="B346" t="s">
        <v>3529</v>
      </c>
      <c r="C346">
        <v>2101</v>
      </c>
      <c r="D346" t="s">
        <v>681</v>
      </c>
      <c r="E346" t="s">
        <v>3476</v>
      </c>
      <c r="F346" t="s">
        <v>681</v>
      </c>
      <c r="G346" t="s">
        <v>3447</v>
      </c>
      <c r="H346" t="s">
        <v>3448</v>
      </c>
      <c r="I346" t="str">
        <f t="shared" si="16"/>
        <v>Středočeský</v>
      </c>
      <c r="J346" t="str">
        <f t="shared" si="17"/>
        <v>Středočeský</v>
      </c>
      <c r="K346" t="str">
        <f t="shared" si="18"/>
        <v>Střední Čechy</v>
      </c>
    </row>
    <row r="347" spans="1:11" x14ac:dyDescent="0.25">
      <c r="A347">
        <v>529966</v>
      </c>
      <c r="B347" t="s">
        <v>58</v>
      </c>
      <c r="C347">
        <v>3101</v>
      </c>
      <c r="D347" t="s">
        <v>41</v>
      </c>
      <c r="E347" t="s">
        <v>42</v>
      </c>
      <c r="F347" t="s">
        <v>43</v>
      </c>
      <c r="G347" t="s">
        <v>11</v>
      </c>
      <c r="H347" t="s">
        <v>12</v>
      </c>
      <c r="I347" t="str">
        <f t="shared" si="16"/>
        <v>Jihočeský</v>
      </c>
      <c r="J347" t="str">
        <f t="shared" si="17"/>
        <v>Jihočeský</v>
      </c>
      <c r="K347" t="str">
        <f t="shared" si="18"/>
        <v>Jihozápad</v>
      </c>
    </row>
    <row r="348" spans="1:11" x14ac:dyDescent="0.25">
      <c r="A348">
        <v>529974</v>
      </c>
      <c r="B348" t="s">
        <v>3530</v>
      </c>
      <c r="C348">
        <v>2101</v>
      </c>
      <c r="D348" t="s">
        <v>681</v>
      </c>
      <c r="E348" t="s">
        <v>3476</v>
      </c>
      <c r="F348" t="s">
        <v>681</v>
      </c>
      <c r="G348" t="s">
        <v>3447</v>
      </c>
      <c r="H348" t="s">
        <v>3448</v>
      </c>
      <c r="I348" t="str">
        <f t="shared" si="16"/>
        <v>Středočeský</v>
      </c>
      <c r="J348" t="str">
        <f t="shared" si="17"/>
        <v>Středočeský</v>
      </c>
      <c r="K348" t="str">
        <f t="shared" si="18"/>
        <v>Střední Čechy</v>
      </c>
    </row>
    <row r="349" spans="1:11" x14ac:dyDescent="0.25">
      <c r="A349">
        <v>529982</v>
      </c>
      <c r="B349" t="s">
        <v>59</v>
      </c>
      <c r="C349">
        <v>3101</v>
      </c>
      <c r="D349" t="s">
        <v>41</v>
      </c>
      <c r="E349" t="s">
        <v>42</v>
      </c>
      <c r="F349" t="s">
        <v>43</v>
      </c>
      <c r="G349" t="s">
        <v>11</v>
      </c>
      <c r="H349" t="s">
        <v>12</v>
      </c>
      <c r="I349" t="str">
        <f t="shared" si="16"/>
        <v>Jihočeský</v>
      </c>
      <c r="J349" t="str">
        <f t="shared" si="17"/>
        <v>Jihočeský</v>
      </c>
      <c r="K349" t="str">
        <f t="shared" si="18"/>
        <v>Jihozápad</v>
      </c>
    </row>
    <row r="350" spans="1:11" x14ac:dyDescent="0.25">
      <c r="A350">
        <v>529991</v>
      </c>
      <c r="B350" t="s">
        <v>3531</v>
      </c>
      <c r="C350">
        <v>2101</v>
      </c>
      <c r="D350" t="s">
        <v>681</v>
      </c>
      <c r="E350" t="s">
        <v>3476</v>
      </c>
      <c r="F350" t="s">
        <v>681</v>
      </c>
      <c r="G350" t="s">
        <v>3447</v>
      </c>
      <c r="H350" t="s">
        <v>3448</v>
      </c>
      <c r="I350" t="str">
        <f t="shared" si="16"/>
        <v>Středočeský</v>
      </c>
      <c r="J350" t="str">
        <f t="shared" si="17"/>
        <v>Středočeský</v>
      </c>
      <c r="K350" t="str">
        <f t="shared" si="18"/>
        <v>Střední Čechy</v>
      </c>
    </row>
    <row r="351" spans="1:11" x14ac:dyDescent="0.25">
      <c r="A351">
        <v>530000</v>
      </c>
      <c r="B351" t="s">
        <v>3532</v>
      </c>
      <c r="C351">
        <v>2125</v>
      </c>
      <c r="D351" t="s">
        <v>3495</v>
      </c>
      <c r="E351" t="s">
        <v>3476</v>
      </c>
      <c r="F351" t="s">
        <v>681</v>
      </c>
      <c r="G351" t="s">
        <v>3447</v>
      </c>
      <c r="H351" t="s">
        <v>3448</v>
      </c>
      <c r="I351" t="str">
        <f t="shared" si="16"/>
        <v>Středočeský</v>
      </c>
      <c r="J351" t="str">
        <f t="shared" si="17"/>
        <v>Středočeský</v>
      </c>
      <c r="K351" t="str">
        <f t="shared" si="18"/>
        <v>Střední Čechy</v>
      </c>
    </row>
    <row r="352" spans="1:11" x14ac:dyDescent="0.25">
      <c r="A352">
        <v>530018</v>
      </c>
      <c r="B352" t="s">
        <v>60</v>
      </c>
      <c r="C352">
        <v>3101</v>
      </c>
      <c r="D352" t="s">
        <v>41</v>
      </c>
      <c r="E352" t="s">
        <v>42</v>
      </c>
      <c r="F352" t="s">
        <v>43</v>
      </c>
      <c r="G352" t="s">
        <v>11</v>
      </c>
      <c r="H352" t="s">
        <v>12</v>
      </c>
      <c r="I352" t="str">
        <f t="shared" si="16"/>
        <v>Jihočeský</v>
      </c>
      <c r="J352" t="str">
        <f t="shared" si="17"/>
        <v>Jihočeský</v>
      </c>
      <c r="K352" t="str">
        <f t="shared" si="18"/>
        <v>Jihozápad</v>
      </c>
    </row>
    <row r="353" spans="1:11" x14ac:dyDescent="0.25">
      <c r="A353">
        <v>530026</v>
      </c>
      <c r="B353" t="s">
        <v>3533</v>
      </c>
      <c r="C353">
        <v>2125</v>
      </c>
      <c r="D353" t="s">
        <v>3495</v>
      </c>
      <c r="E353" t="s">
        <v>3476</v>
      </c>
      <c r="F353" t="s">
        <v>681</v>
      </c>
      <c r="G353" t="s">
        <v>3447</v>
      </c>
      <c r="H353" t="s">
        <v>3448</v>
      </c>
      <c r="I353" t="str">
        <f t="shared" si="16"/>
        <v>Středočeský</v>
      </c>
      <c r="J353" t="str">
        <f t="shared" si="17"/>
        <v>Středočeský</v>
      </c>
      <c r="K353" t="str">
        <f t="shared" si="18"/>
        <v>Střední Čechy</v>
      </c>
    </row>
    <row r="354" spans="1:11" x14ac:dyDescent="0.25">
      <c r="A354">
        <v>530034</v>
      </c>
      <c r="B354" t="s">
        <v>61</v>
      </c>
      <c r="C354">
        <v>3117</v>
      </c>
      <c r="D354" t="s">
        <v>62</v>
      </c>
      <c r="E354" t="s">
        <v>42</v>
      </c>
      <c r="F354" t="s">
        <v>43</v>
      </c>
      <c r="G354" t="s">
        <v>11</v>
      </c>
      <c r="H354" t="s">
        <v>12</v>
      </c>
      <c r="I354" t="str">
        <f t="shared" si="16"/>
        <v>Jihočeský</v>
      </c>
      <c r="J354" t="str">
        <f t="shared" si="17"/>
        <v>Jihočeský</v>
      </c>
      <c r="K354" t="str">
        <f t="shared" si="18"/>
        <v>Jihozápad</v>
      </c>
    </row>
    <row r="355" spans="1:11" x14ac:dyDescent="0.25">
      <c r="A355">
        <v>530042</v>
      </c>
      <c r="B355" t="s">
        <v>63</v>
      </c>
      <c r="C355">
        <v>3110</v>
      </c>
      <c r="D355" t="s">
        <v>64</v>
      </c>
      <c r="E355" t="s">
        <v>65</v>
      </c>
      <c r="F355" t="s">
        <v>66</v>
      </c>
      <c r="G355" t="s">
        <v>11</v>
      </c>
      <c r="H355" t="s">
        <v>12</v>
      </c>
      <c r="I355" t="str">
        <f t="shared" si="16"/>
        <v>Jihočeský</v>
      </c>
      <c r="J355" t="str">
        <f t="shared" si="17"/>
        <v>Jihočeský</v>
      </c>
      <c r="K355" t="str">
        <f t="shared" si="18"/>
        <v>Jihozápad</v>
      </c>
    </row>
    <row r="356" spans="1:11" x14ac:dyDescent="0.25">
      <c r="A356">
        <v>530051</v>
      </c>
      <c r="B356" t="s">
        <v>2581</v>
      </c>
      <c r="C356">
        <v>2101</v>
      </c>
      <c r="D356" t="s">
        <v>681</v>
      </c>
      <c r="E356" t="s">
        <v>3476</v>
      </c>
      <c r="F356" t="s">
        <v>681</v>
      </c>
      <c r="G356" t="s">
        <v>3447</v>
      </c>
      <c r="H356" t="s">
        <v>3448</v>
      </c>
      <c r="I356" t="str">
        <f t="shared" si="16"/>
        <v>Středočeský</v>
      </c>
      <c r="J356" t="str">
        <f t="shared" si="17"/>
        <v>Středočeský</v>
      </c>
      <c r="K356" t="str">
        <f t="shared" si="18"/>
        <v>Střední Čechy</v>
      </c>
    </row>
    <row r="357" spans="1:11" x14ac:dyDescent="0.25">
      <c r="A357">
        <v>530069</v>
      </c>
      <c r="B357" t="s">
        <v>3534</v>
      </c>
      <c r="C357">
        <v>2125</v>
      </c>
      <c r="D357" t="s">
        <v>3495</v>
      </c>
      <c r="E357" t="s">
        <v>3476</v>
      </c>
      <c r="F357" t="s">
        <v>681</v>
      </c>
      <c r="G357" t="s">
        <v>3447</v>
      </c>
      <c r="H357" t="s">
        <v>3448</v>
      </c>
      <c r="I357" t="str">
        <f t="shared" si="16"/>
        <v>Středočeský</v>
      </c>
      <c r="J357" t="str">
        <f t="shared" si="17"/>
        <v>Středočeský</v>
      </c>
      <c r="K357" t="str">
        <f t="shared" si="18"/>
        <v>Střední Čechy</v>
      </c>
    </row>
    <row r="358" spans="1:11" x14ac:dyDescent="0.25">
      <c r="A358">
        <v>530085</v>
      </c>
      <c r="B358" t="s">
        <v>3017</v>
      </c>
      <c r="C358">
        <v>3214</v>
      </c>
      <c r="D358" t="s">
        <v>2377</v>
      </c>
      <c r="E358" t="s">
        <v>3018</v>
      </c>
      <c r="F358" t="s">
        <v>3019</v>
      </c>
      <c r="G358" t="s">
        <v>3012</v>
      </c>
      <c r="H358" t="s">
        <v>3013</v>
      </c>
      <c r="I358" t="str">
        <f t="shared" si="16"/>
        <v>Plzeňský</v>
      </c>
      <c r="J358" t="str">
        <f t="shared" si="17"/>
        <v>Plzeňský</v>
      </c>
      <c r="K358" t="str">
        <f t="shared" si="18"/>
        <v>Jihozápad</v>
      </c>
    </row>
    <row r="359" spans="1:11" x14ac:dyDescent="0.25">
      <c r="A359">
        <v>530093</v>
      </c>
      <c r="B359" t="s">
        <v>1357</v>
      </c>
      <c r="C359">
        <v>2125</v>
      </c>
      <c r="D359" t="s">
        <v>3495</v>
      </c>
      <c r="E359" t="s">
        <v>3476</v>
      </c>
      <c r="F359" t="s">
        <v>681</v>
      </c>
      <c r="G359" t="s">
        <v>3447</v>
      </c>
      <c r="H359" t="s">
        <v>3448</v>
      </c>
      <c r="I359" t="str">
        <f t="shared" si="16"/>
        <v>Středočeský</v>
      </c>
      <c r="J359" t="str">
        <f t="shared" si="17"/>
        <v>Středočeský</v>
      </c>
      <c r="K359" t="str">
        <f t="shared" si="18"/>
        <v>Střední Čechy</v>
      </c>
    </row>
    <row r="360" spans="1:11" x14ac:dyDescent="0.25">
      <c r="A360">
        <v>530107</v>
      </c>
      <c r="B360" t="s">
        <v>3535</v>
      </c>
      <c r="C360">
        <v>2125</v>
      </c>
      <c r="D360" t="s">
        <v>3495</v>
      </c>
      <c r="E360" t="s">
        <v>3476</v>
      </c>
      <c r="F360" t="s">
        <v>681</v>
      </c>
      <c r="G360" t="s">
        <v>3447</v>
      </c>
      <c r="H360" t="s">
        <v>3448</v>
      </c>
      <c r="I360" t="str">
        <f t="shared" si="16"/>
        <v>Středočeský</v>
      </c>
      <c r="J360" t="str">
        <f t="shared" si="17"/>
        <v>Středočeský</v>
      </c>
      <c r="K360" t="str">
        <f t="shared" si="18"/>
        <v>Střední Čechy</v>
      </c>
    </row>
    <row r="361" spans="1:11" x14ac:dyDescent="0.25">
      <c r="A361">
        <v>530115</v>
      </c>
      <c r="B361" t="s">
        <v>1892</v>
      </c>
      <c r="C361">
        <v>2101</v>
      </c>
      <c r="D361" t="s">
        <v>681</v>
      </c>
      <c r="E361" t="s">
        <v>3476</v>
      </c>
      <c r="F361" t="s">
        <v>681</v>
      </c>
      <c r="G361" t="s">
        <v>3447</v>
      </c>
      <c r="H361" t="s">
        <v>3448</v>
      </c>
      <c r="I361" t="str">
        <f t="shared" si="16"/>
        <v>Středočeský</v>
      </c>
      <c r="J361" t="str">
        <f t="shared" si="17"/>
        <v>Středočeský</v>
      </c>
      <c r="K361" t="str">
        <f t="shared" si="18"/>
        <v>Střední Čechy</v>
      </c>
    </row>
    <row r="362" spans="1:11" x14ac:dyDescent="0.25">
      <c r="A362">
        <v>530123</v>
      </c>
      <c r="B362" t="s">
        <v>3020</v>
      </c>
      <c r="C362">
        <v>3214</v>
      </c>
      <c r="D362" t="s">
        <v>2377</v>
      </c>
      <c r="E362" t="s">
        <v>3018</v>
      </c>
      <c r="F362" t="s">
        <v>3019</v>
      </c>
      <c r="G362" t="s">
        <v>3012</v>
      </c>
      <c r="H362" t="s">
        <v>3013</v>
      </c>
      <c r="I362" t="str">
        <f t="shared" si="16"/>
        <v>Plzeňský</v>
      </c>
      <c r="J362" t="str">
        <f t="shared" si="17"/>
        <v>Plzeňský</v>
      </c>
      <c r="K362" t="str">
        <f t="shared" si="18"/>
        <v>Jihozápad</v>
      </c>
    </row>
    <row r="363" spans="1:11" x14ac:dyDescent="0.25">
      <c r="A363">
        <v>530131</v>
      </c>
      <c r="B363" t="s">
        <v>2365</v>
      </c>
      <c r="C363">
        <v>3212</v>
      </c>
      <c r="D363" t="s">
        <v>3021</v>
      </c>
      <c r="E363" t="s">
        <v>3022</v>
      </c>
      <c r="F363" t="s">
        <v>3023</v>
      </c>
      <c r="G363" t="s">
        <v>3012</v>
      </c>
      <c r="H363" t="s">
        <v>3013</v>
      </c>
      <c r="I363" t="str">
        <f t="shared" si="16"/>
        <v>Plzeňský</v>
      </c>
      <c r="J363" t="str">
        <f t="shared" si="17"/>
        <v>Plzeňský</v>
      </c>
      <c r="K363" t="str">
        <f t="shared" si="18"/>
        <v>Jihozápad</v>
      </c>
    </row>
    <row r="364" spans="1:11" x14ac:dyDescent="0.25">
      <c r="A364">
        <v>530140</v>
      </c>
      <c r="B364" t="s">
        <v>3024</v>
      </c>
      <c r="C364">
        <v>3201</v>
      </c>
      <c r="D364" t="s">
        <v>3025</v>
      </c>
      <c r="E364" t="s">
        <v>3022</v>
      </c>
      <c r="F364" t="s">
        <v>3023</v>
      </c>
      <c r="G364" t="s">
        <v>3012</v>
      </c>
      <c r="H364" t="s">
        <v>3013</v>
      </c>
      <c r="I364" t="str">
        <f t="shared" si="16"/>
        <v>Plzeňský</v>
      </c>
      <c r="J364" t="str">
        <f t="shared" si="17"/>
        <v>Plzeňský</v>
      </c>
      <c r="K364" t="str">
        <f t="shared" si="18"/>
        <v>Jihozápad</v>
      </c>
    </row>
    <row r="365" spans="1:11" x14ac:dyDescent="0.25">
      <c r="A365">
        <v>530158</v>
      </c>
      <c r="B365" t="s">
        <v>3536</v>
      </c>
      <c r="C365">
        <v>2126</v>
      </c>
      <c r="D365" t="s">
        <v>3498</v>
      </c>
      <c r="E365" t="s">
        <v>3476</v>
      </c>
      <c r="F365" t="s">
        <v>681</v>
      </c>
      <c r="G365" t="s">
        <v>3447</v>
      </c>
      <c r="H365" t="s">
        <v>3448</v>
      </c>
      <c r="I365" t="str">
        <f t="shared" si="16"/>
        <v>Středočeský</v>
      </c>
      <c r="J365" t="str">
        <f t="shared" si="17"/>
        <v>Středočeský</v>
      </c>
      <c r="K365" t="str">
        <f t="shared" si="18"/>
        <v>Střední Čechy</v>
      </c>
    </row>
    <row r="366" spans="1:11" x14ac:dyDescent="0.25">
      <c r="A366">
        <v>530166</v>
      </c>
      <c r="B366" t="s">
        <v>3537</v>
      </c>
      <c r="C366">
        <v>2126</v>
      </c>
      <c r="D366" t="s">
        <v>3498</v>
      </c>
      <c r="E366" t="s">
        <v>3476</v>
      </c>
      <c r="F366" t="s">
        <v>681</v>
      </c>
      <c r="G366" t="s">
        <v>3447</v>
      </c>
      <c r="H366" t="s">
        <v>3448</v>
      </c>
      <c r="I366" t="str">
        <f t="shared" si="16"/>
        <v>Středočeský</v>
      </c>
      <c r="J366" t="str">
        <f t="shared" si="17"/>
        <v>Středočeský</v>
      </c>
      <c r="K366" t="str">
        <f t="shared" si="18"/>
        <v>Střední Čechy</v>
      </c>
    </row>
    <row r="367" spans="1:11" x14ac:dyDescent="0.25">
      <c r="A367">
        <v>530174</v>
      </c>
      <c r="B367" t="s">
        <v>2709</v>
      </c>
      <c r="C367">
        <v>2125</v>
      </c>
      <c r="D367" t="s">
        <v>3495</v>
      </c>
      <c r="E367" t="s">
        <v>3476</v>
      </c>
      <c r="F367" t="s">
        <v>681</v>
      </c>
      <c r="G367" t="s">
        <v>3447</v>
      </c>
      <c r="H367" t="s">
        <v>3448</v>
      </c>
      <c r="I367" t="str">
        <f t="shared" si="16"/>
        <v>Středočeský</v>
      </c>
      <c r="J367" t="str">
        <f t="shared" si="17"/>
        <v>Středočeský</v>
      </c>
      <c r="K367" t="str">
        <f t="shared" si="18"/>
        <v>Střední Čechy</v>
      </c>
    </row>
    <row r="368" spans="1:11" x14ac:dyDescent="0.25">
      <c r="A368">
        <v>530182</v>
      </c>
      <c r="B368" t="s">
        <v>3026</v>
      </c>
      <c r="C368">
        <v>3201</v>
      </c>
      <c r="D368" t="s">
        <v>3025</v>
      </c>
      <c r="E368" t="s">
        <v>3022</v>
      </c>
      <c r="F368" t="s">
        <v>3023</v>
      </c>
      <c r="G368" t="s">
        <v>3012</v>
      </c>
      <c r="H368" t="s">
        <v>3013</v>
      </c>
      <c r="I368" t="str">
        <f t="shared" si="16"/>
        <v>Plzeňský</v>
      </c>
      <c r="J368" t="str">
        <f t="shared" si="17"/>
        <v>Plzeňský</v>
      </c>
      <c r="K368" t="str">
        <f t="shared" si="18"/>
        <v>Jihozápad</v>
      </c>
    </row>
    <row r="369" spans="1:11" x14ac:dyDescent="0.25">
      <c r="A369">
        <v>530191</v>
      </c>
      <c r="B369" t="s">
        <v>3538</v>
      </c>
      <c r="C369">
        <v>2125</v>
      </c>
      <c r="D369" t="s">
        <v>3495</v>
      </c>
      <c r="E369" t="s">
        <v>3476</v>
      </c>
      <c r="F369" t="s">
        <v>681</v>
      </c>
      <c r="G369" t="s">
        <v>3447</v>
      </c>
      <c r="H369" t="s">
        <v>3448</v>
      </c>
      <c r="I369" t="str">
        <f t="shared" si="16"/>
        <v>Středočeský</v>
      </c>
      <c r="J369" t="str">
        <f t="shared" si="17"/>
        <v>Středočeský</v>
      </c>
      <c r="K369" t="str">
        <f t="shared" si="18"/>
        <v>Střední Čechy</v>
      </c>
    </row>
    <row r="370" spans="1:11" x14ac:dyDescent="0.25">
      <c r="A370">
        <v>530204</v>
      </c>
      <c r="B370" t="s">
        <v>3539</v>
      </c>
      <c r="C370">
        <v>2101</v>
      </c>
      <c r="D370" t="s">
        <v>681</v>
      </c>
      <c r="E370" t="s">
        <v>3476</v>
      </c>
      <c r="F370" t="s">
        <v>681</v>
      </c>
      <c r="G370" t="s">
        <v>3447</v>
      </c>
      <c r="H370" t="s">
        <v>3448</v>
      </c>
      <c r="I370" t="str">
        <f t="shared" si="16"/>
        <v>Středočeský</v>
      </c>
      <c r="J370" t="str">
        <f t="shared" si="17"/>
        <v>Středočeský</v>
      </c>
      <c r="K370" t="str">
        <f t="shared" si="18"/>
        <v>Střední Čechy</v>
      </c>
    </row>
    <row r="371" spans="1:11" x14ac:dyDescent="0.25">
      <c r="A371">
        <v>530212</v>
      </c>
      <c r="B371" t="s">
        <v>3540</v>
      </c>
      <c r="C371">
        <v>2125</v>
      </c>
      <c r="D371" t="s">
        <v>3495</v>
      </c>
      <c r="E371" t="s">
        <v>3476</v>
      </c>
      <c r="F371" t="s">
        <v>681</v>
      </c>
      <c r="G371" t="s">
        <v>3447</v>
      </c>
      <c r="H371" t="s">
        <v>3448</v>
      </c>
      <c r="I371" t="str">
        <f t="shared" si="16"/>
        <v>Středočeský</v>
      </c>
      <c r="J371" t="str">
        <f t="shared" si="17"/>
        <v>Středočeský</v>
      </c>
      <c r="K371" t="str">
        <f t="shared" si="18"/>
        <v>Střední Čechy</v>
      </c>
    </row>
    <row r="372" spans="1:11" x14ac:dyDescent="0.25">
      <c r="A372">
        <v>530221</v>
      </c>
      <c r="B372" t="s">
        <v>3027</v>
      </c>
      <c r="C372">
        <v>3208</v>
      </c>
      <c r="D372" t="s">
        <v>3028</v>
      </c>
      <c r="E372" t="s">
        <v>3029</v>
      </c>
      <c r="F372" t="s">
        <v>3030</v>
      </c>
      <c r="G372" t="s">
        <v>3012</v>
      </c>
      <c r="H372" t="s">
        <v>3013</v>
      </c>
      <c r="I372" t="str">
        <f t="shared" si="16"/>
        <v>Plzeňský</v>
      </c>
      <c r="J372" t="str">
        <f t="shared" si="17"/>
        <v>Plzeňský</v>
      </c>
      <c r="K372" t="str">
        <f t="shared" si="18"/>
        <v>Jihozápad</v>
      </c>
    </row>
    <row r="373" spans="1:11" x14ac:dyDescent="0.25">
      <c r="A373">
        <v>530239</v>
      </c>
      <c r="B373" t="s">
        <v>2065</v>
      </c>
      <c r="C373">
        <v>3206</v>
      </c>
      <c r="D373" t="s">
        <v>3031</v>
      </c>
      <c r="E373" t="s">
        <v>3029</v>
      </c>
      <c r="F373" t="s">
        <v>3030</v>
      </c>
      <c r="G373" t="s">
        <v>3012</v>
      </c>
      <c r="H373" t="s">
        <v>3013</v>
      </c>
      <c r="I373" t="str">
        <f t="shared" si="16"/>
        <v>Plzeňský</v>
      </c>
      <c r="J373" t="str">
        <f t="shared" si="17"/>
        <v>Plzeňský</v>
      </c>
      <c r="K373" t="str">
        <f t="shared" si="18"/>
        <v>Jihozápad</v>
      </c>
    </row>
    <row r="374" spans="1:11" x14ac:dyDescent="0.25">
      <c r="A374">
        <v>530247</v>
      </c>
      <c r="B374" t="s">
        <v>3032</v>
      </c>
      <c r="C374">
        <v>3206</v>
      </c>
      <c r="D374" t="s">
        <v>3031</v>
      </c>
      <c r="E374" t="s">
        <v>3029</v>
      </c>
      <c r="F374" t="s">
        <v>3030</v>
      </c>
      <c r="G374" t="s">
        <v>3012</v>
      </c>
      <c r="H374" t="s">
        <v>3013</v>
      </c>
      <c r="I374" t="str">
        <f t="shared" si="16"/>
        <v>Plzeňský</v>
      </c>
      <c r="J374" t="str">
        <f t="shared" si="17"/>
        <v>Plzeňský</v>
      </c>
      <c r="K374" t="str">
        <f t="shared" si="18"/>
        <v>Jihozápad</v>
      </c>
    </row>
    <row r="375" spans="1:11" x14ac:dyDescent="0.25">
      <c r="A375">
        <v>530263</v>
      </c>
      <c r="B375" t="s">
        <v>3541</v>
      </c>
      <c r="C375">
        <v>2101</v>
      </c>
      <c r="D375" t="s">
        <v>681</v>
      </c>
      <c r="E375" t="s">
        <v>3476</v>
      </c>
      <c r="F375" t="s">
        <v>681</v>
      </c>
      <c r="G375" t="s">
        <v>3447</v>
      </c>
      <c r="H375" t="s">
        <v>3448</v>
      </c>
      <c r="I375" t="str">
        <f t="shared" si="16"/>
        <v>Středočeský</v>
      </c>
      <c r="J375" t="str">
        <f t="shared" si="17"/>
        <v>Středočeský</v>
      </c>
      <c r="K375" t="str">
        <f t="shared" si="18"/>
        <v>Střední Čechy</v>
      </c>
    </row>
    <row r="376" spans="1:11" x14ac:dyDescent="0.25">
      <c r="A376">
        <v>530271</v>
      </c>
      <c r="B376" t="s">
        <v>207</v>
      </c>
      <c r="C376">
        <v>3206</v>
      </c>
      <c r="D376" t="s">
        <v>3031</v>
      </c>
      <c r="E376" t="s">
        <v>3029</v>
      </c>
      <c r="F376" t="s">
        <v>3030</v>
      </c>
      <c r="G376" t="s">
        <v>3012</v>
      </c>
      <c r="H376" t="s">
        <v>3013</v>
      </c>
      <c r="I376" t="str">
        <f t="shared" si="16"/>
        <v>Plzeňský</v>
      </c>
      <c r="J376" t="str">
        <f t="shared" si="17"/>
        <v>Plzeňský</v>
      </c>
      <c r="K376" t="str">
        <f t="shared" si="18"/>
        <v>Jihozápad</v>
      </c>
    </row>
    <row r="377" spans="1:11" x14ac:dyDescent="0.25">
      <c r="A377">
        <v>530280</v>
      </c>
      <c r="B377" t="s">
        <v>3033</v>
      </c>
      <c r="C377">
        <v>3206</v>
      </c>
      <c r="D377" t="s">
        <v>3031</v>
      </c>
      <c r="E377" t="s">
        <v>3029</v>
      </c>
      <c r="F377" t="s">
        <v>3030</v>
      </c>
      <c r="G377" t="s">
        <v>3012</v>
      </c>
      <c r="H377" t="s">
        <v>3013</v>
      </c>
      <c r="I377" t="str">
        <f t="shared" si="16"/>
        <v>Plzeňský</v>
      </c>
      <c r="J377" t="str">
        <f t="shared" si="17"/>
        <v>Plzeňský</v>
      </c>
      <c r="K377" t="str">
        <f t="shared" si="18"/>
        <v>Jihozápad</v>
      </c>
    </row>
    <row r="378" spans="1:11" x14ac:dyDescent="0.25">
      <c r="A378">
        <v>530298</v>
      </c>
      <c r="B378" t="s">
        <v>3542</v>
      </c>
      <c r="C378">
        <v>2101</v>
      </c>
      <c r="D378" t="s">
        <v>681</v>
      </c>
      <c r="E378" t="s">
        <v>3476</v>
      </c>
      <c r="F378" t="s">
        <v>681</v>
      </c>
      <c r="G378" t="s">
        <v>3447</v>
      </c>
      <c r="H378" t="s">
        <v>3448</v>
      </c>
      <c r="I378" t="str">
        <f t="shared" si="16"/>
        <v>Středočeský</v>
      </c>
      <c r="J378" t="str">
        <f t="shared" si="17"/>
        <v>Středočeský</v>
      </c>
      <c r="K378" t="str">
        <f t="shared" si="18"/>
        <v>Střední Čechy</v>
      </c>
    </row>
    <row r="379" spans="1:11" x14ac:dyDescent="0.25">
      <c r="A379">
        <v>530301</v>
      </c>
      <c r="B379" t="s">
        <v>3543</v>
      </c>
      <c r="C379">
        <v>2126</v>
      </c>
      <c r="D379" t="s">
        <v>3498</v>
      </c>
      <c r="E379" t="s">
        <v>3476</v>
      </c>
      <c r="F379" t="s">
        <v>681</v>
      </c>
      <c r="G379" t="s">
        <v>3447</v>
      </c>
      <c r="H379" t="s">
        <v>3448</v>
      </c>
      <c r="I379" t="str">
        <f t="shared" si="16"/>
        <v>Středočeský</v>
      </c>
      <c r="J379" t="str">
        <f t="shared" si="17"/>
        <v>Středočeský</v>
      </c>
      <c r="K379" t="str">
        <f t="shared" si="18"/>
        <v>Střední Čechy</v>
      </c>
    </row>
    <row r="380" spans="1:11" x14ac:dyDescent="0.25">
      <c r="A380">
        <v>530310</v>
      </c>
      <c r="B380" t="s">
        <v>3544</v>
      </c>
      <c r="C380">
        <v>2101</v>
      </c>
      <c r="D380" t="s">
        <v>681</v>
      </c>
      <c r="E380" t="s">
        <v>3476</v>
      </c>
      <c r="F380" t="s">
        <v>681</v>
      </c>
      <c r="G380" t="s">
        <v>3447</v>
      </c>
      <c r="H380" t="s">
        <v>3448</v>
      </c>
      <c r="I380" t="str">
        <f t="shared" si="16"/>
        <v>Středočeský</v>
      </c>
      <c r="J380" t="str">
        <f t="shared" si="17"/>
        <v>Středočeský</v>
      </c>
      <c r="K380" t="str">
        <f t="shared" si="18"/>
        <v>Střední Čechy</v>
      </c>
    </row>
    <row r="381" spans="1:11" x14ac:dyDescent="0.25">
      <c r="A381">
        <v>530328</v>
      </c>
      <c r="B381" t="s">
        <v>3034</v>
      </c>
      <c r="C381">
        <v>3208</v>
      </c>
      <c r="D381" t="s">
        <v>3028</v>
      </c>
      <c r="E381" t="s">
        <v>3029</v>
      </c>
      <c r="F381" t="s">
        <v>3030</v>
      </c>
      <c r="G381" t="s">
        <v>3012</v>
      </c>
      <c r="H381" t="s">
        <v>3013</v>
      </c>
      <c r="I381" t="str">
        <f t="shared" si="16"/>
        <v>Plzeňský</v>
      </c>
      <c r="J381" t="str">
        <f t="shared" si="17"/>
        <v>Plzeňský</v>
      </c>
      <c r="K381" t="str">
        <f t="shared" si="18"/>
        <v>Jihozápad</v>
      </c>
    </row>
    <row r="382" spans="1:11" x14ac:dyDescent="0.25">
      <c r="A382">
        <v>530336</v>
      </c>
      <c r="B382" t="s">
        <v>3035</v>
      </c>
      <c r="C382">
        <v>3206</v>
      </c>
      <c r="D382" t="s">
        <v>3031</v>
      </c>
      <c r="E382" t="s">
        <v>3029</v>
      </c>
      <c r="F382" t="s">
        <v>3030</v>
      </c>
      <c r="G382" t="s">
        <v>3012</v>
      </c>
      <c r="H382" t="s">
        <v>3013</v>
      </c>
      <c r="I382" t="str">
        <f t="shared" si="16"/>
        <v>Plzeňský</v>
      </c>
      <c r="J382" t="str">
        <f t="shared" si="17"/>
        <v>Plzeňský</v>
      </c>
      <c r="K382" t="str">
        <f t="shared" si="18"/>
        <v>Jihozápad</v>
      </c>
    </row>
    <row r="383" spans="1:11" x14ac:dyDescent="0.25">
      <c r="A383">
        <v>530344</v>
      </c>
      <c r="B383" t="s">
        <v>1173</v>
      </c>
      <c r="C383">
        <v>2126</v>
      </c>
      <c r="D383" t="s">
        <v>3498</v>
      </c>
      <c r="E383" t="s">
        <v>3476</v>
      </c>
      <c r="F383" t="s">
        <v>681</v>
      </c>
      <c r="G383" t="s">
        <v>3447</v>
      </c>
      <c r="H383" t="s">
        <v>3448</v>
      </c>
      <c r="I383" t="str">
        <f t="shared" si="16"/>
        <v>Středočeský</v>
      </c>
      <c r="J383" t="str">
        <f t="shared" si="17"/>
        <v>Středočeský</v>
      </c>
      <c r="K383" t="str">
        <f t="shared" si="18"/>
        <v>Střední Čechy</v>
      </c>
    </row>
    <row r="384" spans="1:11" x14ac:dyDescent="0.25">
      <c r="A384">
        <v>530352</v>
      </c>
      <c r="B384" t="s">
        <v>3545</v>
      </c>
      <c r="C384">
        <v>2101</v>
      </c>
      <c r="D384" t="s">
        <v>681</v>
      </c>
      <c r="E384" t="s">
        <v>3476</v>
      </c>
      <c r="F384" t="s">
        <v>681</v>
      </c>
      <c r="G384" t="s">
        <v>3447</v>
      </c>
      <c r="H384" t="s">
        <v>3448</v>
      </c>
      <c r="I384" t="str">
        <f t="shared" si="16"/>
        <v>Středočeský</v>
      </c>
      <c r="J384" t="str">
        <f t="shared" si="17"/>
        <v>Středočeský</v>
      </c>
      <c r="K384" t="str">
        <f t="shared" si="18"/>
        <v>Střední Čechy</v>
      </c>
    </row>
    <row r="385" spans="1:11" x14ac:dyDescent="0.25">
      <c r="A385">
        <v>530361</v>
      </c>
      <c r="B385" t="s">
        <v>3036</v>
      </c>
      <c r="C385">
        <v>3211</v>
      </c>
      <c r="D385" t="s">
        <v>3015</v>
      </c>
      <c r="E385" t="s">
        <v>3016</v>
      </c>
      <c r="F385" t="s">
        <v>3015</v>
      </c>
      <c r="G385" t="s">
        <v>3012</v>
      </c>
      <c r="H385" t="s">
        <v>3013</v>
      </c>
      <c r="I385" t="str">
        <f t="shared" si="16"/>
        <v>Plzeňský</v>
      </c>
      <c r="J385" t="str">
        <f t="shared" si="17"/>
        <v>Plzeňský</v>
      </c>
      <c r="K385" t="str">
        <f t="shared" si="18"/>
        <v>Jihozápad</v>
      </c>
    </row>
    <row r="386" spans="1:11" x14ac:dyDescent="0.25">
      <c r="A386">
        <v>530379</v>
      </c>
      <c r="B386" t="s">
        <v>3037</v>
      </c>
      <c r="C386">
        <v>3211</v>
      </c>
      <c r="D386" t="s">
        <v>3015</v>
      </c>
      <c r="E386" t="s">
        <v>3016</v>
      </c>
      <c r="F386" t="s">
        <v>3015</v>
      </c>
      <c r="G386" t="s">
        <v>3012</v>
      </c>
      <c r="H386" t="s">
        <v>3013</v>
      </c>
      <c r="I386" t="str">
        <f t="shared" si="16"/>
        <v>Plzeňský</v>
      </c>
      <c r="J386" t="str">
        <f t="shared" si="17"/>
        <v>Plzeňský</v>
      </c>
      <c r="K386" t="str">
        <f t="shared" si="18"/>
        <v>Jihozápad</v>
      </c>
    </row>
    <row r="387" spans="1:11" x14ac:dyDescent="0.25">
      <c r="A387">
        <v>530387</v>
      </c>
      <c r="B387" t="s">
        <v>1799</v>
      </c>
      <c r="C387">
        <v>5106</v>
      </c>
      <c r="D387" t="s">
        <v>1800</v>
      </c>
      <c r="E387" t="s">
        <v>1793</v>
      </c>
      <c r="F387" t="s">
        <v>1792</v>
      </c>
      <c r="G387" t="s">
        <v>1794</v>
      </c>
      <c r="H387" t="s">
        <v>1795</v>
      </c>
      <c r="I387" t="str">
        <f t="shared" si="16"/>
        <v>Liberecký</v>
      </c>
      <c r="J387" t="str">
        <f t="shared" si="17"/>
        <v>Liberecký</v>
      </c>
      <c r="K387" t="str">
        <f t="shared" si="18"/>
        <v>Severovýchod</v>
      </c>
    </row>
    <row r="388" spans="1:11" x14ac:dyDescent="0.25">
      <c r="A388">
        <v>530395</v>
      </c>
      <c r="B388" t="s">
        <v>4395</v>
      </c>
      <c r="C388">
        <v>4202</v>
      </c>
      <c r="D388" t="s">
        <v>4396</v>
      </c>
      <c r="E388" t="s">
        <v>4397</v>
      </c>
      <c r="F388" t="s">
        <v>4396</v>
      </c>
      <c r="G388" t="s">
        <v>4393</v>
      </c>
      <c r="H388" t="s">
        <v>4394</v>
      </c>
      <c r="I388" t="str">
        <f t="shared" ref="I388:I451" si="19">LEFT(H388, FIND(" ", H388 &amp; " ") - 1)</f>
        <v>Ústecký</v>
      </c>
      <c r="J388" t="str">
        <f t="shared" ref="J388:J451" si="20">IF(LEFT(H388,4)="Kraj", MID(H388, FIND(" ", H388)+1, LEN(H388) - FIND(" ", H388)), LEFT(H388, FIND(" ", H388 &amp; " ") - 1))</f>
        <v>Ústecký</v>
      </c>
      <c r="K388" t="str">
        <f t="shared" ref="K388:K451" si="21">_xlfn.XLOOKUP(H388,$N$33:$N$46,$M$33:$M$46)</f>
        <v>Severozápad</v>
      </c>
    </row>
    <row r="389" spans="1:11" x14ac:dyDescent="0.25">
      <c r="A389">
        <v>530409</v>
      </c>
      <c r="B389" t="s">
        <v>3546</v>
      </c>
      <c r="C389">
        <v>2101</v>
      </c>
      <c r="D389" t="s">
        <v>681</v>
      </c>
      <c r="E389" t="s">
        <v>3476</v>
      </c>
      <c r="F389" t="s">
        <v>681</v>
      </c>
      <c r="G389" t="s">
        <v>3447</v>
      </c>
      <c r="H389" t="s">
        <v>3448</v>
      </c>
      <c r="I389" t="str">
        <f t="shared" si="19"/>
        <v>Středočeský</v>
      </c>
      <c r="J389" t="str">
        <f t="shared" si="20"/>
        <v>Středočeský</v>
      </c>
      <c r="K389" t="str">
        <f t="shared" si="21"/>
        <v>Střední Čechy</v>
      </c>
    </row>
    <row r="390" spans="1:11" x14ac:dyDescent="0.25">
      <c r="A390">
        <v>530417</v>
      </c>
      <c r="B390" t="s">
        <v>4398</v>
      </c>
      <c r="C390">
        <v>4212</v>
      </c>
      <c r="D390" t="s">
        <v>4399</v>
      </c>
      <c r="E390" t="s">
        <v>4397</v>
      </c>
      <c r="F390" t="s">
        <v>4396</v>
      </c>
      <c r="G390" t="s">
        <v>4393</v>
      </c>
      <c r="H390" t="s">
        <v>4394</v>
      </c>
      <c r="I390" t="str">
        <f t="shared" si="19"/>
        <v>Ústecký</v>
      </c>
      <c r="J390" t="str">
        <f t="shared" si="20"/>
        <v>Ústecký</v>
      </c>
      <c r="K390" t="str">
        <f t="shared" si="21"/>
        <v>Severozápad</v>
      </c>
    </row>
    <row r="391" spans="1:11" x14ac:dyDescent="0.25">
      <c r="A391">
        <v>530425</v>
      </c>
      <c r="B391" t="s">
        <v>1801</v>
      </c>
      <c r="C391">
        <v>5103</v>
      </c>
      <c r="D391" t="s">
        <v>1802</v>
      </c>
      <c r="E391" t="s">
        <v>1803</v>
      </c>
      <c r="F391" t="s">
        <v>1802</v>
      </c>
      <c r="G391" t="s">
        <v>1794</v>
      </c>
      <c r="H391" t="s">
        <v>1795</v>
      </c>
      <c r="I391" t="str">
        <f t="shared" si="19"/>
        <v>Liberecký</v>
      </c>
      <c r="J391" t="str">
        <f t="shared" si="20"/>
        <v>Liberecký</v>
      </c>
      <c r="K391" t="str">
        <f t="shared" si="21"/>
        <v>Severovýchod</v>
      </c>
    </row>
    <row r="392" spans="1:11" x14ac:dyDescent="0.25">
      <c r="A392">
        <v>530433</v>
      </c>
      <c r="B392" t="s">
        <v>1804</v>
      </c>
      <c r="C392">
        <v>5102</v>
      </c>
      <c r="D392" t="s">
        <v>1805</v>
      </c>
      <c r="E392" t="s">
        <v>1806</v>
      </c>
      <c r="F392" t="s">
        <v>1807</v>
      </c>
      <c r="G392" t="s">
        <v>1794</v>
      </c>
      <c r="H392" t="s">
        <v>1795</v>
      </c>
      <c r="I392" t="str">
        <f t="shared" si="19"/>
        <v>Liberecký</v>
      </c>
      <c r="J392" t="str">
        <f t="shared" si="20"/>
        <v>Liberecký</v>
      </c>
      <c r="K392" t="str">
        <f t="shared" si="21"/>
        <v>Severovýchod</v>
      </c>
    </row>
    <row r="393" spans="1:11" x14ac:dyDescent="0.25">
      <c r="A393">
        <v>530441</v>
      </c>
      <c r="B393" t="s">
        <v>3547</v>
      </c>
      <c r="C393">
        <v>2101</v>
      </c>
      <c r="D393" t="s">
        <v>681</v>
      </c>
      <c r="E393" t="s">
        <v>3476</v>
      </c>
      <c r="F393" t="s">
        <v>681</v>
      </c>
      <c r="G393" t="s">
        <v>3447</v>
      </c>
      <c r="H393" t="s">
        <v>3448</v>
      </c>
      <c r="I393" t="str">
        <f t="shared" si="19"/>
        <v>Středočeský</v>
      </c>
      <c r="J393" t="str">
        <f t="shared" si="20"/>
        <v>Středočeský</v>
      </c>
      <c r="K393" t="str">
        <f t="shared" si="21"/>
        <v>Střední Čechy</v>
      </c>
    </row>
    <row r="394" spans="1:11" x14ac:dyDescent="0.25">
      <c r="A394">
        <v>530450</v>
      </c>
      <c r="B394" t="s">
        <v>3548</v>
      </c>
      <c r="C394">
        <v>2101</v>
      </c>
      <c r="D394" t="s">
        <v>681</v>
      </c>
      <c r="E394" t="s">
        <v>3476</v>
      </c>
      <c r="F394" t="s">
        <v>681</v>
      </c>
      <c r="G394" t="s">
        <v>3447</v>
      </c>
      <c r="H394" t="s">
        <v>3448</v>
      </c>
      <c r="I394" t="str">
        <f t="shared" si="19"/>
        <v>Středočeský</v>
      </c>
      <c r="J394" t="str">
        <f t="shared" si="20"/>
        <v>Středočeský</v>
      </c>
      <c r="K394" t="str">
        <f t="shared" si="21"/>
        <v>Střední Čechy</v>
      </c>
    </row>
    <row r="395" spans="1:11" x14ac:dyDescent="0.25">
      <c r="A395">
        <v>530468</v>
      </c>
      <c r="B395" t="s">
        <v>1808</v>
      </c>
      <c r="C395">
        <v>5105</v>
      </c>
      <c r="D395" t="s">
        <v>1807</v>
      </c>
      <c r="E395" t="s">
        <v>1806</v>
      </c>
      <c r="F395" t="s">
        <v>1807</v>
      </c>
      <c r="G395" t="s">
        <v>1794</v>
      </c>
      <c r="H395" t="s">
        <v>1795</v>
      </c>
      <c r="I395" t="str">
        <f t="shared" si="19"/>
        <v>Liberecký</v>
      </c>
      <c r="J395" t="str">
        <f t="shared" si="20"/>
        <v>Liberecký</v>
      </c>
      <c r="K395" t="str">
        <f t="shared" si="21"/>
        <v>Severovýchod</v>
      </c>
    </row>
    <row r="396" spans="1:11" x14ac:dyDescent="0.25">
      <c r="A396">
        <v>530476</v>
      </c>
      <c r="B396" t="s">
        <v>3549</v>
      </c>
      <c r="C396">
        <v>2125</v>
      </c>
      <c r="D396" t="s">
        <v>3495</v>
      </c>
      <c r="E396" t="s">
        <v>3476</v>
      </c>
      <c r="F396" t="s">
        <v>681</v>
      </c>
      <c r="G396" t="s">
        <v>3447</v>
      </c>
      <c r="H396" t="s">
        <v>3448</v>
      </c>
      <c r="I396" t="str">
        <f t="shared" si="19"/>
        <v>Středočeský</v>
      </c>
      <c r="J396" t="str">
        <f t="shared" si="20"/>
        <v>Středočeský</v>
      </c>
      <c r="K396" t="str">
        <f t="shared" si="21"/>
        <v>Střední Čechy</v>
      </c>
    </row>
    <row r="397" spans="1:11" x14ac:dyDescent="0.25">
      <c r="A397">
        <v>530484</v>
      </c>
      <c r="B397" t="s">
        <v>1809</v>
      </c>
      <c r="C397">
        <v>5105</v>
      </c>
      <c r="D397" t="s">
        <v>1807</v>
      </c>
      <c r="E397" t="s">
        <v>1806</v>
      </c>
      <c r="F397" t="s">
        <v>1807</v>
      </c>
      <c r="G397" t="s">
        <v>1794</v>
      </c>
      <c r="H397" t="s">
        <v>1795</v>
      </c>
      <c r="I397" t="str">
        <f t="shared" si="19"/>
        <v>Liberecký</v>
      </c>
      <c r="J397" t="str">
        <f t="shared" si="20"/>
        <v>Liberecký</v>
      </c>
      <c r="K397" t="str">
        <f t="shared" si="21"/>
        <v>Severovýchod</v>
      </c>
    </row>
    <row r="398" spans="1:11" x14ac:dyDescent="0.25">
      <c r="A398">
        <v>530492</v>
      </c>
      <c r="B398" t="s">
        <v>3550</v>
      </c>
      <c r="C398">
        <v>2101</v>
      </c>
      <c r="D398" t="s">
        <v>681</v>
      </c>
      <c r="E398" t="s">
        <v>3476</v>
      </c>
      <c r="F398" t="s">
        <v>681</v>
      </c>
      <c r="G398" t="s">
        <v>3447</v>
      </c>
      <c r="H398" t="s">
        <v>3448</v>
      </c>
      <c r="I398" t="str">
        <f t="shared" si="19"/>
        <v>Středočeský</v>
      </c>
      <c r="J398" t="str">
        <f t="shared" si="20"/>
        <v>Středočeský</v>
      </c>
      <c r="K398" t="str">
        <f t="shared" si="21"/>
        <v>Střední Čechy</v>
      </c>
    </row>
    <row r="399" spans="1:11" x14ac:dyDescent="0.25">
      <c r="A399">
        <v>530506</v>
      </c>
      <c r="B399" t="s">
        <v>4400</v>
      </c>
      <c r="C399">
        <v>4205</v>
      </c>
      <c r="D399" t="s">
        <v>4392</v>
      </c>
      <c r="E399" t="s">
        <v>4391</v>
      </c>
      <c r="F399" t="s">
        <v>4392</v>
      </c>
      <c r="G399" t="s">
        <v>4393</v>
      </c>
      <c r="H399" t="s">
        <v>4394</v>
      </c>
      <c r="I399" t="str">
        <f t="shared" si="19"/>
        <v>Ústecký</v>
      </c>
      <c r="J399" t="str">
        <f t="shared" si="20"/>
        <v>Ústecký</v>
      </c>
      <c r="K399" t="str">
        <f t="shared" si="21"/>
        <v>Severozápad</v>
      </c>
    </row>
    <row r="400" spans="1:11" x14ac:dyDescent="0.25">
      <c r="A400">
        <v>530514</v>
      </c>
      <c r="B400" t="s">
        <v>3551</v>
      </c>
      <c r="C400">
        <v>2125</v>
      </c>
      <c r="D400" t="s">
        <v>3495</v>
      </c>
      <c r="E400" t="s">
        <v>3476</v>
      </c>
      <c r="F400" t="s">
        <v>681</v>
      </c>
      <c r="G400" t="s">
        <v>3447</v>
      </c>
      <c r="H400" t="s">
        <v>3448</v>
      </c>
      <c r="I400" t="str">
        <f t="shared" si="19"/>
        <v>Středočeský</v>
      </c>
      <c r="J400" t="str">
        <f t="shared" si="20"/>
        <v>Středočeský</v>
      </c>
      <c r="K400" t="str">
        <f t="shared" si="21"/>
        <v>Střední Čechy</v>
      </c>
    </row>
    <row r="401" spans="1:11" x14ac:dyDescent="0.25">
      <c r="A401">
        <v>530522</v>
      </c>
      <c r="B401" t="s">
        <v>3552</v>
      </c>
      <c r="C401">
        <v>2101</v>
      </c>
      <c r="D401" t="s">
        <v>681</v>
      </c>
      <c r="E401" t="s">
        <v>3476</v>
      </c>
      <c r="F401" t="s">
        <v>681</v>
      </c>
      <c r="G401" t="s">
        <v>3447</v>
      </c>
      <c r="H401" t="s">
        <v>3448</v>
      </c>
      <c r="I401" t="str">
        <f t="shared" si="19"/>
        <v>Středočeský</v>
      </c>
      <c r="J401" t="str">
        <f t="shared" si="20"/>
        <v>Středočeský</v>
      </c>
      <c r="K401" t="str">
        <f t="shared" si="21"/>
        <v>Střední Čechy</v>
      </c>
    </row>
    <row r="402" spans="1:11" x14ac:dyDescent="0.25">
      <c r="A402">
        <v>530531</v>
      </c>
      <c r="B402" t="s">
        <v>203</v>
      </c>
      <c r="C402">
        <v>2125</v>
      </c>
      <c r="D402" t="s">
        <v>3495</v>
      </c>
      <c r="E402" t="s">
        <v>3476</v>
      </c>
      <c r="F402" t="s">
        <v>681</v>
      </c>
      <c r="G402" t="s">
        <v>3447</v>
      </c>
      <c r="H402" t="s">
        <v>3448</v>
      </c>
      <c r="I402" t="str">
        <f t="shared" si="19"/>
        <v>Středočeský</v>
      </c>
      <c r="J402" t="str">
        <f t="shared" si="20"/>
        <v>Středočeský</v>
      </c>
      <c r="K402" t="str">
        <f t="shared" si="21"/>
        <v>Střední Čechy</v>
      </c>
    </row>
    <row r="403" spans="1:11" x14ac:dyDescent="0.25">
      <c r="A403">
        <v>530549</v>
      </c>
      <c r="B403" t="s">
        <v>470</v>
      </c>
      <c r="C403">
        <v>2125</v>
      </c>
      <c r="D403" t="s">
        <v>3495</v>
      </c>
      <c r="E403" t="s">
        <v>3476</v>
      </c>
      <c r="F403" t="s">
        <v>681</v>
      </c>
      <c r="G403" t="s">
        <v>3447</v>
      </c>
      <c r="H403" t="s">
        <v>3448</v>
      </c>
      <c r="I403" t="str">
        <f t="shared" si="19"/>
        <v>Středočeský</v>
      </c>
      <c r="J403" t="str">
        <f t="shared" si="20"/>
        <v>Středočeský</v>
      </c>
      <c r="K403" t="str">
        <f t="shared" si="21"/>
        <v>Střední Čechy</v>
      </c>
    </row>
    <row r="404" spans="1:11" x14ac:dyDescent="0.25">
      <c r="A404">
        <v>530557</v>
      </c>
      <c r="B404" t="s">
        <v>1819</v>
      </c>
      <c r="C404">
        <v>4207</v>
      </c>
      <c r="D404" t="s">
        <v>4401</v>
      </c>
      <c r="E404" t="s">
        <v>4402</v>
      </c>
      <c r="F404" t="s">
        <v>4401</v>
      </c>
      <c r="G404" t="s">
        <v>4393</v>
      </c>
      <c r="H404" t="s">
        <v>4394</v>
      </c>
      <c r="I404" t="str">
        <f t="shared" si="19"/>
        <v>Ústecký</v>
      </c>
      <c r="J404" t="str">
        <f t="shared" si="20"/>
        <v>Ústecký</v>
      </c>
      <c r="K404" t="str">
        <f t="shared" si="21"/>
        <v>Severozápad</v>
      </c>
    </row>
    <row r="405" spans="1:11" x14ac:dyDescent="0.25">
      <c r="A405">
        <v>530565</v>
      </c>
      <c r="B405" t="s">
        <v>4403</v>
      </c>
      <c r="C405">
        <v>4207</v>
      </c>
      <c r="D405" t="s">
        <v>4401</v>
      </c>
      <c r="E405" t="s">
        <v>4402</v>
      </c>
      <c r="F405" t="s">
        <v>4401</v>
      </c>
      <c r="G405" t="s">
        <v>4393</v>
      </c>
      <c r="H405" t="s">
        <v>4394</v>
      </c>
      <c r="I405" t="str">
        <f t="shared" si="19"/>
        <v>Ústecký</v>
      </c>
      <c r="J405" t="str">
        <f t="shared" si="20"/>
        <v>Ústecký</v>
      </c>
      <c r="K405" t="str">
        <f t="shared" si="21"/>
        <v>Severozápad</v>
      </c>
    </row>
    <row r="406" spans="1:11" x14ac:dyDescent="0.25">
      <c r="A406">
        <v>530573</v>
      </c>
      <c r="B406" t="s">
        <v>3553</v>
      </c>
      <c r="C406">
        <v>2123</v>
      </c>
      <c r="D406" t="s">
        <v>3484</v>
      </c>
      <c r="E406" t="s">
        <v>3478</v>
      </c>
      <c r="F406" t="s">
        <v>3477</v>
      </c>
      <c r="G406" t="s">
        <v>3447</v>
      </c>
      <c r="H406" t="s">
        <v>3448</v>
      </c>
      <c r="I406" t="str">
        <f t="shared" si="19"/>
        <v>Středočeský</v>
      </c>
      <c r="J406" t="str">
        <f t="shared" si="20"/>
        <v>Středočeský</v>
      </c>
      <c r="K406" t="str">
        <f t="shared" si="21"/>
        <v>Střední Čechy</v>
      </c>
    </row>
    <row r="407" spans="1:11" x14ac:dyDescent="0.25">
      <c r="A407">
        <v>530581</v>
      </c>
      <c r="B407" t="s">
        <v>4404</v>
      </c>
      <c r="C407">
        <v>4216</v>
      </c>
      <c r="D407" t="s">
        <v>4405</v>
      </c>
      <c r="E407" t="s">
        <v>4402</v>
      </c>
      <c r="F407" t="s">
        <v>4401</v>
      </c>
      <c r="G407" t="s">
        <v>4393</v>
      </c>
      <c r="H407" t="s">
        <v>4394</v>
      </c>
      <c r="I407" t="str">
        <f t="shared" si="19"/>
        <v>Ústecký</v>
      </c>
      <c r="J407" t="str">
        <f t="shared" si="20"/>
        <v>Ústecký</v>
      </c>
      <c r="K407" t="str">
        <f t="shared" si="21"/>
        <v>Severozápad</v>
      </c>
    </row>
    <row r="408" spans="1:11" x14ac:dyDescent="0.25">
      <c r="A408">
        <v>530590</v>
      </c>
      <c r="B408" t="s">
        <v>4406</v>
      </c>
      <c r="C408">
        <v>4216</v>
      </c>
      <c r="D408" t="s">
        <v>4405</v>
      </c>
      <c r="E408" t="s">
        <v>4402</v>
      </c>
      <c r="F408" t="s">
        <v>4401</v>
      </c>
      <c r="G408" t="s">
        <v>4393</v>
      </c>
      <c r="H408" t="s">
        <v>4394</v>
      </c>
      <c r="I408" t="str">
        <f t="shared" si="19"/>
        <v>Ústecký</v>
      </c>
      <c r="J408" t="str">
        <f t="shared" si="20"/>
        <v>Ústecký</v>
      </c>
      <c r="K408" t="str">
        <f t="shared" si="21"/>
        <v>Severozápad</v>
      </c>
    </row>
    <row r="409" spans="1:11" x14ac:dyDescent="0.25">
      <c r="A409">
        <v>530603</v>
      </c>
      <c r="B409" t="s">
        <v>4407</v>
      </c>
      <c r="C409">
        <v>4216</v>
      </c>
      <c r="D409" t="s">
        <v>4405</v>
      </c>
      <c r="E409" t="s">
        <v>4402</v>
      </c>
      <c r="F409" t="s">
        <v>4401</v>
      </c>
      <c r="G409" t="s">
        <v>4393</v>
      </c>
      <c r="H409" t="s">
        <v>4394</v>
      </c>
      <c r="I409" t="str">
        <f t="shared" si="19"/>
        <v>Ústecký</v>
      </c>
      <c r="J409" t="str">
        <f t="shared" si="20"/>
        <v>Ústecký</v>
      </c>
      <c r="K409" t="str">
        <f t="shared" si="21"/>
        <v>Severozápad</v>
      </c>
    </row>
    <row r="410" spans="1:11" x14ac:dyDescent="0.25">
      <c r="A410">
        <v>530611</v>
      </c>
      <c r="B410" t="s">
        <v>3554</v>
      </c>
      <c r="C410">
        <v>2126</v>
      </c>
      <c r="D410" t="s">
        <v>3498</v>
      </c>
      <c r="E410" t="s">
        <v>3476</v>
      </c>
      <c r="F410" t="s">
        <v>681</v>
      </c>
      <c r="G410" t="s">
        <v>3447</v>
      </c>
      <c r="H410" t="s">
        <v>3448</v>
      </c>
      <c r="I410" t="str">
        <f t="shared" si="19"/>
        <v>Středočeský</v>
      </c>
      <c r="J410" t="str">
        <f t="shared" si="20"/>
        <v>Středočeský</v>
      </c>
      <c r="K410" t="str">
        <f t="shared" si="21"/>
        <v>Střední Čechy</v>
      </c>
    </row>
    <row r="411" spans="1:11" x14ac:dyDescent="0.25">
      <c r="A411">
        <v>530620</v>
      </c>
      <c r="B411" t="s">
        <v>4408</v>
      </c>
      <c r="C411">
        <v>4214</v>
      </c>
      <c r="D411" t="s">
        <v>4409</v>
      </c>
      <c r="E411" t="s">
        <v>4410</v>
      </c>
      <c r="F411" t="s">
        <v>4409</v>
      </c>
      <c r="G411" t="s">
        <v>4393</v>
      </c>
      <c r="H411" t="s">
        <v>4394</v>
      </c>
      <c r="I411" t="str">
        <f t="shared" si="19"/>
        <v>Ústecký</v>
      </c>
      <c r="J411" t="str">
        <f t="shared" si="20"/>
        <v>Ústecký</v>
      </c>
      <c r="K411" t="str">
        <f t="shared" si="21"/>
        <v>Severozápad</v>
      </c>
    </row>
    <row r="412" spans="1:11" x14ac:dyDescent="0.25">
      <c r="A412">
        <v>530638</v>
      </c>
      <c r="B412" t="s">
        <v>3555</v>
      </c>
      <c r="C412">
        <v>2101</v>
      </c>
      <c r="D412" t="s">
        <v>681</v>
      </c>
      <c r="E412" t="s">
        <v>3476</v>
      </c>
      <c r="F412" t="s">
        <v>681</v>
      </c>
      <c r="G412" t="s">
        <v>3447</v>
      </c>
      <c r="H412" t="s">
        <v>3448</v>
      </c>
      <c r="I412" t="str">
        <f t="shared" si="19"/>
        <v>Středočeský</v>
      </c>
      <c r="J412" t="str">
        <f t="shared" si="20"/>
        <v>Středočeský</v>
      </c>
      <c r="K412" t="str">
        <f t="shared" si="21"/>
        <v>Střední Čechy</v>
      </c>
    </row>
    <row r="413" spans="1:11" x14ac:dyDescent="0.25">
      <c r="A413">
        <v>530646</v>
      </c>
      <c r="B413" t="s">
        <v>4707</v>
      </c>
      <c r="C413">
        <v>6102</v>
      </c>
      <c r="D413" t="s">
        <v>4708</v>
      </c>
      <c r="E413" t="s">
        <v>4709</v>
      </c>
      <c r="F413" t="s">
        <v>4708</v>
      </c>
      <c r="G413" t="s">
        <v>4687</v>
      </c>
      <c r="H413" t="s">
        <v>4688</v>
      </c>
      <c r="I413" t="str">
        <f t="shared" si="19"/>
        <v>Kraj</v>
      </c>
      <c r="J413" t="str">
        <f t="shared" si="20"/>
        <v>Vysočina</v>
      </c>
      <c r="K413" t="str">
        <f t="shared" si="21"/>
        <v>Jihovýchod</v>
      </c>
    </row>
    <row r="414" spans="1:11" x14ac:dyDescent="0.25">
      <c r="A414">
        <v>530654</v>
      </c>
      <c r="B414" t="s">
        <v>2218</v>
      </c>
      <c r="C414">
        <v>6102</v>
      </c>
      <c r="D414" t="s">
        <v>4708</v>
      </c>
      <c r="E414" t="s">
        <v>4709</v>
      </c>
      <c r="F414" t="s">
        <v>4708</v>
      </c>
      <c r="G414" t="s">
        <v>4687</v>
      </c>
      <c r="H414" t="s">
        <v>4688</v>
      </c>
      <c r="I414" t="str">
        <f t="shared" si="19"/>
        <v>Kraj</v>
      </c>
      <c r="J414" t="str">
        <f t="shared" si="20"/>
        <v>Vysočina</v>
      </c>
      <c r="K414" t="str">
        <f t="shared" si="21"/>
        <v>Jihovýchod</v>
      </c>
    </row>
    <row r="415" spans="1:11" x14ac:dyDescent="0.25">
      <c r="A415">
        <v>530662</v>
      </c>
      <c r="B415" t="s">
        <v>1797</v>
      </c>
      <c r="C415">
        <v>6102</v>
      </c>
      <c r="D415" t="s">
        <v>4708</v>
      </c>
      <c r="E415" t="s">
        <v>4709</v>
      </c>
      <c r="F415" t="s">
        <v>4708</v>
      </c>
      <c r="G415" t="s">
        <v>4687</v>
      </c>
      <c r="H415" t="s">
        <v>4688</v>
      </c>
      <c r="I415" t="str">
        <f t="shared" si="19"/>
        <v>Kraj</v>
      </c>
      <c r="J415" t="str">
        <f t="shared" si="20"/>
        <v>Vysočina</v>
      </c>
      <c r="K415" t="str">
        <f t="shared" si="21"/>
        <v>Jihovýchod</v>
      </c>
    </row>
    <row r="416" spans="1:11" x14ac:dyDescent="0.25">
      <c r="A416">
        <v>530671</v>
      </c>
      <c r="B416" t="s">
        <v>1379</v>
      </c>
      <c r="C416">
        <v>5205</v>
      </c>
      <c r="D416" t="s">
        <v>1377</v>
      </c>
      <c r="E416" t="s">
        <v>1378</v>
      </c>
      <c r="F416" t="s">
        <v>1377</v>
      </c>
      <c r="G416" t="s">
        <v>1374</v>
      </c>
      <c r="H416" t="s">
        <v>1375</v>
      </c>
      <c r="I416" t="str">
        <f t="shared" si="19"/>
        <v>Královéhradecký</v>
      </c>
      <c r="J416" t="str">
        <f t="shared" si="20"/>
        <v>Královéhradecký</v>
      </c>
      <c r="K416" t="str">
        <f t="shared" si="21"/>
        <v>Severovýchod</v>
      </c>
    </row>
    <row r="417" spans="1:11" x14ac:dyDescent="0.25">
      <c r="A417">
        <v>530689</v>
      </c>
      <c r="B417" t="s">
        <v>3556</v>
      </c>
      <c r="C417">
        <v>2101</v>
      </c>
      <c r="D417" t="s">
        <v>681</v>
      </c>
      <c r="E417" t="s">
        <v>3476</v>
      </c>
      <c r="F417" t="s">
        <v>681</v>
      </c>
      <c r="G417" t="s">
        <v>3447</v>
      </c>
      <c r="H417" t="s">
        <v>3448</v>
      </c>
      <c r="I417" t="str">
        <f t="shared" si="19"/>
        <v>Středočeský</v>
      </c>
      <c r="J417" t="str">
        <f t="shared" si="20"/>
        <v>Středočeský</v>
      </c>
      <c r="K417" t="str">
        <f t="shared" si="21"/>
        <v>Střední Čechy</v>
      </c>
    </row>
    <row r="418" spans="1:11" x14ac:dyDescent="0.25">
      <c r="A418">
        <v>530697</v>
      </c>
      <c r="B418" t="s">
        <v>2645</v>
      </c>
      <c r="C418">
        <v>5304</v>
      </c>
      <c r="D418" t="s">
        <v>2631</v>
      </c>
      <c r="E418" t="s">
        <v>2632</v>
      </c>
      <c r="F418" t="s">
        <v>2631</v>
      </c>
      <c r="G418" t="s">
        <v>2633</v>
      </c>
      <c r="H418" t="s">
        <v>2634</v>
      </c>
      <c r="I418" t="str">
        <f t="shared" si="19"/>
        <v>Pardubický</v>
      </c>
      <c r="J418" t="str">
        <f t="shared" si="20"/>
        <v>Pardubický</v>
      </c>
      <c r="K418" t="str">
        <f t="shared" si="21"/>
        <v>Severovýchod</v>
      </c>
    </row>
    <row r="419" spans="1:11" x14ac:dyDescent="0.25">
      <c r="A419">
        <v>530701</v>
      </c>
      <c r="B419" t="s">
        <v>3557</v>
      </c>
      <c r="C419">
        <v>2126</v>
      </c>
      <c r="D419" t="s">
        <v>3498</v>
      </c>
      <c r="E419" t="s">
        <v>3476</v>
      </c>
      <c r="F419" t="s">
        <v>681</v>
      </c>
      <c r="G419" t="s">
        <v>3447</v>
      </c>
      <c r="H419" t="s">
        <v>3448</v>
      </c>
      <c r="I419" t="str">
        <f t="shared" si="19"/>
        <v>Středočeský</v>
      </c>
      <c r="J419" t="str">
        <f t="shared" si="20"/>
        <v>Středočeský</v>
      </c>
      <c r="K419" t="str">
        <f t="shared" si="21"/>
        <v>Střední Čechy</v>
      </c>
    </row>
    <row r="420" spans="1:11" x14ac:dyDescent="0.25">
      <c r="A420">
        <v>530719</v>
      </c>
      <c r="B420" t="s">
        <v>3558</v>
      </c>
      <c r="C420">
        <v>2125</v>
      </c>
      <c r="D420" t="s">
        <v>3495</v>
      </c>
      <c r="E420" t="s">
        <v>3476</v>
      </c>
      <c r="F420" t="s">
        <v>681</v>
      </c>
      <c r="G420" t="s">
        <v>3447</v>
      </c>
      <c r="H420" t="s">
        <v>3448</v>
      </c>
      <c r="I420" t="str">
        <f t="shared" si="19"/>
        <v>Středočeský</v>
      </c>
      <c r="J420" t="str">
        <f t="shared" si="20"/>
        <v>Středočeský</v>
      </c>
      <c r="K420" t="str">
        <f t="shared" si="21"/>
        <v>Střední Čechy</v>
      </c>
    </row>
    <row r="421" spans="1:11" x14ac:dyDescent="0.25">
      <c r="A421">
        <v>530727</v>
      </c>
      <c r="B421" t="s">
        <v>2395</v>
      </c>
      <c r="C421">
        <v>7113</v>
      </c>
      <c r="D421" t="s">
        <v>2392</v>
      </c>
      <c r="E421" t="s">
        <v>2276</v>
      </c>
      <c r="F421" t="s">
        <v>2275</v>
      </c>
      <c r="G421" t="s">
        <v>2277</v>
      </c>
      <c r="H421" t="s">
        <v>2278</v>
      </c>
      <c r="I421" t="str">
        <f t="shared" si="19"/>
        <v>Olomoucký</v>
      </c>
      <c r="J421" t="str">
        <f t="shared" si="20"/>
        <v>Olomoucký</v>
      </c>
      <c r="K421" t="str">
        <f t="shared" si="21"/>
        <v>Střední Morava</v>
      </c>
    </row>
    <row r="422" spans="1:11" x14ac:dyDescent="0.25">
      <c r="A422">
        <v>530735</v>
      </c>
      <c r="B422" t="s">
        <v>1380</v>
      </c>
      <c r="C422">
        <v>5207</v>
      </c>
      <c r="D422" t="s">
        <v>1381</v>
      </c>
      <c r="E422" t="s">
        <v>1382</v>
      </c>
      <c r="F422" t="s">
        <v>1381</v>
      </c>
      <c r="G422" t="s">
        <v>1374</v>
      </c>
      <c r="H422" t="s">
        <v>1375</v>
      </c>
      <c r="I422" t="str">
        <f t="shared" si="19"/>
        <v>Královéhradecký</v>
      </c>
      <c r="J422" t="str">
        <f t="shared" si="20"/>
        <v>Královéhradecký</v>
      </c>
      <c r="K422" t="str">
        <f t="shared" si="21"/>
        <v>Severovýchod</v>
      </c>
    </row>
    <row r="423" spans="1:11" x14ac:dyDescent="0.25">
      <c r="A423">
        <v>530743</v>
      </c>
      <c r="B423" t="s">
        <v>3559</v>
      </c>
      <c r="C423">
        <v>2125</v>
      </c>
      <c r="D423" t="s">
        <v>3495</v>
      </c>
      <c r="E423" t="s">
        <v>3476</v>
      </c>
      <c r="F423" t="s">
        <v>681</v>
      </c>
      <c r="G423" t="s">
        <v>3447</v>
      </c>
      <c r="H423" t="s">
        <v>3448</v>
      </c>
      <c r="I423" t="str">
        <f t="shared" si="19"/>
        <v>Středočeský</v>
      </c>
      <c r="J423" t="str">
        <f t="shared" si="20"/>
        <v>Středočeský</v>
      </c>
      <c r="K423" t="str">
        <f t="shared" si="21"/>
        <v>Střední Čechy</v>
      </c>
    </row>
    <row r="424" spans="1:11" x14ac:dyDescent="0.25">
      <c r="A424">
        <v>530751</v>
      </c>
      <c r="B424" t="s">
        <v>3560</v>
      </c>
      <c r="C424">
        <v>2125</v>
      </c>
      <c r="D424" t="s">
        <v>3495</v>
      </c>
      <c r="E424" t="s">
        <v>3476</v>
      </c>
      <c r="F424" t="s">
        <v>681</v>
      </c>
      <c r="G424" t="s">
        <v>3447</v>
      </c>
      <c r="H424" t="s">
        <v>3448</v>
      </c>
      <c r="I424" t="str">
        <f t="shared" si="19"/>
        <v>Středočeský</v>
      </c>
      <c r="J424" t="str">
        <f t="shared" si="20"/>
        <v>Středočeský</v>
      </c>
      <c r="K424" t="str">
        <f t="shared" si="21"/>
        <v>Střední Čechy</v>
      </c>
    </row>
    <row r="425" spans="1:11" x14ac:dyDescent="0.25">
      <c r="A425">
        <v>530760</v>
      </c>
      <c r="B425" t="s">
        <v>3561</v>
      </c>
      <c r="C425">
        <v>2101</v>
      </c>
      <c r="D425" t="s">
        <v>681</v>
      </c>
      <c r="E425" t="s">
        <v>3476</v>
      </c>
      <c r="F425" t="s">
        <v>681</v>
      </c>
      <c r="G425" t="s">
        <v>3447</v>
      </c>
      <c r="H425" t="s">
        <v>3448</v>
      </c>
      <c r="I425" t="str">
        <f t="shared" si="19"/>
        <v>Středočeský</v>
      </c>
      <c r="J425" t="str">
        <f t="shared" si="20"/>
        <v>Středočeský</v>
      </c>
      <c r="K425" t="str">
        <f t="shared" si="21"/>
        <v>Střední Čechy</v>
      </c>
    </row>
    <row r="426" spans="1:11" x14ac:dyDescent="0.25">
      <c r="A426">
        <v>530778</v>
      </c>
      <c r="B426" t="s">
        <v>3562</v>
      </c>
      <c r="C426">
        <v>2125</v>
      </c>
      <c r="D426" t="s">
        <v>3495</v>
      </c>
      <c r="E426" t="s">
        <v>3476</v>
      </c>
      <c r="F426" t="s">
        <v>681</v>
      </c>
      <c r="G426" t="s">
        <v>3447</v>
      </c>
      <c r="H426" t="s">
        <v>3448</v>
      </c>
      <c r="I426" t="str">
        <f t="shared" si="19"/>
        <v>Středočeský</v>
      </c>
      <c r="J426" t="str">
        <f t="shared" si="20"/>
        <v>Středočeský</v>
      </c>
      <c r="K426" t="str">
        <f t="shared" si="21"/>
        <v>Střední Čechy</v>
      </c>
    </row>
    <row r="427" spans="1:11" x14ac:dyDescent="0.25">
      <c r="A427">
        <v>530786</v>
      </c>
      <c r="B427" t="s">
        <v>1383</v>
      </c>
      <c r="C427">
        <v>5209</v>
      </c>
      <c r="D427" t="s">
        <v>1372</v>
      </c>
      <c r="E427" t="s">
        <v>1373</v>
      </c>
      <c r="F427" t="s">
        <v>1372</v>
      </c>
      <c r="G427" t="s">
        <v>1374</v>
      </c>
      <c r="H427" t="s">
        <v>1375</v>
      </c>
      <c r="I427" t="str">
        <f t="shared" si="19"/>
        <v>Královéhradecký</v>
      </c>
      <c r="J427" t="str">
        <f t="shared" si="20"/>
        <v>Královéhradecký</v>
      </c>
      <c r="K427" t="str">
        <f t="shared" si="21"/>
        <v>Severovýchod</v>
      </c>
    </row>
    <row r="428" spans="1:11" x14ac:dyDescent="0.25">
      <c r="A428">
        <v>530794</v>
      </c>
      <c r="B428" t="s">
        <v>2178</v>
      </c>
      <c r="C428">
        <v>5311</v>
      </c>
      <c r="D428" t="s">
        <v>2646</v>
      </c>
      <c r="E428" t="s">
        <v>2647</v>
      </c>
      <c r="F428" t="s">
        <v>2648</v>
      </c>
      <c r="G428" t="s">
        <v>2633</v>
      </c>
      <c r="H428" t="s">
        <v>2634</v>
      </c>
      <c r="I428" t="str">
        <f t="shared" si="19"/>
        <v>Pardubický</v>
      </c>
      <c r="J428" t="str">
        <f t="shared" si="20"/>
        <v>Pardubický</v>
      </c>
      <c r="K428" t="str">
        <f t="shared" si="21"/>
        <v>Severovýchod</v>
      </c>
    </row>
    <row r="429" spans="1:11" x14ac:dyDescent="0.25">
      <c r="A429">
        <v>530808</v>
      </c>
      <c r="B429" t="s">
        <v>1384</v>
      </c>
      <c r="C429">
        <v>5214</v>
      </c>
      <c r="D429" t="s">
        <v>1385</v>
      </c>
      <c r="E429" t="s">
        <v>1386</v>
      </c>
      <c r="F429" t="s">
        <v>1385</v>
      </c>
      <c r="G429" t="s">
        <v>1374</v>
      </c>
      <c r="H429" t="s">
        <v>1375</v>
      </c>
      <c r="I429" t="str">
        <f t="shared" si="19"/>
        <v>Královéhradecký</v>
      </c>
      <c r="J429" t="str">
        <f t="shared" si="20"/>
        <v>Královéhradecký</v>
      </c>
      <c r="K429" t="str">
        <f t="shared" si="21"/>
        <v>Severovýchod</v>
      </c>
    </row>
    <row r="430" spans="1:11" x14ac:dyDescent="0.25">
      <c r="A430">
        <v>530816</v>
      </c>
      <c r="B430" t="s">
        <v>3563</v>
      </c>
      <c r="C430">
        <v>2125</v>
      </c>
      <c r="D430" t="s">
        <v>3495</v>
      </c>
      <c r="E430" t="s">
        <v>3476</v>
      </c>
      <c r="F430" t="s">
        <v>681</v>
      </c>
      <c r="G430" t="s">
        <v>3447</v>
      </c>
      <c r="H430" t="s">
        <v>3448</v>
      </c>
      <c r="I430" t="str">
        <f t="shared" si="19"/>
        <v>Středočeský</v>
      </c>
      <c r="J430" t="str">
        <f t="shared" si="20"/>
        <v>Středočeský</v>
      </c>
      <c r="K430" t="str">
        <f t="shared" si="21"/>
        <v>Střední Čechy</v>
      </c>
    </row>
    <row r="431" spans="1:11" x14ac:dyDescent="0.25">
      <c r="A431">
        <v>530824</v>
      </c>
      <c r="B431" t="s">
        <v>632</v>
      </c>
      <c r="C431">
        <v>6202</v>
      </c>
      <c r="D431" t="s">
        <v>628</v>
      </c>
      <c r="E431" t="s">
        <v>629</v>
      </c>
      <c r="F431" t="s">
        <v>630</v>
      </c>
      <c r="G431" t="s">
        <v>625</v>
      </c>
      <c r="H431" t="s">
        <v>626</v>
      </c>
      <c r="I431" t="str">
        <f t="shared" si="19"/>
        <v>Jihomoravský</v>
      </c>
      <c r="J431" t="str">
        <f t="shared" si="20"/>
        <v>Jihomoravský</v>
      </c>
      <c r="K431" t="str">
        <f t="shared" si="21"/>
        <v>Jihovýchod</v>
      </c>
    </row>
    <row r="432" spans="1:11" x14ac:dyDescent="0.25">
      <c r="A432">
        <v>530832</v>
      </c>
      <c r="B432" t="s">
        <v>3564</v>
      </c>
      <c r="C432">
        <v>2104</v>
      </c>
      <c r="D432" t="s">
        <v>3490</v>
      </c>
      <c r="E432" t="s">
        <v>3491</v>
      </c>
      <c r="F432" t="s">
        <v>3492</v>
      </c>
      <c r="G432" t="s">
        <v>3447</v>
      </c>
      <c r="H432" t="s">
        <v>3448</v>
      </c>
      <c r="I432" t="str">
        <f t="shared" si="19"/>
        <v>Středočeský</v>
      </c>
      <c r="J432" t="str">
        <f t="shared" si="20"/>
        <v>Středočeský</v>
      </c>
      <c r="K432" t="str">
        <f t="shared" si="21"/>
        <v>Střední Čechy</v>
      </c>
    </row>
    <row r="433" spans="1:11" x14ac:dyDescent="0.25">
      <c r="A433">
        <v>530841</v>
      </c>
      <c r="B433" t="s">
        <v>3565</v>
      </c>
      <c r="C433">
        <v>2101</v>
      </c>
      <c r="D433" t="s">
        <v>681</v>
      </c>
      <c r="E433" t="s">
        <v>3476</v>
      </c>
      <c r="F433" t="s">
        <v>681</v>
      </c>
      <c r="G433" t="s">
        <v>3447</v>
      </c>
      <c r="H433" t="s">
        <v>3448</v>
      </c>
      <c r="I433" t="str">
        <f t="shared" si="19"/>
        <v>Středočeský</v>
      </c>
      <c r="J433" t="str">
        <f t="shared" si="20"/>
        <v>Středočeský</v>
      </c>
      <c r="K433" t="str">
        <f t="shared" si="21"/>
        <v>Střední Čechy</v>
      </c>
    </row>
    <row r="434" spans="1:11" x14ac:dyDescent="0.25">
      <c r="A434">
        <v>530859</v>
      </c>
      <c r="B434" t="s">
        <v>3566</v>
      </c>
      <c r="C434">
        <v>2104</v>
      </c>
      <c r="D434" t="s">
        <v>3490</v>
      </c>
      <c r="E434" t="s">
        <v>3491</v>
      </c>
      <c r="F434" t="s">
        <v>3492</v>
      </c>
      <c r="G434" t="s">
        <v>3447</v>
      </c>
      <c r="H434" t="s">
        <v>3448</v>
      </c>
      <c r="I434" t="str">
        <f t="shared" si="19"/>
        <v>Středočeský</v>
      </c>
      <c r="J434" t="str">
        <f t="shared" si="20"/>
        <v>Středočeský</v>
      </c>
      <c r="K434" t="str">
        <f t="shared" si="21"/>
        <v>Střední Čechy</v>
      </c>
    </row>
    <row r="435" spans="1:11" x14ac:dyDescent="0.25">
      <c r="A435">
        <v>530867</v>
      </c>
      <c r="B435" t="s">
        <v>1599</v>
      </c>
      <c r="C435">
        <v>2125</v>
      </c>
      <c r="D435" t="s">
        <v>3495</v>
      </c>
      <c r="E435" t="s">
        <v>3476</v>
      </c>
      <c r="F435" t="s">
        <v>681</v>
      </c>
      <c r="G435" t="s">
        <v>3447</v>
      </c>
      <c r="H435" t="s">
        <v>3448</v>
      </c>
      <c r="I435" t="str">
        <f t="shared" si="19"/>
        <v>Středočeský</v>
      </c>
      <c r="J435" t="str">
        <f t="shared" si="20"/>
        <v>Středočeský</v>
      </c>
      <c r="K435" t="str">
        <f t="shared" si="21"/>
        <v>Střední Čechy</v>
      </c>
    </row>
    <row r="436" spans="1:11" x14ac:dyDescent="0.25">
      <c r="A436">
        <v>530875</v>
      </c>
      <c r="B436" t="s">
        <v>3567</v>
      </c>
      <c r="C436">
        <v>2104</v>
      </c>
      <c r="D436" t="s">
        <v>3490</v>
      </c>
      <c r="E436" t="s">
        <v>3491</v>
      </c>
      <c r="F436" t="s">
        <v>3492</v>
      </c>
      <c r="G436" t="s">
        <v>3447</v>
      </c>
      <c r="H436" t="s">
        <v>3448</v>
      </c>
      <c r="I436" t="str">
        <f t="shared" si="19"/>
        <v>Středočeský</v>
      </c>
      <c r="J436" t="str">
        <f t="shared" si="20"/>
        <v>Středočeský</v>
      </c>
      <c r="K436" t="str">
        <f t="shared" si="21"/>
        <v>Střední Čechy</v>
      </c>
    </row>
    <row r="437" spans="1:11" x14ac:dyDescent="0.25">
      <c r="A437">
        <v>530883</v>
      </c>
      <c r="B437" t="s">
        <v>3495</v>
      </c>
      <c r="C437">
        <v>2125</v>
      </c>
      <c r="D437" t="s">
        <v>3495</v>
      </c>
      <c r="E437" t="s">
        <v>3476</v>
      </c>
      <c r="F437" t="s">
        <v>681</v>
      </c>
      <c r="G437" t="s">
        <v>3447</v>
      </c>
      <c r="H437" t="s">
        <v>3448</v>
      </c>
      <c r="I437" t="str">
        <f t="shared" si="19"/>
        <v>Středočeský</v>
      </c>
      <c r="J437" t="str">
        <f t="shared" si="20"/>
        <v>Středočeský</v>
      </c>
      <c r="K437" t="str">
        <f t="shared" si="21"/>
        <v>Střední Čechy</v>
      </c>
    </row>
    <row r="438" spans="1:11" x14ac:dyDescent="0.25">
      <c r="A438">
        <v>530891</v>
      </c>
      <c r="B438" t="s">
        <v>3568</v>
      </c>
      <c r="C438">
        <v>2126</v>
      </c>
      <c r="D438" t="s">
        <v>3498</v>
      </c>
      <c r="E438" t="s">
        <v>3476</v>
      </c>
      <c r="F438" t="s">
        <v>681</v>
      </c>
      <c r="G438" t="s">
        <v>3447</v>
      </c>
      <c r="H438" t="s">
        <v>3448</v>
      </c>
      <c r="I438" t="str">
        <f t="shared" si="19"/>
        <v>Středočeský</v>
      </c>
      <c r="J438" t="str">
        <f t="shared" si="20"/>
        <v>Středočeský</v>
      </c>
      <c r="K438" t="str">
        <f t="shared" si="21"/>
        <v>Střední Čechy</v>
      </c>
    </row>
    <row r="439" spans="1:11" x14ac:dyDescent="0.25">
      <c r="A439">
        <v>530905</v>
      </c>
      <c r="B439" t="s">
        <v>3498</v>
      </c>
      <c r="C439">
        <v>2126</v>
      </c>
      <c r="D439" t="s">
        <v>3498</v>
      </c>
      <c r="E439" t="s">
        <v>3476</v>
      </c>
      <c r="F439" t="s">
        <v>681</v>
      </c>
      <c r="G439" t="s">
        <v>3447</v>
      </c>
      <c r="H439" t="s">
        <v>3448</v>
      </c>
      <c r="I439" t="str">
        <f t="shared" si="19"/>
        <v>Středočeský</v>
      </c>
      <c r="J439" t="str">
        <f t="shared" si="20"/>
        <v>Středočeský</v>
      </c>
      <c r="K439" t="str">
        <f t="shared" si="21"/>
        <v>Střední Čechy</v>
      </c>
    </row>
    <row r="440" spans="1:11" x14ac:dyDescent="0.25">
      <c r="A440">
        <v>530913</v>
      </c>
      <c r="B440" t="s">
        <v>647</v>
      </c>
      <c r="C440">
        <v>2125</v>
      </c>
      <c r="D440" t="s">
        <v>3495</v>
      </c>
      <c r="E440" t="s">
        <v>3476</v>
      </c>
      <c r="F440" t="s">
        <v>681</v>
      </c>
      <c r="G440" t="s">
        <v>3447</v>
      </c>
      <c r="H440" t="s">
        <v>3448</v>
      </c>
      <c r="I440" t="str">
        <f t="shared" si="19"/>
        <v>Středočeský</v>
      </c>
      <c r="J440" t="str">
        <f t="shared" si="20"/>
        <v>Středočeský</v>
      </c>
      <c r="K440" t="str">
        <f t="shared" si="21"/>
        <v>Střední Čechy</v>
      </c>
    </row>
    <row r="441" spans="1:11" x14ac:dyDescent="0.25">
      <c r="A441">
        <v>530921</v>
      </c>
      <c r="B441" t="s">
        <v>895</v>
      </c>
      <c r="C441">
        <v>2101</v>
      </c>
      <c r="D441" t="s">
        <v>681</v>
      </c>
      <c r="E441" t="s">
        <v>3476</v>
      </c>
      <c r="F441" t="s">
        <v>681</v>
      </c>
      <c r="G441" t="s">
        <v>3447</v>
      </c>
      <c r="H441" t="s">
        <v>3448</v>
      </c>
      <c r="I441" t="str">
        <f t="shared" si="19"/>
        <v>Středočeský</v>
      </c>
      <c r="J441" t="str">
        <f t="shared" si="20"/>
        <v>Středočeský</v>
      </c>
      <c r="K441" t="str">
        <f t="shared" si="21"/>
        <v>Střední Čechy</v>
      </c>
    </row>
    <row r="442" spans="1:11" x14ac:dyDescent="0.25">
      <c r="A442">
        <v>530930</v>
      </c>
      <c r="B442" t="s">
        <v>3569</v>
      </c>
      <c r="C442">
        <v>2112</v>
      </c>
      <c r="D442" t="s">
        <v>3492</v>
      </c>
      <c r="E442" t="s">
        <v>3491</v>
      </c>
      <c r="F442" t="s">
        <v>3492</v>
      </c>
      <c r="G442" t="s">
        <v>3447</v>
      </c>
      <c r="H442" t="s">
        <v>3448</v>
      </c>
      <c r="I442" t="str">
        <f t="shared" si="19"/>
        <v>Středočeský</v>
      </c>
      <c r="J442" t="str">
        <f t="shared" si="20"/>
        <v>Středočeský</v>
      </c>
      <c r="K442" t="str">
        <f t="shared" si="21"/>
        <v>Střední Čechy</v>
      </c>
    </row>
    <row r="443" spans="1:11" x14ac:dyDescent="0.25">
      <c r="A443">
        <v>530948</v>
      </c>
      <c r="B443" t="s">
        <v>3570</v>
      </c>
      <c r="C443">
        <v>2126</v>
      </c>
      <c r="D443" t="s">
        <v>3498</v>
      </c>
      <c r="E443" t="s">
        <v>3476</v>
      </c>
      <c r="F443" t="s">
        <v>681</v>
      </c>
      <c r="G443" t="s">
        <v>3447</v>
      </c>
      <c r="H443" t="s">
        <v>3448</v>
      </c>
      <c r="I443" t="str">
        <f t="shared" si="19"/>
        <v>Středočeský</v>
      </c>
      <c r="J443" t="str">
        <f t="shared" si="20"/>
        <v>Středočeský</v>
      </c>
      <c r="K443" t="str">
        <f t="shared" si="21"/>
        <v>Střední Čechy</v>
      </c>
    </row>
    <row r="444" spans="1:11" x14ac:dyDescent="0.25">
      <c r="A444">
        <v>530956</v>
      </c>
      <c r="B444" t="s">
        <v>3571</v>
      </c>
      <c r="C444">
        <v>2112</v>
      </c>
      <c r="D444" t="s">
        <v>3492</v>
      </c>
      <c r="E444" t="s">
        <v>3491</v>
      </c>
      <c r="F444" t="s">
        <v>3492</v>
      </c>
      <c r="G444" t="s">
        <v>3447</v>
      </c>
      <c r="H444" t="s">
        <v>3448</v>
      </c>
      <c r="I444" t="str">
        <f t="shared" si="19"/>
        <v>Středočeský</v>
      </c>
      <c r="J444" t="str">
        <f t="shared" si="20"/>
        <v>Středočeský</v>
      </c>
      <c r="K444" t="str">
        <f t="shared" si="21"/>
        <v>Střední Čechy</v>
      </c>
    </row>
    <row r="445" spans="1:11" x14ac:dyDescent="0.25">
      <c r="A445">
        <v>530964</v>
      </c>
      <c r="B445" t="s">
        <v>2390</v>
      </c>
      <c r="C445">
        <v>2112</v>
      </c>
      <c r="D445" t="s">
        <v>3492</v>
      </c>
      <c r="E445" t="s">
        <v>3491</v>
      </c>
      <c r="F445" t="s">
        <v>3492</v>
      </c>
      <c r="G445" t="s">
        <v>3447</v>
      </c>
      <c r="H445" t="s">
        <v>3448</v>
      </c>
      <c r="I445" t="str">
        <f t="shared" si="19"/>
        <v>Středočeský</v>
      </c>
      <c r="J445" t="str">
        <f t="shared" si="20"/>
        <v>Středočeský</v>
      </c>
      <c r="K445" t="str">
        <f t="shared" si="21"/>
        <v>Střední Čechy</v>
      </c>
    </row>
    <row r="446" spans="1:11" x14ac:dyDescent="0.25">
      <c r="A446">
        <v>530972</v>
      </c>
      <c r="B446" t="s">
        <v>3572</v>
      </c>
      <c r="C446">
        <v>2112</v>
      </c>
      <c r="D446" t="s">
        <v>3492</v>
      </c>
      <c r="E446" t="s">
        <v>3491</v>
      </c>
      <c r="F446" t="s">
        <v>3492</v>
      </c>
      <c r="G446" t="s">
        <v>3447</v>
      </c>
      <c r="H446" t="s">
        <v>3448</v>
      </c>
      <c r="I446" t="str">
        <f t="shared" si="19"/>
        <v>Středočeský</v>
      </c>
      <c r="J446" t="str">
        <f t="shared" si="20"/>
        <v>Středočeský</v>
      </c>
      <c r="K446" t="str">
        <f t="shared" si="21"/>
        <v>Střední Čechy</v>
      </c>
    </row>
    <row r="447" spans="1:11" x14ac:dyDescent="0.25">
      <c r="A447">
        <v>530981</v>
      </c>
      <c r="B447" t="s">
        <v>3573</v>
      </c>
      <c r="C447">
        <v>2104</v>
      </c>
      <c r="D447" t="s">
        <v>3490</v>
      </c>
      <c r="E447" t="s">
        <v>3491</v>
      </c>
      <c r="F447" t="s">
        <v>3492</v>
      </c>
      <c r="G447" t="s">
        <v>3447</v>
      </c>
      <c r="H447" t="s">
        <v>3448</v>
      </c>
      <c r="I447" t="str">
        <f t="shared" si="19"/>
        <v>Středočeský</v>
      </c>
      <c r="J447" t="str">
        <f t="shared" si="20"/>
        <v>Středočeský</v>
      </c>
      <c r="K447" t="str">
        <f t="shared" si="21"/>
        <v>Střední Čechy</v>
      </c>
    </row>
    <row r="448" spans="1:11" x14ac:dyDescent="0.25">
      <c r="A448">
        <v>530999</v>
      </c>
      <c r="B448" t="s">
        <v>3574</v>
      </c>
      <c r="C448">
        <v>2104</v>
      </c>
      <c r="D448" t="s">
        <v>3490</v>
      </c>
      <c r="E448" t="s">
        <v>3491</v>
      </c>
      <c r="F448" t="s">
        <v>3492</v>
      </c>
      <c r="G448" t="s">
        <v>3447</v>
      </c>
      <c r="H448" t="s">
        <v>3448</v>
      </c>
      <c r="I448" t="str">
        <f t="shared" si="19"/>
        <v>Středočeský</v>
      </c>
      <c r="J448" t="str">
        <f t="shared" si="20"/>
        <v>Středočeský</v>
      </c>
      <c r="K448" t="str">
        <f t="shared" si="21"/>
        <v>Střední Čechy</v>
      </c>
    </row>
    <row r="449" spans="1:11" x14ac:dyDescent="0.25">
      <c r="A449">
        <v>531006</v>
      </c>
      <c r="B449" t="s">
        <v>633</v>
      </c>
      <c r="C449">
        <v>6202</v>
      </c>
      <c r="D449" t="s">
        <v>628</v>
      </c>
      <c r="E449" t="s">
        <v>629</v>
      </c>
      <c r="F449" t="s">
        <v>630</v>
      </c>
      <c r="G449" t="s">
        <v>625</v>
      </c>
      <c r="H449" t="s">
        <v>626</v>
      </c>
      <c r="I449" t="str">
        <f t="shared" si="19"/>
        <v>Jihomoravský</v>
      </c>
      <c r="J449" t="str">
        <f t="shared" si="20"/>
        <v>Jihomoravský</v>
      </c>
      <c r="K449" t="str">
        <f t="shared" si="21"/>
        <v>Jihovýchod</v>
      </c>
    </row>
    <row r="450" spans="1:11" x14ac:dyDescent="0.25">
      <c r="A450">
        <v>531014</v>
      </c>
      <c r="B450" t="s">
        <v>3575</v>
      </c>
      <c r="C450">
        <v>2104</v>
      </c>
      <c r="D450" t="s">
        <v>3490</v>
      </c>
      <c r="E450" t="s">
        <v>3491</v>
      </c>
      <c r="F450" t="s">
        <v>3492</v>
      </c>
      <c r="G450" t="s">
        <v>3447</v>
      </c>
      <c r="H450" t="s">
        <v>3448</v>
      </c>
      <c r="I450" t="str">
        <f t="shared" si="19"/>
        <v>Středočeský</v>
      </c>
      <c r="J450" t="str">
        <f t="shared" si="20"/>
        <v>Středočeský</v>
      </c>
      <c r="K450" t="str">
        <f t="shared" si="21"/>
        <v>Střední Čechy</v>
      </c>
    </row>
    <row r="451" spans="1:11" x14ac:dyDescent="0.25">
      <c r="A451">
        <v>531022</v>
      </c>
      <c r="B451" t="s">
        <v>3576</v>
      </c>
      <c r="C451">
        <v>2125</v>
      </c>
      <c r="D451" t="s">
        <v>3495</v>
      </c>
      <c r="E451" t="s">
        <v>3476</v>
      </c>
      <c r="F451" t="s">
        <v>681</v>
      </c>
      <c r="G451" t="s">
        <v>3447</v>
      </c>
      <c r="H451" t="s">
        <v>3448</v>
      </c>
      <c r="I451" t="str">
        <f t="shared" si="19"/>
        <v>Středočeský</v>
      </c>
      <c r="J451" t="str">
        <f t="shared" si="20"/>
        <v>Středočeský</v>
      </c>
      <c r="K451" t="str">
        <f t="shared" si="21"/>
        <v>Střední Čechy</v>
      </c>
    </row>
    <row r="452" spans="1:11" x14ac:dyDescent="0.25">
      <c r="A452">
        <v>531031</v>
      </c>
      <c r="B452" t="s">
        <v>3577</v>
      </c>
      <c r="C452">
        <v>2125</v>
      </c>
      <c r="D452" t="s">
        <v>3495</v>
      </c>
      <c r="E452" t="s">
        <v>3476</v>
      </c>
      <c r="F452" t="s">
        <v>681</v>
      </c>
      <c r="G452" t="s">
        <v>3447</v>
      </c>
      <c r="H452" t="s">
        <v>3448</v>
      </c>
      <c r="I452" t="str">
        <f t="shared" ref="I452:I515" si="22">LEFT(H452, FIND(" ", H452 &amp; " ") - 1)</f>
        <v>Středočeský</v>
      </c>
      <c r="J452" t="str">
        <f t="shared" ref="J452:J515" si="23">IF(LEFT(H452,4)="Kraj", MID(H452, FIND(" ", H452)+1, LEN(H452) - FIND(" ", H452)), LEFT(H452, FIND(" ", H452 &amp; " ") - 1))</f>
        <v>Středočeský</v>
      </c>
      <c r="K452" t="str">
        <f t="shared" ref="K452:K515" si="24">_xlfn.XLOOKUP(H452,$N$33:$N$46,$M$33:$M$46)</f>
        <v>Střední Čechy</v>
      </c>
    </row>
    <row r="453" spans="1:11" x14ac:dyDescent="0.25">
      <c r="A453">
        <v>531049</v>
      </c>
      <c r="B453" t="s">
        <v>3578</v>
      </c>
      <c r="C453">
        <v>2126</v>
      </c>
      <c r="D453" t="s">
        <v>3498</v>
      </c>
      <c r="E453" t="s">
        <v>3476</v>
      </c>
      <c r="F453" t="s">
        <v>681</v>
      </c>
      <c r="G453" t="s">
        <v>3447</v>
      </c>
      <c r="H453" t="s">
        <v>3448</v>
      </c>
      <c r="I453" t="str">
        <f t="shared" si="22"/>
        <v>Středočeský</v>
      </c>
      <c r="J453" t="str">
        <f t="shared" si="23"/>
        <v>Středočeský</v>
      </c>
      <c r="K453" t="str">
        <f t="shared" si="24"/>
        <v>Střední Čechy</v>
      </c>
    </row>
    <row r="454" spans="1:11" x14ac:dyDescent="0.25">
      <c r="A454">
        <v>531057</v>
      </c>
      <c r="B454" t="s">
        <v>3579</v>
      </c>
      <c r="C454">
        <v>2102</v>
      </c>
      <c r="D454" t="s">
        <v>3579</v>
      </c>
      <c r="E454" t="s">
        <v>3580</v>
      </c>
      <c r="F454" t="s">
        <v>3579</v>
      </c>
      <c r="G454" t="s">
        <v>3447</v>
      </c>
      <c r="H454" t="s">
        <v>3448</v>
      </c>
      <c r="I454" t="str">
        <f t="shared" si="22"/>
        <v>Středočeský</v>
      </c>
      <c r="J454" t="str">
        <f t="shared" si="23"/>
        <v>Středočeský</v>
      </c>
      <c r="K454" t="str">
        <f t="shared" si="24"/>
        <v>Střední Čechy</v>
      </c>
    </row>
    <row r="455" spans="1:11" x14ac:dyDescent="0.25">
      <c r="A455">
        <v>531065</v>
      </c>
      <c r="B455" t="s">
        <v>3581</v>
      </c>
      <c r="C455">
        <v>2104</v>
      </c>
      <c r="D455" t="s">
        <v>3490</v>
      </c>
      <c r="E455" t="s">
        <v>3491</v>
      </c>
      <c r="F455" t="s">
        <v>3492</v>
      </c>
      <c r="G455" t="s">
        <v>3447</v>
      </c>
      <c r="H455" t="s">
        <v>3448</v>
      </c>
      <c r="I455" t="str">
        <f t="shared" si="22"/>
        <v>Středočeský</v>
      </c>
      <c r="J455" t="str">
        <f t="shared" si="23"/>
        <v>Středočeský</v>
      </c>
      <c r="K455" t="str">
        <f t="shared" si="24"/>
        <v>Střední Čechy</v>
      </c>
    </row>
    <row r="456" spans="1:11" x14ac:dyDescent="0.25">
      <c r="A456">
        <v>531073</v>
      </c>
      <c r="B456" t="s">
        <v>3582</v>
      </c>
      <c r="C456">
        <v>2108</v>
      </c>
      <c r="D456" t="s">
        <v>3583</v>
      </c>
      <c r="E456" t="s">
        <v>3580</v>
      </c>
      <c r="F456" t="s">
        <v>3579</v>
      </c>
      <c r="G456" t="s">
        <v>3447</v>
      </c>
      <c r="H456" t="s">
        <v>3448</v>
      </c>
      <c r="I456" t="str">
        <f t="shared" si="22"/>
        <v>Středočeský</v>
      </c>
      <c r="J456" t="str">
        <f t="shared" si="23"/>
        <v>Středočeský</v>
      </c>
      <c r="K456" t="str">
        <f t="shared" si="24"/>
        <v>Střední Čechy</v>
      </c>
    </row>
    <row r="457" spans="1:11" x14ac:dyDescent="0.25">
      <c r="A457">
        <v>531081</v>
      </c>
      <c r="B457" t="s">
        <v>3584</v>
      </c>
      <c r="C457">
        <v>2102</v>
      </c>
      <c r="D457" t="s">
        <v>3579</v>
      </c>
      <c r="E457" t="s">
        <v>3580</v>
      </c>
      <c r="F457" t="s">
        <v>3579</v>
      </c>
      <c r="G457" t="s">
        <v>3447</v>
      </c>
      <c r="H457" t="s">
        <v>3448</v>
      </c>
      <c r="I457" t="str">
        <f t="shared" si="22"/>
        <v>Středočeský</v>
      </c>
      <c r="J457" t="str">
        <f t="shared" si="23"/>
        <v>Středočeský</v>
      </c>
      <c r="K457" t="str">
        <f t="shared" si="24"/>
        <v>Střední Čechy</v>
      </c>
    </row>
    <row r="458" spans="1:11" x14ac:dyDescent="0.25">
      <c r="A458">
        <v>531090</v>
      </c>
      <c r="B458" t="s">
        <v>1260</v>
      </c>
      <c r="C458">
        <v>2108</v>
      </c>
      <c r="D458" t="s">
        <v>3583</v>
      </c>
      <c r="E458" t="s">
        <v>3580</v>
      </c>
      <c r="F458" t="s">
        <v>3579</v>
      </c>
      <c r="G458" t="s">
        <v>3447</v>
      </c>
      <c r="H458" t="s">
        <v>3448</v>
      </c>
      <c r="I458" t="str">
        <f t="shared" si="22"/>
        <v>Středočeský</v>
      </c>
      <c r="J458" t="str">
        <f t="shared" si="23"/>
        <v>Středočeský</v>
      </c>
      <c r="K458" t="str">
        <f t="shared" si="24"/>
        <v>Střední Čechy</v>
      </c>
    </row>
    <row r="459" spans="1:11" x14ac:dyDescent="0.25">
      <c r="A459">
        <v>531103</v>
      </c>
      <c r="B459" t="s">
        <v>3585</v>
      </c>
      <c r="C459">
        <v>2102</v>
      </c>
      <c r="D459" t="s">
        <v>3579</v>
      </c>
      <c r="E459" t="s">
        <v>3580</v>
      </c>
      <c r="F459" t="s">
        <v>3579</v>
      </c>
      <c r="G459" t="s">
        <v>3447</v>
      </c>
      <c r="H459" t="s">
        <v>3448</v>
      </c>
      <c r="I459" t="str">
        <f t="shared" si="22"/>
        <v>Středočeský</v>
      </c>
      <c r="J459" t="str">
        <f t="shared" si="23"/>
        <v>Středočeský</v>
      </c>
      <c r="K459" t="str">
        <f t="shared" si="24"/>
        <v>Střední Čechy</v>
      </c>
    </row>
    <row r="460" spans="1:11" x14ac:dyDescent="0.25">
      <c r="A460">
        <v>531111</v>
      </c>
      <c r="B460" t="s">
        <v>3586</v>
      </c>
      <c r="C460">
        <v>2112</v>
      </c>
      <c r="D460" t="s">
        <v>3492</v>
      </c>
      <c r="E460" t="s">
        <v>3491</v>
      </c>
      <c r="F460" t="s">
        <v>3492</v>
      </c>
      <c r="G460" t="s">
        <v>3447</v>
      </c>
      <c r="H460" t="s">
        <v>3448</v>
      </c>
      <c r="I460" t="str">
        <f t="shared" si="22"/>
        <v>Středočeský</v>
      </c>
      <c r="J460" t="str">
        <f t="shared" si="23"/>
        <v>Středočeský</v>
      </c>
      <c r="K460" t="str">
        <f t="shared" si="24"/>
        <v>Střední Čechy</v>
      </c>
    </row>
    <row r="461" spans="1:11" x14ac:dyDescent="0.25">
      <c r="A461">
        <v>531120</v>
      </c>
      <c r="B461" t="s">
        <v>3587</v>
      </c>
      <c r="C461">
        <v>2108</v>
      </c>
      <c r="D461" t="s">
        <v>3583</v>
      </c>
      <c r="E461" t="s">
        <v>3580</v>
      </c>
      <c r="F461" t="s">
        <v>3579</v>
      </c>
      <c r="G461" t="s">
        <v>3447</v>
      </c>
      <c r="H461" t="s">
        <v>3448</v>
      </c>
      <c r="I461" t="str">
        <f t="shared" si="22"/>
        <v>Středočeský</v>
      </c>
      <c r="J461" t="str">
        <f t="shared" si="23"/>
        <v>Středočeský</v>
      </c>
      <c r="K461" t="str">
        <f t="shared" si="24"/>
        <v>Střední Čechy</v>
      </c>
    </row>
    <row r="462" spans="1:11" x14ac:dyDescent="0.25">
      <c r="A462">
        <v>531138</v>
      </c>
      <c r="B462" t="s">
        <v>3588</v>
      </c>
      <c r="C462">
        <v>2108</v>
      </c>
      <c r="D462" t="s">
        <v>3583</v>
      </c>
      <c r="E462" t="s">
        <v>3580</v>
      </c>
      <c r="F462" t="s">
        <v>3579</v>
      </c>
      <c r="G462" t="s">
        <v>3447</v>
      </c>
      <c r="H462" t="s">
        <v>3448</v>
      </c>
      <c r="I462" t="str">
        <f t="shared" si="22"/>
        <v>Středočeský</v>
      </c>
      <c r="J462" t="str">
        <f t="shared" si="23"/>
        <v>Středočeský</v>
      </c>
      <c r="K462" t="str">
        <f t="shared" si="24"/>
        <v>Střední Čechy</v>
      </c>
    </row>
    <row r="463" spans="1:11" x14ac:dyDescent="0.25">
      <c r="A463">
        <v>531146</v>
      </c>
      <c r="B463" t="s">
        <v>3589</v>
      </c>
      <c r="C463">
        <v>2105</v>
      </c>
      <c r="D463" t="s">
        <v>3473</v>
      </c>
      <c r="E463" t="s">
        <v>3474</v>
      </c>
      <c r="F463" t="s">
        <v>3475</v>
      </c>
      <c r="G463" t="s">
        <v>3447</v>
      </c>
      <c r="H463" t="s">
        <v>3448</v>
      </c>
      <c r="I463" t="str">
        <f t="shared" si="22"/>
        <v>Středočeský</v>
      </c>
      <c r="J463" t="str">
        <f t="shared" si="23"/>
        <v>Středočeský</v>
      </c>
      <c r="K463" t="str">
        <f t="shared" si="24"/>
        <v>Střední Čechy</v>
      </c>
    </row>
    <row r="464" spans="1:11" x14ac:dyDescent="0.25">
      <c r="A464">
        <v>531154</v>
      </c>
      <c r="B464" t="s">
        <v>2545</v>
      </c>
      <c r="C464">
        <v>2108</v>
      </c>
      <c r="D464" t="s">
        <v>3583</v>
      </c>
      <c r="E464" t="s">
        <v>3580</v>
      </c>
      <c r="F464" t="s">
        <v>3579</v>
      </c>
      <c r="G464" t="s">
        <v>3447</v>
      </c>
      <c r="H464" t="s">
        <v>3448</v>
      </c>
      <c r="I464" t="str">
        <f t="shared" si="22"/>
        <v>Středočeský</v>
      </c>
      <c r="J464" t="str">
        <f t="shared" si="23"/>
        <v>Středočeský</v>
      </c>
      <c r="K464" t="str">
        <f t="shared" si="24"/>
        <v>Střední Čechy</v>
      </c>
    </row>
    <row r="465" spans="1:11" x14ac:dyDescent="0.25">
      <c r="A465">
        <v>531162</v>
      </c>
      <c r="B465" t="s">
        <v>3590</v>
      </c>
      <c r="C465">
        <v>2108</v>
      </c>
      <c r="D465" t="s">
        <v>3583</v>
      </c>
      <c r="E465" t="s">
        <v>3580</v>
      </c>
      <c r="F465" t="s">
        <v>3579</v>
      </c>
      <c r="G465" t="s">
        <v>3447</v>
      </c>
      <c r="H465" t="s">
        <v>3448</v>
      </c>
      <c r="I465" t="str">
        <f t="shared" si="22"/>
        <v>Středočeský</v>
      </c>
      <c r="J465" t="str">
        <f t="shared" si="23"/>
        <v>Středočeský</v>
      </c>
      <c r="K465" t="str">
        <f t="shared" si="24"/>
        <v>Střední Čechy</v>
      </c>
    </row>
    <row r="466" spans="1:11" x14ac:dyDescent="0.25">
      <c r="A466">
        <v>531171</v>
      </c>
      <c r="B466" t="s">
        <v>3591</v>
      </c>
      <c r="C466">
        <v>2102</v>
      </c>
      <c r="D466" t="s">
        <v>3579</v>
      </c>
      <c r="E466" t="s">
        <v>3580</v>
      </c>
      <c r="F466" t="s">
        <v>3579</v>
      </c>
      <c r="G466" t="s">
        <v>3447</v>
      </c>
      <c r="H466" t="s">
        <v>3448</v>
      </c>
      <c r="I466" t="str">
        <f t="shared" si="22"/>
        <v>Středočeský</v>
      </c>
      <c r="J466" t="str">
        <f t="shared" si="23"/>
        <v>Středočeský</v>
      </c>
      <c r="K466" t="str">
        <f t="shared" si="24"/>
        <v>Střední Čechy</v>
      </c>
    </row>
    <row r="467" spans="1:11" x14ac:dyDescent="0.25">
      <c r="A467">
        <v>531189</v>
      </c>
      <c r="B467" t="s">
        <v>3583</v>
      </c>
      <c r="C467">
        <v>2108</v>
      </c>
      <c r="D467" t="s">
        <v>3583</v>
      </c>
      <c r="E467" t="s">
        <v>3580</v>
      </c>
      <c r="F467" t="s">
        <v>3579</v>
      </c>
      <c r="G467" t="s">
        <v>3447</v>
      </c>
      <c r="H467" t="s">
        <v>3448</v>
      </c>
      <c r="I467" t="str">
        <f t="shared" si="22"/>
        <v>Středočeský</v>
      </c>
      <c r="J467" t="str">
        <f t="shared" si="23"/>
        <v>Středočeský</v>
      </c>
      <c r="K467" t="str">
        <f t="shared" si="24"/>
        <v>Střední Čechy</v>
      </c>
    </row>
    <row r="468" spans="1:11" x14ac:dyDescent="0.25">
      <c r="A468">
        <v>531197</v>
      </c>
      <c r="B468" t="s">
        <v>3592</v>
      </c>
      <c r="C468">
        <v>2112</v>
      </c>
      <c r="D468" t="s">
        <v>3492</v>
      </c>
      <c r="E468" t="s">
        <v>3491</v>
      </c>
      <c r="F468" t="s">
        <v>3492</v>
      </c>
      <c r="G468" t="s">
        <v>3447</v>
      </c>
      <c r="H468" t="s">
        <v>3448</v>
      </c>
      <c r="I468" t="str">
        <f t="shared" si="22"/>
        <v>Středočeský</v>
      </c>
      <c r="J468" t="str">
        <f t="shared" si="23"/>
        <v>Středočeský</v>
      </c>
      <c r="K468" t="str">
        <f t="shared" si="24"/>
        <v>Střední Čechy</v>
      </c>
    </row>
    <row r="469" spans="1:11" x14ac:dyDescent="0.25">
      <c r="A469">
        <v>531201</v>
      </c>
      <c r="B469" t="s">
        <v>3593</v>
      </c>
      <c r="C469">
        <v>2108</v>
      </c>
      <c r="D469" t="s">
        <v>3583</v>
      </c>
      <c r="E469" t="s">
        <v>3580</v>
      </c>
      <c r="F469" t="s">
        <v>3579</v>
      </c>
      <c r="G469" t="s">
        <v>3447</v>
      </c>
      <c r="H469" t="s">
        <v>3448</v>
      </c>
      <c r="I469" t="str">
        <f t="shared" si="22"/>
        <v>Středočeský</v>
      </c>
      <c r="J469" t="str">
        <f t="shared" si="23"/>
        <v>Středočeský</v>
      </c>
      <c r="K469" t="str">
        <f t="shared" si="24"/>
        <v>Střední Čechy</v>
      </c>
    </row>
    <row r="470" spans="1:11" x14ac:dyDescent="0.25">
      <c r="A470">
        <v>531219</v>
      </c>
      <c r="B470" t="s">
        <v>3594</v>
      </c>
      <c r="C470">
        <v>2108</v>
      </c>
      <c r="D470" t="s">
        <v>3583</v>
      </c>
      <c r="E470" t="s">
        <v>3580</v>
      </c>
      <c r="F470" t="s">
        <v>3579</v>
      </c>
      <c r="G470" t="s">
        <v>3447</v>
      </c>
      <c r="H470" t="s">
        <v>3448</v>
      </c>
      <c r="I470" t="str">
        <f t="shared" si="22"/>
        <v>Středočeský</v>
      </c>
      <c r="J470" t="str">
        <f t="shared" si="23"/>
        <v>Středočeský</v>
      </c>
      <c r="K470" t="str">
        <f t="shared" si="24"/>
        <v>Střední Čechy</v>
      </c>
    </row>
    <row r="471" spans="1:11" x14ac:dyDescent="0.25">
      <c r="A471">
        <v>531227</v>
      </c>
      <c r="B471" t="s">
        <v>3595</v>
      </c>
      <c r="C471">
        <v>2102</v>
      </c>
      <c r="D471" t="s">
        <v>3579</v>
      </c>
      <c r="E471" t="s">
        <v>3580</v>
      </c>
      <c r="F471" t="s">
        <v>3579</v>
      </c>
      <c r="G471" t="s">
        <v>3447</v>
      </c>
      <c r="H471" t="s">
        <v>3448</v>
      </c>
      <c r="I471" t="str">
        <f t="shared" si="22"/>
        <v>Středočeský</v>
      </c>
      <c r="J471" t="str">
        <f t="shared" si="23"/>
        <v>Středočeský</v>
      </c>
      <c r="K471" t="str">
        <f t="shared" si="24"/>
        <v>Střední Čechy</v>
      </c>
    </row>
    <row r="472" spans="1:11" x14ac:dyDescent="0.25">
      <c r="A472">
        <v>531235</v>
      </c>
      <c r="B472" t="s">
        <v>84</v>
      </c>
      <c r="C472">
        <v>2108</v>
      </c>
      <c r="D472" t="s">
        <v>3583</v>
      </c>
      <c r="E472" t="s">
        <v>3580</v>
      </c>
      <c r="F472" t="s">
        <v>3579</v>
      </c>
      <c r="G472" t="s">
        <v>3447</v>
      </c>
      <c r="H472" t="s">
        <v>3448</v>
      </c>
      <c r="I472" t="str">
        <f t="shared" si="22"/>
        <v>Středočeský</v>
      </c>
      <c r="J472" t="str">
        <f t="shared" si="23"/>
        <v>Středočeský</v>
      </c>
      <c r="K472" t="str">
        <f t="shared" si="24"/>
        <v>Střední Čechy</v>
      </c>
    </row>
    <row r="473" spans="1:11" x14ac:dyDescent="0.25">
      <c r="A473">
        <v>531243</v>
      </c>
      <c r="B473" t="s">
        <v>3596</v>
      </c>
      <c r="C473">
        <v>2102</v>
      </c>
      <c r="D473" t="s">
        <v>3579</v>
      </c>
      <c r="E473" t="s">
        <v>3580</v>
      </c>
      <c r="F473" t="s">
        <v>3579</v>
      </c>
      <c r="G473" t="s">
        <v>3447</v>
      </c>
      <c r="H473" t="s">
        <v>3448</v>
      </c>
      <c r="I473" t="str">
        <f t="shared" si="22"/>
        <v>Středočeský</v>
      </c>
      <c r="J473" t="str">
        <f t="shared" si="23"/>
        <v>Středočeský</v>
      </c>
      <c r="K473" t="str">
        <f t="shared" si="24"/>
        <v>Střední Čechy</v>
      </c>
    </row>
    <row r="474" spans="1:11" x14ac:dyDescent="0.25">
      <c r="A474">
        <v>531251</v>
      </c>
      <c r="B474" t="s">
        <v>3597</v>
      </c>
      <c r="C474">
        <v>2108</v>
      </c>
      <c r="D474" t="s">
        <v>3583</v>
      </c>
      <c r="E474" t="s">
        <v>3580</v>
      </c>
      <c r="F474" t="s">
        <v>3579</v>
      </c>
      <c r="G474" t="s">
        <v>3447</v>
      </c>
      <c r="H474" t="s">
        <v>3448</v>
      </c>
      <c r="I474" t="str">
        <f t="shared" si="22"/>
        <v>Středočeský</v>
      </c>
      <c r="J474" t="str">
        <f t="shared" si="23"/>
        <v>Středočeský</v>
      </c>
      <c r="K474" t="str">
        <f t="shared" si="24"/>
        <v>Střední Čechy</v>
      </c>
    </row>
    <row r="475" spans="1:11" x14ac:dyDescent="0.25">
      <c r="A475">
        <v>531260</v>
      </c>
      <c r="B475" t="s">
        <v>3598</v>
      </c>
      <c r="C475">
        <v>2112</v>
      </c>
      <c r="D475" t="s">
        <v>3492</v>
      </c>
      <c r="E475" t="s">
        <v>3491</v>
      </c>
      <c r="F475" t="s">
        <v>3492</v>
      </c>
      <c r="G475" t="s">
        <v>3447</v>
      </c>
      <c r="H475" t="s">
        <v>3448</v>
      </c>
      <c r="I475" t="str">
        <f t="shared" si="22"/>
        <v>Středočeský</v>
      </c>
      <c r="J475" t="str">
        <f t="shared" si="23"/>
        <v>Středočeský</v>
      </c>
      <c r="K475" t="str">
        <f t="shared" si="24"/>
        <v>Střední Čechy</v>
      </c>
    </row>
    <row r="476" spans="1:11" x14ac:dyDescent="0.25">
      <c r="A476">
        <v>531278</v>
      </c>
      <c r="B476" t="s">
        <v>3599</v>
      </c>
      <c r="C476">
        <v>2112</v>
      </c>
      <c r="D476" t="s">
        <v>3492</v>
      </c>
      <c r="E476" t="s">
        <v>3491</v>
      </c>
      <c r="F476" t="s">
        <v>3492</v>
      </c>
      <c r="G476" t="s">
        <v>3447</v>
      </c>
      <c r="H476" t="s">
        <v>3448</v>
      </c>
      <c r="I476" t="str">
        <f t="shared" si="22"/>
        <v>Středočeský</v>
      </c>
      <c r="J476" t="str">
        <f t="shared" si="23"/>
        <v>Středočeský</v>
      </c>
      <c r="K476" t="str">
        <f t="shared" si="24"/>
        <v>Střední Čechy</v>
      </c>
    </row>
    <row r="477" spans="1:11" x14ac:dyDescent="0.25">
      <c r="A477">
        <v>531286</v>
      </c>
      <c r="B477" t="s">
        <v>794</v>
      </c>
      <c r="C477">
        <v>2104</v>
      </c>
      <c r="D477" t="s">
        <v>3490</v>
      </c>
      <c r="E477" t="s">
        <v>3491</v>
      </c>
      <c r="F477" t="s">
        <v>3492</v>
      </c>
      <c r="G477" t="s">
        <v>3447</v>
      </c>
      <c r="H477" t="s">
        <v>3448</v>
      </c>
      <c r="I477" t="str">
        <f t="shared" si="22"/>
        <v>Středočeský</v>
      </c>
      <c r="J477" t="str">
        <f t="shared" si="23"/>
        <v>Středočeský</v>
      </c>
      <c r="K477" t="str">
        <f t="shared" si="24"/>
        <v>Střední Čechy</v>
      </c>
    </row>
    <row r="478" spans="1:11" x14ac:dyDescent="0.25">
      <c r="A478">
        <v>531294</v>
      </c>
      <c r="B478" t="s">
        <v>3600</v>
      </c>
      <c r="C478">
        <v>2102</v>
      </c>
      <c r="D478" t="s">
        <v>3579</v>
      </c>
      <c r="E478" t="s">
        <v>3580</v>
      </c>
      <c r="F478" t="s">
        <v>3579</v>
      </c>
      <c r="G478" t="s">
        <v>3447</v>
      </c>
      <c r="H478" t="s">
        <v>3448</v>
      </c>
      <c r="I478" t="str">
        <f t="shared" si="22"/>
        <v>Středočeský</v>
      </c>
      <c r="J478" t="str">
        <f t="shared" si="23"/>
        <v>Středočeský</v>
      </c>
      <c r="K478" t="str">
        <f t="shared" si="24"/>
        <v>Střední Čechy</v>
      </c>
    </row>
    <row r="479" spans="1:11" x14ac:dyDescent="0.25">
      <c r="A479">
        <v>531308</v>
      </c>
      <c r="B479" t="s">
        <v>3601</v>
      </c>
      <c r="C479">
        <v>2108</v>
      </c>
      <c r="D479" t="s">
        <v>3583</v>
      </c>
      <c r="E479" t="s">
        <v>3580</v>
      </c>
      <c r="F479" t="s">
        <v>3579</v>
      </c>
      <c r="G479" t="s">
        <v>3447</v>
      </c>
      <c r="H479" t="s">
        <v>3448</v>
      </c>
      <c r="I479" t="str">
        <f t="shared" si="22"/>
        <v>Středočeský</v>
      </c>
      <c r="J479" t="str">
        <f t="shared" si="23"/>
        <v>Středočeský</v>
      </c>
      <c r="K479" t="str">
        <f t="shared" si="24"/>
        <v>Střední Čechy</v>
      </c>
    </row>
    <row r="480" spans="1:11" x14ac:dyDescent="0.25">
      <c r="A480">
        <v>531316</v>
      </c>
      <c r="B480" t="s">
        <v>3602</v>
      </c>
      <c r="C480">
        <v>2102</v>
      </c>
      <c r="D480" t="s">
        <v>3579</v>
      </c>
      <c r="E480" t="s">
        <v>3580</v>
      </c>
      <c r="F480" t="s">
        <v>3579</v>
      </c>
      <c r="G480" t="s">
        <v>3447</v>
      </c>
      <c r="H480" t="s">
        <v>3448</v>
      </c>
      <c r="I480" t="str">
        <f t="shared" si="22"/>
        <v>Středočeský</v>
      </c>
      <c r="J480" t="str">
        <f t="shared" si="23"/>
        <v>Středočeský</v>
      </c>
      <c r="K480" t="str">
        <f t="shared" si="24"/>
        <v>Střední Čechy</v>
      </c>
    </row>
    <row r="481" spans="1:11" x14ac:dyDescent="0.25">
      <c r="A481">
        <v>531324</v>
      </c>
      <c r="B481" t="s">
        <v>619</v>
      </c>
      <c r="C481">
        <v>2108</v>
      </c>
      <c r="D481" t="s">
        <v>3583</v>
      </c>
      <c r="E481" t="s">
        <v>3580</v>
      </c>
      <c r="F481" t="s">
        <v>3579</v>
      </c>
      <c r="G481" t="s">
        <v>3447</v>
      </c>
      <c r="H481" t="s">
        <v>3448</v>
      </c>
      <c r="I481" t="str">
        <f t="shared" si="22"/>
        <v>Středočeský</v>
      </c>
      <c r="J481" t="str">
        <f t="shared" si="23"/>
        <v>Středočeský</v>
      </c>
      <c r="K481" t="str">
        <f t="shared" si="24"/>
        <v>Střední Čechy</v>
      </c>
    </row>
    <row r="482" spans="1:11" x14ac:dyDescent="0.25">
      <c r="A482">
        <v>531332</v>
      </c>
      <c r="B482" t="s">
        <v>3603</v>
      </c>
      <c r="C482">
        <v>2102</v>
      </c>
      <c r="D482" t="s">
        <v>3579</v>
      </c>
      <c r="E482" t="s">
        <v>3580</v>
      </c>
      <c r="F482" t="s">
        <v>3579</v>
      </c>
      <c r="G482" t="s">
        <v>3447</v>
      </c>
      <c r="H482" t="s">
        <v>3448</v>
      </c>
      <c r="I482" t="str">
        <f t="shared" si="22"/>
        <v>Středočeský</v>
      </c>
      <c r="J482" t="str">
        <f t="shared" si="23"/>
        <v>Středočeský</v>
      </c>
      <c r="K482" t="str">
        <f t="shared" si="24"/>
        <v>Střední Čechy</v>
      </c>
    </row>
    <row r="483" spans="1:11" x14ac:dyDescent="0.25">
      <c r="A483">
        <v>531341</v>
      </c>
      <c r="B483" t="s">
        <v>3604</v>
      </c>
      <c r="C483">
        <v>2104</v>
      </c>
      <c r="D483" t="s">
        <v>3490</v>
      </c>
      <c r="E483" t="s">
        <v>3491</v>
      </c>
      <c r="F483" t="s">
        <v>3492</v>
      </c>
      <c r="G483" t="s">
        <v>3447</v>
      </c>
      <c r="H483" t="s">
        <v>3448</v>
      </c>
      <c r="I483" t="str">
        <f t="shared" si="22"/>
        <v>Středočeský</v>
      </c>
      <c r="J483" t="str">
        <f t="shared" si="23"/>
        <v>Středočeský</v>
      </c>
      <c r="K483" t="str">
        <f t="shared" si="24"/>
        <v>Střední Čechy</v>
      </c>
    </row>
    <row r="484" spans="1:11" x14ac:dyDescent="0.25">
      <c r="A484">
        <v>531359</v>
      </c>
      <c r="B484" t="s">
        <v>2880</v>
      </c>
      <c r="C484">
        <v>2104</v>
      </c>
      <c r="D484" t="s">
        <v>3490</v>
      </c>
      <c r="E484" t="s">
        <v>3491</v>
      </c>
      <c r="F484" t="s">
        <v>3492</v>
      </c>
      <c r="G484" t="s">
        <v>3447</v>
      </c>
      <c r="H484" t="s">
        <v>3448</v>
      </c>
      <c r="I484" t="str">
        <f t="shared" si="22"/>
        <v>Středočeský</v>
      </c>
      <c r="J484" t="str">
        <f t="shared" si="23"/>
        <v>Středočeský</v>
      </c>
      <c r="K484" t="str">
        <f t="shared" si="24"/>
        <v>Střední Čechy</v>
      </c>
    </row>
    <row r="485" spans="1:11" x14ac:dyDescent="0.25">
      <c r="A485">
        <v>531367</v>
      </c>
      <c r="B485" t="s">
        <v>94</v>
      </c>
      <c r="C485">
        <v>2104</v>
      </c>
      <c r="D485" t="s">
        <v>3490</v>
      </c>
      <c r="E485" t="s">
        <v>3491</v>
      </c>
      <c r="F485" t="s">
        <v>3492</v>
      </c>
      <c r="G485" t="s">
        <v>3447</v>
      </c>
      <c r="H485" t="s">
        <v>3448</v>
      </c>
      <c r="I485" t="str">
        <f t="shared" si="22"/>
        <v>Středočeský</v>
      </c>
      <c r="J485" t="str">
        <f t="shared" si="23"/>
        <v>Středočeský</v>
      </c>
      <c r="K485" t="str">
        <f t="shared" si="24"/>
        <v>Střední Čechy</v>
      </c>
    </row>
    <row r="486" spans="1:11" x14ac:dyDescent="0.25">
      <c r="A486">
        <v>531375</v>
      </c>
      <c r="B486" t="s">
        <v>3605</v>
      </c>
      <c r="C486">
        <v>2102</v>
      </c>
      <c r="D486" t="s">
        <v>3579</v>
      </c>
      <c r="E486" t="s">
        <v>3580</v>
      </c>
      <c r="F486" t="s">
        <v>3579</v>
      </c>
      <c r="G486" t="s">
        <v>3447</v>
      </c>
      <c r="H486" t="s">
        <v>3448</v>
      </c>
      <c r="I486" t="str">
        <f t="shared" si="22"/>
        <v>Středočeský</v>
      </c>
      <c r="J486" t="str">
        <f t="shared" si="23"/>
        <v>Středočeský</v>
      </c>
      <c r="K486" t="str">
        <f t="shared" si="24"/>
        <v>Střední Čechy</v>
      </c>
    </row>
    <row r="487" spans="1:11" x14ac:dyDescent="0.25">
      <c r="A487">
        <v>531383</v>
      </c>
      <c r="B487" t="s">
        <v>3606</v>
      </c>
      <c r="C487">
        <v>2104</v>
      </c>
      <c r="D487" t="s">
        <v>3490</v>
      </c>
      <c r="E487" t="s">
        <v>3491</v>
      </c>
      <c r="F487" t="s">
        <v>3492</v>
      </c>
      <c r="G487" t="s">
        <v>3447</v>
      </c>
      <c r="H487" t="s">
        <v>3448</v>
      </c>
      <c r="I487" t="str">
        <f t="shared" si="22"/>
        <v>Středočeský</v>
      </c>
      <c r="J487" t="str">
        <f t="shared" si="23"/>
        <v>Středočeský</v>
      </c>
      <c r="K487" t="str">
        <f t="shared" si="24"/>
        <v>Střední Čechy</v>
      </c>
    </row>
    <row r="488" spans="1:11" x14ac:dyDescent="0.25">
      <c r="A488">
        <v>531391</v>
      </c>
      <c r="B488" t="s">
        <v>3607</v>
      </c>
      <c r="C488">
        <v>2112</v>
      </c>
      <c r="D488" t="s">
        <v>3492</v>
      </c>
      <c r="E488" t="s">
        <v>3491</v>
      </c>
      <c r="F488" t="s">
        <v>3492</v>
      </c>
      <c r="G488" t="s">
        <v>3447</v>
      </c>
      <c r="H488" t="s">
        <v>3448</v>
      </c>
      <c r="I488" t="str">
        <f t="shared" si="22"/>
        <v>Středočeský</v>
      </c>
      <c r="J488" t="str">
        <f t="shared" si="23"/>
        <v>Středočeský</v>
      </c>
      <c r="K488" t="str">
        <f t="shared" si="24"/>
        <v>Střední Čechy</v>
      </c>
    </row>
    <row r="489" spans="1:11" x14ac:dyDescent="0.25">
      <c r="A489">
        <v>531405</v>
      </c>
      <c r="B489" t="s">
        <v>815</v>
      </c>
      <c r="C489">
        <v>2112</v>
      </c>
      <c r="D489" t="s">
        <v>3492</v>
      </c>
      <c r="E489" t="s">
        <v>3491</v>
      </c>
      <c r="F489" t="s">
        <v>3492</v>
      </c>
      <c r="G489" t="s">
        <v>3447</v>
      </c>
      <c r="H489" t="s">
        <v>3448</v>
      </c>
      <c r="I489" t="str">
        <f t="shared" si="22"/>
        <v>Středočeský</v>
      </c>
      <c r="J489" t="str">
        <f t="shared" si="23"/>
        <v>Středočeský</v>
      </c>
      <c r="K489" t="str">
        <f t="shared" si="24"/>
        <v>Střední Čechy</v>
      </c>
    </row>
    <row r="490" spans="1:11" x14ac:dyDescent="0.25">
      <c r="A490">
        <v>531413</v>
      </c>
      <c r="B490" t="s">
        <v>3608</v>
      </c>
      <c r="C490">
        <v>2104</v>
      </c>
      <c r="D490" t="s">
        <v>3490</v>
      </c>
      <c r="E490" t="s">
        <v>3491</v>
      </c>
      <c r="F490" t="s">
        <v>3492</v>
      </c>
      <c r="G490" t="s">
        <v>3447</v>
      </c>
      <c r="H490" t="s">
        <v>3448</v>
      </c>
      <c r="I490" t="str">
        <f t="shared" si="22"/>
        <v>Středočeský</v>
      </c>
      <c r="J490" t="str">
        <f t="shared" si="23"/>
        <v>Středočeský</v>
      </c>
      <c r="K490" t="str">
        <f t="shared" si="24"/>
        <v>Střední Čechy</v>
      </c>
    </row>
    <row r="491" spans="1:11" x14ac:dyDescent="0.25">
      <c r="A491">
        <v>531421</v>
      </c>
      <c r="B491" t="s">
        <v>3609</v>
      </c>
      <c r="C491">
        <v>2104</v>
      </c>
      <c r="D491" t="s">
        <v>3490</v>
      </c>
      <c r="E491" t="s">
        <v>3491</v>
      </c>
      <c r="F491" t="s">
        <v>3492</v>
      </c>
      <c r="G491" t="s">
        <v>3447</v>
      </c>
      <c r="H491" t="s">
        <v>3448</v>
      </c>
      <c r="I491" t="str">
        <f t="shared" si="22"/>
        <v>Středočeský</v>
      </c>
      <c r="J491" t="str">
        <f t="shared" si="23"/>
        <v>Středočeský</v>
      </c>
      <c r="K491" t="str">
        <f t="shared" si="24"/>
        <v>Střední Čechy</v>
      </c>
    </row>
    <row r="492" spans="1:11" x14ac:dyDescent="0.25">
      <c r="A492">
        <v>531430</v>
      </c>
      <c r="B492" t="s">
        <v>3610</v>
      </c>
      <c r="C492">
        <v>2104</v>
      </c>
      <c r="D492" t="s">
        <v>3490</v>
      </c>
      <c r="E492" t="s">
        <v>3491</v>
      </c>
      <c r="F492" t="s">
        <v>3492</v>
      </c>
      <c r="G492" t="s">
        <v>3447</v>
      </c>
      <c r="H492" t="s">
        <v>3448</v>
      </c>
      <c r="I492" t="str">
        <f t="shared" si="22"/>
        <v>Středočeský</v>
      </c>
      <c r="J492" t="str">
        <f t="shared" si="23"/>
        <v>Středočeský</v>
      </c>
      <c r="K492" t="str">
        <f t="shared" si="24"/>
        <v>Střední Čechy</v>
      </c>
    </row>
    <row r="493" spans="1:11" x14ac:dyDescent="0.25">
      <c r="A493">
        <v>531448</v>
      </c>
      <c r="B493" t="s">
        <v>3611</v>
      </c>
      <c r="C493">
        <v>2108</v>
      </c>
      <c r="D493" t="s">
        <v>3583</v>
      </c>
      <c r="E493" t="s">
        <v>3580</v>
      </c>
      <c r="F493" t="s">
        <v>3579</v>
      </c>
      <c r="G493" t="s">
        <v>3447</v>
      </c>
      <c r="H493" t="s">
        <v>3448</v>
      </c>
      <c r="I493" t="str">
        <f t="shared" si="22"/>
        <v>Středočeský</v>
      </c>
      <c r="J493" t="str">
        <f t="shared" si="23"/>
        <v>Středočeský</v>
      </c>
      <c r="K493" t="str">
        <f t="shared" si="24"/>
        <v>Střední Čechy</v>
      </c>
    </row>
    <row r="494" spans="1:11" x14ac:dyDescent="0.25">
      <c r="A494">
        <v>531456</v>
      </c>
      <c r="B494" t="s">
        <v>3612</v>
      </c>
      <c r="C494">
        <v>2102</v>
      </c>
      <c r="D494" t="s">
        <v>3579</v>
      </c>
      <c r="E494" t="s">
        <v>3580</v>
      </c>
      <c r="F494" t="s">
        <v>3579</v>
      </c>
      <c r="G494" t="s">
        <v>3447</v>
      </c>
      <c r="H494" t="s">
        <v>3448</v>
      </c>
      <c r="I494" t="str">
        <f t="shared" si="22"/>
        <v>Středočeský</v>
      </c>
      <c r="J494" t="str">
        <f t="shared" si="23"/>
        <v>Středočeský</v>
      </c>
      <c r="K494" t="str">
        <f t="shared" si="24"/>
        <v>Střední Čechy</v>
      </c>
    </row>
    <row r="495" spans="1:11" x14ac:dyDescent="0.25">
      <c r="A495">
        <v>531464</v>
      </c>
      <c r="B495" t="s">
        <v>1160</v>
      </c>
      <c r="C495">
        <v>2102</v>
      </c>
      <c r="D495" t="s">
        <v>3579</v>
      </c>
      <c r="E495" t="s">
        <v>3580</v>
      </c>
      <c r="F495" t="s">
        <v>3579</v>
      </c>
      <c r="G495" t="s">
        <v>3447</v>
      </c>
      <c r="H495" t="s">
        <v>3448</v>
      </c>
      <c r="I495" t="str">
        <f t="shared" si="22"/>
        <v>Středočeský</v>
      </c>
      <c r="J495" t="str">
        <f t="shared" si="23"/>
        <v>Středočeský</v>
      </c>
      <c r="K495" t="str">
        <f t="shared" si="24"/>
        <v>Střední Čechy</v>
      </c>
    </row>
    <row r="496" spans="1:11" x14ac:dyDescent="0.25">
      <c r="A496">
        <v>531472</v>
      </c>
      <c r="B496" t="s">
        <v>3613</v>
      </c>
      <c r="C496">
        <v>2108</v>
      </c>
      <c r="D496" t="s">
        <v>3583</v>
      </c>
      <c r="E496" t="s">
        <v>3580</v>
      </c>
      <c r="F496" t="s">
        <v>3579</v>
      </c>
      <c r="G496" t="s">
        <v>3447</v>
      </c>
      <c r="H496" t="s">
        <v>3448</v>
      </c>
      <c r="I496" t="str">
        <f t="shared" si="22"/>
        <v>Středočeský</v>
      </c>
      <c r="J496" t="str">
        <f t="shared" si="23"/>
        <v>Středočeský</v>
      </c>
      <c r="K496" t="str">
        <f t="shared" si="24"/>
        <v>Střední Čechy</v>
      </c>
    </row>
    <row r="497" spans="1:11" x14ac:dyDescent="0.25">
      <c r="A497">
        <v>531481</v>
      </c>
      <c r="B497" t="s">
        <v>3614</v>
      </c>
      <c r="C497">
        <v>2104</v>
      </c>
      <c r="D497" t="s">
        <v>3490</v>
      </c>
      <c r="E497" t="s">
        <v>3491</v>
      </c>
      <c r="F497" t="s">
        <v>3492</v>
      </c>
      <c r="G497" t="s">
        <v>3447</v>
      </c>
      <c r="H497" t="s">
        <v>3448</v>
      </c>
      <c r="I497" t="str">
        <f t="shared" si="22"/>
        <v>Středočeský</v>
      </c>
      <c r="J497" t="str">
        <f t="shared" si="23"/>
        <v>Středočeský</v>
      </c>
      <c r="K497" t="str">
        <f t="shared" si="24"/>
        <v>Střední Čechy</v>
      </c>
    </row>
    <row r="498" spans="1:11" x14ac:dyDescent="0.25">
      <c r="A498">
        <v>531499</v>
      </c>
      <c r="B498" t="s">
        <v>3615</v>
      </c>
      <c r="C498">
        <v>2114</v>
      </c>
      <c r="D498" t="s">
        <v>3503</v>
      </c>
      <c r="E498" t="s">
        <v>3504</v>
      </c>
      <c r="F498" t="s">
        <v>3503</v>
      </c>
      <c r="G498" t="s">
        <v>3447</v>
      </c>
      <c r="H498" t="s">
        <v>3448</v>
      </c>
      <c r="I498" t="str">
        <f t="shared" si="22"/>
        <v>Středočeský</v>
      </c>
      <c r="J498" t="str">
        <f t="shared" si="23"/>
        <v>Středočeský</v>
      </c>
      <c r="K498" t="str">
        <f t="shared" si="24"/>
        <v>Střední Čechy</v>
      </c>
    </row>
    <row r="499" spans="1:11" x14ac:dyDescent="0.25">
      <c r="A499">
        <v>531502</v>
      </c>
      <c r="B499" t="s">
        <v>3616</v>
      </c>
      <c r="C499">
        <v>2114</v>
      </c>
      <c r="D499" t="s">
        <v>3503</v>
      </c>
      <c r="E499" t="s">
        <v>3504</v>
      </c>
      <c r="F499" t="s">
        <v>3503</v>
      </c>
      <c r="G499" t="s">
        <v>3447</v>
      </c>
      <c r="H499" t="s">
        <v>3448</v>
      </c>
      <c r="I499" t="str">
        <f t="shared" si="22"/>
        <v>Středočeský</v>
      </c>
      <c r="J499" t="str">
        <f t="shared" si="23"/>
        <v>Středočeský</v>
      </c>
      <c r="K499" t="str">
        <f t="shared" si="24"/>
        <v>Střední Čechy</v>
      </c>
    </row>
    <row r="500" spans="1:11" x14ac:dyDescent="0.25">
      <c r="A500">
        <v>531511</v>
      </c>
      <c r="B500" t="s">
        <v>3617</v>
      </c>
      <c r="C500">
        <v>2111</v>
      </c>
      <c r="D500" t="s">
        <v>3618</v>
      </c>
      <c r="E500" t="s">
        <v>3504</v>
      </c>
      <c r="F500" t="s">
        <v>3503</v>
      </c>
      <c r="G500" t="s">
        <v>3447</v>
      </c>
      <c r="H500" t="s">
        <v>3448</v>
      </c>
      <c r="I500" t="str">
        <f t="shared" si="22"/>
        <v>Středočeský</v>
      </c>
      <c r="J500" t="str">
        <f t="shared" si="23"/>
        <v>Středočeský</v>
      </c>
      <c r="K500" t="str">
        <f t="shared" si="24"/>
        <v>Střední Čechy</v>
      </c>
    </row>
    <row r="501" spans="1:11" x14ac:dyDescent="0.25">
      <c r="A501">
        <v>531529</v>
      </c>
      <c r="B501" t="s">
        <v>3619</v>
      </c>
      <c r="C501">
        <v>2102</v>
      </c>
      <c r="D501" t="s">
        <v>3579</v>
      </c>
      <c r="E501" t="s">
        <v>3580</v>
      </c>
      <c r="F501" t="s">
        <v>3579</v>
      </c>
      <c r="G501" t="s">
        <v>3447</v>
      </c>
      <c r="H501" t="s">
        <v>3448</v>
      </c>
      <c r="I501" t="str">
        <f t="shared" si="22"/>
        <v>Středočeský</v>
      </c>
      <c r="J501" t="str">
        <f t="shared" si="23"/>
        <v>Středočeský</v>
      </c>
      <c r="K501" t="str">
        <f t="shared" si="24"/>
        <v>Střední Čechy</v>
      </c>
    </row>
    <row r="502" spans="1:11" x14ac:dyDescent="0.25">
      <c r="A502">
        <v>531537</v>
      </c>
      <c r="B502" t="s">
        <v>3620</v>
      </c>
      <c r="C502">
        <v>2102</v>
      </c>
      <c r="D502" t="s">
        <v>3579</v>
      </c>
      <c r="E502" t="s">
        <v>3580</v>
      </c>
      <c r="F502" t="s">
        <v>3579</v>
      </c>
      <c r="G502" t="s">
        <v>3447</v>
      </c>
      <c r="H502" t="s">
        <v>3448</v>
      </c>
      <c r="I502" t="str">
        <f t="shared" si="22"/>
        <v>Středočeský</v>
      </c>
      <c r="J502" t="str">
        <f t="shared" si="23"/>
        <v>Středočeský</v>
      </c>
      <c r="K502" t="str">
        <f t="shared" si="24"/>
        <v>Střední Čechy</v>
      </c>
    </row>
    <row r="503" spans="1:11" x14ac:dyDescent="0.25">
      <c r="A503">
        <v>531545</v>
      </c>
      <c r="B503" t="s">
        <v>3621</v>
      </c>
      <c r="C503">
        <v>2102</v>
      </c>
      <c r="D503" t="s">
        <v>3579</v>
      </c>
      <c r="E503" t="s">
        <v>3580</v>
      </c>
      <c r="F503" t="s">
        <v>3579</v>
      </c>
      <c r="G503" t="s">
        <v>3447</v>
      </c>
      <c r="H503" t="s">
        <v>3448</v>
      </c>
      <c r="I503" t="str">
        <f t="shared" si="22"/>
        <v>Středočeský</v>
      </c>
      <c r="J503" t="str">
        <f t="shared" si="23"/>
        <v>Středočeský</v>
      </c>
      <c r="K503" t="str">
        <f t="shared" si="24"/>
        <v>Střední Čechy</v>
      </c>
    </row>
    <row r="504" spans="1:11" x14ac:dyDescent="0.25">
      <c r="A504">
        <v>531553</v>
      </c>
      <c r="B504" t="s">
        <v>3622</v>
      </c>
      <c r="C504">
        <v>2103</v>
      </c>
      <c r="D504" t="s">
        <v>3450</v>
      </c>
      <c r="E504" t="s">
        <v>3451</v>
      </c>
      <c r="F504" t="s">
        <v>3452</v>
      </c>
      <c r="G504" t="s">
        <v>3447</v>
      </c>
      <c r="H504" t="s">
        <v>3448</v>
      </c>
      <c r="I504" t="str">
        <f t="shared" si="22"/>
        <v>Středočeský</v>
      </c>
      <c r="J504" t="str">
        <f t="shared" si="23"/>
        <v>Středočeský</v>
      </c>
      <c r="K504" t="str">
        <f t="shared" si="24"/>
        <v>Střední Čechy</v>
      </c>
    </row>
    <row r="505" spans="1:11" x14ac:dyDescent="0.25">
      <c r="A505">
        <v>531561</v>
      </c>
      <c r="B505" t="s">
        <v>1821</v>
      </c>
      <c r="C505">
        <v>2114</v>
      </c>
      <c r="D505" t="s">
        <v>3503</v>
      </c>
      <c r="E505" t="s">
        <v>3504</v>
      </c>
      <c r="F505" t="s">
        <v>3503</v>
      </c>
      <c r="G505" t="s">
        <v>3447</v>
      </c>
      <c r="H505" t="s">
        <v>3448</v>
      </c>
      <c r="I505" t="str">
        <f t="shared" si="22"/>
        <v>Středočeský</v>
      </c>
      <c r="J505" t="str">
        <f t="shared" si="23"/>
        <v>Středočeský</v>
      </c>
      <c r="K505" t="str">
        <f t="shared" si="24"/>
        <v>Střední Čechy</v>
      </c>
    </row>
    <row r="506" spans="1:11" x14ac:dyDescent="0.25">
      <c r="A506">
        <v>531570</v>
      </c>
      <c r="B506" t="s">
        <v>3623</v>
      </c>
      <c r="C506">
        <v>2114</v>
      </c>
      <c r="D506" t="s">
        <v>3503</v>
      </c>
      <c r="E506" t="s">
        <v>3504</v>
      </c>
      <c r="F506" t="s">
        <v>3503</v>
      </c>
      <c r="G506" t="s">
        <v>3447</v>
      </c>
      <c r="H506" t="s">
        <v>3448</v>
      </c>
      <c r="I506" t="str">
        <f t="shared" si="22"/>
        <v>Středočeský</v>
      </c>
      <c r="J506" t="str">
        <f t="shared" si="23"/>
        <v>Středočeský</v>
      </c>
      <c r="K506" t="str">
        <f t="shared" si="24"/>
        <v>Střední Čechy</v>
      </c>
    </row>
    <row r="507" spans="1:11" x14ac:dyDescent="0.25">
      <c r="A507">
        <v>531588</v>
      </c>
      <c r="B507" t="s">
        <v>3624</v>
      </c>
      <c r="C507">
        <v>2108</v>
      </c>
      <c r="D507" t="s">
        <v>3583</v>
      </c>
      <c r="E507" t="s">
        <v>3580</v>
      </c>
      <c r="F507" t="s">
        <v>3579</v>
      </c>
      <c r="G507" t="s">
        <v>3447</v>
      </c>
      <c r="H507" t="s">
        <v>3448</v>
      </c>
      <c r="I507" t="str">
        <f t="shared" si="22"/>
        <v>Středočeský</v>
      </c>
      <c r="J507" t="str">
        <f t="shared" si="23"/>
        <v>Středočeský</v>
      </c>
      <c r="K507" t="str">
        <f t="shared" si="24"/>
        <v>Střední Čechy</v>
      </c>
    </row>
    <row r="508" spans="1:11" x14ac:dyDescent="0.25">
      <c r="A508">
        <v>531596</v>
      </c>
      <c r="B508" t="s">
        <v>3625</v>
      </c>
      <c r="C508">
        <v>2102</v>
      </c>
      <c r="D508" t="s">
        <v>3579</v>
      </c>
      <c r="E508" t="s">
        <v>3580</v>
      </c>
      <c r="F508" t="s">
        <v>3579</v>
      </c>
      <c r="G508" t="s">
        <v>3447</v>
      </c>
      <c r="H508" t="s">
        <v>3448</v>
      </c>
      <c r="I508" t="str">
        <f t="shared" si="22"/>
        <v>Středočeský</v>
      </c>
      <c r="J508" t="str">
        <f t="shared" si="23"/>
        <v>Středočeský</v>
      </c>
      <c r="K508" t="str">
        <f t="shared" si="24"/>
        <v>Střední Čechy</v>
      </c>
    </row>
    <row r="509" spans="1:11" x14ac:dyDescent="0.25">
      <c r="A509">
        <v>531600</v>
      </c>
      <c r="B509" t="s">
        <v>3626</v>
      </c>
      <c r="C509">
        <v>2102</v>
      </c>
      <c r="D509" t="s">
        <v>3579</v>
      </c>
      <c r="E509" t="s">
        <v>3580</v>
      </c>
      <c r="F509" t="s">
        <v>3579</v>
      </c>
      <c r="G509" t="s">
        <v>3447</v>
      </c>
      <c r="H509" t="s">
        <v>3448</v>
      </c>
      <c r="I509" t="str">
        <f t="shared" si="22"/>
        <v>Středočeský</v>
      </c>
      <c r="J509" t="str">
        <f t="shared" si="23"/>
        <v>Středočeský</v>
      </c>
      <c r="K509" t="str">
        <f t="shared" si="24"/>
        <v>Střední Čechy</v>
      </c>
    </row>
    <row r="510" spans="1:11" x14ac:dyDescent="0.25">
      <c r="A510">
        <v>531618</v>
      </c>
      <c r="B510" t="s">
        <v>3627</v>
      </c>
      <c r="C510">
        <v>2105</v>
      </c>
      <c r="D510" t="s">
        <v>3473</v>
      </c>
      <c r="E510" t="s">
        <v>3474</v>
      </c>
      <c r="F510" t="s">
        <v>3475</v>
      </c>
      <c r="G510" t="s">
        <v>3447</v>
      </c>
      <c r="H510" t="s">
        <v>3448</v>
      </c>
      <c r="I510" t="str">
        <f t="shared" si="22"/>
        <v>Středočeský</v>
      </c>
      <c r="J510" t="str">
        <f t="shared" si="23"/>
        <v>Středočeský</v>
      </c>
      <c r="K510" t="str">
        <f t="shared" si="24"/>
        <v>Střední Čechy</v>
      </c>
    </row>
    <row r="511" spans="1:11" x14ac:dyDescent="0.25">
      <c r="A511">
        <v>531626</v>
      </c>
      <c r="B511" t="s">
        <v>537</v>
      </c>
      <c r="C511">
        <v>2108</v>
      </c>
      <c r="D511" t="s">
        <v>3583</v>
      </c>
      <c r="E511" t="s">
        <v>3580</v>
      </c>
      <c r="F511" t="s">
        <v>3579</v>
      </c>
      <c r="G511" t="s">
        <v>3447</v>
      </c>
      <c r="H511" t="s">
        <v>3448</v>
      </c>
      <c r="I511" t="str">
        <f t="shared" si="22"/>
        <v>Středočeský</v>
      </c>
      <c r="J511" t="str">
        <f t="shared" si="23"/>
        <v>Středočeský</v>
      </c>
      <c r="K511" t="str">
        <f t="shared" si="24"/>
        <v>Střední Čechy</v>
      </c>
    </row>
    <row r="512" spans="1:11" x14ac:dyDescent="0.25">
      <c r="A512">
        <v>531634</v>
      </c>
      <c r="B512" t="s">
        <v>416</v>
      </c>
      <c r="C512">
        <v>2108</v>
      </c>
      <c r="D512" t="s">
        <v>3583</v>
      </c>
      <c r="E512" t="s">
        <v>3580</v>
      </c>
      <c r="F512" t="s">
        <v>3579</v>
      </c>
      <c r="G512" t="s">
        <v>3447</v>
      </c>
      <c r="H512" t="s">
        <v>3448</v>
      </c>
      <c r="I512" t="str">
        <f t="shared" si="22"/>
        <v>Středočeský</v>
      </c>
      <c r="J512" t="str">
        <f t="shared" si="23"/>
        <v>Středočeský</v>
      </c>
      <c r="K512" t="str">
        <f t="shared" si="24"/>
        <v>Střední Čechy</v>
      </c>
    </row>
    <row r="513" spans="1:11" x14ac:dyDescent="0.25">
      <c r="A513">
        <v>531642</v>
      </c>
      <c r="B513" t="s">
        <v>3628</v>
      </c>
      <c r="C513">
        <v>2108</v>
      </c>
      <c r="D513" t="s">
        <v>3583</v>
      </c>
      <c r="E513" t="s">
        <v>3580</v>
      </c>
      <c r="F513" t="s">
        <v>3579</v>
      </c>
      <c r="G513" t="s">
        <v>3447</v>
      </c>
      <c r="H513" t="s">
        <v>3448</v>
      </c>
      <c r="I513" t="str">
        <f t="shared" si="22"/>
        <v>Středočeský</v>
      </c>
      <c r="J513" t="str">
        <f t="shared" si="23"/>
        <v>Středočeský</v>
      </c>
      <c r="K513" t="str">
        <f t="shared" si="24"/>
        <v>Střední Čechy</v>
      </c>
    </row>
    <row r="514" spans="1:11" x14ac:dyDescent="0.25">
      <c r="A514">
        <v>531651</v>
      </c>
      <c r="B514" t="s">
        <v>3629</v>
      </c>
      <c r="C514">
        <v>2114</v>
      </c>
      <c r="D514" t="s">
        <v>3503</v>
      </c>
      <c r="E514" t="s">
        <v>3504</v>
      </c>
      <c r="F514" t="s">
        <v>3503</v>
      </c>
      <c r="G514" t="s">
        <v>3447</v>
      </c>
      <c r="H514" t="s">
        <v>3448</v>
      </c>
      <c r="I514" t="str">
        <f t="shared" si="22"/>
        <v>Středočeský</v>
      </c>
      <c r="J514" t="str">
        <f t="shared" si="23"/>
        <v>Středočeský</v>
      </c>
      <c r="K514" t="str">
        <f t="shared" si="24"/>
        <v>Střední Čechy</v>
      </c>
    </row>
    <row r="515" spans="1:11" x14ac:dyDescent="0.25">
      <c r="A515">
        <v>531669</v>
      </c>
      <c r="B515" t="s">
        <v>3630</v>
      </c>
      <c r="C515">
        <v>2102</v>
      </c>
      <c r="D515" t="s">
        <v>3579</v>
      </c>
      <c r="E515" t="s">
        <v>3580</v>
      </c>
      <c r="F515" t="s">
        <v>3579</v>
      </c>
      <c r="G515" t="s">
        <v>3447</v>
      </c>
      <c r="H515" t="s">
        <v>3448</v>
      </c>
      <c r="I515" t="str">
        <f t="shared" si="22"/>
        <v>Středočeský</v>
      </c>
      <c r="J515" t="str">
        <f t="shared" si="23"/>
        <v>Středočeský</v>
      </c>
      <c r="K515" t="str">
        <f t="shared" si="24"/>
        <v>Střední Čechy</v>
      </c>
    </row>
    <row r="516" spans="1:11" x14ac:dyDescent="0.25">
      <c r="A516">
        <v>531677</v>
      </c>
      <c r="B516" t="s">
        <v>3631</v>
      </c>
      <c r="C516">
        <v>2114</v>
      </c>
      <c r="D516" t="s">
        <v>3503</v>
      </c>
      <c r="E516" t="s">
        <v>3504</v>
      </c>
      <c r="F516" t="s">
        <v>3503</v>
      </c>
      <c r="G516" t="s">
        <v>3447</v>
      </c>
      <c r="H516" t="s">
        <v>3448</v>
      </c>
      <c r="I516" t="str">
        <f t="shared" ref="I516:I579" si="25">LEFT(H516, FIND(" ", H516 &amp; " ") - 1)</f>
        <v>Středočeský</v>
      </c>
      <c r="J516" t="str">
        <f t="shared" ref="J516:J579" si="26">IF(LEFT(H516,4)="Kraj", MID(H516, FIND(" ", H516)+1, LEN(H516) - FIND(" ", H516)), LEFT(H516, FIND(" ", H516 &amp; " ") - 1))</f>
        <v>Středočeský</v>
      </c>
      <c r="K516" t="str">
        <f t="shared" ref="K516:K579" si="27">_xlfn.XLOOKUP(H516,$N$33:$N$46,$M$33:$M$46)</f>
        <v>Střední Čechy</v>
      </c>
    </row>
    <row r="517" spans="1:11" x14ac:dyDescent="0.25">
      <c r="A517">
        <v>531685</v>
      </c>
      <c r="B517" t="s">
        <v>3632</v>
      </c>
      <c r="C517">
        <v>2108</v>
      </c>
      <c r="D517" t="s">
        <v>3583</v>
      </c>
      <c r="E517" t="s">
        <v>3580</v>
      </c>
      <c r="F517" t="s">
        <v>3579</v>
      </c>
      <c r="G517" t="s">
        <v>3447</v>
      </c>
      <c r="H517" t="s">
        <v>3448</v>
      </c>
      <c r="I517" t="str">
        <f t="shared" si="25"/>
        <v>Středočeský</v>
      </c>
      <c r="J517" t="str">
        <f t="shared" si="26"/>
        <v>Středočeský</v>
      </c>
      <c r="K517" t="str">
        <f t="shared" si="27"/>
        <v>Střední Čechy</v>
      </c>
    </row>
    <row r="518" spans="1:11" x14ac:dyDescent="0.25">
      <c r="A518">
        <v>531693</v>
      </c>
      <c r="B518" t="s">
        <v>3633</v>
      </c>
      <c r="C518">
        <v>2108</v>
      </c>
      <c r="D518" t="s">
        <v>3583</v>
      </c>
      <c r="E518" t="s">
        <v>3580</v>
      </c>
      <c r="F518" t="s">
        <v>3579</v>
      </c>
      <c r="G518" t="s">
        <v>3447</v>
      </c>
      <c r="H518" t="s">
        <v>3448</v>
      </c>
      <c r="I518" t="str">
        <f t="shared" si="25"/>
        <v>Středočeský</v>
      </c>
      <c r="J518" t="str">
        <f t="shared" si="26"/>
        <v>Středočeský</v>
      </c>
      <c r="K518" t="str">
        <f t="shared" si="27"/>
        <v>Střední Čechy</v>
      </c>
    </row>
    <row r="519" spans="1:11" x14ac:dyDescent="0.25">
      <c r="A519">
        <v>531707</v>
      </c>
      <c r="B519" t="s">
        <v>3634</v>
      </c>
      <c r="C519">
        <v>2114</v>
      </c>
      <c r="D519" t="s">
        <v>3503</v>
      </c>
      <c r="E519" t="s">
        <v>3504</v>
      </c>
      <c r="F519" t="s">
        <v>3503</v>
      </c>
      <c r="G519" t="s">
        <v>3447</v>
      </c>
      <c r="H519" t="s">
        <v>3448</v>
      </c>
      <c r="I519" t="str">
        <f t="shared" si="25"/>
        <v>Středočeský</v>
      </c>
      <c r="J519" t="str">
        <f t="shared" si="26"/>
        <v>Středočeský</v>
      </c>
      <c r="K519" t="str">
        <f t="shared" si="27"/>
        <v>Střední Čechy</v>
      </c>
    </row>
    <row r="520" spans="1:11" x14ac:dyDescent="0.25">
      <c r="A520">
        <v>531715</v>
      </c>
      <c r="B520" t="s">
        <v>3635</v>
      </c>
      <c r="C520">
        <v>2108</v>
      </c>
      <c r="D520" t="s">
        <v>3583</v>
      </c>
      <c r="E520" t="s">
        <v>3580</v>
      </c>
      <c r="F520" t="s">
        <v>3579</v>
      </c>
      <c r="G520" t="s">
        <v>3447</v>
      </c>
      <c r="H520" t="s">
        <v>3448</v>
      </c>
      <c r="I520" t="str">
        <f t="shared" si="25"/>
        <v>Středočeský</v>
      </c>
      <c r="J520" t="str">
        <f t="shared" si="26"/>
        <v>Středočeský</v>
      </c>
      <c r="K520" t="str">
        <f t="shared" si="27"/>
        <v>Střední Čechy</v>
      </c>
    </row>
    <row r="521" spans="1:11" x14ac:dyDescent="0.25">
      <c r="A521">
        <v>531723</v>
      </c>
      <c r="B521" t="s">
        <v>2916</v>
      </c>
      <c r="C521">
        <v>2105</v>
      </c>
      <c r="D521" t="s">
        <v>3473</v>
      </c>
      <c r="E521" t="s">
        <v>3474</v>
      </c>
      <c r="F521" t="s">
        <v>3475</v>
      </c>
      <c r="G521" t="s">
        <v>3447</v>
      </c>
      <c r="H521" t="s">
        <v>3448</v>
      </c>
      <c r="I521" t="str">
        <f t="shared" si="25"/>
        <v>Středočeský</v>
      </c>
      <c r="J521" t="str">
        <f t="shared" si="26"/>
        <v>Středočeský</v>
      </c>
      <c r="K521" t="str">
        <f t="shared" si="27"/>
        <v>Střední Čechy</v>
      </c>
    </row>
    <row r="522" spans="1:11" x14ac:dyDescent="0.25">
      <c r="A522">
        <v>531731</v>
      </c>
      <c r="B522" t="s">
        <v>3636</v>
      </c>
      <c r="C522">
        <v>2114</v>
      </c>
      <c r="D522" t="s">
        <v>3503</v>
      </c>
      <c r="E522" t="s">
        <v>3504</v>
      </c>
      <c r="F522" t="s">
        <v>3503</v>
      </c>
      <c r="G522" t="s">
        <v>3447</v>
      </c>
      <c r="H522" t="s">
        <v>3448</v>
      </c>
      <c r="I522" t="str">
        <f t="shared" si="25"/>
        <v>Středočeský</v>
      </c>
      <c r="J522" t="str">
        <f t="shared" si="26"/>
        <v>Středočeský</v>
      </c>
      <c r="K522" t="str">
        <f t="shared" si="27"/>
        <v>Střední Čechy</v>
      </c>
    </row>
    <row r="523" spans="1:11" x14ac:dyDescent="0.25">
      <c r="A523">
        <v>531740</v>
      </c>
      <c r="B523" t="s">
        <v>1899</v>
      </c>
      <c r="C523">
        <v>2102</v>
      </c>
      <c r="D523" t="s">
        <v>3579</v>
      </c>
      <c r="E523" t="s">
        <v>3580</v>
      </c>
      <c r="F523" t="s">
        <v>3579</v>
      </c>
      <c r="G523" t="s">
        <v>3447</v>
      </c>
      <c r="H523" t="s">
        <v>3448</v>
      </c>
      <c r="I523" t="str">
        <f t="shared" si="25"/>
        <v>Středočeský</v>
      </c>
      <c r="J523" t="str">
        <f t="shared" si="26"/>
        <v>Středočeský</v>
      </c>
      <c r="K523" t="str">
        <f t="shared" si="27"/>
        <v>Střední Čechy</v>
      </c>
    </row>
    <row r="524" spans="1:11" x14ac:dyDescent="0.25">
      <c r="A524">
        <v>531758</v>
      </c>
      <c r="B524" t="s">
        <v>3637</v>
      </c>
      <c r="C524">
        <v>2102</v>
      </c>
      <c r="D524" t="s">
        <v>3579</v>
      </c>
      <c r="E524" t="s">
        <v>3580</v>
      </c>
      <c r="F524" t="s">
        <v>3579</v>
      </c>
      <c r="G524" t="s">
        <v>3447</v>
      </c>
      <c r="H524" t="s">
        <v>3448</v>
      </c>
      <c r="I524" t="str">
        <f t="shared" si="25"/>
        <v>Středočeský</v>
      </c>
      <c r="J524" t="str">
        <f t="shared" si="26"/>
        <v>Středočeský</v>
      </c>
      <c r="K524" t="str">
        <f t="shared" si="27"/>
        <v>Střední Čechy</v>
      </c>
    </row>
    <row r="525" spans="1:11" x14ac:dyDescent="0.25">
      <c r="A525">
        <v>531766</v>
      </c>
      <c r="B525" t="s">
        <v>2920</v>
      </c>
      <c r="C525">
        <v>2102</v>
      </c>
      <c r="D525" t="s">
        <v>3579</v>
      </c>
      <c r="E525" t="s">
        <v>3580</v>
      </c>
      <c r="F525" t="s">
        <v>3579</v>
      </c>
      <c r="G525" t="s">
        <v>3447</v>
      </c>
      <c r="H525" t="s">
        <v>3448</v>
      </c>
      <c r="I525" t="str">
        <f t="shared" si="25"/>
        <v>Středočeský</v>
      </c>
      <c r="J525" t="str">
        <f t="shared" si="26"/>
        <v>Středočeský</v>
      </c>
      <c r="K525" t="str">
        <f t="shared" si="27"/>
        <v>Střední Čechy</v>
      </c>
    </row>
    <row r="526" spans="1:11" x14ac:dyDescent="0.25">
      <c r="A526">
        <v>531774</v>
      </c>
      <c r="B526" t="s">
        <v>3638</v>
      </c>
      <c r="C526">
        <v>2114</v>
      </c>
      <c r="D526" t="s">
        <v>3503</v>
      </c>
      <c r="E526" t="s">
        <v>3504</v>
      </c>
      <c r="F526" t="s">
        <v>3503</v>
      </c>
      <c r="G526" t="s">
        <v>3447</v>
      </c>
      <c r="H526" t="s">
        <v>3448</v>
      </c>
      <c r="I526" t="str">
        <f t="shared" si="25"/>
        <v>Středočeský</v>
      </c>
      <c r="J526" t="str">
        <f t="shared" si="26"/>
        <v>Středočeský</v>
      </c>
      <c r="K526" t="str">
        <f t="shared" si="27"/>
        <v>Střední Čechy</v>
      </c>
    </row>
    <row r="527" spans="1:11" x14ac:dyDescent="0.25">
      <c r="A527">
        <v>531782</v>
      </c>
      <c r="B527" t="s">
        <v>3639</v>
      </c>
      <c r="C527">
        <v>2102</v>
      </c>
      <c r="D527" t="s">
        <v>3579</v>
      </c>
      <c r="E527" t="s">
        <v>3580</v>
      </c>
      <c r="F527" t="s">
        <v>3579</v>
      </c>
      <c r="G527" t="s">
        <v>3447</v>
      </c>
      <c r="H527" t="s">
        <v>3448</v>
      </c>
      <c r="I527" t="str">
        <f t="shared" si="25"/>
        <v>Středočeský</v>
      </c>
      <c r="J527" t="str">
        <f t="shared" si="26"/>
        <v>Středočeský</v>
      </c>
      <c r="K527" t="str">
        <f t="shared" si="27"/>
        <v>Střední Čechy</v>
      </c>
    </row>
    <row r="528" spans="1:11" x14ac:dyDescent="0.25">
      <c r="A528">
        <v>531791</v>
      </c>
      <c r="B528" t="s">
        <v>3640</v>
      </c>
      <c r="C528">
        <v>2102</v>
      </c>
      <c r="D528" t="s">
        <v>3579</v>
      </c>
      <c r="E528" t="s">
        <v>3580</v>
      </c>
      <c r="F528" t="s">
        <v>3579</v>
      </c>
      <c r="G528" t="s">
        <v>3447</v>
      </c>
      <c r="H528" t="s">
        <v>3448</v>
      </c>
      <c r="I528" t="str">
        <f t="shared" si="25"/>
        <v>Středočeský</v>
      </c>
      <c r="J528" t="str">
        <f t="shared" si="26"/>
        <v>Středočeský</v>
      </c>
      <c r="K528" t="str">
        <f t="shared" si="27"/>
        <v>Střední Čechy</v>
      </c>
    </row>
    <row r="529" spans="1:11" x14ac:dyDescent="0.25">
      <c r="A529">
        <v>531804</v>
      </c>
      <c r="B529" t="s">
        <v>3641</v>
      </c>
      <c r="C529">
        <v>2102</v>
      </c>
      <c r="D529" t="s">
        <v>3579</v>
      </c>
      <c r="E529" t="s">
        <v>3580</v>
      </c>
      <c r="F529" t="s">
        <v>3579</v>
      </c>
      <c r="G529" t="s">
        <v>3447</v>
      </c>
      <c r="H529" t="s">
        <v>3448</v>
      </c>
      <c r="I529" t="str">
        <f t="shared" si="25"/>
        <v>Středočeský</v>
      </c>
      <c r="J529" t="str">
        <f t="shared" si="26"/>
        <v>Středočeský</v>
      </c>
      <c r="K529" t="str">
        <f t="shared" si="27"/>
        <v>Střední Čechy</v>
      </c>
    </row>
    <row r="530" spans="1:11" x14ac:dyDescent="0.25">
      <c r="A530">
        <v>531812</v>
      </c>
      <c r="B530" t="s">
        <v>3642</v>
      </c>
      <c r="C530">
        <v>2102</v>
      </c>
      <c r="D530" t="s">
        <v>3579</v>
      </c>
      <c r="E530" t="s">
        <v>3580</v>
      </c>
      <c r="F530" t="s">
        <v>3579</v>
      </c>
      <c r="G530" t="s">
        <v>3447</v>
      </c>
      <c r="H530" t="s">
        <v>3448</v>
      </c>
      <c r="I530" t="str">
        <f t="shared" si="25"/>
        <v>Středočeský</v>
      </c>
      <c r="J530" t="str">
        <f t="shared" si="26"/>
        <v>Středočeský</v>
      </c>
      <c r="K530" t="str">
        <f t="shared" si="27"/>
        <v>Střední Čechy</v>
      </c>
    </row>
    <row r="531" spans="1:11" x14ac:dyDescent="0.25">
      <c r="A531">
        <v>531821</v>
      </c>
      <c r="B531" t="s">
        <v>3643</v>
      </c>
      <c r="C531">
        <v>2105</v>
      </c>
      <c r="D531" t="s">
        <v>3473</v>
      </c>
      <c r="E531" t="s">
        <v>3474</v>
      </c>
      <c r="F531" t="s">
        <v>3475</v>
      </c>
      <c r="G531" t="s">
        <v>3447</v>
      </c>
      <c r="H531" t="s">
        <v>3448</v>
      </c>
      <c r="I531" t="str">
        <f t="shared" si="25"/>
        <v>Středočeský</v>
      </c>
      <c r="J531" t="str">
        <f t="shared" si="26"/>
        <v>Středočeský</v>
      </c>
      <c r="K531" t="str">
        <f t="shared" si="27"/>
        <v>Střední Čechy</v>
      </c>
    </row>
    <row r="532" spans="1:11" x14ac:dyDescent="0.25">
      <c r="A532">
        <v>531839</v>
      </c>
      <c r="B532" t="s">
        <v>1537</v>
      </c>
      <c r="C532">
        <v>2102</v>
      </c>
      <c r="D532" t="s">
        <v>3579</v>
      </c>
      <c r="E532" t="s">
        <v>3580</v>
      </c>
      <c r="F532" t="s">
        <v>3579</v>
      </c>
      <c r="G532" t="s">
        <v>3447</v>
      </c>
      <c r="H532" t="s">
        <v>3448</v>
      </c>
      <c r="I532" t="str">
        <f t="shared" si="25"/>
        <v>Středočeský</v>
      </c>
      <c r="J532" t="str">
        <f t="shared" si="26"/>
        <v>Středočeský</v>
      </c>
      <c r="K532" t="str">
        <f t="shared" si="27"/>
        <v>Střední Čechy</v>
      </c>
    </row>
    <row r="533" spans="1:11" x14ac:dyDescent="0.25">
      <c r="A533">
        <v>531847</v>
      </c>
      <c r="B533" t="s">
        <v>3644</v>
      </c>
      <c r="C533">
        <v>2108</v>
      </c>
      <c r="D533" t="s">
        <v>3583</v>
      </c>
      <c r="E533" t="s">
        <v>3580</v>
      </c>
      <c r="F533" t="s">
        <v>3579</v>
      </c>
      <c r="G533" t="s">
        <v>3447</v>
      </c>
      <c r="H533" t="s">
        <v>3448</v>
      </c>
      <c r="I533" t="str">
        <f t="shared" si="25"/>
        <v>Středočeský</v>
      </c>
      <c r="J533" t="str">
        <f t="shared" si="26"/>
        <v>Středočeský</v>
      </c>
      <c r="K533" t="str">
        <f t="shared" si="27"/>
        <v>Střední Čechy</v>
      </c>
    </row>
    <row r="534" spans="1:11" x14ac:dyDescent="0.25">
      <c r="A534">
        <v>531855</v>
      </c>
      <c r="B534" t="s">
        <v>3645</v>
      </c>
      <c r="C534">
        <v>2102</v>
      </c>
      <c r="D534" t="s">
        <v>3579</v>
      </c>
      <c r="E534" t="s">
        <v>3580</v>
      </c>
      <c r="F534" t="s">
        <v>3579</v>
      </c>
      <c r="G534" t="s">
        <v>3447</v>
      </c>
      <c r="H534" t="s">
        <v>3448</v>
      </c>
      <c r="I534" t="str">
        <f t="shared" si="25"/>
        <v>Středočeský</v>
      </c>
      <c r="J534" t="str">
        <f t="shared" si="26"/>
        <v>Středočeský</v>
      </c>
      <c r="K534" t="str">
        <f t="shared" si="27"/>
        <v>Střední Čechy</v>
      </c>
    </row>
    <row r="535" spans="1:11" x14ac:dyDescent="0.25">
      <c r="A535">
        <v>531863</v>
      </c>
      <c r="B535" t="s">
        <v>3646</v>
      </c>
      <c r="C535">
        <v>2117</v>
      </c>
      <c r="D535" t="s">
        <v>3647</v>
      </c>
      <c r="E535" t="s">
        <v>3504</v>
      </c>
      <c r="F535" t="s">
        <v>3503</v>
      </c>
      <c r="G535" t="s">
        <v>3447</v>
      </c>
      <c r="H535" t="s">
        <v>3448</v>
      </c>
      <c r="I535" t="str">
        <f t="shared" si="25"/>
        <v>Středočeský</v>
      </c>
      <c r="J535" t="str">
        <f t="shared" si="26"/>
        <v>Středočeský</v>
      </c>
      <c r="K535" t="str">
        <f t="shared" si="27"/>
        <v>Střední Čechy</v>
      </c>
    </row>
    <row r="536" spans="1:11" x14ac:dyDescent="0.25">
      <c r="A536">
        <v>531871</v>
      </c>
      <c r="B536" t="s">
        <v>3648</v>
      </c>
      <c r="C536">
        <v>2114</v>
      </c>
      <c r="D536" t="s">
        <v>3503</v>
      </c>
      <c r="E536" t="s">
        <v>3504</v>
      </c>
      <c r="F536" t="s">
        <v>3503</v>
      </c>
      <c r="G536" t="s">
        <v>3447</v>
      </c>
      <c r="H536" t="s">
        <v>3448</v>
      </c>
      <c r="I536" t="str">
        <f t="shared" si="25"/>
        <v>Středočeský</v>
      </c>
      <c r="J536" t="str">
        <f t="shared" si="26"/>
        <v>Středočeský</v>
      </c>
      <c r="K536" t="str">
        <f t="shared" si="27"/>
        <v>Střední Čechy</v>
      </c>
    </row>
    <row r="537" spans="1:11" x14ac:dyDescent="0.25">
      <c r="A537">
        <v>531880</v>
      </c>
      <c r="B537" t="s">
        <v>3649</v>
      </c>
      <c r="C537">
        <v>2102</v>
      </c>
      <c r="D537" t="s">
        <v>3579</v>
      </c>
      <c r="E537" t="s">
        <v>3580</v>
      </c>
      <c r="F537" t="s">
        <v>3579</v>
      </c>
      <c r="G537" t="s">
        <v>3447</v>
      </c>
      <c r="H537" t="s">
        <v>3448</v>
      </c>
      <c r="I537" t="str">
        <f t="shared" si="25"/>
        <v>Středočeský</v>
      </c>
      <c r="J537" t="str">
        <f t="shared" si="26"/>
        <v>Středočeský</v>
      </c>
      <c r="K537" t="str">
        <f t="shared" si="27"/>
        <v>Střední Čechy</v>
      </c>
    </row>
    <row r="538" spans="1:11" x14ac:dyDescent="0.25">
      <c r="A538">
        <v>531898</v>
      </c>
      <c r="B538" t="s">
        <v>2234</v>
      </c>
      <c r="C538">
        <v>2114</v>
      </c>
      <c r="D538" t="s">
        <v>3503</v>
      </c>
      <c r="E538" t="s">
        <v>3504</v>
      </c>
      <c r="F538" t="s">
        <v>3503</v>
      </c>
      <c r="G538" t="s">
        <v>3447</v>
      </c>
      <c r="H538" t="s">
        <v>3448</v>
      </c>
      <c r="I538" t="str">
        <f t="shared" si="25"/>
        <v>Středočeský</v>
      </c>
      <c r="J538" t="str">
        <f t="shared" si="26"/>
        <v>Středočeský</v>
      </c>
      <c r="K538" t="str">
        <f t="shared" si="27"/>
        <v>Střední Čechy</v>
      </c>
    </row>
    <row r="539" spans="1:11" x14ac:dyDescent="0.25">
      <c r="A539">
        <v>531901</v>
      </c>
      <c r="B539" t="s">
        <v>1210</v>
      </c>
      <c r="C539">
        <v>2108</v>
      </c>
      <c r="D539" t="s">
        <v>3583</v>
      </c>
      <c r="E539" t="s">
        <v>3580</v>
      </c>
      <c r="F539" t="s">
        <v>3579</v>
      </c>
      <c r="G539" t="s">
        <v>3447</v>
      </c>
      <c r="H539" t="s">
        <v>3448</v>
      </c>
      <c r="I539" t="str">
        <f t="shared" si="25"/>
        <v>Středočeský</v>
      </c>
      <c r="J539" t="str">
        <f t="shared" si="26"/>
        <v>Středočeský</v>
      </c>
      <c r="K539" t="str">
        <f t="shared" si="27"/>
        <v>Střední Čechy</v>
      </c>
    </row>
    <row r="540" spans="1:11" x14ac:dyDescent="0.25">
      <c r="A540">
        <v>531910</v>
      </c>
      <c r="B540" t="s">
        <v>3650</v>
      </c>
      <c r="C540">
        <v>2108</v>
      </c>
      <c r="D540" t="s">
        <v>3583</v>
      </c>
      <c r="E540" t="s">
        <v>3580</v>
      </c>
      <c r="F540" t="s">
        <v>3579</v>
      </c>
      <c r="G540" t="s">
        <v>3447</v>
      </c>
      <c r="H540" t="s">
        <v>3448</v>
      </c>
      <c r="I540" t="str">
        <f t="shared" si="25"/>
        <v>Středočeský</v>
      </c>
      <c r="J540" t="str">
        <f t="shared" si="26"/>
        <v>Středočeský</v>
      </c>
      <c r="K540" t="str">
        <f t="shared" si="27"/>
        <v>Střední Čechy</v>
      </c>
    </row>
    <row r="541" spans="1:11" x14ac:dyDescent="0.25">
      <c r="A541">
        <v>531928</v>
      </c>
      <c r="B541" t="s">
        <v>3651</v>
      </c>
      <c r="C541">
        <v>2111</v>
      </c>
      <c r="D541" t="s">
        <v>3618</v>
      </c>
      <c r="E541" t="s">
        <v>3504</v>
      </c>
      <c r="F541" t="s">
        <v>3503</v>
      </c>
      <c r="G541" t="s">
        <v>3447</v>
      </c>
      <c r="H541" t="s">
        <v>3448</v>
      </c>
      <c r="I541" t="str">
        <f t="shared" si="25"/>
        <v>Středočeský</v>
      </c>
      <c r="J541" t="str">
        <f t="shared" si="26"/>
        <v>Středočeský</v>
      </c>
      <c r="K541" t="str">
        <f t="shared" si="27"/>
        <v>Střední Čechy</v>
      </c>
    </row>
    <row r="542" spans="1:11" x14ac:dyDescent="0.25">
      <c r="A542">
        <v>531936</v>
      </c>
      <c r="B542" t="s">
        <v>3652</v>
      </c>
      <c r="C542">
        <v>2114</v>
      </c>
      <c r="D542" t="s">
        <v>3503</v>
      </c>
      <c r="E542" t="s">
        <v>3504</v>
      </c>
      <c r="F542" t="s">
        <v>3503</v>
      </c>
      <c r="G542" t="s">
        <v>3447</v>
      </c>
      <c r="H542" t="s">
        <v>3448</v>
      </c>
      <c r="I542" t="str">
        <f t="shared" si="25"/>
        <v>Středočeský</v>
      </c>
      <c r="J542" t="str">
        <f t="shared" si="26"/>
        <v>Středočeský</v>
      </c>
      <c r="K542" t="str">
        <f t="shared" si="27"/>
        <v>Střední Čechy</v>
      </c>
    </row>
    <row r="543" spans="1:11" x14ac:dyDescent="0.25">
      <c r="A543">
        <v>531944</v>
      </c>
      <c r="B543" t="s">
        <v>343</v>
      </c>
      <c r="C543">
        <v>2102</v>
      </c>
      <c r="D543" t="s">
        <v>3579</v>
      </c>
      <c r="E543" t="s">
        <v>3580</v>
      </c>
      <c r="F543" t="s">
        <v>3579</v>
      </c>
      <c r="G543" t="s">
        <v>3447</v>
      </c>
      <c r="H543" t="s">
        <v>3448</v>
      </c>
      <c r="I543" t="str">
        <f t="shared" si="25"/>
        <v>Středočeský</v>
      </c>
      <c r="J543" t="str">
        <f t="shared" si="26"/>
        <v>Středočeský</v>
      </c>
      <c r="K543" t="str">
        <f t="shared" si="27"/>
        <v>Střední Čechy</v>
      </c>
    </row>
    <row r="544" spans="1:11" x14ac:dyDescent="0.25">
      <c r="A544">
        <v>531952</v>
      </c>
      <c r="B544" t="s">
        <v>3653</v>
      </c>
      <c r="C544">
        <v>2102</v>
      </c>
      <c r="D544" t="s">
        <v>3579</v>
      </c>
      <c r="E544" t="s">
        <v>3580</v>
      </c>
      <c r="F544" t="s">
        <v>3579</v>
      </c>
      <c r="G544" t="s">
        <v>3447</v>
      </c>
      <c r="H544" t="s">
        <v>3448</v>
      </c>
      <c r="I544" t="str">
        <f t="shared" si="25"/>
        <v>Středočeský</v>
      </c>
      <c r="J544" t="str">
        <f t="shared" si="26"/>
        <v>Středočeský</v>
      </c>
      <c r="K544" t="str">
        <f t="shared" si="27"/>
        <v>Střední Čechy</v>
      </c>
    </row>
    <row r="545" spans="1:11" x14ac:dyDescent="0.25">
      <c r="A545">
        <v>531961</v>
      </c>
      <c r="B545" t="s">
        <v>1410</v>
      </c>
      <c r="C545">
        <v>2102</v>
      </c>
      <c r="D545" t="s">
        <v>3579</v>
      </c>
      <c r="E545" t="s">
        <v>3580</v>
      </c>
      <c r="F545" t="s">
        <v>3579</v>
      </c>
      <c r="G545" t="s">
        <v>3447</v>
      </c>
      <c r="H545" t="s">
        <v>3448</v>
      </c>
      <c r="I545" t="str">
        <f t="shared" si="25"/>
        <v>Středočeský</v>
      </c>
      <c r="J545" t="str">
        <f t="shared" si="26"/>
        <v>Středočeský</v>
      </c>
      <c r="K545" t="str">
        <f t="shared" si="27"/>
        <v>Střední Čechy</v>
      </c>
    </row>
    <row r="546" spans="1:11" x14ac:dyDescent="0.25">
      <c r="A546">
        <v>531979</v>
      </c>
      <c r="B546" t="s">
        <v>3654</v>
      </c>
      <c r="C546">
        <v>2102</v>
      </c>
      <c r="D546" t="s">
        <v>3579</v>
      </c>
      <c r="E546" t="s">
        <v>3580</v>
      </c>
      <c r="F546" t="s">
        <v>3579</v>
      </c>
      <c r="G546" t="s">
        <v>3447</v>
      </c>
      <c r="H546" t="s">
        <v>3448</v>
      </c>
      <c r="I546" t="str">
        <f t="shared" si="25"/>
        <v>Středočeský</v>
      </c>
      <c r="J546" t="str">
        <f t="shared" si="26"/>
        <v>Středočeský</v>
      </c>
      <c r="K546" t="str">
        <f t="shared" si="27"/>
        <v>Střední Čechy</v>
      </c>
    </row>
    <row r="547" spans="1:11" x14ac:dyDescent="0.25">
      <c r="A547">
        <v>531987</v>
      </c>
      <c r="B547" t="s">
        <v>3655</v>
      </c>
      <c r="C547">
        <v>2114</v>
      </c>
      <c r="D547" t="s">
        <v>3503</v>
      </c>
      <c r="E547" t="s">
        <v>3504</v>
      </c>
      <c r="F547" t="s">
        <v>3503</v>
      </c>
      <c r="G547" t="s">
        <v>3447</v>
      </c>
      <c r="H547" t="s">
        <v>3448</v>
      </c>
      <c r="I547" t="str">
        <f t="shared" si="25"/>
        <v>Středočeský</v>
      </c>
      <c r="J547" t="str">
        <f t="shared" si="26"/>
        <v>Středočeský</v>
      </c>
      <c r="K547" t="str">
        <f t="shared" si="27"/>
        <v>Střední Čechy</v>
      </c>
    </row>
    <row r="548" spans="1:11" x14ac:dyDescent="0.25">
      <c r="A548">
        <v>531995</v>
      </c>
      <c r="B548" t="s">
        <v>3656</v>
      </c>
      <c r="C548">
        <v>2108</v>
      </c>
      <c r="D548" t="s">
        <v>3583</v>
      </c>
      <c r="E548" t="s">
        <v>3580</v>
      </c>
      <c r="F548" t="s">
        <v>3579</v>
      </c>
      <c r="G548" t="s">
        <v>3447</v>
      </c>
      <c r="H548" t="s">
        <v>3448</v>
      </c>
      <c r="I548" t="str">
        <f t="shared" si="25"/>
        <v>Středočeský</v>
      </c>
      <c r="J548" t="str">
        <f t="shared" si="26"/>
        <v>Středočeský</v>
      </c>
      <c r="K548" t="str">
        <f t="shared" si="27"/>
        <v>Střední Čechy</v>
      </c>
    </row>
    <row r="549" spans="1:11" x14ac:dyDescent="0.25">
      <c r="A549">
        <v>532002</v>
      </c>
      <c r="B549" t="s">
        <v>3657</v>
      </c>
      <c r="C549">
        <v>2108</v>
      </c>
      <c r="D549" t="s">
        <v>3583</v>
      </c>
      <c r="E549" t="s">
        <v>3580</v>
      </c>
      <c r="F549" t="s">
        <v>3579</v>
      </c>
      <c r="G549" t="s">
        <v>3447</v>
      </c>
      <c r="H549" t="s">
        <v>3448</v>
      </c>
      <c r="I549" t="str">
        <f t="shared" si="25"/>
        <v>Středočeský</v>
      </c>
      <c r="J549" t="str">
        <f t="shared" si="26"/>
        <v>Středočeský</v>
      </c>
      <c r="K549" t="str">
        <f t="shared" si="27"/>
        <v>Střední Čechy</v>
      </c>
    </row>
    <row r="550" spans="1:11" x14ac:dyDescent="0.25">
      <c r="A550">
        <v>532011</v>
      </c>
      <c r="B550" t="s">
        <v>3658</v>
      </c>
      <c r="C550">
        <v>2102</v>
      </c>
      <c r="D550" t="s">
        <v>3579</v>
      </c>
      <c r="E550" t="s">
        <v>3580</v>
      </c>
      <c r="F550" t="s">
        <v>3579</v>
      </c>
      <c r="G550" t="s">
        <v>3447</v>
      </c>
      <c r="H550" t="s">
        <v>3448</v>
      </c>
      <c r="I550" t="str">
        <f t="shared" si="25"/>
        <v>Středočeský</v>
      </c>
      <c r="J550" t="str">
        <f t="shared" si="26"/>
        <v>Středočeský</v>
      </c>
      <c r="K550" t="str">
        <f t="shared" si="27"/>
        <v>Střední Čechy</v>
      </c>
    </row>
    <row r="551" spans="1:11" x14ac:dyDescent="0.25">
      <c r="A551">
        <v>532029</v>
      </c>
      <c r="B551" t="s">
        <v>3659</v>
      </c>
      <c r="C551">
        <v>2108</v>
      </c>
      <c r="D551" t="s">
        <v>3583</v>
      </c>
      <c r="E551" t="s">
        <v>3580</v>
      </c>
      <c r="F551" t="s">
        <v>3579</v>
      </c>
      <c r="G551" t="s">
        <v>3447</v>
      </c>
      <c r="H551" t="s">
        <v>3448</v>
      </c>
      <c r="I551" t="str">
        <f t="shared" si="25"/>
        <v>Středočeský</v>
      </c>
      <c r="J551" t="str">
        <f t="shared" si="26"/>
        <v>Středočeský</v>
      </c>
      <c r="K551" t="str">
        <f t="shared" si="27"/>
        <v>Střední Čechy</v>
      </c>
    </row>
    <row r="552" spans="1:11" x14ac:dyDescent="0.25">
      <c r="A552">
        <v>532037</v>
      </c>
      <c r="B552" t="s">
        <v>188</v>
      </c>
      <c r="C552">
        <v>2101</v>
      </c>
      <c r="D552" t="s">
        <v>681</v>
      </c>
      <c r="E552" t="s">
        <v>3476</v>
      </c>
      <c r="F552" t="s">
        <v>681</v>
      </c>
      <c r="G552" t="s">
        <v>3447</v>
      </c>
      <c r="H552" t="s">
        <v>3448</v>
      </c>
      <c r="I552" t="str">
        <f t="shared" si="25"/>
        <v>Středočeský</v>
      </c>
      <c r="J552" t="str">
        <f t="shared" si="26"/>
        <v>Středočeský</v>
      </c>
      <c r="K552" t="str">
        <f t="shared" si="27"/>
        <v>Střední Čechy</v>
      </c>
    </row>
    <row r="553" spans="1:11" x14ac:dyDescent="0.25">
      <c r="A553">
        <v>532045</v>
      </c>
      <c r="B553" t="s">
        <v>1416</v>
      </c>
      <c r="C553">
        <v>2101</v>
      </c>
      <c r="D553" t="s">
        <v>681</v>
      </c>
      <c r="E553" t="s">
        <v>3476</v>
      </c>
      <c r="F553" t="s">
        <v>681</v>
      </c>
      <c r="G553" t="s">
        <v>3447</v>
      </c>
      <c r="H553" t="s">
        <v>3448</v>
      </c>
      <c r="I553" t="str">
        <f t="shared" si="25"/>
        <v>Středočeský</v>
      </c>
      <c r="J553" t="str">
        <f t="shared" si="26"/>
        <v>Středočeský</v>
      </c>
      <c r="K553" t="str">
        <f t="shared" si="27"/>
        <v>Střední Čechy</v>
      </c>
    </row>
    <row r="554" spans="1:11" x14ac:dyDescent="0.25">
      <c r="A554">
        <v>532053</v>
      </c>
      <c r="B554" t="s">
        <v>2698</v>
      </c>
      <c r="C554">
        <v>2109</v>
      </c>
      <c r="D554" t="s">
        <v>2698</v>
      </c>
      <c r="E554" t="s">
        <v>3455</v>
      </c>
      <c r="F554" t="s">
        <v>2698</v>
      </c>
      <c r="G554" t="s">
        <v>3447</v>
      </c>
      <c r="H554" t="s">
        <v>3448</v>
      </c>
      <c r="I554" t="str">
        <f t="shared" si="25"/>
        <v>Středočeský</v>
      </c>
      <c r="J554" t="str">
        <f t="shared" si="26"/>
        <v>Středočeský</v>
      </c>
      <c r="K554" t="str">
        <f t="shared" si="27"/>
        <v>Střední Čechy</v>
      </c>
    </row>
    <row r="555" spans="1:11" x14ac:dyDescent="0.25">
      <c r="A555">
        <v>532061</v>
      </c>
      <c r="B555" t="s">
        <v>3660</v>
      </c>
      <c r="C555">
        <v>2101</v>
      </c>
      <c r="D555" t="s">
        <v>681</v>
      </c>
      <c r="E555" t="s">
        <v>3476</v>
      </c>
      <c r="F555" t="s">
        <v>681</v>
      </c>
      <c r="G555" t="s">
        <v>3447</v>
      </c>
      <c r="H555" t="s">
        <v>3448</v>
      </c>
      <c r="I555" t="str">
        <f t="shared" si="25"/>
        <v>Středočeský</v>
      </c>
      <c r="J555" t="str">
        <f t="shared" si="26"/>
        <v>Středočeský</v>
      </c>
      <c r="K555" t="str">
        <f t="shared" si="27"/>
        <v>Střední Čechy</v>
      </c>
    </row>
    <row r="556" spans="1:11" x14ac:dyDescent="0.25">
      <c r="A556">
        <v>532070</v>
      </c>
      <c r="B556" t="s">
        <v>3661</v>
      </c>
      <c r="C556">
        <v>2109</v>
      </c>
      <c r="D556" t="s">
        <v>2698</v>
      </c>
      <c r="E556" t="s">
        <v>3455</v>
      </c>
      <c r="F556" t="s">
        <v>2698</v>
      </c>
      <c r="G556" t="s">
        <v>3447</v>
      </c>
      <c r="H556" t="s">
        <v>3448</v>
      </c>
      <c r="I556" t="str">
        <f t="shared" si="25"/>
        <v>Středočeský</v>
      </c>
      <c r="J556" t="str">
        <f t="shared" si="26"/>
        <v>Středočeský</v>
      </c>
      <c r="K556" t="str">
        <f t="shared" si="27"/>
        <v>Střední Čechy</v>
      </c>
    </row>
    <row r="557" spans="1:11" x14ac:dyDescent="0.25">
      <c r="A557">
        <v>532088</v>
      </c>
      <c r="B557" t="s">
        <v>3662</v>
      </c>
      <c r="C557">
        <v>2124</v>
      </c>
      <c r="D557" t="s">
        <v>3454</v>
      </c>
      <c r="E557" t="s">
        <v>3455</v>
      </c>
      <c r="F557" t="s">
        <v>2698</v>
      </c>
      <c r="G557" t="s">
        <v>3447</v>
      </c>
      <c r="H557" t="s">
        <v>3448</v>
      </c>
      <c r="I557" t="str">
        <f t="shared" si="25"/>
        <v>Středočeský</v>
      </c>
      <c r="J557" t="str">
        <f t="shared" si="26"/>
        <v>Středočeský</v>
      </c>
      <c r="K557" t="str">
        <f t="shared" si="27"/>
        <v>Střední Čechy</v>
      </c>
    </row>
    <row r="558" spans="1:11" x14ac:dyDescent="0.25">
      <c r="A558">
        <v>532096</v>
      </c>
      <c r="B558" t="s">
        <v>86</v>
      </c>
      <c r="C558">
        <v>2125</v>
      </c>
      <c r="D558" t="s">
        <v>3495</v>
      </c>
      <c r="E558" t="s">
        <v>3476</v>
      </c>
      <c r="F558" t="s">
        <v>681</v>
      </c>
      <c r="G558" t="s">
        <v>3447</v>
      </c>
      <c r="H558" t="s">
        <v>3448</v>
      </c>
      <c r="I558" t="str">
        <f t="shared" si="25"/>
        <v>Středočeský</v>
      </c>
      <c r="J558" t="str">
        <f t="shared" si="26"/>
        <v>Středočeský</v>
      </c>
      <c r="K558" t="str">
        <f t="shared" si="27"/>
        <v>Střední Čechy</v>
      </c>
    </row>
    <row r="559" spans="1:11" x14ac:dyDescent="0.25">
      <c r="A559">
        <v>532100</v>
      </c>
      <c r="B559" t="s">
        <v>3663</v>
      </c>
      <c r="C559">
        <v>2109</v>
      </c>
      <c r="D559" t="s">
        <v>2698</v>
      </c>
      <c r="E559" t="s">
        <v>3455</v>
      </c>
      <c r="F559" t="s">
        <v>2698</v>
      </c>
      <c r="G559" t="s">
        <v>3447</v>
      </c>
      <c r="H559" t="s">
        <v>3448</v>
      </c>
      <c r="I559" t="str">
        <f t="shared" si="25"/>
        <v>Středočeský</v>
      </c>
      <c r="J559" t="str">
        <f t="shared" si="26"/>
        <v>Středočeský</v>
      </c>
      <c r="K559" t="str">
        <f t="shared" si="27"/>
        <v>Střední Čechy</v>
      </c>
    </row>
    <row r="560" spans="1:11" x14ac:dyDescent="0.25">
      <c r="A560">
        <v>532118</v>
      </c>
      <c r="B560" t="s">
        <v>3664</v>
      </c>
      <c r="C560">
        <v>2109</v>
      </c>
      <c r="D560" t="s">
        <v>2698</v>
      </c>
      <c r="E560" t="s">
        <v>3455</v>
      </c>
      <c r="F560" t="s">
        <v>2698</v>
      </c>
      <c r="G560" t="s">
        <v>3447</v>
      </c>
      <c r="H560" t="s">
        <v>3448</v>
      </c>
      <c r="I560" t="str">
        <f t="shared" si="25"/>
        <v>Středočeský</v>
      </c>
      <c r="J560" t="str">
        <f t="shared" si="26"/>
        <v>Středočeský</v>
      </c>
      <c r="K560" t="str">
        <f t="shared" si="27"/>
        <v>Střední Čechy</v>
      </c>
    </row>
    <row r="561" spans="1:11" x14ac:dyDescent="0.25">
      <c r="A561">
        <v>532126</v>
      </c>
      <c r="B561" t="s">
        <v>3665</v>
      </c>
      <c r="C561">
        <v>2109</v>
      </c>
      <c r="D561" t="s">
        <v>2698</v>
      </c>
      <c r="E561" t="s">
        <v>3455</v>
      </c>
      <c r="F561" t="s">
        <v>2698</v>
      </c>
      <c r="G561" t="s">
        <v>3447</v>
      </c>
      <c r="H561" t="s">
        <v>3448</v>
      </c>
      <c r="I561" t="str">
        <f t="shared" si="25"/>
        <v>Středočeský</v>
      </c>
      <c r="J561" t="str">
        <f t="shared" si="26"/>
        <v>Středočeský</v>
      </c>
      <c r="K561" t="str">
        <f t="shared" si="27"/>
        <v>Střední Čechy</v>
      </c>
    </row>
    <row r="562" spans="1:11" x14ac:dyDescent="0.25">
      <c r="A562">
        <v>532134</v>
      </c>
      <c r="B562" t="s">
        <v>3666</v>
      </c>
      <c r="C562">
        <v>2126</v>
      </c>
      <c r="D562" t="s">
        <v>3498</v>
      </c>
      <c r="E562" t="s">
        <v>3476</v>
      </c>
      <c r="F562" t="s">
        <v>681</v>
      </c>
      <c r="G562" t="s">
        <v>3447</v>
      </c>
      <c r="H562" t="s">
        <v>3448</v>
      </c>
      <c r="I562" t="str">
        <f t="shared" si="25"/>
        <v>Středočeský</v>
      </c>
      <c r="J562" t="str">
        <f t="shared" si="26"/>
        <v>Středočeský</v>
      </c>
      <c r="K562" t="str">
        <f t="shared" si="27"/>
        <v>Střední Čechy</v>
      </c>
    </row>
    <row r="563" spans="1:11" x14ac:dyDescent="0.25">
      <c r="A563">
        <v>532142</v>
      </c>
      <c r="B563" t="s">
        <v>157</v>
      </c>
      <c r="C563">
        <v>2109</v>
      </c>
      <c r="D563" t="s">
        <v>2698</v>
      </c>
      <c r="E563" t="s">
        <v>3455</v>
      </c>
      <c r="F563" t="s">
        <v>2698</v>
      </c>
      <c r="G563" t="s">
        <v>3447</v>
      </c>
      <c r="H563" t="s">
        <v>3448</v>
      </c>
      <c r="I563" t="str">
        <f t="shared" si="25"/>
        <v>Středočeský</v>
      </c>
      <c r="J563" t="str">
        <f t="shared" si="26"/>
        <v>Středočeský</v>
      </c>
      <c r="K563" t="str">
        <f t="shared" si="27"/>
        <v>Střední Čechy</v>
      </c>
    </row>
    <row r="564" spans="1:11" x14ac:dyDescent="0.25">
      <c r="A564">
        <v>532151</v>
      </c>
      <c r="B564" t="s">
        <v>3667</v>
      </c>
      <c r="C564">
        <v>2101</v>
      </c>
      <c r="D564" t="s">
        <v>681</v>
      </c>
      <c r="E564" t="s">
        <v>3476</v>
      </c>
      <c r="F564" t="s">
        <v>681</v>
      </c>
      <c r="G564" t="s">
        <v>3447</v>
      </c>
      <c r="H564" t="s">
        <v>3448</v>
      </c>
      <c r="I564" t="str">
        <f t="shared" si="25"/>
        <v>Středočeský</v>
      </c>
      <c r="J564" t="str">
        <f t="shared" si="26"/>
        <v>Středočeský</v>
      </c>
      <c r="K564" t="str">
        <f t="shared" si="27"/>
        <v>Střední Čechy</v>
      </c>
    </row>
    <row r="565" spans="1:11" x14ac:dyDescent="0.25">
      <c r="A565">
        <v>532169</v>
      </c>
      <c r="B565" t="s">
        <v>3668</v>
      </c>
      <c r="C565">
        <v>2109</v>
      </c>
      <c r="D565" t="s">
        <v>2698</v>
      </c>
      <c r="E565" t="s">
        <v>3455</v>
      </c>
      <c r="F565" t="s">
        <v>2698</v>
      </c>
      <c r="G565" t="s">
        <v>3447</v>
      </c>
      <c r="H565" t="s">
        <v>3448</v>
      </c>
      <c r="I565" t="str">
        <f t="shared" si="25"/>
        <v>Středočeský</v>
      </c>
      <c r="J565" t="str">
        <f t="shared" si="26"/>
        <v>Středočeský</v>
      </c>
      <c r="K565" t="str">
        <f t="shared" si="27"/>
        <v>Střední Čechy</v>
      </c>
    </row>
    <row r="566" spans="1:11" x14ac:dyDescent="0.25">
      <c r="A566">
        <v>532177</v>
      </c>
      <c r="B566" t="s">
        <v>1292</v>
      </c>
      <c r="C566">
        <v>2124</v>
      </c>
      <c r="D566" t="s">
        <v>3454</v>
      </c>
      <c r="E566" t="s">
        <v>3455</v>
      </c>
      <c r="F566" t="s">
        <v>2698</v>
      </c>
      <c r="G566" t="s">
        <v>3447</v>
      </c>
      <c r="H566" t="s">
        <v>3448</v>
      </c>
      <c r="I566" t="str">
        <f t="shared" si="25"/>
        <v>Středočeský</v>
      </c>
      <c r="J566" t="str">
        <f t="shared" si="26"/>
        <v>Středočeský</v>
      </c>
      <c r="K566" t="str">
        <f t="shared" si="27"/>
        <v>Střední Čechy</v>
      </c>
    </row>
    <row r="567" spans="1:11" x14ac:dyDescent="0.25">
      <c r="A567">
        <v>532185</v>
      </c>
      <c r="B567" t="s">
        <v>665</v>
      </c>
      <c r="C567">
        <v>2109</v>
      </c>
      <c r="D567" t="s">
        <v>2698</v>
      </c>
      <c r="E567" t="s">
        <v>3455</v>
      </c>
      <c r="F567" t="s">
        <v>2698</v>
      </c>
      <c r="G567" t="s">
        <v>3447</v>
      </c>
      <c r="H567" t="s">
        <v>3448</v>
      </c>
      <c r="I567" t="str">
        <f t="shared" si="25"/>
        <v>Středočeský</v>
      </c>
      <c r="J567" t="str">
        <f t="shared" si="26"/>
        <v>Středočeský</v>
      </c>
      <c r="K567" t="str">
        <f t="shared" si="27"/>
        <v>Střední Čechy</v>
      </c>
    </row>
    <row r="568" spans="1:11" x14ac:dyDescent="0.25">
      <c r="A568">
        <v>532193</v>
      </c>
      <c r="B568" t="s">
        <v>3669</v>
      </c>
      <c r="C568">
        <v>2101</v>
      </c>
      <c r="D568" t="s">
        <v>681</v>
      </c>
      <c r="E568" t="s">
        <v>3476</v>
      </c>
      <c r="F568" t="s">
        <v>681</v>
      </c>
      <c r="G568" t="s">
        <v>3447</v>
      </c>
      <c r="H568" t="s">
        <v>3448</v>
      </c>
      <c r="I568" t="str">
        <f t="shared" si="25"/>
        <v>Středočeský</v>
      </c>
      <c r="J568" t="str">
        <f t="shared" si="26"/>
        <v>Středočeský</v>
      </c>
      <c r="K568" t="str">
        <f t="shared" si="27"/>
        <v>Střední Čechy</v>
      </c>
    </row>
    <row r="569" spans="1:11" x14ac:dyDescent="0.25">
      <c r="A569">
        <v>532207</v>
      </c>
      <c r="B569" t="s">
        <v>3670</v>
      </c>
      <c r="C569">
        <v>2124</v>
      </c>
      <c r="D569" t="s">
        <v>3454</v>
      </c>
      <c r="E569" t="s">
        <v>3455</v>
      </c>
      <c r="F569" t="s">
        <v>2698</v>
      </c>
      <c r="G569" t="s">
        <v>3447</v>
      </c>
      <c r="H569" t="s">
        <v>3448</v>
      </c>
      <c r="I569" t="str">
        <f t="shared" si="25"/>
        <v>Středočeský</v>
      </c>
      <c r="J569" t="str">
        <f t="shared" si="26"/>
        <v>Středočeský</v>
      </c>
      <c r="K569" t="str">
        <f t="shared" si="27"/>
        <v>Střední Čechy</v>
      </c>
    </row>
    <row r="570" spans="1:11" x14ac:dyDescent="0.25">
      <c r="A570">
        <v>532215</v>
      </c>
      <c r="B570" t="s">
        <v>3497</v>
      </c>
      <c r="C570">
        <v>2105</v>
      </c>
      <c r="D570" t="s">
        <v>3473</v>
      </c>
      <c r="E570" t="s">
        <v>3474</v>
      </c>
      <c r="F570" t="s">
        <v>3475</v>
      </c>
      <c r="G570" t="s">
        <v>3447</v>
      </c>
      <c r="H570" t="s">
        <v>3448</v>
      </c>
      <c r="I570" t="str">
        <f t="shared" si="25"/>
        <v>Středočeský</v>
      </c>
      <c r="J570" t="str">
        <f t="shared" si="26"/>
        <v>Středočeský</v>
      </c>
      <c r="K570" t="str">
        <f t="shared" si="27"/>
        <v>Střední Čechy</v>
      </c>
    </row>
    <row r="571" spans="1:11" x14ac:dyDescent="0.25">
      <c r="A571">
        <v>532223</v>
      </c>
      <c r="B571" t="s">
        <v>1842</v>
      </c>
      <c r="C571">
        <v>2109</v>
      </c>
      <c r="D571" t="s">
        <v>2698</v>
      </c>
      <c r="E571" t="s">
        <v>3455</v>
      </c>
      <c r="F571" t="s">
        <v>2698</v>
      </c>
      <c r="G571" t="s">
        <v>3447</v>
      </c>
      <c r="H571" t="s">
        <v>3448</v>
      </c>
      <c r="I571" t="str">
        <f t="shared" si="25"/>
        <v>Středočeský</v>
      </c>
      <c r="J571" t="str">
        <f t="shared" si="26"/>
        <v>Středočeský</v>
      </c>
      <c r="K571" t="str">
        <f t="shared" si="27"/>
        <v>Střední Čechy</v>
      </c>
    </row>
    <row r="572" spans="1:11" x14ac:dyDescent="0.25">
      <c r="A572">
        <v>532231</v>
      </c>
      <c r="B572" t="s">
        <v>3671</v>
      </c>
      <c r="C572">
        <v>2125</v>
      </c>
      <c r="D572" t="s">
        <v>3495</v>
      </c>
      <c r="E572" t="s">
        <v>3476</v>
      </c>
      <c r="F572" t="s">
        <v>681</v>
      </c>
      <c r="G572" t="s">
        <v>3447</v>
      </c>
      <c r="H572" t="s">
        <v>3448</v>
      </c>
      <c r="I572" t="str">
        <f t="shared" si="25"/>
        <v>Středočeský</v>
      </c>
      <c r="J572" t="str">
        <f t="shared" si="26"/>
        <v>Středočeský</v>
      </c>
      <c r="K572" t="str">
        <f t="shared" si="27"/>
        <v>Střední Čechy</v>
      </c>
    </row>
    <row r="573" spans="1:11" x14ac:dyDescent="0.25">
      <c r="A573">
        <v>532258</v>
      </c>
      <c r="B573" t="s">
        <v>3672</v>
      </c>
      <c r="C573">
        <v>2101</v>
      </c>
      <c r="D573" t="s">
        <v>681</v>
      </c>
      <c r="E573" t="s">
        <v>3476</v>
      </c>
      <c r="F573" t="s">
        <v>681</v>
      </c>
      <c r="G573" t="s">
        <v>3447</v>
      </c>
      <c r="H573" t="s">
        <v>3448</v>
      </c>
      <c r="I573" t="str">
        <f t="shared" si="25"/>
        <v>Středočeský</v>
      </c>
      <c r="J573" t="str">
        <f t="shared" si="26"/>
        <v>Středočeský</v>
      </c>
      <c r="K573" t="str">
        <f t="shared" si="27"/>
        <v>Střední Čechy</v>
      </c>
    </row>
    <row r="574" spans="1:11" x14ac:dyDescent="0.25">
      <c r="A574">
        <v>532266</v>
      </c>
      <c r="B574" t="s">
        <v>3673</v>
      </c>
      <c r="C574">
        <v>2125</v>
      </c>
      <c r="D574" t="s">
        <v>3495</v>
      </c>
      <c r="E574" t="s">
        <v>3476</v>
      </c>
      <c r="F574" t="s">
        <v>681</v>
      </c>
      <c r="G574" t="s">
        <v>3447</v>
      </c>
      <c r="H574" t="s">
        <v>3448</v>
      </c>
      <c r="I574" t="str">
        <f t="shared" si="25"/>
        <v>Středočeský</v>
      </c>
      <c r="J574" t="str">
        <f t="shared" si="26"/>
        <v>Středočeský</v>
      </c>
      <c r="K574" t="str">
        <f t="shared" si="27"/>
        <v>Střední Čechy</v>
      </c>
    </row>
    <row r="575" spans="1:11" x14ac:dyDescent="0.25">
      <c r="A575">
        <v>532274</v>
      </c>
      <c r="B575" t="s">
        <v>3674</v>
      </c>
      <c r="C575">
        <v>2109</v>
      </c>
      <c r="D575" t="s">
        <v>2698</v>
      </c>
      <c r="E575" t="s">
        <v>3455</v>
      </c>
      <c r="F575" t="s">
        <v>2698</v>
      </c>
      <c r="G575" t="s">
        <v>3447</v>
      </c>
      <c r="H575" t="s">
        <v>3448</v>
      </c>
      <c r="I575" t="str">
        <f t="shared" si="25"/>
        <v>Středočeský</v>
      </c>
      <c r="J575" t="str">
        <f t="shared" si="26"/>
        <v>Středočeský</v>
      </c>
      <c r="K575" t="str">
        <f t="shared" si="27"/>
        <v>Střední Čechy</v>
      </c>
    </row>
    <row r="576" spans="1:11" x14ac:dyDescent="0.25">
      <c r="A576">
        <v>532282</v>
      </c>
      <c r="B576" t="s">
        <v>3675</v>
      </c>
      <c r="C576">
        <v>2109</v>
      </c>
      <c r="D576" t="s">
        <v>2698</v>
      </c>
      <c r="E576" t="s">
        <v>3455</v>
      </c>
      <c r="F576" t="s">
        <v>2698</v>
      </c>
      <c r="G576" t="s">
        <v>3447</v>
      </c>
      <c r="H576" t="s">
        <v>3448</v>
      </c>
      <c r="I576" t="str">
        <f t="shared" si="25"/>
        <v>Středočeský</v>
      </c>
      <c r="J576" t="str">
        <f t="shared" si="26"/>
        <v>Středočeský</v>
      </c>
      <c r="K576" t="str">
        <f t="shared" si="27"/>
        <v>Střední Čechy</v>
      </c>
    </row>
    <row r="577" spans="1:11" x14ac:dyDescent="0.25">
      <c r="A577">
        <v>532291</v>
      </c>
      <c r="B577" t="s">
        <v>3676</v>
      </c>
      <c r="C577">
        <v>2124</v>
      </c>
      <c r="D577" t="s">
        <v>3454</v>
      </c>
      <c r="E577" t="s">
        <v>3455</v>
      </c>
      <c r="F577" t="s">
        <v>2698</v>
      </c>
      <c r="G577" t="s">
        <v>3447</v>
      </c>
      <c r="H577" t="s">
        <v>3448</v>
      </c>
      <c r="I577" t="str">
        <f t="shared" si="25"/>
        <v>Středočeský</v>
      </c>
      <c r="J577" t="str">
        <f t="shared" si="26"/>
        <v>Středočeský</v>
      </c>
      <c r="K577" t="str">
        <f t="shared" si="27"/>
        <v>Střední Čechy</v>
      </c>
    </row>
    <row r="578" spans="1:11" x14ac:dyDescent="0.25">
      <c r="A578">
        <v>532304</v>
      </c>
      <c r="B578" t="s">
        <v>3573</v>
      </c>
      <c r="C578">
        <v>2101</v>
      </c>
      <c r="D578" t="s">
        <v>681</v>
      </c>
      <c r="E578" t="s">
        <v>3476</v>
      </c>
      <c r="F578" t="s">
        <v>681</v>
      </c>
      <c r="G578" t="s">
        <v>3447</v>
      </c>
      <c r="H578" t="s">
        <v>3448</v>
      </c>
      <c r="I578" t="str">
        <f t="shared" si="25"/>
        <v>Středočeský</v>
      </c>
      <c r="J578" t="str">
        <f t="shared" si="26"/>
        <v>Středočeský</v>
      </c>
      <c r="K578" t="str">
        <f t="shared" si="27"/>
        <v>Střední Čechy</v>
      </c>
    </row>
    <row r="579" spans="1:11" x14ac:dyDescent="0.25">
      <c r="A579">
        <v>532312</v>
      </c>
      <c r="B579" t="s">
        <v>3677</v>
      </c>
      <c r="C579">
        <v>2109</v>
      </c>
      <c r="D579" t="s">
        <v>2698</v>
      </c>
      <c r="E579" t="s">
        <v>3455</v>
      </c>
      <c r="F579" t="s">
        <v>2698</v>
      </c>
      <c r="G579" t="s">
        <v>3447</v>
      </c>
      <c r="H579" t="s">
        <v>3448</v>
      </c>
      <c r="I579" t="str">
        <f t="shared" si="25"/>
        <v>Středočeský</v>
      </c>
      <c r="J579" t="str">
        <f t="shared" si="26"/>
        <v>Středočeský</v>
      </c>
      <c r="K579" t="str">
        <f t="shared" si="27"/>
        <v>Střední Čechy</v>
      </c>
    </row>
    <row r="580" spans="1:11" x14ac:dyDescent="0.25">
      <c r="A580">
        <v>532321</v>
      </c>
      <c r="B580" t="s">
        <v>3678</v>
      </c>
      <c r="C580">
        <v>2124</v>
      </c>
      <c r="D580" t="s">
        <v>3454</v>
      </c>
      <c r="E580" t="s">
        <v>3455</v>
      </c>
      <c r="F580" t="s">
        <v>2698</v>
      </c>
      <c r="G580" t="s">
        <v>3447</v>
      </c>
      <c r="H580" t="s">
        <v>3448</v>
      </c>
      <c r="I580" t="str">
        <f t="shared" ref="I580:I643" si="28">LEFT(H580, FIND(" ", H580 &amp; " ") - 1)</f>
        <v>Středočeský</v>
      </c>
      <c r="J580" t="str">
        <f t="shared" ref="J580:J643" si="29">IF(LEFT(H580,4)="Kraj", MID(H580, FIND(" ", H580)+1, LEN(H580) - FIND(" ", H580)), LEFT(H580, FIND(" ", H580 &amp; " ") - 1))</f>
        <v>Středočeský</v>
      </c>
      <c r="K580" t="str">
        <f t="shared" ref="K580:K643" si="30">_xlfn.XLOOKUP(H580,$N$33:$N$46,$M$33:$M$46)</f>
        <v>Střední Čechy</v>
      </c>
    </row>
    <row r="581" spans="1:11" x14ac:dyDescent="0.25">
      <c r="A581">
        <v>532339</v>
      </c>
      <c r="B581" t="s">
        <v>3679</v>
      </c>
      <c r="C581">
        <v>2124</v>
      </c>
      <c r="D581" t="s">
        <v>3454</v>
      </c>
      <c r="E581" t="s">
        <v>3455</v>
      </c>
      <c r="F581" t="s">
        <v>2698</v>
      </c>
      <c r="G581" t="s">
        <v>3447</v>
      </c>
      <c r="H581" t="s">
        <v>3448</v>
      </c>
      <c r="I581" t="str">
        <f t="shared" si="28"/>
        <v>Středočeský</v>
      </c>
      <c r="J581" t="str">
        <f t="shared" si="29"/>
        <v>Středočeský</v>
      </c>
      <c r="K581" t="str">
        <f t="shared" si="30"/>
        <v>Střední Čechy</v>
      </c>
    </row>
    <row r="582" spans="1:11" x14ac:dyDescent="0.25">
      <c r="A582">
        <v>532347</v>
      </c>
      <c r="B582" t="s">
        <v>3129</v>
      </c>
      <c r="C582">
        <v>2109</v>
      </c>
      <c r="D582" t="s">
        <v>2698</v>
      </c>
      <c r="E582" t="s">
        <v>3455</v>
      </c>
      <c r="F582" t="s">
        <v>2698</v>
      </c>
      <c r="G582" t="s">
        <v>3447</v>
      </c>
      <c r="H582" t="s">
        <v>3448</v>
      </c>
      <c r="I582" t="str">
        <f t="shared" si="28"/>
        <v>Středočeský</v>
      </c>
      <c r="J582" t="str">
        <f t="shared" si="29"/>
        <v>Středočeský</v>
      </c>
      <c r="K582" t="str">
        <f t="shared" si="30"/>
        <v>Střední Čechy</v>
      </c>
    </row>
    <row r="583" spans="1:11" x14ac:dyDescent="0.25">
      <c r="A583">
        <v>532355</v>
      </c>
      <c r="B583" t="s">
        <v>3680</v>
      </c>
      <c r="C583">
        <v>2109</v>
      </c>
      <c r="D583" t="s">
        <v>2698</v>
      </c>
      <c r="E583" t="s">
        <v>3455</v>
      </c>
      <c r="F583" t="s">
        <v>2698</v>
      </c>
      <c r="G583" t="s">
        <v>3447</v>
      </c>
      <c r="H583" t="s">
        <v>3448</v>
      </c>
      <c r="I583" t="str">
        <f t="shared" si="28"/>
        <v>Středočeský</v>
      </c>
      <c r="J583" t="str">
        <f t="shared" si="29"/>
        <v>Středočeský</v>
      </c>
      <c r="K583" t="str">
        <f t="shared" si="30"/>
        <v>Střední Čechy</v>
      </c>
    </row>
    <row r="584" spans="1:11" x14ac:dyDescent="0.25">
      <c r="A584">
        <v>532363</v>
      </c>
      <c r="B584" t="s">
        <v>3681</v>
      </c>
      <c r="C584">
        <v>2124</v>
      </c>
      <c r="D584" t="s">
        <v>3454</v>
      </c>
      <c r="E584" t="s">
        <v>3455</v>
      </c>
      <c r="F584" t="s">
        <v>2698</v>
      </c>
      <c r="G584" t="s">
        <v>3447</v>
      </c>
      <c r="H584" t="s">
        <v>3448</v>
      </c>
      <c r="I584" t="str">
        <f t="shared" si="28"/>
        <v>Středočeský</v>
      </c>
      <c r="J584" t="str">
        <f t="shared" si="29"/>
        <v>Středočeský</v>
      </c>
      <c r="K584" t="str">
        <f t="shared" si="30"/>
        <v>Střední Čechy</v>
      </c>
    </row>
    <row r="585" spans="1:11" x14ac:dyDescent="0.25">
      <c r="A585">
        <v>532371</v>
      </c>
      <c r="B585" t="s">
        <v>3682</v>
      </c>
      <c r="C585">
        <v>2109</v>
      </c>
      <c r="D585" t="s">
        <v>2698</v>
      </c>
      <c r="E585" t="s">
        <v>3455</v>
      </c>
      <c r="F585" t="s">
        <v>2698</v>
      </c>
      <c r="G585" t="s">
        <v>3447</v>
      </c>
      <c r="H585" t="s">
        <v>3448</v>
      </c>
      <c r="I585" t="str">
        <f t="shared" si="28"/>
        <v>Středočeský</v>
      </c>
      <c r="J585" t="str">
        <f t="shared" si="29"/>
        <v>Středočeský</v>
      </c>
      <c r="K585" t="str">
        <f t="shared" si="30"/>
        <v>Střední Čechy</v>
      </c>
    </row>
    <row r="586" spans="1:11" x14ac:dyDescent="0.25">
      <c r="A586">
        <v>532380</v>
      </c>
      <c r="B586" t="s">
        <v>3683</v>
      </c>
      <c r="C586">
        <v>2125</v>
      </c>
      <c r="D586" t="s">
        <v>3495</v>
      </c>
      <c r="E586" t="s">
        <v>3476</v>
      </c>
      <c r="F586" t="s">
        <v>681</v>
      </c>
      <c r="G586" t="s">
        <v>3447</v>
      </c>
      <c r="H586" t="s">
        <v>3448</v>
      </c>
      <c r="I586" t="str">
        <f t="shared" si="28"/>
        <v>Středočeský</v>
      </c>
      <c r="J586" t="str">
        <f t="shared" si="29"/>
        <v>Středočeský</v>
      </c>
      <c r="K586" t="str">
        <f t="shared" si="30"/>
        <v>Střední Čechy</v>
      </c>
    </row>
    <row r="587" spans="1:11" x14ac:dyDescent="0.25">
      <c r="A587">
        <v>532398</v>
      </c>
      <c r="B587" t="s">
        <v>3684</v>
      </c>
      <c r="C587">
        <v>2124</v>
      </c>
      <c r="D587" t="s">
        <v>3454</v>
      </c>
      <c r="E587" t="s">
        <v>3455</v>
      </c>
      <c r="F587" t="s">
        <v>2698</v>
      </c>
      <c r="G587" t="s">
        <v>3447</v>
      </c>
      <c r="H587" t="s">
        <v>3448</v>
      </c>
      <c r="I587" t="str">
        <f t="shared" si="28"/>
        <v>Středočeský</v>
      </c>
      <c r="J587" t="str">
        <f t="shared" si="29"/>
        <v>Středočeský</v>
      </c>
      <c r="K587" t="str">
        <f t="shared" si="30"/>
        <v>Střední Čechy</v>
      </c>
    </row>
    <row r="588" spans="1:11" x14ac:dyDescent="0.25">
      <c r="A588">
        <v>532401</v>
      </c>
      <c r="B588" t="s">
        <v>3685</v>
      </c>
      <c r="C588">
        <v>2124</v>
      </c>
      <c r="D588" t="s">
        <v>3454</v>
      </c>
      <c r="E588" t="s">
        <v>3455</v>
      </c>
      <c r="F588" t="s">
        <v>2698</v>
      </c>
      <c r="G588" t="s">
        <v>3447</v>
      </c>
      <c r="H588" t="s">
        <v>3448</v>
      </c>
      <c r="I588" t="str">
        <f t="shared" si="28"/>
        <v>Středočeský</v>
      </c>
      <c r="J588" t="str">
        <f t="shared" si="29"/>
        <v>Středočeský</v>
      </c>
      <c r="K588" t="str">
        <f t="shared" si="30"/>
        <v>Střední Čechy</v>
      </c>
    </row>
    <row r="589" spans="1:11" x14ac:dyDescent="0.25">
      <c r="A589">
        <v>532410</v>
      </c>
      <c r="B589" t="s">
        <v>3686</v>
      </c>
      <c r="C589">
        <v>2124</v>
      </c>
      <c r="D589" t="s">
        <v>3454</v>
      </c>
      <c r="E589" t="s">
        <v>3455</v>
      </c>
      <c r="F589" t="s">
        <v>2698</v>
      </c>
      <c r="G589" t="s">
        <v>3447</v>
      </c>
      <c r="H589" t="s">
        <v>3448</v>
      </c>
      <c r="I589" t="str">
        <f t="shared" si="28"/>
        <v>Středočeský</v>
      </c>
      <c r="J589" t="str">
        <f t="shared" si="29"/>
        <v>Středočeský</v>
      </c>
      <c r="K589" t="str">
        <f t="shared" si="30"/>
        <v>Střední Čechy</v>
      </c>
    </row>
    <row r="590" spans="1:11" x14ac:dyDescent="0.25">
      <c r="A590">
        <v>532428</v>
      </c>
      <c r="B590" t="s">
        <v>3687</v>
      </c>
      <c r="C590">
        <v>2124</v>
      </c>
      <c r="D590" t="s">
        <v>3454</v>
      </c>
      <c r="E590" t="s">
        <v>3455</v>
      </c>
      <c r="F590" t="s">
        <v>2698</v>
      </c>
      <c r="G590" t="s">
        <v>3447</v>
      </c>
      <c r="H590" t="s">
        <v>3448</v>
      </c>
      <c r="I590" t="str">
        <f t="shared" si="28"/>
        <v>Středočeský</v>
      </c>
      <c r="J590" t="str">
        <f t="shared" si="29"/>
        <v>Středočeský</v>
      </c>
      <c r="K590" t="str">
        <f t="shared" si="30"/>
        <v>Střední Čechy</v>
      </c>
    </row>
    <row r="591" spans="1:11" x14ac:dyDescent="0.25">
      <c r="A591">
        <v>532436</v>
      </c>
      <c r="B591" t="s">
        <v>3688</v>
      </c>
      <c r="C591">
        <v>2125</v>
      </c>
      <c r="D591" t="s">
        <v>3495</v>
      </c>
      <c r="E591" t="s">
        <v>3476</v>
      </c>
      <c r="F591" t="s">
        <v>681</v>
      </c>
      <c r="G591" t="s">
        <v>3447</v>
      </c>
      <c r="H591" t="s">
        <v>3448</v>
      </c>
      <c r="I591" t="str">
        <f t="shared" si="28"/>
        <v>Středočeský</v>
      </c>
      <c r="J591" t="str">
        <f t="shared" si="29"/>
        <v>Středočeský</v>
      </c>
      <c r="K591" t="str">
        <f t="shared" si="30"/>
        <v>Střední Čechy</v>
      </c>
    </row>
    <row r="592" spans="1:11" x14ac:dyDescent="0.25">
      <c r="A592">
        <v>532444</v>
      </c>
      <c r="B592" t="s">
        <v>3689</v>
      </c>
      <c r="C592">
        <v>2109</v>
      </c>
      <c r="D592" t="s">
        <v>2698</v>
      </c>
      <c r="E592" t="s">
        <v>3455</v>
      </c>
      <c r="F592" t="s">
        <v>2698</v>
      </c>
      <c r="G592" t="s">
        <v>3447</v>
      </c>
      <c r="H592" t="s">
        <v>3448</v>
      </c>
      <c r="I592" t="str">
        <f t="shared" si="28"/>
        <v>Středočeský</v>
      </c>
      <c r="J592" t="str">
        <f t="shared" si="29"/>
        <v>Středočeský</v>
      </c>
      <c r="K592" t="str">
        <f t="shared" si="30"/>
        <v>Střední Čechy</v>
      </c>
    </row>
    <row r="593" spans="1:11" x14ac:dyDescent="0.25">
      <c r="A593">
        <v>532452</v>
      </c>
      <c r="B593" t="s">
        <v>3690</v>
      </c>
      <c r="C593">
        <v>2109</v>
      </c>
      <c r="D593" t="s">
        <v>2698</v>
      </c>
      <c r="E593" t="s">
        <v>3455</v>
      </c>
      <c r="F593" t="s">
        <v>2698</v>
      </c>
      <c r="G593" t="s">
        <v>3447</v>
      </c>
      <c r="H593" t="s">
        <v>3448</v>
      </c>
      <c r="I593" t="str">
        <f t="shared" si="28"/>
        <v>Středočeský</v>
      </c>
      <c r="J593" t="str">
        <f t="shared" si="29"/>
        <v>Středočeský</v>
      </c>
      <c r="K593" t="str">
        <f t="shared" si="30"/>
        <v>Střední Čechy</v>
      </c>
    </row>
    <row r="594" spans="1:11" x14ac:dyDescent="0.25">
      <c r="A594">
        <v>532461</v>
      </c>
      <c r="B594" t="s">
        <v>3691</v>
      </c>
      <c r="C594">
        <v>2124</v>
      </c>
      <c r="D594" t="s">
        <v>3454</v>
      </c>
      <c r="E594" t="s">
        <v>3455</v>
      </c>
      <c r="F594" t="s">
        <v>2698</v>
      </c>
      <c r="G594" t="s">
        <v>3447</v>
      </c>
      <c r="H594" t="s">
        <v>3448</v>
      </c>
      <c r="I594" t="str">
        <f t="shared" si="28"/>
        <v>Středočeský</v>
      </c>
      <c r="J594" t="str">
        <f t="shared" si="29"/>
        <v>Středočeský</v>
      </c>
      <c r="K594" t="str">
        <f t="shared" si="30"/>
        <v>Střední Čechy</v>
      </c>
    </row>
    <row r="595" spans="1:11" x14ac:dyDescent="0.25">
      <c r="A595">
        <v>532479</v>
      </c>
      <c r="B595" t="s">
        <v>3692</v>
      </c>
      <c r="C595">
        <v>2124</v>
      </c>
      <c r="D595" t="s">
        <v>3454</v>
      </c>
      <c r="E595" t="s">
        <v>3455</v>
      </c>
      <c r="F595" t="s">
        <v>2698</v>
      </c>
      <c r="G595" t="s">
        <v>3447</v>
      </c>
      <c r="H595" t="s">
        <v>3448</v>
      </c>
      <c r="I595" t="str">
        <f t="shared" si="28"/>
        <v>Středočeský</v>
      </c>
      <c r="J595" t="str">
        <f t="shared" si="29"/>
        <v>Středočeský</v>
      </c>
      <c r="K595" t="str">
        <f t="shared" si="30"/>
        <v>Střední Čechy</v>
      </c>
    </row>
    <row r="596" spans="1:11" x14ac:dyDescent="0.25">
      <c r="A596">
        <v>532487</v>
      </c>
      <c r="B596" t="s">
        <v>3693</v>
      </c>
      <c r="C596">
        <v>2124</v>
      </c>
      <c r="D596" t="s">
        <v>3454</v>
      </c>
      <c r="E596" t="s">
        <v>3455</v>
      </c>
      <c r="F596" t="s">
        <v>2698</v>
      </c>
      <c r="G596" t="s">
        <v>3447</v>
      </c>
      <c r="H596" t="s">
        <v>3448</v>
      </c>
      <c r="I596" t="str">
        <f t="shared" si="28"/>
        <v>Středočeský</v>
      </c>
      <c r="J596" t="str">
        <f t="shared" si="29"/>
        <v>Středočeský</v>
      </c>
      <c r="K596" t="str">
        <f t="shared" si="30"/>
        <v>Střední Čechy</v>
      </c>
    </row>
    <row r="597" spans="1:11" x14ac:dyDescent="0.25">
      <c r="A597">
        <v>532495</v>
      </c>
      <c r="B597" t="s">
        <v>3694</v>
      </c>
      <c r="C597">
        <v>2109</v>
      </c>
      <c r="D597" t="s">
        <v>2698</v>
      </c>
      <c r="E597" t="s">
        <v>3455</v>
      </c>
      <c r="F597" t="s">
        <v>2698</v>
      </c>
      <c r="G597" t="s">
        <v>3447</v>
      </c>
      <c r="H597" t="s">
        <v>3448</v>
      </c>
      <c r="I597" t="str">
        <f t="shared" si="28"/>
        <v>Středočeský</v>
      </c>
      <c r="J597" t="str">
        <f t="shared" si="29"/>
        <v>Středočeský</v>
      </c>
      <c r="K597" t="str">
        <f t="shared" si="30"/>
        <v>Střední Čechy</v>
      </c>
    </row>
    <row r="598" spans="1:11" x14ac:dyDescent="0.25">
      <c r="A598">
        <v>532509</v>
      </c>
      <c r="B598" t="s">
        <v>3695</v>
      </c>
      <c r="C598">
        <v>2125</v>
      </c>
      <c r="D598" t="s">
        <v>3495</v>
      </c>
      <c r="E598" t="s">
        <v>3476</v>
      </c>
      <c r="F598" t="s">
        <v>681</v>
      </c>
      <c r="G598" t="s">
        <v>3447</v>
      </c>
      <c r="H598" t="s">
        <v>3448</v>
      </c>
      <c r="I598" t="str">
        <f t="shared" si="28"/>
        <v>Středočeský</v>
      </c>
      <c r="J598" t="str">
        <f t="shared" si="29"/>
        <v>Středočeský</v>
      </c>
      <c r="K598" t="str">
        <f t="shared" si="30"/>
        <v>Střední Čechy</v>
      </c>
    </row>
    <row r="599" spans="1:11" x14ac:dyDescent="0.25">
      <c r="A599">
        <v>532517</v>
      </c>
      <c r="B599" t="s">
        <v>3696</v>
      </c>
      <c r="C599">
        <v>2124</v>
      </c>
      <c r="D599" t="s">
        <v>3454</v>
      </c>
      <c r="E599" t="s">
        <v>3455</v>
      </c>
      <c r="F599" t="s">
        <v>2698</v>
      </c>
      <c r="G599" t="s">
        <v>3447</v>
      </c>
      <c r="H599" t="s">
        <v>3448</v>
      </c>
      <c r="I599" t="str">
        <f t="shared" si="28"/>
        <v>Středočeský</v>
      </c>
      <c r="J599" t="str">
        <f t="shared" si="29"/>
        <v>Středočeský</v>
      </c>
      <c r="K599" t="str">
        <f t="shared" si="30"/>
        <v>Střední Čechy</v>
      </c>
    </row>
    <row r="600" spans="1:11" x14ac:dyDescent="0.25">
      <c r="A600">
        <v>532525</v>
      </c>
      <c r="B600" t="s">
        <v>3290</v>
      </c>
      <c r="C600">
        <v>2109</v>
      </c>
      <c r="D600" t="s">
        <v>2698</v>
      </c>
      <c r="E600" t="s">
        <v>3455</v>
      </c>
      <c r="F600" t="s">
        <v>2698</v>
      </c>
      <c r="G600" t="s">
        <v>3447</v>
      </c>
      <c r="H600" t="s">
        <v>3448</v>
      </c>
      <c r="I600" t="str">
        <f t="shared" si="28"/>
        <v>Středočeský</v>
      </c>
      <c r="J600" t="str">
        <f t="shared" si="29"/>
        <v>Středočeský</v>
      </c>
      <c r="K600" t="str">
        <f t="shared" si="30"/>
        <v>Střední Čechy</v>
      </c>
    </row>
    <row r="601" spans="1:11" x14ac:dyDescent="0.25">
      <c r="A601">
        <v>532533</v>
      </c>
      <c r="B601" t="s">
        <v>819</v>
      </c>
      <c r="C601">
        <v>2124</v>
      </c>
      <c r="D601" t="s">
        <v>3454</v>
      </c>
      <c r="E601" t="s">
        <v>3455</v>
      </c>
      <c r="F601" t="s">
        <v>2698</v>
      </c>
      <c r="G601" t="s">
        <v>3447</v>
      </c>
      <c r="H601" t="s">
        <v>3448</v>
      </c>
      <c r="I601" t="str">
        <f t="shared" si="28"/>
        <v>Středočeský</v>
      </c>
      <c r="J601" t="str">
        <f t="shared" si="29"/>
        <v>Středočeský</v>
      </c>
      <c r="K601" t="str">
        <f t="shared" si="30"/>
        <v>Střední Čechy</v>
      </c>
    </row>
    <row r="602" spans="1:11" x14ac:dyDescent="0.25">
      <c r="A602">
        <v>532541</v>
      </c>
      <c r="B602" t="s">
        <v>3697</v>
      </c>
      <c r="C602">
        <v>2125</v>
      </c>
      <c r="D602" t="s">
        <v>3495</v>
      </c>
      <c r="E602" t="s">
        <v>3476</v>
      </c>
      <c r="F602" t="s">
        <v>681</v>
      </c>
      <c r="G602" t="s">
        <v>3447</v>
      </c>
      <c r="H602" t="s">
        <v>3448</v>
      </c>
      <c r="I602" t="str">
        <f t="shared" si="28"/>
        <v>Středočeský</v>
      </c>
      <c r="J602" t="str">
        <f t="shared" si="29"/>
        <v>Středočeský</v>
      </c>
      <c r="K602" t="str">
        <f t="shared" si="30"/>
        <v>Střední Čechy</v>
      </c>
    </row>
    <row r="603" spans="1:11" x14ac:dyDescent="0.25">
      <c r="A603">
        <v>532550</v>
      </c>
      <c r="B603" t="s">
        <v>3698</v>
      </c>
      <c r="C603">
        <v>2126</v>
      </c>
      <c r="D603" t="s">
        <v>3498</v>
      </c>
      <c r="E603" t="s">
        <v>3476</v>
      </c>
      <c r="F603" t="s">
        <v>681</v>
      </c>
      <c r="G603" t="s">
        <v>3447</v>
      </c>
      <c r="H603" t="s">
        <v>3448</v>
      </c>
      <c r="I603" t="str">
        <f t="shared" si="28"/>
        <v>Středočeský</v>
      </c>
      <c r="J603" t="str">
        <f t="shared" si="29"/>
        <v>Středočeský</v>
      </c>
      <c r="K603" t="str">
        <f t="shared" si="30"/>
        <v>Střední Čechy</v>
      </c>
    </row>
    <row r="604" spans="1:11" x14ac:dyDescent="0.25">
      <c r="A604">
        <v>532568</v>
      </c>
      <c r="B604" t="s">
        <v>302</v>
      </c>
      <c r="C604">
        <v>2125</v>
      </c>
      <c r="D604" t="s">
        <v>3495</v>
      </c>
      <c r="E604" t="s">
        <v>3476</v>
      </c>
      <c r="F604" t="s">
        <v>681</v>
      </c>
      <c r="G604" t="s">
        <v>3447</v>
      </c>
      <c r="H604" t="s">
        <v>3448</v>
      </c>
      <c r="I604" t="str">
        <f t="shared" si="28"/>
        <v>Středočeský</v>
      </c>
      <c r="J604" t="str">
        <f t="shared" si="29"/>
        <v>Středočeský</v>
      </c>
      <c r="K604" t="str">
        <f t="shared" si="30"/>
        <v>Střední Čechy</v>
      </c>
    </row>
    <row r="605" spans="1:11" x14ac:dyDescent="0.25">
      <c r="A605">
        <v>532576</v>
      </c>
      <c r="B605" t="s">
        <v>3699</v>
      </c>
      <c r="C605">
        <v>2109</v>
      </c>
      <c r="D605" t="s">
        <v>2698</v>
      </c>
      <c r="E605" t="s">
        <v>3455</v>
      </c>
      <c r="F605" t="s">
        <v>2698</v>
      </c>
      <c r="G605" t="s">
        <v>3447</v>
      </c>
      <c r="H605" t="s">
        <v>3448</v>
      </c>
      <c r="I605" t="str">
        <f t="shared" si="28"/>
        <v>Středočeský</v>
      </c>
      <c r="J605" t="str">
        <f t="shared" si="29"/>
        <v>Středočeský</v>
      </c>
      <c r="K605" t="str">
        <f t="shared" si="30"/>
        <v>Střední Čechy</v>
      </c>
    </row>
    <row r="606" spans="1:11" x14ac:dyDescent="0.25">
      <c r="A606">
        <v>532584</v>
      </c>
      <c r="B606" t="s">
        <v>3700</v>
      </c>
      <c r="C606">
        <v>2109</v>
      </c>
      <c r="D606" t="s">
        <v>2698</v>
      </c>
      <c r="E606" t="s">
        <v>3455</v>
      </c>
      <c r="F606" t="s">
        <v>2698</v>
      </c>
      <c r="G606" t="s">
        <v>3447</v>
      </c>
      <c r="H606" t="s">
        <v>3448</v>
      </c>
      <c r="I606" t="str">
        <f t="shared" si="28"/>
        <v>Středočeský</v>
      </c>
      <c r="J606" t="str">
        <f t="shared" si="29"/>
        <v>Středočeský</v>
      </c>
      <c r="K606" t="str">
        <f t="shared" si="30"/>
        <v>Střední Čechy</v>
      </c>
    </row>
    <row r="607" spans="1:11" x14ac:dyDescent="0.25">
      <c r="A607">
        <v>532592</v>
      </c>
      <c r="B607" t="s">
        <v>3701</v>
      </c>
      <c r="C607">
        <v>2101</v>
      </c>
      <c r="D607" t="s">
        <v>681</v>
      </c>
      <c r="E607" t="s">
        <v>3476</v>
      </c>
      <c r="F607" t="s">
        <v>681</v>
      </c>
      <c r="G607" t="s">
        <v>3447</v>
      </c>
      <c r="H607" t="s">
        <v>3448</v>
      </c>
      <c r="I607" t="str">
        <f t="shared" si="28"/>
        <v>Středočeský</v>
      </c>
      <c r="J607" t="str">
        <f t="shared" si="29"/>
        <v>Středočeský</v>
      </c>
      <c r="K607" t="str">
        <f t="shared" si="30"/>
        <v>Střední Čechy</v>
      </c>
    </row>
    <row r="608" spans="1:11" x14ac:dyDescent="0.25">
      <c r="A608">
        <v>532606</v>
      </c>
      <c r="B608" t="s">
        <v>3702</v>
      </c>
      <c r="C608">
        <v>2101</v>
      </c>
      <c r="D608" t="s">
        <v>681</v>
      </c>
      <c r="E608" t="s">
        <v>3476</v>
      </c>
      <c r="F608" t="s">
        <v>681</v>
      </c>
      <c r="G608" t="s">
        <v>3447</v>
      </c>
      <c r="H608" t="s">
        <v>3448</v>
      </c>
      <c r="I608" t="str">
        <f t="shared" si="28"/>
        <v>Středočeský</v>
      </c>
      <c r="J608" t="str">
        <f t="shared" si="29"/>
        <v>Středočeský</v>
      </c>
      <c r="K608" t="str">
        <f t="shared" si="30"/>
        <v>Střední Čechy</v>
      </c>
    </row>
    <row r="609" spans="1:11" x14ac:dyDescent="0.25">
      <c r="A609">
        <v>532614</v>
      </c>
      <c r="B609" t="s">
        <v>3703</v>
      </c>
      <c r="C609">
        <v>2101</v>
      </c>
      <c r="D609" t="s">
        <v>681</v>
      </c>
      <c r="E609" t="s">
        <v>3476</v>
      </c>
      <c r="F609" t="s">
        <v>681</v>
      </c>
      <c r="G609" t="s">
        <v>3447</v>
      </c>
      <c r="H609" t="s">
        <v>3448</v>
      </c>
      <c r="I609" t="str">
        <f t="shared" si="28"/>
        <v>Středočeský</v>
      </c>
      <c r="J609" t="str">
        <f t="shared" si="29"/>
        <v>Středočeský</v>
      </c>
      <c r="K609" t="str">
        <f t="shared" si="30"/>
        <v>Střední Čechy</v>
      </c>
    </row>
    <row r="610" spans="1:11" x14ac:dyDescent="0.25">
      <c r="A610">
        <v>532622</v>
      </c>
      <c r="B610" t="s">
        <v>3704</v>
      </c>
      <c r="C610">
        <v>2109</v>
      </c>
      <c r="D610" t="s">
        <v>2698</v>
      </c>
      <c r="E610" t="s">
        <v>3455</v>
      </c>
      <c r="F610" t="s">
        <v>2698</v>
      </c>
      <c r="G610" t="s">
        <v>3447</v>
      </c>
      <c r="H610" t="s">
        <v>3448</v>
      </c>
      <c r="I610" t="str">
        <f t="shared" si="28"/>
        <v>Středočeský</v>
      </c>
      <c r="J610" t="str">
        <f t="shared" si="29"/>
        <v>Středočeský</v>
      </c>
      <c r="K610" t="str">
        <f t="shared" si="30"/>
        <v>Střední Čechy</v>
      </c>
    </row>
    <row r="611" spans="1:11" x14ac:dyDescent="0.25">
      <c r="A611">
        <v>532631</v>
      </c>
      <c r="B611" t="s">
        <v>3705</v>
      </c>
      <c r="C611">
        <v>2109</v>
      </c>
      <c r="D611" t="s">
        <v>2698</v>
      </c>
      <c r="E611" t="s">
        <v>3455</v>
      </c>
      <c r="F611" t="s">
        <v>2698</v>
      </c>
      <c r="G611" t="s">
        <v>3447</v>
      </c>
      <c r="H611" t="s">
        <v>3448</v>
      </c>
      <c r="I611" t="str">
        <f t="shared" si="28"/>
        <v>Středočeský</v>
      </c>
      <c r="J611" t="str">
        <f t="shared" si="29"/>
        <v>Středočeský</v>
      </c>
      <c r="K611" t="str">
        <f t="shared" si="30"/>
        <v>Střední Čechy</v>
      </c>
    </row>
    <row r="612" spans="1:11" x14ac:dyDescent="0.25">
      <c r="A612">
        <v>532649</v>
      </c>
      <c r="B612" t="s">
        <v>852</v>
      </c>
      <c r="C612">
        <v>2101</v>
      </c>
      <c r="D612" t="s">
        <v>681</v>
      </c>
      <c r="E612" t="s">
        <v>3476</v>
      </c>
      <c r="F612" t="s">
        <v>681</v>
      </c>
      <c r="G612" t="s">
        <v>3447</v>
      </c>
      <c r="H612" t="s">
        <v>3448</v>
      </c>
      <c r="I612" t="str">
        <f t="shared" si="28"/>
        <v>Středočeský</v>
      </c>
      <c r="J612" t="str">
        <f t="shared" si="29"/>
        <v>Středočeský</v>
      </c>
      <c r="K612" t="str">
        <f t="shared" si="30"/>
        <v>Střední Čechy</v>
      </c>
    </row>
    <row r="613" spans="1:11" x14ac:dyDescent="0.25">
      <c r="A613">
        <v>532657</v>
      </c>
      <c r="B613" t="s">
        <v>3706</v>
      </c>
      <c r="C613">
        <v>2124</v>
      </c>
      <c r="D613" t="s">
        <v>3454</v>
      </c>
      <c r="E613" t="s">
        <v>3455</v>
      </c>
      <c r="F613" t="s">
        <v>2698</v>
      </c>
      <c r="G613" t="s">
        <v>3447</v>
      </c>
      <c r="H613" t="s">
        <v>3448</v>
      </c>
      <c r="I613" t="str">
        <f t="shared" si="28"/>
        <v>Středočeský</v>
      </c>
      <c r="J613" t="str">
        <f t="shared" si="29"/>
        <v>Středočeský</v>
      </c>
      <c r="K613" t="str">
        <f t="shared" si="30"/>
        <v>Střední Čechy</v>
      </c>
    </row>
    <row r="614" spans="1:11" x14ac:dyDescent="0.25">
      <c r="A614">
        <v>532665</v>
      </c>
      <c r="B614" t="s">
        <v>3707</v>
      </c>
      <c r="C614">
        <v>2124</v>
      </c>
      <c r="D614" t="s">
        <v>3454</v>
      </c>
      <c r="E614" t="s">
        <v>3455</v>
      </c>
      <c r="F614" t="s">
        <v>2698</v>
      </c>
      <c r="G614" t="s">
        <v>3447</v>
      </c>
      <c r="H614" t="s">
        <v>3448</v>
      </c>
      <c r="I614" t="str">
        <f t="shared" si="28"/>
        <v>Středočeský</v>
      </c>
      <c r="J614" t="str">
        <f t="shared" si="29"/>
        <v>Středočeský</v>
      </c>
      <c r="K614" t="str">
        <f t="shared" si="30"/>
        <v>Střední Čechy</v>
      </c>
    </row>
    <row r="615" spans="1:11" x14ac:dyDescent="0.25">
      <c r="A615">
        <v>532673</v>
      </c>
      <c r="B615" t="s">
        <v>3708</v>
      </c>
      <c r="C615">
        <v>2111</v>
      </c>
      <c r="D615" t="s">
        <v>3618</v>
      </c>
      <c r="E615" t="s">
        <v>3504</v>
      </c>
      <c r="F615" t="s">
        <v>3503</v>
      </c>
      <c r="G615" t="s">
        <v>3447</v>
      </c>
      <c r="H615" t="s">
        <v>3448</v>
      </c>
      <c r="I615" t="str">
        <f t="shared" si="28"/>
        <v>Středočeský</v>
      </c>
      <c r="J615" t="str">
        <f t="shared" si="29"/>
        <v>Středočeský</v>
      </c>
      <c r="K615" t="str">
        <f t="shared" si="30"/>
        <v>Střední Čechy</v>
      </c>
    </row>
    <row r="616" spans="1:11" x14ac:dyDescent="0.25">
      <c r="A616">
        <v>532681</v>
      </c>
      <c r="B616" t="s">
        <v>3709</v>
      </c>
      <c r="C616">
        <v>2109</v>
      </c>
      <c r="D616" t="s">
        <v>2698</v>
      </c>
      <c r="E616" t="s">
        <v>3455</v>
      </c>
      <c r="F616" t="s">
        <v>2698</v>
      </c>
      <c r="G616" t="s">
        <v>3447</v>
      </c>
      <c r="H616" t="s">
        <v>3448</v>
      </c>
      <c r="I616" t="str">
        <f t="shared" si="28"/>
        <v>Středočeský</v>
      </c>
      <c r="J616" t="str">
        <f t="shared" si="29"/>
        <v>Středočeský</v>
      </c>
      <c r="K616" t="str">
        <f t="shared" si="30"/>
        <v>Střední Čechy</v>
      </c>
    </row>
    <row r="617" spans="1:11" x14ac:dyDescent="0.25">
      <c r="A617">
        <v>532690</v>
      </c>
      <c r="B617" t="s">
        <v>3436</v>
      </c>
      <c r="C617">
        <v>2125</v>
      </c>
      <c r="D617" t="s">
        <v>3495</v>
      </c>
      <c r="E617" t="s">
        <v>3476</v>
      </c>
      <c r="F617" t="s">
        <v>681</v>
      </c>
      <c r="G617" t="s">
        <v>3447</v>
      </c>
      <c r="H617" t="s">
        <v>3448</v>
      </c>
      <c r="I617" t="str">
        <f t="shared" si="28"/>
        <v>Středočeský</v>
      </c>
      <c r="J617" t="str">
        <f t="shared" si="29"/>
        <v>Středočeský</v>
      </c>
      <c r="K617" t="str">
        <f t="shared" si="30"/>
        <v>Střední Čechy</v>
      </c>
    </row>
    <row r="618" spans="1:11" x14ac:dyDescent="0.25">
      <c r="A618">
        <v>532711</v>
      </c>
      <c r="B618" t="s">
        <v>942</v>
      </c>
      <c r="C618">
        <v>2109</v>
      </c>
      <c r="D618" t="s">
        <v>2698</v>
      </c>
      <c r="E618" t="s">
        <v>3455</v>
      </c>
      <c r="F618" t="s">
        <v>2698</v>
      </c>
      <c r="G618" t="s">
        <v>3447</v>
      </c>
      <c r="H618" t="s">
        <v>3448</v>
      </c>
      <c r="I618" t="str">
        <f t="shared" si="28"/>
        <v>Středočeský</v>
      </c>
      <c r="J618" t="str">
        <f t="shared" si="29"/>
        <v>Středočeský</v>
      </c>
      <c r="K618" t="str">
        <f t="shared" si="30"/>
        <v>Střední Čechy</v>
      </c>
    </row>
    <row r="619" spans="1:11" x14ac:dyDescent="0.25">
      <c r="A619">
        <v>532720</v>
      </c>
      <c r="B619" t="s">
        <v>3710</v>
      </c>
      <c r="C619">
        <v>2109</v>
      </c>
      <c r="D619" t="s">
        <v>2698</v>
      </c>
      <c r="E619" t="s">
        <v>3455</v>
      </c>
      <c r="F619" t="s">
        <v>2698</v>
      </c>
      <c r="G619" t="s">
        <v>3447</v>
      </c>
      <c r="H619" t="s">
        <v>3448</v>
      </c>
      <c r="I619" t="str">
        <f t="shared" si="28"/>
        <v>Středočeský</v>
      </c>
      <c r="J619" t="str">
        <f t="shared" si="29"/>
        <v>Středočeský</v>
      </c>
      <c r="K619" t="str">
        <f t="shared" si="30"/>
        <v>Střední Čechy</v>
      </c>
    </row>
    <row r="620" spans="1:11" x14ac:dyDescent="0.25">
      <c r="A620">
        <v>532738</v>
      </c>
      <c r="B620" t="s">
        <v>3711</v>
      </c>
      <c r="C620">
        <v>2109</v>
      </c>
      <c r="D620" t="s">
        <v>2698</v>
      </c>
      <c r="E620" t="s">
        <v>3455</v>
      </c>
      <c r="F620" t="s">
        <v>2698</v>
      </c>
      <c r="G620" t="s">
        <v>3447</v>
      </c>
      <c r="H620" t="s">
        <v>3448</v>
      </c>
      <c r="I620" t="str">
        <f t="shared" si="28"/>
        <v>Středočeský</v>
      </c>
      <c r="J620" t="str">
        <f t="shared" si="29"/>
        <v>Středočeský</v>
      </c>
      <c r="K620" t="str">
        <f t="shared" si="30"/>
        <v>Střední Čechy</v>
      </c>
    </row>
    <row r="621" spans="1:11" x14ac:dyDescent="0.25">
      <c r="A621">
        <v>532746</v>
      </c>
      <c r="B621" t="s">
        <v>3712</v>
      </c>
      <c r="C621">
        <v>2125</v>
      </c>
      <c r="D621" t="s">
        <v>3495</v>
      </c>
      <c r="E621" t="s">
        <v>3476</v>
      </c>
      <c r="F621" t="s">
        <v>681</v>
      </c>
      <c r="G621" t="s">
        <v>3447</v>
      </c>
      <c r="H621" t="s">
        <v>3448</v>
      </c>
      <c r="I621" t="str">
        <f t="shared" si="28"/>
        <v>Středočeský</v>
      </c>
      <c r="J621" t="str">
        <f t="shared" si="29"/>
        <v>Středočeský</v>
      </c>
      <c r="K621" t="str">
        <f t="shared" si="30"/>
        <v>Střední Čechy</v>
      </c>
    </row>
    <row r="622" spans="1:11" x14ac:dyDescent="0.25">
      <c r="A622">
        <v>532754</v>
      </c>
      <c r="B622" t="s">
        <v>3713</v>
      </c>
      <c r="C622">
        <v>2124</v>
      </c>
      <c r="D622" t="s">
        <v>3454</v>
      </c>
      <c r="E622" t="s">
        <v>3455</v>
      </c>
      <c r="F622" t="s">
        <v>2698</v>
      </c>
      <c r="G622" t="s">
        <v>3447</v>
      </c>
      <c r="H622" t="s">
        <v>3448</v>
      </c>
      <c r="I622" t="str">
        <f t="shared" si="28"/>
        <v>Středočeský</v>
      </c>
      <c r="J622" t="str">
        <f t="shared" si="29"/>
        <v>Středočeský</v>
      </c>
      <c r="K622" t="str">
        <f t="shared" si="30"/>
        <v>Střední Čechy</v>
      </c>
    </row>
    <row r="623" spans="1:11" x14ac:dyDescent="0.25">
      <c r="A623">
        <v>532762</v>
      </c>
      <c r="B623" t="s">
        <v>3714</v>
      </c>
      <c r="C623">
        <v>2124</v>
      </c>
      <c r="D623" t="s">
        <v>3454</v>
      </c>
      <c r="E623" t="s">
        <v>3455</v>
      </c>
      <c r="F623" t="s">
        <v>2698</v>
      </c>
      <c r="G623" t="s">
        <v>3447</v>
      </c>
      <c r="H623" t="s">
        <v>3448</v>
      </c>
      <c r="I623" t="str">
        <f t="shared" si="28"/>
        <v>Středočeský</v>
      </c>
      <c r="J623" t="str">
        <f t="shared" si="29"/>
        <v>Středočeský</v>
      </c>
      <c r="K623" t="str">
        <f t="shared" si="30"/>
        <v>Střední Čechy</v>
      </c>
    </row>
    <row r="624" spans="1:11" x14ac:dyDescent="0.25">
      <c r="A624">
        <v>532771</v>
      </c>
      <c r="B624" t="s">
        <v>3715</v>
      </c>
      <c r="C624">
        <v>2124</v>
      </c>
      <c r="D624" t="s">
        <v>3454</v>
      </c>
      <c r="E624" t="s">
        <v>3455</v>
      </c>
      <c r="F624" t="s">
        <v>2698</v>
      </c>
      <c r="G624" t="s">
        <v>3447</v>
      </c>
      <c r="H624" t="s">
        <v>3448</v>
      </c>
      <c r="I624" t="str">
        <f t="shared" si="28"/>
        <v>Středočeský</v>
      </c>
      <c r="J624" t="str">
        <f t="shared" si="29"/>
        <v>Středočeský</v>
      </c>
      <c r="K624" t="str">
        <f t="shared" si="30"/>
        <v>Střední Čechy</v>
      </c>
    </row>
    <row r="625" spans="1:11" x14ac:dyDescent="0.25">
      <c r="A625">
        <v>532789</v>
      </c>
      <c r="B625" t="s">
        <v>3716</v>
      </c>
      <c r="C625">
        <v>2105</v>
      </c>
      <c r="D625" t="s">
        <v>3473</v>
      </c>
      <c r="E625" t="s">
        <v>3474</v>
      </c>
      <c r="F625" t="s">
        <v>3475</v>
      </c>
      <c r="G625" t="s">
        <v>3447</v>
      </c>
      <c r="H625" t="s">
        <v>3448</v>
      </c>
      <c r="I625" t="str">
        <f t="shared" si="28"/>
        <v>Středočeský</v>
      </c>
      <c r="J625" t="str">
        <f t="shared" si="29"/>
        <v>Středočeský</v>
      </c>
      <c r="K625" t="str">
        <f t="shared" si="30"/>
        <v>Střední Čechy</v>
      </c>
    </row>
    <row r="626" spans="1:11" x14ac:dyDescent="0.25">
      <c r="A626">
        <v>532797</v>
      </c>
      <c r="B626" t="s">
        <v>3717</v>
      </c>
      <c r="C626">
        <v>2124</v>
      </c>
      <c r="D626" t="s">
        <v>3454</v>
      </c>
      <c r="E626" t="s">
        <v>3455</v>
      </c>
      <c r="F626" t="s">
        <v>2698</v>
      </c>
      <c r="G626" t="s">
        <v>3447</v>
      </c>
      <c r="H626" t="s">
        <v>3448</v>
      </c>
      <c r="I626" t="str">
        <f t="shared" si="28"/>
        <v>Středočeský</v>
      </c>
      <c r="J626" t="str">
        <f t="shared" si="29"/>
        <v>Středočeský</v>
      </c>
      <c r="K626" t="str">
        <f t="shared" si="30"/>
        <v>Střední Čechy</v>
      </c>
    </row>
    <row r="627" spans="1:11" x14ac:dyDescent="0.25">
      <c r="A627">
        <v>532801</v>
      </c>
      <c r="B627" t="s">
        <v>3718</v>
      </c>
      <c r="C627">
        <v>2124</v>
      </c>
      <c r="D627" t="s">
        <v>3454</v>
      </c>
      <c r="E627" t="s">
        <v>3455</v>
      </c>
      <c r="F627" t="s">
        <v>2698</v>
      </c>
      <c r="G627" t="s">
        <v>3447</v>
      </c>
      <c r="H627" t="s">
        <v>3448</v>
      </c>
      <c r="I627" t="str">
        <f t="shared" si="28"/>
        <v>Středočeský</v>
      </c>
      <c r="J627" t="str">
        <f t="shared" si="29"/>
        <v>Středočeský</v>
      </c>
      <c r="K627" t="str">
        <f t="shared" si="30"/>
        <v>Střední Čechy</v>
      </c>
    </row>
    <row r="628" spans="1:11" x14ac:dyDescent="0.25">
      <c r="A628">
        <v>532819</v>
      </c>
      <c r="B628" t="s">
        <v>3454</v>
      </c>
      <c r="C628">
        <v>2124</v>
      </c>
      <c r="D628" t="s">
        <v>3454</v>
      </c>
      <c r="E628" t="s">
        <v>3455</v>
      </c>
      <c r="F628" t="s">
        <v>2698</v>
      </c>
      <c r="G628" t="s">
        <v>3447</v>
      </c>
      <c r="H628" t="s">
        <v>3448</v>
      </c>
      <c r="I628" t="str">
        <f t="shared" si="28"/>
        <v>Středočeský</v>
      </c>
      <c r="J628" t="str">
        <f t="shared" si="29"/>
        <v>Středočeský</v>
      </c>
      <c r="K628" t="str">
        <f t="shared" si="30"/>
        <v>Střední Čechy</v>
      </c>
    </row>
    <row r="629" spans="1:11" x14ac:dyDescent="0.25">
      <c r="A629">
        <v>532827</v>
      </c>
      <c r="B629" t="s">
        <v>1190</v>
      </c>
      <c r="C629">
        <v>2109</v>
      </c>
      <c r="D629" t="s">
        <v>2698</v>
      </c>
      <c r="E629" t="s">
        <v>3455</v>
      </c>
      <c r="F629" t="s">
        <v>2698</v>
      </c>
      <c r="G629" t="s">
        <v>3447</v>
      </c>
      <c r="H629" t="s">
        <v>3448</v>
      </c>
      <c r="I629" t="str">
        <f t="shared" si="28"/>
        <v>Středočeský</v>
      </c>
      <c r="J629" t="str">
        <f t="shared" si="29"/>
        <v>Středočeský</v>
      </c>
      <c r="K629" t="str">
        <f t="shared" si="30"/>
        <v>Střední Čechy</v>
      </c>
    </row>
    <row r="630" spans="1:11" x14ac:dyDescent="0.25">
      <c r="A630">
        <v>532835</v>
      </c>
      <c r="B630" t="s">
        <v>3719</v>
      </c>
      <c r="C630">
        <v>2124</v>
      </c>
      <c r="D630" t="s">
        <v>3454</v>
      </c>
      <c r="E630" t="s">
        <v>3455</v>
      </c>
      <c r="F630" t="s">
        <v>2698</v>
      </c>
      <c r="G630" t="s">
        <v>3447</v>
      </c>
      <c r="H630" t="s">
        <v>3448</v>
      </c>
      <c r="I630" t="str">
        <f t="shared" si="28"/>
        <v>Středočeský</v>
      </c>
      <c r="J630" t="str">
        <f t="shared" si="29"/>
        <v>Středočeský</v>
      </c>
      <c r="K630" t="str">
        <f t="shared" si="30"/>
        <v>Střední Čechy</v>
      </c>
    </row>
    <row r="631" spans="1:11" x14ac:dyDescent="0.25">
      <c r="A631">
        <v>532843</v>
      </c>
      <c r="B631" t="s">
        <v>3720</v>
      </c>
      <c r="C631">
        <v>2125</v>
      </c>
      <c r="D631" t="s">
        <v>3495</v>
      </c>
      <c r="E631" t="s">
        <v>3476</v>
      </c>
      <c r="F631" t="s">
        <v>681</v>
      </c>
      <c r="G631" t="s">
        <v>3447</v>
      </c>
      <c r="H631" t="s">
        <v>3448</v>
      </c>
      <c r="I631" t="str">
        <f t="shared" si="28"/>
        <v>Středočeský</v>
      </c>
      <c r="J631" t="str">
        <f t="shared" si="29"/>
        <v>Středočeský</v>
      </c>
      <c r="K631" t="str">
        <f t="shared" si="30"/>
        <v>Střední Čechy</v>
      </c>
    </row>
    <row r="632" spans="1:11" x14ac:dyDescent="0.25">
      <c r="A632">
        <v>532851</v>
      </c>
      <c r="B632" t="s">
        <v>3721</v>
      </c>
      <c r="C632">
        <v>2109</v>
      </c>
      <c r="D632" t="s">
        <v>2698</v>
      </c>
      <c r="E632" t="s">
        <v>3455</v>
      </c>
      <c r="F632" t="s">
        <v>2698</v>
      </c>
      <c r="G632" t="s">
        <v>3447</v>
      </c>
      <c r="H632" t="s">
        <v>3448</v>
      </c>
      <c r="I632" t="str">
        <f t="shared" si="28"/>
        <v>Středočeský</v>
      </c>
      <c r="J632" t="str">
        <f t="shared" si="29"/>
        <v>Středočeský</v>
      </c>
      <c r="K632" t="str">
        <f t="shared" si="30"/>
        <v>Střední Čechy</v>
      </c>
    </row>
    <row r="633" spans="1:11" x14ac:dyDescent="0.25">
      <c r="A633">
        <v>532860</v>
      </c>
      <c r="B633" t="s">
        <v>3722</v>
      </c>
      <c r="C633">
        <v>2109</v>
      </c>
      <c r="D633" t="s">
        <v>2698</v>
      </c>
      <c r="E633" t="s">
        <v>3455</v>
      </c>
      <c r="F633" t="s">
        <v>2698</v>
      </c>
      <c r="G633" t="s">
        <v>3447</v>
      </c>
      <c r="H633" t="s">
        <v>3448</v>
      </c>
      <c r="I633" t="str">
        <f t="shared" si="28"/>
        <v>Středočeský</v>
      </c>
      <c r="J633" t="str">
        <f t="shared" si="29"/>
        <v>Středočeský</v>
      </c>
      <c r="K633" t="str">
        <f t="shared" si="30"/>
        <v>Střední Čechy</v>
      </c>
    </row>
    <row r="634" spans="1:11" x14ac:dyDescent="0.25">
      <c r="A634">
        <v>532878</v>
      </c>
      <c r="B634" t="s">
        <v>3723</v>
      </c>
      <c r="C634">
        <v>2101</v>
      </c>
      <c r="D634" t="s">
        <v>681</v>
      </c>
      <c r="E634" t="s">
        <v>3476</v>
      </c>
      <c r="F634" t="s">
        <v>681</v>
      </c>
      <c r="G634" t="s">
        <v>3447</v>
      </c>
      <c r="H634" t="s">
        <v>3448</v>
      </c>
      <c r="I634" t="str">
        <f t="shared" si="28"/>
        <v>Středočeský</v>
      </c>
      <c r="J634" t="str">
        <f t="shared" si="29"/>
        <v>Středočeský</v>
      </c>
      <c r="K634" t="str">
        <f t="shared" si="30"/>
        <v>Střední Čechy</v>
      </c>
    </row>
    <row r="635" spans="1:11" x14ac:dyDescent="0.25">
      <c r="A635">
        <v>532886</v>
      </c>
      <c r="B635" t="s">
        <v>3724</v>
      </c>
      <c r="C635">
        <v>2101</v>
      </c>
      <c r="D635" t="s">
        <v>681</v>
      </c>
      <c r="E635" t="s">
        <v>3476</v>
      </c>
      <c r="F635" t="s">
        <v>681</v>
      </c>
      <c r="G635" t="s">
        <v>3447</v>
      </c>
      <c r="H635" t="s">
        <v>3448</v>
      </c>
      <c r="I635" t="str">
        <f t="shared" si="28"/>
        <v>Středočeský</v>
      </c>
      <c r="J635" t="str">
        <f t="shared" si="29"/>
        <v>Středočeský</v>
      </c>
      <c r="K635" t="str">
        <f t="shared" si="30"/>
        <v>Střední Čechy</v>
      </c>
    </row>
    <row r="636" spans="1:11" x14ac:dyDescent="0.25">
      <c r="A636">
        <v>532894</v>
      </c>
      <c r="B636" t="s">
        <v>2396</v>
      </c>
      <c r="C636">
        <v>7111</v>
      </c>
      <c r="D636" t="s">
        <v>2275</v>
      </c>
      <c r="E636" t="s">
        <v>2276</v>
      </c>
      <c r="F636" t="s">
        <v>2275</v>
      </c>
      <c r="G636" t="s">
        <v>2277</v>
      </c>
      <c r="H636" t="s">
        <v>2278</v>
      </c>
      <c r="I636" t="str">
        <f t="shared" si="28"/>
        <v>Olomoucký</v>
      </c>
      <c r="J636" t="str">
        <f t="shared" si="29"/>
        <v>Olomoucký</v>
      </c>
      <c r="K636" t="str">
        <f t="shared" si="30"/>
        <v>Střední Morava</v>
      </c>
    </row>
    <row r="637" spans="1:11" x14ac:dyDescent="0.25">
      <c r="A637">
        <v>532908</v>
      </c>
      <c r="B637" t="s">
        <v>3725</v>
      </c>
      <c r="C637">
        <v>2109</v>
      </c>
      <c r="D637" t="s">
        <v>2698</v>
      </c>
      <c r="E637" t="s">
        <v>3455</v>
      </c>
      <c r="F637" t="s">
        <v>2698</v>
      </c>
      <c r="G637" t="s">
        <v>3447</v>
      </c>
      <c r="H637" t="s">
        <v>3448</v>
      </c>
      <c r="I637" t="str">
        <f t="shared" si="28"/>
        <v>Středočeský</v>
      </c>
      <c r="J637" t="str">
        <f t="shared" si="29"/>
        <v>Středočeský</v>
      </c>
      <c r="K637" t="str">
        <f t="shared" si="30"/>
        <v>Střední Čechy</v>
      </c>
    </row>
    <row r="638" spans="1:11" x14ac:dyDescent="0.25">
      <c r="A638">
        <v>532916</v>
      </c>
      <c r="B638" t="s">
        <v>641</v>
      </c>
      <c r="C638">
        <v>2124</v>
      </c>
      <c r="D638" t="s">
        <v>3454</v>
      </c>
      <c r="E638" t="s">
        <v>3455</v>
      </c>
      <c r="F638" t="s">
        <v>2698</v>
      </c>
      <c r="G638" t="s">
        <v>3447</v>
      </c>
      <c r="H638" t="s">
        <v>3448</v>
      </c>
      <c r="I638" t="str">
        <f t="shared" si="28"/>
        <v>Středočeský</v>
      </c>
      <c r="J638" t="str">
        <f t="shared" si="29"/>
        <v>Středočeský</v>
      </c>
      <c r="K638" t="str">
        <f t="shared" si="30"/>
        <v>Střední Čechy</v>
      </c>
    </row>
    <row r="639" spans="1:11" x14ac:dyDescent="0.25">
      <c r="A639">
        <v>532924</v>
      </c>
      <c r="B639" t="s">
        <v>974</v>
      </c>
      <c r="C639">
        <v>2101</v>
      </c>
      <c r="D639" t="s">
        <v>681</v>
      </c>
      <c r="E639" t="s">
        <v>3476</v>
      </c>
      <c r="F639" t="s">
        <v>681</v>
      </c>
      <c r="G639" t="s">
        <v>3447</v>
      </c>
      <c r="H639" t="s">
        <v>3448</v>
      </c>
      <c r="I639" t="str">
        <f t="shared" si="28"/>
        <v>Středočeský</v>
      </c>
      <c r="J639" t="str">
        <f t="shared" si="29"/>
        <v>Středočeský</v>
      </c>
      <c r="K639" t="str">
        <f t="shared" si="30"/>
        <v>Střední Čechy</v>
      </c>
    </row>
    <row r="640" spans="1:11" x14ac:dyDescent="0.25">
      <c r="A640">
        <v>532932</v>
      </c>
      <c r="B640" t="s">
        <v>1314</v>
      </c>
      <c r="C640">
        <v>2125</v>
      </c>
      <c r="D640" t="s">
        <v>3495</v>
      </c>
      <c r="E640" t="s">
        <v>3476</v>
      </c>
      <c r="F640" t="s">
        <v>681</v>
      </c>
      <c r="G640" t="s">
        <v>3447</v>
      </c>
      <c r="H640" t="s">
        <v>3448</v>
      </c>
      <c r="I640" t="str">
        <f t="shared" si="28"/>
        <v>Středočeský</v>
      </c>
      <c r="J640" t="str">
        <f t="shared" si="29"/>
        <v>Středočeský</v>
      </c>
      <c r="K640" t="str">
        <f t="shared" si="30"/>
        <v>Střední Čechy</v>
      </c>
    </row>
    <row r="641" spans="1:11" x14ac:dyDescent="0.25">
      <c r="A641">
        <v>532941</v>
      </c>
      <c r="B641" t="s">
        <v>3726</v>
      </c>
      <c r="C641">
        <v>2125</v>
      </c>
      <c r="D641" t="s">
        <v>3495</v>
      </c>
      <c r="E641" t="s">
        <v>3476</v>
      </c>
      <c r="F641" t="s">
        <v>681</v>
      </c>
      <c r="G641" t="s">
        <v>3447</v>
      </c>
      <c r="H641" t="s">
        <v>3448</v>
      </c>
      <c r="I641" t="str">
        <f t="shared" si="28"/>
        <v>Středočeský</v>
      </c>
      <c r="J641" t="str">
        <f t="shared" si="29"/>
        <v>Středočeský</v>
      </c>
      <c r="K641" t="str">
        <f t="shared" si="30"/>
        <v>Střední Čechy</v>
      </c>
    </row>
    <row r="642" spans="1:11" x14ac:dyDescent="0.25">
      <c r="A642">
        <v>532959</v>
      </c>
      <c r="B642" t="s">
        <v>3727</v>
      </c>
      <c r="C642">
        <v>2109</v>
      </c>
      <c r="D642" t="s">
        <v>2698</v>
      </c>
      <c r="E642" t="s">
        <v>3455</v>
      </c>
      <c r="F642" t="s">
        <v>2698</v>
      </c>
      <c r="G642" t="s">
        <v>3447</v>
      </c>
      <c r="H642" t="s">
        <v>3448</v>
      </c>
      <c r="I642" t="str">
        <f t="shared" si="28"/>
        <v>Středočeský</v>
      </c>
      <c r="J642" t="str">
        <f t="shared" si="29"/>
        <v>Středočeský</v>
      </c>
      <c r="K642" t="str">
        <f t="shared" si="30"/>
        <v>Střední Čechy</v>
      </c>
    </row>
    <row r="643" spans="1:11" x14ac:dyDescent="0.25">
      <c r="A643">
        <v>532967</v>
      </c>
      <c r="B643" t="s">
        <v>3728</v>
      </c>
      <c r="C643">
        <v>2124</v>
      </c>
      <c r="D643" t="s">
        <v>3454</v>
      </c>
      <c r="E643" t="s">
        <v>3455</v>
      </c>
      <c r="F643" t="s">
        <v>2698</v>
      </c>
      <c r="G643" t="s">
        <v>3447</v>
      </c>
      <c r="H643" t="s">
        <v>3448</v>
      </c>
      <c r="I643" t="str">
        <f t="shared" si="28"/>
        <v>Středočeský</v>
      </c>
      <c r="J643" t="str">
        <f t="shared" si="29"/>
        <v>Středočeský</v>
      </c>
      <c r="K643" t="str">
        <f t="shared" si="30"/>
        <v>Střední Čechy</v>
      </c>
    </row>
    <row r="644" spans="1:11" x14ac:dyDescent="0.25">
      <c r="A644">
        <v>532975</v>
      </c>
      <c r="B644" t="s">
        <v>3729</v>
      </c>
      <c r="C644">
        <v>2109</v>
      </c>
      <c r="D644" t="s">
        <v>2698</v>
      </c>
      <c r="E644" t="s">
        <v>3455</v>
      </c>
      <c r="F644" t="s">
        <v>2698</v>
      </c>
      <c r="G644" t="s">
        <v>3447</v>
      </c>
      <c r="H644" t="s">
        <v>3448</v>
      </c>
      <c r="I644" t="str">
        <f t="shared" ref="I644:I707" si="31">LEFT(H644, FIND(" ", H644 &amp; " ") - 1)</f>
        <v>Středočeský</v>
      </c>
      <c r="J644" t="str">
        <f t="shared" ref="J644:J707" si="32">IF(LEFT(H644,4)="Kraj", MID(H644, FIND(" ", H644)+1, LEN(H644) - FIND(" ", H644)), LEFT(H644, FIND(" ", H644 &amp; " ") - 1))</f>
        <v>Středočeský</v>
      </c>
      <c r="K644" t="str">
        <f t="shared" ref="K644:K707" si="33">_xlfn.XLOOKUP(H644,$N$33:$N$46,$M$33:$M$46)</f>
        <v>Střední Čechy</v>
      </c>
    </row>
    <row r="645" spans="1:11" x14ac:dyDescent="0.25">
      <c r="A645">
        <v>532983</v>
      </c>
      <c r="B645" t="s">
        <v>3730</v>
      </c>
      <c r="C645">
        <v>2109</v>
      </c>
      <c r="D645" t="s">
        <v>2698</v>
      </c>
      <c r="E645" t="s">
        <v>3455</v>
      </c>
      <c r="F645" t="s">
        <v>2698</v>
      </c>
      <c r="G645" t="s">
        <v>3447</v>
      </c>
      <c r="H645" t="s">
        <v>3448</v>
      </c>
      <c r="I645" t="str">
        <f t="shared" si="31"/>
        <v>Středočeský</v>
      </c>
      <c r="J645" t="str">
        <f t="shared" si="32"/>
        <v>Středočeský</v>
      </c>
      <c r="K645" t="str">
        <f t="shared" si="33"/>
        <v>Střední Čechy</v>
      </c>
    </row>
    <row r="646" spans="1:11" x14ac:dyDescent="0.25">
      <c r="A646">
        <v>532991</v>
      </c>
      <c r="B646" t="s">
        <v>3731</v>
      </c>
      <c r="C646">
        <v>2105</v>
      </c>
      <c r="D646" t="s">
        <v>3473</v>
      </c>
      <c r="E646" t="s">
        <v>3474</v>
      </c>
      <c r="F646" t="s">
        <v>3475</v>
      </c>
      <c r="G646" t="s">
        <v>3447</v>
      </c>
      <c r="H646" t="s">
        <v>3448</v>
      </c>
      <c r="I646" t="str">
        <f t="shared" si="31"/>
        <v>Středočeský</v>
      </c>
      <c r="J646" t="str">
        <f t="shared" si="32"/>
        <v>Středočeský</v>
      </c>
      <c r="K646" t="str">
        <f t="shared" si="33"/>
        <v>Střední Čechy</v>
      </c>
    </row>
    <row r="647" spans="1:11" x14ac:dyDescent="0.25">
      <c r="A647">
        <v>533009</v>
      </c>
      <c r="B647" t="s">
        <v>3732</v>
      </c>
      <c r="C647">
        <v>2124</v>
      </c>
      <c r="D647" t="s">
        <v>3454</v>
      </c>
      <c r="E647" t="s">
        <v>3455</v>
      </c>
      <c r="F647" t="s">
        <v>2698</v>
      </c>
      <c r="G647" t="s">
        <v>3447</v>
      </c>
      <c r="H647" t="s">
        <v>3448</v>
      </c>
      <c r="I647" t="str">
        <f t="shared" si="31"/>
        <v>Středočeský</v>
      </c>
      <c r="J647" t="str">
        <f t="shared" si="32"/>
        <v>Středočeský</v>
      </c>
      <c r="K647" t="str">
        <f t="shared" si="33"/>
        <v>Střední Čechy</v>
      </c>
    </row>
    <row r="648" spans="1:11" x14ac:dyDescent="0.25">
      <c r="A648">
        <v>533017</v>
      </c>
      <c r="B648" t="s">
        <v>3733</v>
      </c>
      <c r="C648">
        <v>2109</v>
      </c>
      <c r="D648" t="s">
        <v>2698</v>
      </c>
      <c r="E648" t="s">
        <v>3455</v>
      </c>
      <c r="F648" t="s">
        <v>2698</v>
      </c>
      <c r="G648" t="s">
        <v>3447</v>
      </c>
      <c r="H648" t="s">
        <v>3448</v>
      </c>
      <c r="I648" t="str">
        <f t="shared" si="31"/>
        <v>Středočeský</v>
      </c>
      <c r="J648" t="str">
        <f t="shared" si="32"/>
        <v>Středočeský</v>
      </c>
      <c r="K648" t="str">
        <f t="shared" si="33"/>
        <v>Střední Čechy</v>
      </c>
    </row>
    <row r="649" spans="1:11" x14ac:dyDescent="0.25">
      <c r="A649">
        <v>533025</v>
      </c>
      <c r="B649" t="s">
        <v>3734</v>
      </c>
      <c r="C649">
        <v>2109</v>
      </c>
      <c r="D649" t="s">
        <v>2698</v>
      </c>
      <c r="E649" t="s">
        <v>3455</v>
      </c>
      <c r="F649" t="s">
        <v>2698</v>
      </c>
      <c r="G649" t="s">
        <v>3447</v>
      </c>
      <c r="H649" t="s">
        <v>3448</v>
      </c>
      <c r="I649" t="str">
        <f t="shared" si="31"/>
        <v>Středočeský</v>
      </c>
      <c r="J649" t="str">
        <f t="shared" si="32"/>
        <v>Středočeský</v>
      </c>
      <c r="K649" t="str">
        <f t="shared" si="33"/>
        <v>Střední Čechy</v>
      </c>
    </row>
    <row r="650" spans="1:11" x14ac:dyDescent="0.25">
      <c r="A650">
        <v>533033</v>
      </c>
      <c r="B650" t="s">
        <v>3735</v>
      </c>
      <c r="C650">
        <v>2109</v>
      </c>
      <c r="D650" t="s">
        <v>2698</v>
      </c>
      <c r="E650" t="s">
        <v>3455</v>
      </c>
      <c r="F650" t="s">
        <v>2698</v>
      </c>
      <c r="G650" t="s">
        <v>3447</v>
      </c>
      <c r="H650" t="s">
        <v>3448</v>
      </c>
      <c r="I650" t="str">
        <f t="shared" si="31"/>
        <v>Středočeský</v>
      </c>
      <c r="J650" t="str">
        <f t="shared" si="32"/>
        <v>Středočeský</v>
      </c>
      <c r="K650" t="str">
        <f t="shared" si="33"/>
        <v>Střední Čechy</v>
      </c>
    </row>
    <row r="651" spans="1:11" x14ac:dyDescent="0.25">
      <c r="A651">
        <v>533041</v>
      </c>
      <c r="B651" t="s">
        <v>3736</v>
      </c>
      <c r="C651">
        <v>2124</v>
      </c>
      <c r="D651" t="s">
        <v>3454</v>
      </c>
      <c r="E651" t="s">
        <v>3455</v>
      </c>
      <c r="F651" t="s">
        <v>2698</v>
      </c>
      <c r="G651" t="s">
        <v>3447</v>
      </c>
      <c r="H651" t="s">
        <v>3448</v>
      </c>
      <c r="I651" t="str">
        <f t="shared" si="31"/>
        <v>Středočeský</v>
      </c>
      <c r="J651" t="str">
        <f t="shared" si="32"/>
        <v>Středočeský</v>
      </c>
      <c r="K651" t="str">
        <f t="shared" si="33"/>
        <v>Střední Čechy</v>
      </c>
    </row>
    <row r="652" spans="1:11" x14ac:dyDescent="0.25">
      <c r="A652">
        <v>533050</v>
      </c>
      <c r="B652" t="s">
        <v>3737</v>
      </c>
      <c r="C652">
        <v>2109</v>
      </c>
      <c r="D652" t="s">
        <v>2698</v>
      </c>
      <c r="E652" t="s">
        <v>3455</v>
      </c>
      <c r="F652" t="s">
        <v>2698</v>
      </c>
      <c r="G652" t="s">
        <v>3447</v>
      </c>
      <c r="H652" t="s">
        <v>3448</v>
      </c>
      <c r="I652" t="str">
        <f t="shared" si="31"/>
        <v>Středočeský</v>
      </c>
      <c r="J652" t="str">
        <f t="shared" si="32"/>
        <v>Středočeský</v>
      </c>
      <c r="K652" t="str">
        <f t="shared" si="33"/>
        <v>Střední Čechy</v>
      </c>
    </row>
    <row r="653" spans="1:11" x14ac:dyDescent="0.25">
      <c r="A653">
        <v>533068</v>
      </c>
      <c r="B653" t="s">
        <v>3738</v>
      </c>
      <c r="C653">
        <v>2124</v>
      </c>
      <c r="D653" t="s">
        <v>3454</v>
      </c>
      <c r="E653" t="s">
        <v>3455</v>
      </c>
      <c r="F653" t="s">
        <v>2698</v>
      </c>
      <c r="G653" t="s">
        <v>3447</v>
      </c>
      <c r="H653" t="s">
        <v>3448</v>
      </c>
      <c r="I653" t="str">
        <f t="shared" si="31"/>
        <v>Středočeský</v>
      </c>
      <c r="J653" t="str">
        <f t="shared" si="32"/>
        <v>Středočeský</v>
      </c>
      <c r="K653" t="str">
        <f t="shared" si="33"/>
        <v>Střední Čechy</v>
      </c>
    </row>
    <row r="654" spans="1:11" x14ac:dyDescent="0.25">
      <c r="A654">
        <v>533076</v>
      </c>
      <c r="B654" t="s">
        <v>3739</v>
      </c>
      <c r="C654">
        <v>2125</v>
      </c>
      <c r="D654" t="s">
        <v>3495</v>
      </c>
      <c r="E654" t="s">
        <v>3476</v>
      </c>
      <c r="F654" t="s">
        <v>681</v>
      </c>
      <c r="G654" t="s">
        <v>3447</v>
      </c>
      <c r="H654" t="s">
        <v>3448</v>
      </c>
      <c r="I654" t="str">
        <f t="shared" si="31"/>
        <v>Středočeský</v>
      </c>
      <c r="J654" t="str">
        <f t="shared" si="32"/>
        <v>Středočeský</v>
      </c>
      <c r="K654" t="str">
        <f t="shared" si="33"/>
        <v>Střední Čechy</v>
      </c>
    </row>
    <row r="655" spans="1:11" x14ac:dyDescent="0.25">
      <c r="A655">
        <v>533084</v>
      </c>
      <c r="B655" t="s">
        <v>500</v>
      </c>
      <c r="C655">
        <v>2125</v>
      </c>
      <c r="D655" t="s">
        <v>3495</v>
      </c>
      <c r="E655" t="s">
        <v>3476</v>
      </c>
      <c r="F655" t="s">
        <v>681</v>
      </c>
      <c r="G655" t="s">
        <v>3447</v>
      </c>
      <c r="H655" t="s">
        <v>3448</v>
      </c>
      <c r="I655" t="str">
        <f t="shared" si="31"/>
        <v>Středočeský</v>
      </c>
      <c r="J655" t="str">
        <f t="shared" si="32"/>
        <v>Středočeský</v>
      </c>
      <c r="K655" t="str">
        <f t="shared" si="33"/>
        <v>Střední Čechy</v>
      </c>
    </row>
    <row r="656" spans="1:11" x14ac:dyDescent="0.25">
      <c r="A656">
        <v>533092</v>
      </c>
      <c r="B656" t="s">
        <v>3740</v>
      </c>
      <c r="C656">
        <v>2109</v>
      </c>
      <c r="D656" t="s">
        <v>2698</v>
      </c>
      <c r="E656" t="s">
        <v>3455</v>
      </c>
      <c r="F656" t="s">
        <v>2698</v>
      </c>
      <c r="G656" t="s">
        <v>3447</v>
      </c>
      <c r="H656" t="s">
        <v>3448</v>
      </c>
      <c r="I656" t="str">
        <f t="shared" si="31"/>
        <v>Středočeský</v>
      </c>
      <c r="J656" t="str">
        <f t="shared" si="32"/>
        <v>Středočeský</v>
      </c>
      <c r="K656" t="str">
        <f t="shared" si="33"/>
        <v>Střední Čechy</v>
      </c>
    </row>
    <row r="657" spans="1:11" x14ac:dyDescent="0.25">
      <c r="A657">
        <v>533106</v>
      </c>
      <c r="B657" t="s">
        <v>3741</v>
      </c>
      <c r="C657">
        <v>2102</v>
      </c>
      <c r="D657" t="s">
        <v>3579</v>
      </c>
      <c r="E657" t="s">
        <v>3580</v>
      </c>
      <c r="F657" t="s">
        <v>3579</v>
      </c>
      <c r="G657" t="s">
        <v>3447</v>
      </c>
      <c r="H657" t="s">
        <v>3448</v>
      </c>
      <c r="I657" t="str">
        <f t="shared" si="31"/>
        <v>Středočeský</v>
      </c>
      <c r="J657" t="str">
        <f t="shared" si="32"/>
        <v>Středočeský</v>
      </c>
      <c r="K657" t="str">
        <f t="shared" si="33"/>
        <v>Střední Čechy</v>
      </c>
    </row>
    <row r="658" spans="1:11" x14ac:dyDescent="0.25">
      <c r="A658">
        <v>533114</v>
      </c>
      <c r="B658" t="s">
        <v>3742</v>
      </c>
      <c r="C658">
        <v>2124</v>
      </c>
      <c r="D658" t="s">
        <v>3454</v>
      </c>
      <c r="E658" t="s">
        <v>3455</v>
      </c>
      <c r="F658" t="s">
        <v>2698</v>
      </c>
      <c r="G658" t="s">
        <v>3447</v>
      </c>
      <c r="H658" t="s">
        <v>3448</v>
      </c>
      <c r="I658" t="str">
        <f t="shared" si="31"/>
        <v>Středočeský</v>
      </c>
      <c r="J658" t="str">
        <f t="shared" si="32"/>
        <v>Středočeský</v>
      </c>
      <c r="K658" t="str">
        <f t="shared" si="33"/>
        <v>Střední Čechy</v>
      </c>
    </row>
    <row r="659" spans="1:11" x14ac:dyDescent="0.25">
      <c r="A659">
        <v>533122</v>
      </c>
      <c r="B659" t="s">
        <v>3743</v>
      </c>
      <c r="C659">
        <v>2124</v>
      </c>
      <c r="D659" t="s">
        <v>3454</v>
      </c>
      <c r="E659" t="s">
        <v>3455</v>
      </c>
      <c r="F659" t="s">
        <v>2698</v>
      </c>
      <c r="G659" t="s">
        <v>3447</v>
      </c>
      <c r="H659" t="s">
        <v>3448</v>
      </c>
      <c r="I659" t="str">
        <f t="shared" si="31"/>
        <v>Středočeský</v>
      </c>
      <c r="J659" t="str">
        <f t="shared" si="32"/>
        <v>Středočeský</v>
      </c>
      <c r="K659" t="str">
        <f t="shared" si="33"/>
        <v>Střední Čechy</v>
      </c>
    </row>
    <row r="660" spans="1:11" x14ac:dyDescent="0.25">
      <c r="A660">
        <v>533149</v>
      </c>
      <c r="B660" t="s">
        <v>3744</v>
      </c>
      <c r="C660">
        <v>2109</v>
      </c>
      <c r="D660" t="s">
        <v>2698</v>
      </c>
      <c r="E660" t="s">
        <v>3455</v>
      </c>
      <c r="F660" t="s">
        <v>2698</v>
      </c>
      <c r="G660" t="s">
        <v>3447</v>
      </c>
      <c r="H660" t="s">
        <v>3448</v>
      </c>
      <c r="I660" t="str">
        <f t="shared" si="31"/>
        <v>Středočeský</v>
      </c>
      <c r="J660" t="str">
        <f t="shared" si="32"/>
        <v>Středočeský</v>
      </c>
      <c r="K660" t="str">
        <f t="shared" si="33"/>
        <v>Střední Čechy</v>
      </c>
    </row>
    <row r="661" spans="1:11" x14ac:dyDescent="0.25">
      <c r="A661">
        <v>533157</v>
      </c>
      <c r="B661" t="s">
        <v>3745</v>
      </c>
      <c r="C661">
        <v>2124</v>
      </c>
      <c r="D661" t="s">
        <v>3454</v>
      </c>
      <c r="E661" t="s">
        <v>3455</v>
      </c>
      <c r="F661" t="s">
        <v>2698</v>
      </c>
      <c r="G661" t="s">
        <v>3447</v>
      </c>
      <c r="H661" t="s">
        <v>3448</v>
      </c>
      <c r="I661" t="str">
        <f t="shared" si="31"/>
        <v>Středočeský</v>
      </c>
      <c r="J661" t="str">
        <f t="shared" si="32"/>
        <v>Středočeský</v>
      </c>
      <c r="K661" t="str">
        <f t="shared" si="33"/>
        <v>Střední Čechy</v>
      </c>
    </row>
    <row r="662" spans="1:11" x14ac:dyDescent="0.25">
      <c r="A662">
        <v>533165</v>
      </c>
      <c r="B662" t="s">
        <v>3460</v>
      </c>
      <c r="C662">
        <v>2110</v>
      </c>
      <c r="D662" t="s">
        <v>3460</v>
      </c>
      <c r="E662" t="s">
        <v>3461</v>
      </c>
      <c r="F662" t="s">
        <v>3460</v>
      </c>
      <c r="G662" t="s">
        <v>3447</v>
      </c>
      <c r="H662" t="s">
        <v>3448</v>
      </c>
      <c r="I662" t="str">
        <f t="shared" si="31"/>
        <v>Středočeský</v>
      </c>
      <c r="J662" t="str">
        <f t="shared" si="32"/>
        <v>Středočeský</v>
      </c>
      <c r="K662" t="str">
        <f t="shared" si="33"/>
        <v>Střední Čechy</v>
      </c>
    </row>
    <row r="663" spans="1:11" x14ac:dyDescent="0.25">
      <c r="A663">
        <v>533173</v>
      </c>
      <c r="B663" t="s">
        <v>3746</v>
      </c>
      <c r="C663">
        <v>2110</v>
      </c>
      <c r="D663" t="s">
        <v>3460</v>
      </c>
      <c r="E663" t="s">
        <v>3461</v>
      </c>
      <c r="F663" t="s">
        <v>3460</v>
      </c>
      <c r="G663" t="s">
        <v>3447</v>
      </c>
      <c r="H663" t="s">
        <v>3448</v>
      </c>
      <c r="I663" t="str">
        <f t="shared" si="31"/>
        <v>Středočeský</v>
      </c>
      <c r="J663" t="str">
        <f t="shared" si="32"/>
        <v>Středočeský</v>
      </c>
      <c r="K663" t="str">
        <f t="shared" si="33"/>
        <v>Střední Čechy</v>
      </c>
    </row>
    <row r="664" spans="1:11" x14ac:dyDescent="0.25">
      <c r="A664">
        <v>533181</v>
      </c>
      <c r="B664" t="s">
        <v>3747</v>
      </c>
      <c r="C664">
        <v>2110</v>
      </c>
      <c r="D664" t="s">
        <v>3460</v>
      </c>
      <c r="E664" t="s">
        <v>3461</v>
      </c>
      <c r="F664" t="s">
        <v>3460</v>
      </c>
      <c r="G664" t="s">
        <v>3447</v>
      </c>
      <c r="H664" t="s">
        <v>3448</v>
      </c>
      <c r="I664" t="str">
        <f t="shared" si="31"/>
        <v>Středočeský</v>
      </c>
      <c r="J664" t="str">
        <f t="shared" si="32"/>
        <v>Středočeský</v>
      </c>
      <c r="K664" t="str">
        <f t="shared" si="33"/>
        <v>Střední Čechy</v>
      </c>
    </row>
    <row r="665" spans="1:11" x14ac:dyDescent="0.25">
      <c r="A665">
        <v>533190</v>
      </c>
      <c r="B665" t="s">
        <v>3748</v>
      </c>
      <c r="C665">
        <v>2110</v>
      </c>
      <c r="D665" t="s">
        <v>3460</v>
      </c>
      <c r="E665" t="s">
        <v>3461</v>
      </c>
      <c r="F665" t="s">
        <v>3460</v>
      </c>
      <c r="G665" t="s">
        <v>3447</v>
      </c>
      <c r="H665" t="s">
        <v>3448</v>
      </c>
      <c r="I665" t="str">
        <f t="shared" si="31"/>
        <v>Středočeský</v>
      </c>
      <c r="J665" t="str">
        <f t="shared" si="32"/>
        <v>Středočeský</v>
      </c>
      <c r="K665" t="str">
        <f t="shared" si="33"/>
        <v>Střední Čechy</v>
      </c>
    </row>
    <row r="666" spans="1:11" x14ac:dyDescent="0.25">
      <c r="A666">
        <v>533203</v>
      </c>
      <c r="B666" t="s">
        <v>3749</v>
      </c>
      <c r="C666">
        <v>2102</v>
      </c>
      <c r="D666" t="s">
        <v>3579</v>
      </c>
      <c r="E666" t="s">
        <v>3580</v>
      </c>
      <c r="F666" t="s">
        <v>3579</v>
      </c>
      <c r="G666" t="s">
        <v>3447</v>
      </c>
      <c r="H666" t="s">
        <v>3448</v>
      </c>
      <c r="I666" t="str">
        <f t="shared" si="31"/>
        <v>Středočeský</v>
      </c>
      <c r="J666" t="str">
        <f t="shared" si="32"/>
        <v>Středočeský</v>
      </c>
      <c r="K666" t="str">
        <f t="shared" si="33"/>
        <v>Střední Čechy</v>
      </c>
    </row>
    <row r="667" spans="1:11" x14ac:dyDescent="0.25">
      <c r="A667">
        <v>533211</v>
      </c>
      <c r="B667" t="s">
        <v>3750</v>
      </c>
      <c r="C667">
        <v>2110</v>
      </c>
      <c r="D667" t="s">
        <v>3460</v>
      </c>
      <c r="E667" t="s">
        <v>3461</v>
      </c>
      <c r="F667" t="s">
        <v>3460</v>
      </c>
      <c r="G667" t="s">
        <v>3447</v>
      </c>
      <c r="H667" t="s">
        <v>3448</v>
      </c>
      <c r="I667" t="str">
        <f t="shared" si="31"/>
        <v>Středočeský</v>
      </c>
      <c r="J667" t="str">
        <f t="shared" si="32"/>
        <v>Středočeský</v>
      </c>
      <c r="K667" t="str">
        <f t="shared" si="33"/>
        <v>Střední Čechy</v>
      </c>
    </row>
    <row r="668" spans="1:11" x14ac:dyDescent="0.25">
      <c r="A668">
        <v>533220</v>
      </c>
      <c r="B668" t="s">
        <v>3751</v>
      </c>
      <c r="C668">
        <v>2106</v>
      </c>
      <c r="D668" t="s">
        <v>3468</v>
      </c>
      <c r="E668" t="s">
        <v>3461</v>
      </c>
      <c r="F668" t="s">
        <v>3460</v>
      </c>
      <c r="G668" t="s">
        <v>3447</v>
      </c>
      <c r="H668" t="s">
        <v>3448</v>
      </c>
      <c r="I668" t="str">
        <f t="shared" si="31"/>
        <v>Středočeský</v>
      </c>
      <c r="J668" t="str">
        <f t="shared" si="32"/>
        <v>Středočeský</v>
      </c>
      <c r="K668" t="str">
        <f t="shared" si="33"/>
        <v>Střední Čechy</v>
      </c>
    </row>
    <row r="669" spans="1:11" x14ac:dyDescent="0.25">
      <c r="A669">
        <v>533238</v>
      </c>
      <c r="B669" t="s">
        <v>3752</v>
      </c>
      <c r="C669">
        <v>2110</v>
      </c>
      <c r="D669" t="s">
        <v>3460</v>
      </c>
      <c r="E669" t="s">
        <v>3461</v>
      </c>
      <c r="F669" t="s">
        <v>3460</v>
      </c>
      <c r="G669" t="s">
        <v>3447</v>
      </c>
      <c r="H669" t="s">
        <v>3448</v>
      </c>
      <c r="I669" t="str">
        <f t="shared" si="31"/>
        <v>Středočeský</v>
      </c>
      <c r="J669" t="str">
        <f t="shared" si="32"/>
        <v>Středočeský</v>
      </c>
      <c r="K669" t="str">
        <f t="shared" si="33"/>
        <v>Střední Čechy</v>
      </c>
    </row>
    <row r="670" spans="1:11" x14ac:dyDescent="0.25">
      <c r="A670">
        <v>533246</v>
      </c>
      <c r="B670" t="s">
        <v>3753</v>
      </c>
      <c r="C670">
        <v>2110</v>
      </c>
      <c r="D670" t="s">
        <v>3460</v>
      </c>
      <c r="E670" t="s">
        <v>3461</v>
      </c>
      <c r="F670" t="s">
        <v>3460</v>
      </c>
      <c r="G670" t="s">
        <v>3447</v>
      </c>
      <c r="H670" t="s">
        <v>3448</v>
      </c>
      <c r="I670" t="str">
        <f t="shared" si="31"/>
        <v>Středočeský</v>
      </c>
      <c r="J670" t="str">
        <f t="shared" si="32"/>
        <v>Středočeský</v>
      </c>
      <c r="K670" t="str">
        <f t="shared" si="33"/>
        <v>Střední Čechy</v>
      </c>
    </row>
    <row r="671" spans="1:11" x14ac:dyDescent="0.25">
      <c r="A671">
        <v>533254</v>
      </c>
      <c r="B671" t="s">
        <v>3754</v>
      </c>
      <c r="C671">
        <v>2122</v>
      </c>
      <c r="D671" t="s">
        <v>868</v>
      </c>
      <c r="E671" t="s">
        <v>3451</v>
      </c>
      <c r="F671" t="s">
        <v>3452</v>
      </c>
      <c r="G671" t="s">
        <v>3447</v>
      </c>
      <c r="H671" t="s">
        <v>3448</v>
      </c>
      <c r="I671" t="str">
        <f t="shared" si="31"/>
        <v>Středočeský</v>
      </c>
      <c r="J671" t="str">
        <f t="shared" si="32"/>
        <v>Středočeský</v>
      </c>
      <c r="K671" t="str">
        <f t="shared" si="33"/>
        <v>Střední Čechy</v>
      </c>
    </row>
    <row r="672" spans="1:11" x14ac:dyDescent="0.25">
      <c r="A672">
        <v>533262</v>
      </c>
      <c r="B672" t="s">
        <v>3755</v>
      </c>
      <c r="C672">
        <v>2110</v>
      </c>
      <c r="D672" t="s">
        <v>3460</v>
      </c>
      <c r="E672" t="s">
        <v>3461</v>
      </c>
      <c r="F672" t="s">
        <v>3460</v>
      </c>
      <c r="G672" t="s">
        <v>3447</v>
      </c>
      <c r="H672" t="s">
        <v>3448</v>
      </c>
      <c r="I672" t="str">
        <f t="shared" si="31"/>
        <v>Středočeský</v>
      </c>
      <c r="J672" t="str">
        <f t="shared" si="32"/>
        <v>Středočeský</v>
      </c>
      <c r="K672" t="str">
        <f t="shared" si="33"/>
        <v>Střední Čechy</v>
      </c>
    </row>
    <row r="673" spans="1:11" x14ac:dyDescent="0.25">
      <c r="A673">
        <v>533271</v>
      </c>
      <c r="B673" t="s">
        <v>3468</v>
      </c>
      <c r="C673">
        <v>2106</v>
      </c>
      <c r="D673" t="s">
        <v>3468</v>
      </c>
      <c r="E673" t="s">
        <v>3461</v>
      </c>
      <c r="F673" t="s">
        <v>3460</v>
      </c>
      <c r="G673" t="s">
        <v>3447</v>
      </c>
      <c r="H673" t="s">
        <v>3448</v>
      </c>
      <c r="I673" t="str">
        <f t="shared" si="31"/>
        <v>Středočeský</v>
      </c>
      <c r="J673" t="str">
        <f t="shared" si="32"/>
        <v>Středočeský</v>
      </c>
      <c r="K673" t="str">
        <f t="shared" si="33"/>
        <v>Střední Čechy</v>
      </c>
    </row>
    <row r="674" spans="1:11" x14ac:dyDescent="0.25">
      <c r="A674">
        <v>533289</v>
      </c>
      <c r="B674" t="s">
        <v>3756</v>
      </c>
      <c r="C674">
        <v>2110</v>
      </c>
      <c r="D674" t="s">
        <v>3460</v>
      </c>
      <c r="E674" t="s">
        <v>3461</v>
      </c>
      <c r="F674" t="s">
        <v>3460</v>
      </c>
      <c r="G674" t="s">
        <v>3447</v>
      </c>
      <c r="H674" t="s">
        <v>3448</v>
      </c>
      <c r="I674" t="str">
        <f t="shared" si="31"/>
        <v>Středočeský</v>
      </c>
      <c r="J674" t="str">
        <f t="shared" si="32"/>
        <v>Středočeský</v>
      </c>
      <c r="K674" t="str">
        <f t="shared" si="33"/>
        <v>Střední Čechy</v>
      </c>
    </row>
    <row r="675" spans="1:11" x14ac:dyDescent="0.25">
      <c r="A675">
        <v>533297</v>
      </c>
      <c r="B675" t="s">
        <v>3757</v>
      </c>
      <c r="C675">
        <v>2110</v>
      </c>
      <c r="D675" t="s">
        <v>3460</v>
      </c>
      <c r="E675" t="s">
        <v>3461</v>
      </c>
      <c r="F675" t="s">
        <v>3460</v>
      </c>
      <c r="G675" t="s">
        <v>3447</v>
      </c>
      <c r="H675" t="s">
        <v>3448</v>
      </c>
      <c r="I675" t="str">
        <f t="shared" si="31"/>
        <v>Středočeský</v>
      </c>
      <c r="J675" t="str">
        <f t="shared" si="32"/>
        <v>Středočeský</v>
      </c>
      <c r="K675" t="str">
        <f t="shared" si="33"/>
        <v>Střední Čechy</v>
      </c>
    </row>
    <row r="676" spans="1:11" x14ac:dyDescent="0.25">
      <c r="A676">
        <v>533301</v>
      </c>
      <c r="B676" t="s">
        <v>3758</v>
      </c>
      <c r="C676">
        <v>2106</v>
      </c>
      <c r="D676" t="s">
        <v>3468</v>
      </c>
      <c r="E676" t="s">
        <v>3461</v>
      </c>
      <c r="F676" t="s">
        <v>3460</v>
      </c>
      <c r="G676" t="s">
        <v>3447</v>
      </c>
      <c r="H676" t="s">
        <v>3448</v>
      </c>
      <c r="I676" t="str">
        <f t="shared" si="31"/>
        <v>Středočeský</v>
      </c>
      <c r="J676" t="str">
        <f t="shared" si="32"/>
        <v>Středočeský</v>
      </c>
      <c r="K676" t="str">
        <f t="shared" si="33"/>
        <v>Střední Čechy</v>
      </c>
    </row>
    <row r="677" spans="1:11" x14ac:dyDescent="0.25">
      <c r="A677">
        <v>533319</v>
      </c>
      <c r="B677" t="s">
        <v>3759</v>
      </c>
      <c r="C677">
        <v>2108</v>
      </c>
      <c r="D677" t="s">
        <v>3583</v>
      </c>
      <c r="E677" t="s">
        <v>3580</v>
      </c>
      <c r="F677" t="s">
        <v>3579</v>
      </c>
      <c r="G677" t="s">
        <v>3447</v>
      </c>
      <c r="H677" t="s">
        <v>3448</v>
      </c>
      <c r="I677" t="str">
        <f t="shared" si="31"/>
        <v>Středočeský</v>
      </c>
      <c r="J677" t="str">
        <f t="shared" si="32"/>
        <v>Středočeský</v>
      </c>
      <c r="K677" t="str">
        <f t="shared" si="33"/>
        <v>Střední Čechy</v>
      </c>
    </row>
    <row r="678" spans="1:11" x14ac:dyDescent="0.25">
      <c r="A678">
        <v>533327</v>
      </c>
      <c r="B678" t="s">
        <v>3760</v>
      </c>
      <c r="C678">
        <v>2110</v>
      </c>
      <c r="D678" t="s">
        <v>3460</v>
      </c>
      <c r="E678" t="s">
        <v>3461</v>
      </c>
      <c r="F678" t="s">
        <v>3460</v>
      </c>
      <c r="G678" t="s">
        <v>3447</v>
      </c>
      <c r="H678" t="s">
        <v>3448</v>
      </c>
      <c r="I678" t="str">
        <f t="shared" si="31"/>
        <v>Středočeský</v>
      </c>
      <c r="J678" t="str">
        <f t="shared" si="32"/>
        <v>Středočeský</v>
      </c>
      <c r="K678" t="str">
        <f t="shared" si="33"/>
        <v>Střední Čechy</v>
      </c>
    </row>
    <row r="679" spans="1:11" x14ac:dyDescent="0.25">
      <c r="A679">
        <v>533335</v>
      </c>
      <c r="B679" t="s">
        <v>2234</v>
      </c>
      <c r="C679">
        <v>2108</v>
      </c>
      <c r="D679" t="s">
        <v>3583</v>
      </c>
      <c r="E679" t="s">
        <v>3580</v>
      </c>
      <c r="F679" t="s">
        <v>3579</v>
      </c>
      <c r="G679" t="s">
        <v>3447</v>
      </c>
      <c r="H679" t="s">
        <v>3448</v>
      </c>
      <c r="I679" t="str">
        <f t="shared" si="31"/>
        <v>Středočeský</v>
      </c>
      <c r="J679" t="str">
        <f t="shared" si="32"/>
        <v>Středočeský</v>
      </c>
      <c r="K679" t="str">
        <f t="shared" si="33"/>
        <v>Střední Čechy</v>
      </c>
    </row>
    <row r="680" spans="1:11" x14ac:dyDescent="0.25">
      <c r="A680">
        <v>533343</v>
      </c>
      <c r="B680" t="s">
        <v>3761</v>
      </c>
      <c r="C680">
        <v>2110</v>
      </c>
      <c r="D680" t="s">
        <v>3460</v>
      </c>
      <c r="E680" t="s">
        <v>3461</v>
      </c>
      <c r="F680" t="s">
        <v>3460</v>
      </c>
      <c r="G680" t="s">
        <v>3447</v>
      </c>
      <c r="H680" t="s">
        <v>3448</v>
      </c>
      <c r="I680" t="str">
        <f t="shared" si="31"/>
        <v>Středočeský</v>
      </c>
      <c r="J680" t="str">
        <f t="shared" si="32"/>
        <v>Středočeský</v>
      </c>
      <c r="K680" t="str">
        <f t="shared" si="33"/>
        <v>Střední Čechy</v>
      </c>
    </row>
    <row r="681" spans="1:11" x14ac:dyDescent="0.25">
      <c r="A681">
        <v>533351</v>
      </c>
      <c r="B681" t="s">
        <v>188</v>
      </c>
      <c r="C681">
        <v>2106</v>
      </c>
      <c r="D681" t="s">
        <v>3468</v>
      </c>
      <c r="E681" t="s">
        <v>3461</v>
      </c>
      <c r="F681" t="s">
        <v>3460</v>
      </c>
      <c r="G681" t="s">
        <v>3447</v>
      </c>
      <c r="H681" t="s">
        <v>3448</v>
      </c>
      <c r="I681" t="str">
        <f t="shared" si="31"/>
        <v>Středočeský</v>
      </c>
      <c r="J681" t="str">
        <f t="shared" si="32"/>
        <v>Středočeský</v>
      </c>
      <c r="K681" t="str">
        <f t="shared" si="33"/>
        <v>Střední Čechy</v>
      </c>
    </row>
    <row r="682" spans="1:11" x14ac:dyDescent="0.25">
      <c r="A682">
        <v>533360</v>
      </c>
      <c r="B682" t="s">
        <v>3762</v>
      </c>
      <c r="C682">
        <v>2110</v>
      </c>
      <c r="D682" t="s">
        <v>3460</v>
      </c>
      <c r="E682" t="s">
        <v>3461</v>
      </c>
      <c r="F682" t="s">
        <v>3460</v>
      </c>
      <c r="G682" t="s">
        <v>3447</v>
      </c>
      <c r="H682" t="s">
        <v>3448</v>
      </c>
      <c r="I682" t="str">
        <f t="shared" si="31"/>
        <v>Středočeský</v>
      </c>
      <c r="J682" t="str">
        <f t="shared" si="32"/>
        <v>Středočeský</v>
      </c>
      <c r="K682" t="str">
        <f t="shared" si="33"/>
        <v>Střední Čechy</v>
      </c>
    </row>
    <row r="683" spans="1:11" x14ac:dyDescent="0.25">
      <c r="A683">
        <v>533378</v>
      </c>
      <c r="B683" t="s">
        <v>3763</v>
      </c>
      <c r="C683">
        <v>2122</v>
      </c>
      <c r="D683" t="s">
        <v>868</v>
      </c>
      <c r="E683" t="s">
        <v>3451</v>
      </c>
      <c r="F683" t="s">
        <v>3452</v>
      </c>
      <c r="G683" t="s">
        <v>3447</v>
      </c>
      <c r="H683" t="s">
        <v>3448</v>
      </c>
      <c r="I683" t="str">
        <f t="shared" si="31"/>
        <v>Středočeský</v>
      </c>
      <c r="J683" t="str">
        <f t="shared" si="32"/>
        <v>Středočeský</v>
      </c>
      <c r="K683" t="str">
        <f t="shared" si="33"/>
        <v>Střední Čechy</v>
      </c>
    </row>
    <row r="684" spans="1:11" x14ac:dyDescent="0.25">
      <c r="A684">
        <v>533386</v>
      </c>
      <c r="B684" t="s">
        <v>3764</v>
      </c>
      <c r="C684">
        <v>2106</v>
      </c>
      <c r="D684" t="s">
        <v>3468</v>
      </c>
      <c r="E684" t="s">
        <v>3461</v>
      </c>
      <c r="F684" t="s">
        <v>3460</v>
      </c>
      <c r="G684" t="s">
        <v>3447</v>
      </c>
      <c r="H684" t="s">
        <v>3448</v>
      </c>
      <c r="I684" t="str">
        <f t="shared" si="31"/>
        <v>Středočeský</v>
      </c>
      <c r="J684" t="str">
        <f t="shared" si="32"/>
        <v>Středočeský</v>
      </c>
      <c r="K684" t="str">
        <f t="shared" si="33"/>
        <v>Střední Čechy</v>
      </c>
    </row>
    <row r="685" spans="1:11" x14ac:dyDescent="0.25">
      <c r="A685">
        <v>533394</v>
      </c>
      <c r="B685" t="s">
        <v>3765</v>
      </c>
      <c r="C685">
        <v>2110</v>
      </c>
      <c r="D685" t="s">
        <v>3460</v>
      </c>
      <c r="E685" t="s">
        <v>3461</v>
      </c>
      <c r="F685" t="s">
        <v>3460</v>
      </c>
      <c r="G685" t="s">
        <v>3447</v>
      </c>
      <c r="H685" t="s">
        <v>3448</v>
      </c>
      <c r="I685" t="str">
        <f t="shared" si="31"/>
        <v>Středočeský</v>
      </c>
      <c r="J685" t="str">
        <f t="shared" si="32"/>
        <v>Středočeský</v>
      </c>
      <c r="K685" t="str">
        <f t="shared" si="33"/>
        <v>Střední Čechy</v>
      </c>
    </row>
    <row r="686" spans="1:11" x14ac:dyDescent="0.25">
      <c r="A686">
        <v>533408</v>
      </c>
      <c r="B686" t="s">
        <v>3766</v>
      </c>
      <c r="C686">
        <v>2110</v>
      </c>
      <c r="D686" t="s">
        <v>3460</v>
      </c>
      <c r="E686" t="s">
        <v>3461</v>
      </c>
      <c r="F686" t="s">
        <v>3460</v>
      </c>
      <c r="G686" t="s">
        <v>3447</v>
      </c>
      <c r="H686" t="s">
        <v>3448</v>
      </c>
      <c r="I686" t="str">
        <f t="shared" si="31"/>
        <v>Středočeský</v>
      </c>
      <c r="J686" t="str">
        <f t="shared" si="32"/>
        <v>Středočeský</v>
      </c>
      <c r="K686" t="str">
        <f t="shared" si="33"/>
        <v>Střední Čechy</v>
      </c>
    </row>
    <row r="687" spans="1:11" x14ac:dyDescent="0.25">
      <c r="A687">
        <v>533416</v>
      </c>
      <c r="B687" t="s">
        <v>3767</v>
      </c>
      <c r="C687">
        <v>2122</v>
      </c>
      <c r="D687" t="s">
        <v>868</v>
      </c>
      <c r="E687" t="s">
        <v>3451</v>
      </c>
      <c r="F687" t="s">
        <v>3452</v>
      </c>
      <c r="G687" t="s">
        <v>3447</v>
      </c>
      <c r="H687" t="s">
        <v>3448</v>
      </c>
      <c r="I687" t="str">
        <f t="shared" si="31"/>
        <v>Středočeský</v>
      </c>
      <c r="J687" t="str">
        <f t="shared" si="32"/>
        <v>Středočeský</v>
      </c>
      <c r="K687" t="str">
        <f t="shared" si="33"/>
        <v>Střední Čechy</v>
      </c>
    </row>
    <row r="688" spans="1:11" x14ac:dyDescent="0.25">
      <c r="A688">
        <v>533424</v>
      </c>
      <c r="B688" t="s">
        <v>3768</v>
      </c>
      <c r="C688">
        <v>2110</v>
      </c>
      <c r="D688" t="s">
        <v>3460</v>
      </c>
      <c r="E688" t="s">
        <v>3461</v>
      </c>
      <c r="F688" t="s">
        <v>3460</v>
      </c>
      <c r="G688" t="s">
        <v>3447</v>
      </c>
      <c r="H688" t="s">
        <v>3448</v>
      </c>
      <c r="I688" t="str">
        <f t="shared" si="31"/>
        <v>Středočeský</v>
      </c>
      <c r="J688" t="str">
        <f t="shared" si="32"/>
        <v>Středočeský</v>
      </c>
      <c r="K688" t="str">
        <f t="shared" si="33"/>
        <v>Střední Čechy</v>
      </c>
    </row>
    <row r="689" spans="1:11" x14ac:dyDescent="0.25">
      <c r="A689">
        <v>533432</v>
      </c>
      <c r="B689" t="s">
        <v>1531</v>
      </c>
      <c r="C689">
        <v>2122</v>
      </c>
      <c r="D689" t="s">
        <v>868</v>
      </c>
      <c r="E689" t="s">
        <v>3451</v>
      </c>
      <c r="F689" t="s">
        <v>3452</v>
      </c>
      <c r="G689" t="s">
        <v>3447</v>
      </c>
      <c r="H689" t="s">
        <v>3448</v>
      </c>
      <c r="I689" t="str">
        <f t="shared" si="31"/>
        <v>Středočeský</v>
      </c>
      <c r="J689" t="str">
        <f t="shared" si="32"/>
        <v>Středočeský</v>
      </c>
      <c r="K689" t="str">
        <f t="shared" si="33"/>
        <v>Střední Čechy</v>
      </c>
    </row>
    <row r="690" spans="1:11" x14ac:dyDescent="0.25">
      <c r="A690">
        <v>533441</v>
      </c>
      <c r="B690" t="s">
        <v>3769</v>
      </c>
      <c r="C690">
        <v>2110</v>
      </c>
      <c r="D690" t="s">
        <v>3460</v>
      </c>
      <c r="E690" t="s">
        <v>3461</v>
      </c>
      <c r="F690" t="s">
        <v>3460</v>
      </c>
      <c r="G690" t="s">
        <v>3447</v>
      </c>
      <c r="H690" t="s">
        <v>3448</v>
      </c>
      <c r="I690" t="str">
        <f t="shared" si="31"/>
        <v>Středočeský</v>
      </c>
      <c r="J690" t="str">
        <f t="shared" si="32"/>
        <v>Středočeský</v>
      </c>
      <c r="K690" t="str">
        <f t="shared" si="33"/>
        <v>Střední Čechy</v>
      </c>
    </row>
    <row r="691" spans="1:11" x14ac:dyDescent="0.25">
      <c r="A691">
        <v>533459</v>
      </c>
      <c r="B691" t="s">
        <v>3770</v>
      </c>
      <c r="C691">
        <v>2106</v>
      </c>
      <c r="D691" t="s">
        <v>3468</v>
      </c>
      <c r="E691" t="s">
        <v>3461</v>
      </c>
      <c r="F691" t="s">
        <v>3460</v>
      </c>
      <c r="G691" t="s">
        <v>3447</v>
      </c>
      <c r="H691" t="s">
        <v>3448</v>
      </c>
      <c r="I691" t="str">
        <f t="shared" si="31"/>
        <v>Středočeský</v>
      </c>
      <c r="J691" t="str">
        <f t="shared" si="32"/>
        <v>Středočeský</v>
      </c>
      <c r="K691" t="str">
        <f t="shared" si="33"/>
        <v>Střední Čechy</v>
      </c>
    </row>
    <row r="692" spans="1:11" x14ac:dyDescent="0.25">
      <c r="A692">
        <v>533467</v>
      </c>
      <c r="B692" t="s">
        <v>3771</v>
      </c>
      <c r="C692">
        <v>2110</v>
      </c>
      <c r="D692" t="s">
        <v>3460</v>
      </c>
      <c r="E692" t="s">
        <v>3461</v>
      </c>
      <c r="F692" t="s">
        <v>3460</v>
      </c>
      <c r="G692" t="s">
        <v>3447</v>
      </c>
      <c r="H692" t="s">
        <v>3448</v>
      </c>
      <c r="I692" t="str">
        <f t="shared" si="31"/>
        <v>Středočeský</v>
      </c>
      <c r="J692" t="str">
        <f t="shared" si="32"/>
        <v>Středočeský</v>
      </c>
      <c r="K692" t="str">
        <f t="shared" si="33"/>
        <v>Střední Čechy</v>
      </c>
    </row>
    <row r="693" spans="1:11" x14ac:dyDescent="0.25">
      <c r="A693">
        <v>533475</v>
      </c>
      <c r="B693" t="s">
        <v>3772</v>
      </c>
      <c r="C693">
        <v>2110</v>
      </c>
      <c r="D693" t="s">
        <v>3460</v>
      </c>
      <c r="E693" t="s">
        <v>3461</v>
      </c>
      <c r="F693" t="s">
        <v>3460</v>
      </c>
      <c r="G693" t="s">
        <v>3447</v>
      </c>
      <c r="H693" t="s">
        <v>3448</v>
      </c>
      <c r="I693" t="str">
        <f t="shared" si="31"/>
        <v>Středočeský</v>
      </c>
      <c r="J693" t="str">
        <f t="shared" si="32"/>
        <v>Středočeský</v>
      </c>
      <c r="K693" t="str">
        <f t="shared" si="33"/>
        <v>Střední Čechy</v>
      </c>
    </row>
    <row r="694" spans="1:11" x14ac:dyDescent="0.25">
      <c r="A694">
        <v>533483</v>
      </c>
      <c r="B694" t="s">
        <v>3773</v>
      </c>
      <c r="C694">
        <v>2110</v>
      </c>
      <c r="D694" t="s">
        <v>3460</v>
      </c>
      <c r="E694" t="s">
        <v>3461</v>
      </c>
      <c r="F694" t="s">
        <v>3460</v>
      </c>
      <c r="G694" t="s">
        <v>3447</v>
      </c>
      <c r="H694" t="s">
        <v>3448</v>
      </c>
      <c r="I694" t="str">
        <f t="shared" si="31"/>
        <v>Středočeský</v>
      </c>
      <c r="J694" t="str">
        <f t="shared" si="32"/>
        <v>Středočeský</v>
      </c>
      <c r="K694" t="str">
        <f t="shared" si="33"/>
        <v>Střední Čechy</v>
      </c>
    </row>
    <row r="695" spans="1:11" x14ac:dyDescent="0.25">
      <c r="A695">
        <v>533491</v>
      </c>
      <c r="B695" t="s">
        <v>2397</v>
      </c>
      <c r="C695">
        <v>7102</v>
      </c>
      <c r="D695" t="s">
        <v>2387</v>
      </c>
      <c r="E695" t="s">
        <v>2388</v>
      </c>
      <c r="F695" t="s">
        <v>2387</v>
      </c>
      <c r="G695" t="s">
        <v>2277</v>
      </c>
      <c r="H695" t="s">
        <v>2278</v>
      </c>
      <c r="I695" t="str">
        <f t="shared" si="31"/>
        <v>Olomoucký</v>
      </c>
      <c r="J695" t="str">
        <f t="shared" si="32"/>
        <v>Olomoucký</v>
      </c>
      <c r="K695" t="str">
        <f t="shared" si="33"/>
        <v>Střední Morava</v>
      </c>
    </row>
    <row r="696" spans="1:11" x14ac:dyDescent="0.25">
      <c r="A696">
        <v>533505</v>
      </c>
      <c r="B696" t="s">
        <v>3774</v>
      </c>
      <c r="C696">
        <v>2110</v>
      </c>
      <c r="D696" t="s">
        <v>3460</v>
      </c>
      <c r="E696" t="s">
        <v>3461</v>
      </c>
      <c r="F696" t="s">
        <v>3460</v>
      </c>
      <c r="G696" t="s">
        <v>3447</v>
      </c>
      <c r="H696" t="s">
        <v>3448</v>
      </c>
      <c r="I696" t="str">
        <f t="shared" si="31"/>
        <v>Středočeský</v>
      </c>
      <c r="J696" t="str">
        <f t="shared" si="32"/>
        <v>Středočeský</v>
      </c>
      <c r="K696" t="str">
        <f t="shared" si="33"/>
        <v>Střední Čechy</v>
      </c>
    </row>
    <row r="697" spans="1:11" x14ac:dyDescent="0.25">
      <c r="A697">
        <v>533513</v>
      </c>
      <c r="B697" t="s">
        <v>3775</v>
      </c>
      <c r="C697">
        <v>2110</v>
      </c>
      <c r="D697" t="s">
        <v>3460</v>
      </c>
      <c r="E697" t="s">
        <v>3461</v>
      </c>
      <c r="F697" t="s">
        <v>3460</v>
      </c>
      <c r="G697" t="s">
        <v>3447</v>
      </c>
      <c r="H697" t="s">
        <v>3448</v>
      </c>
      <c r="I697" t="str">
        <f t="shared" si="31"/>
        <v>Středočeský</v>
      </c>
      <c r="J697" t="str">
        <f t="shared" si="32"/>
        <v>Středočeský</v>
      </c>
      <c r="K697" t="str">
        <f t="shared" si="33"/>
        <v>Střední Čechy</v>
      </c>
    </row>
    <row r="698" spans="1:11" x14ac:dyDescent="0.25">
      <c r="A698">
        <v>533521</v>
      </c>
      <c r="B698" t="s">
        <v>837</v>
      </c>
      <c r="C698">
        <v>2110</v>
      </c>
      <c r="D698" t="s">
        <v>3460</v>
      </c>
      <c r="E698" t="s">
        <v>3461</v>
      </c>
      <c r="F698" t="s">
        <v>3460</v>
      </c>
      <c r="G698" t="s">
        <v>3447</v>
      </c>
      <c r="H698" t="s">
        <v>3448</v>
      </c>
      <c r="I698" t="str">
        <f t="shared" si="31"/>
        <v>Středočeský</v>
      </c>
      <c r="J698" t="str">
        <f t="shared" si="32"/>
        <v>Středočeský</v>
      </c>
      <c r="K698" t="str">
        <f t="shared" si="33"/>
        <v>Střední Čechy</v>
      </c>
    </row>
    <row r="699" spans="1:11" x14ac:dyDescent="0.25">
      <c r="A699">
        <v>533530</v>
      </c>
      <c r="B699" t="s">
        <v>3776</v>
      </c>
      <c r="C699">
        <v>2110</v>
      </c>
      <c r="D699" t="s">
        <v>3460</v>
      </c>
      <c r="E699" t="s">
        <v>3461</v>
      </c>
      <c r="F699" t="s">
        <v>3460</v>
      </c>
      <c r="G699" t="s">
        <v>3447</v>
      </c>
      <c r="H699" t="s">
        <v>3448</v>
      </c>
      <c r="I699" t="str">
        <f t="shared" si="31"/>
        <v>Středočeský</v>
      </c>
      <c r="J699" t="str">
        <f t="shared" si="32"/>
        <v>Středočeský</v>
      </c>
      <c r="K699" t="str">
        <f t="shared" si="33"/>
        <v>Střední Čechy</v>
      </c>
    </row>
    <row r="700" spans="1:11" x14ac:dyDescent="0.25">
      <c r="A700">
        <v>533548</v>
      </c>
      <c r="B700" t="s">
        <v>3627</v>
      </c>
      <c r="C700">
        <v>2122</v>
      </c>
      <c r="D700" t="s">
        <v>868</v>
      </c>
      <c r="E700" t="s">
        <v>3451</v>
      </c>
      <c r="F700" t="s">
        <v>3452</v>
      </c>
      <c r="G700" t="s">
        <v>3447</v>
      </c>
      <c r="H700" t="s">
        <v>3448</v>
      </c>
      <c r="I700" t="str">
        <f t="shared" si="31"/>
        <v>Středočeský</v>
      </c>
      <c r="J700" t="str">
        <f t="shared" si="32"/>
        <v>Středočeský</v>
      </c>
      <c r="K700" t="str">
        <f t="shared" si="33"/>
        <v>Střední Čechy</v>
      </c>
    </row>
    <row r="701" spans="1:11" x14ac:dyDescent="0.25">
      <c r="A701">
        <v>533556</v>
      </c>
      <c r="B701" t="s">
        <v>3777</v>
      </c>
      <c r="C701">
        <v>2110</v>
      </c>
      <c r="D701" t="s">
        <v>3460</v>
      </c>
      <c r="E701" t="s">
        <v>3461</v>
      </c>
      <c r="F701" t="s">
        <v>3460</v>
      </c>
      <c r="G701" t="s">
        <v>3447</v>
      </c>
      <c r="H701" t="s">
        <v>3448</v>
      </c>
      <c r="I701" t="str">
        <f t="shared" si="31"/>
        <v>Středočeský</v>
      </c>
      <c r="J701" t="str">
        <f t="shared" si="32"/>
        <v>Středočeský</v>
      </c>
      <c r="K701" t="str">
        <f t="shared" si="33"/>
        <v>Střední Čechy</v>
      </c>
    </row>
    <row r="702" spans="1:11" x14ac:dyDescent="0.25">
      <c r="A702">
        <v>533564</v>
      </c>
      <c r="B702" t="s">
        <v>3778</v>
      </c>
      <c r="C702">
        <v>2122</v>
      </c>
      <c r="D702" t="s">
        <v>868</v>
      </c>
      <c r="E702" t="s">
        <v>3451</v>
      </c>
      <c r="F702" t="s">
        <v>3452</v>
      </c>
      <c r="G702" t="s">
        <v>3447</v>
      </c>
      <c r="H702" t="s">
        <v>3448</v>
      </c>
      <c r="I702" t="str">
        <f t="shared" si="31"/>
        <v>Středočeský</v>
      </c>
      <c r="J702" t="str">
        <f t="shared" si="32"/>
        <v>Středočeský</v>
      </c>
      <c r="K702" t="str">
        <f t="shared" si="33"/>
        <v>Střední Čechy</v>
      </c>
    </row>
    <row r="703" spans="1:11" x14ac:dyDescent="0.25">
      <c r="A703">
        <v>533572</v>
      </c>
      <c r="B703" t="s">
        <v>3779</v>
      </c>
      <c r="C703">
        <v>2110</v>
      </c>
      <c r="D703" t="s">
        <v>3460</v>
      </c>
      <c r="E703" t="s">
        <v>3461</v>
      </c>
      <c r="F703" t="s">
        <v>3460</v>
      </c>
      <c r="G703" t="s">
        <v>3447</v>
      </c>
      <c r="H703" t="s">
        <v>3448</v>
      </c>
      <c r="I703" t="str">
        <f t="shared" si="31"/>
        <v>Středočeský</v>
      </c>
      <c r="J703" t="str">
        <f t="shared" si="32"/>
        <v>Středočeský</v>
      </c>
      <c r="K703" t="str">
        <f t="shared" si="33"/>
        <v>Střední Čechy</v>
      </c>
    </row>
    <row r="704" spans="1:11" x14ac:dyDescent="0.25">
      <c r="A704">
        <v>533581</v>
      </c>
      <c r="B704" t="s">
        <v>3780</v>
      </c>
      <c r="C704">
        <v>2110</v>
      </c>
      <c r="D704" t="s">
        <v>3460</v>
      </c>
      <c r="E704" t="s">
        <v>3461</v>
      </c>
      <c r="F704" t="s">
        <v>3460</v>
      </c>
      <c r="G704" t="s">
        <v>3447</v>
      </c>
      <c r="H704" t="s">
        <v>3448</v>
      </c>
      <c r="I704" t="str">
        <f t="shared" si="31"/>
        <v>Středočeský</v>
      </c>
      <c r="J704" t="str">
        <f t="shared" si="32"/>
        <v>Středočeský</v>
      </c>
      <c r="K704" t="str">
        <f t="shared" si="33"/>
        <v>Střední Čechy</v>
      </c>
    </row>
    <row r="705" spans="1:11" x14ac:dyDescent="0.25">
      <c r="A705">
        <v>533599</v>
      </c>
      <c r="B705" t="s">
        <v>3781</v>
      </c>
      <c r="C705">
        <v>2110</v>
      </c>
      <c r="D705" t="s">
        <v>3460</v>
      </c>
      <c r="E705" t="s">
        <v>3461</v>
      </c>
      <c r="F705" t="s">
        <v>3460</v>
      </c>
      <c r="G705" t="s">
        <v>3447</v>
      </c>
      <c r="H705" t="s">
        <v>3448</v>
      </c>
      <c r="I705" t="str">
        <f t="shared" si="31"/>
        <v>Středočeský</v>
      </c>
      <c r="J705" t="str">
        <f t="shared" si="32"/>
        <v>Středočeský</v>
      </c>
      <c r="K705" t="str">
        <f t="shared" si="33"/>
        <v>Střední Čechy</v>
      </c>
    </row>
    <row r="706" spans="1:11" x14ac:dyDescent="0.25">
      <c r="A706">
        <v>533602</v>
      </c>
      <c r="B706" t="s">
        <v>3782</v>
      </c>
      <c r="C706">
        <v>2102</v>
      </c>
      <c r="D706" t="s">
        <v>3579</v>
      </c>
      <c r="E706" t="s">
        <v>3580</v>
      </c>
      <c r="F706" t="s">
        <v>3579</v>
      </c>
      <c r="G706" t="s">
        <v>3447</v>
      </c>
      <c r="H706" t="s">
        <v>3448</v>
      </c>
      <c r="I706" t="str">
        <f t="shared" si="31"/>
        <v>Středočeský</v>
      </c>
      <c r="J706" t="str">
        <f t="shared" si="32"/>
        <v>Středočeský</v>
      </c>
      <c r="K706" t="str">
        <f t="shared" si="33"/>
        <v>Střední Čechy</v>
      </c>
    </row>
    <row r="707" spans="1:11" x14ac:dyDescent="0.25">
      <c r="A707">
        <v>533611</v>
      </c>
      <c r="B707" t="s">
        <v>3783</v>
      </c>
      <c r="C707">
        <v>2106</v>
      </c>
      <c r="D707" t="s">
        <v>3468</v>
      </c>
      <c r="E707" t="s">
        <v>3461</v>
      </c>
      <c r="F707" t="s">
        <v>3460</v>
      </c>
      <c r="G707" t="s">
        <v>3447</v>
      </c>
      <c r="H707" t="s">
        <v>3448</v>
      </c>
      <c r="I707" t="str">
        <f t="shared" si="31"/>
        <v>Středočeský</v>
      </c>
      <c r="J707" t="str">
        <f t="shared" si="32"/>
        <v>Středočeský</v>
      </c>
      <c r="K707" t="str">
        <f t="shared" si="33"/>
        <v>Střední Čechy</v>
      </c>
    </row>
    <row r="708" spans="1:11" x14ac:dyDescent="0.25">
      <c r="A708">
        <v>533629</v>
      </c>
      <c r="B708" t="s">
        <v>1577</v>
      </c>
      <c r="C708">
        <v>2110</v>
      </c>
      <c r="D708" t="s">
        <v>3460</v>
      </c>
      <c r="E708" t="s">
        <v>3461</v>
      </c>
      <c r="F708" t="s">
        <v>3460</v>
      </c>
      <c r="G708" t="s">
        <v>3447</v>
      </c>
      <c r="H708" t="s">
        <v>3448</v>
      </c>
      <c r="I708" t="str">
        <f t="shared" ref="I708:I771" si="34">LEFT(H708, FIND(" ", H708 &amp; " ") - 1)</f>
        <v>Středočeský</v>
      </c>
      <c r="J708" t="str">
        <f t="shared" ref="J708:J771" si="35">IF(LEFT(H708,4)="Kraj", MID(H708, FIND(" ", H708)+1, LEN(H708) - FIND(" ", H708)), LEFT(H708, FIND(" ", H708 &amp; " ") - 1))</f>
        <v>Středočeský</v>
      </c>
      <c r="K708" t="str">
        <f t="shared" ref="K708:K771" si="36">_xlfn.XLOOKUP(H708,$N$33:$N$46,$M$33:$M$46)</f>
        <v>Střední Čechy</v>
      </c>
    </row>
    <row r="709" spans="1:11" x14ac:dyDescent="0.25">
      <c r="A709">
        <v>533637</v>
      </c>
      <c r="B709" t="s">
        <v>3784</v>
      </c>
      <c r="C709">
        <v>2110</v>
      </c>
      <c r="D709" t="s">
        <v>3460</v>
      </c>
      <c r="E709" t="s">
        <v>3461</v>
      </c>
      <c r="F709" t="s">
        <v>3460</v>
      </c>
      <c r="G709" t="s">
        <v>3447</v>
      </c>
      <c r="H709" t="s">
        <v>3448</v>
      </c>
      <c r="I709" t="str">
        <f t="shared" si="34"/>
        <v>Středočeský</v>
      </c>
      <c r="J709" t="str">
        <f t="shared" si="35"/>
        <v>Středočeský</v>
      </c>
      <c r="K709" t="str">
        <f t="shared" si="36"/>
        <v>Střední Čechy</v>
      </c>
    </row>
    <row r="710" spans="1:11" x14ac:dyDescent="0.25">
      <c r="A710">
        <v>533645</v>
      </c>
      <c r="B710" t="s">
        <v>3785</v>
      </c>
      <c r="C710">
        <v>2110</v>
      </c>
      <c r="D710" t="s">
        <v>3460</v>
      </c>
      <c r="E710" t="s">
        <v>3461</v>
      </c>
      <c r="F710" t="s">
        <v>3460</v>
      </c>
      <c r="G710" t="s">
        <v>3447</v>
      </c>
      <c r="H710" t="s">
        <v>3448</v>
      </c>
      <c r="I710" t="str">
        <f t="shared" si="34"/>
        <v>Středočeský</v>
      </c>
      <c r="J710" t="str">
        <f t="shared" si="35"/>
        <v>Středočeský</v>
      </c>
      <c r="K710" t="str">
        <f t="shared" si="36"/>
        <v>Střední Čechy</v>
      </c>
    </row>
    <row r="711" spans="1:11" x14ac:dyDescent="0.25">
      <c r="A711">
        <v>533653</v>
      </c>
      <c r="B711" t="s">
        <v>3786</v>
      </c>
      <c r="C711">
        <v>2110</v>
      </c>
      <c r="D711" t="s">
        <v>3460</v>
      </c>
      <c r="E711" t="s">
        <v>3461</v>
      </c>
      <c r="F711" t="s">
        <v>3460</v>
      </c>
      <c r="G711" t="s">
        <v>3447</v>
      </c>
      <c r="H711" t="s">
        <v>3448</v>
      </c>
      <c r="I711" t="str">
        <f t="shared" si="34"/>
        <v>Středočeský</v>
      </c>
      <c r="J711" t="str">
        <f t="shared" si="35"/>
        <v>Středočeský</v>
      </c>
      <c r="K711" t="str">
        <f t="shared" si="36"/>
        <v>Střední Čechy</v>
      </c>
    </row>
    <row r="712" spans="1:11" x14ac:dyDescent="0.25">
      <c r="A712">
        <v>533661</v>
      </c>
      <c r="B712" t="s">
        <v>3787</v>
      </c>
      <c r="C712">
        <v>2106</v>
      </c>
      <c r="D712" t="s">
        <v>3468</v>
      </c>
      <c r="E712" t="s">
        <v>3461</v>
      </c>
      <c r="F712" t="s">
        <v>3460</v>
      </c>
      <c r="G712" t="s">
        <v>3447</v>
      </c>
      <c r="H712" t="s">
        <v>3448</v>
      </c>
      <c r="I712" t="str">
        <f t="shared" si="34"/>
        <v>Středočeský</v>
      </c>
      <c r="J712" t="str">
        <f t="shared" si="35"/>
        <v>Středočeský</v>
      </c>
      <c r="K712" t="str">
        <f t="shared" si="36"/>
        <v>Střední Čechy</v>
      </c>
    </row>
    <row r="713" spans="1:11" x14ac:dyDescent="0.25">
      <c r="A713">
        <v>533670</v>
      </c>
      <c r="B713" t="s">
        <v>3788</v>
      </c>
      <c r="C713">
        <v>2102</v>
      </c>
      <c r="D713" t="s">
        <v>3579</v>
      </c>
      <c r="E713" t="s">
        <v>3580</v>
      </c>
      <c r="F713" t="s">
        <v>3579</v>
      </c>
      <c r="G713" t="s">
        <v>3447</v>
      </c>
      <c r="H713" t="s">
        <v>3448</v>
      </c>
      <c r="I713" t="str">
        <f t="shared" si="34"/>
        <v>Středočeský</v>
      </c>
      <c r="J713" t="str">
        <f t="shared" si="35"/>
        <v>Středočeský</v>
      </c>
      <c r="K713" t="str">
        <f t="shared" si="36"/>
        <v>Střední Čechy</v>
      </c>
    </row>
    <row r="714" spans="1:11" x14ac:dyDescent="0.25">
      <c r="A714">
        <v>533688</v>
      </c>
      <c r="B714" t="s">
        <v>2398</v>
      </c>
      <c r="C714">
        <v>7111</v>
      </c>
      <c r="D714" t="s">
        <v>2275</v>
      </c>
      <c r="E714" t="s">
        <v>2276</v>
      </c>
      <c r="F714" t="s">
        <v>2275</v>
      </c>
      <c r="G714" t="s">
        <v>2277</v>
      </c>
      <c r="H714" t="s">
        <v>2278</v>
      </c>
      <c r="I714" t="str">
        <f t="shared" si="34"/>
        <v>Olomoucký</v>
      </c>
      <c r="J714" t="str">
        <f t="shared" si="35"/>
        <v>Olomoucký</v>
      </c>
      <c r="K714" t="str">
        <f t="shared" si="36"/>
        <v>Střední Morava</v>
      </c>
    </row>
    <row r="715" spans="1:11" x14ac:dyDescent="0.25">
      <c r="A715">
        <v>533696</v>
      </c>
      <c r="B715" t="s">
        <v>3789</v>
      </c>
      <c r="C715">
        <v>2110</v>
      </c>
      <c r="D715" t="s">
        <v>3460</v>
      </c>
      <c r="E715" t="s">
        <v>3461</v>
      </c>
      <c r="F715" t="s">
        <v>3460</v>
      </c>
      <c r="G715" t="s">
        <v>3447</v>
      </c>
      <c r="H715" t="s">
        <v>3448</v>
      </c>
      <c r="I715" t="str">
        <f t="shared" si="34"/>
        <v>Středočeský</v>
      </c>
      <c r="J715" t="str">
        <f t="shared" si="35"/>
        <v>Středočeský</v>
      </c>
      <c r="K715" t="str">
        <f t="shared" si="36"/>
        <v>Střední Čechy</v>
      </c>
    </row>
    <row r="716" spans="1:11" x14ac:dyDescent="0.25">
      <c r="A716">
        <v>533700</v>
      </c>
      <c r="B716" t="s">
        <v>3790</v>
      </c>
      <c r="C716">
        <v>2110</v>
      </c>
      <c r="D716" t="s">
        <v>3460</v>
      </c>
      <c r="E716" t="s">
        <v>3461</v>
      </c>
      <c r="F716" t="s">
        <v>3460</v>
      </c>
      <c r="G716" t="s">
        <v>3447</v>
      </c>
      <c r="H716" t="s">
        <v>3448</v>
      </c>
      <c r="I716" t="str">
        <f t="shared" si="34"/>
        <v>Středočeský</v>
      </c>
      <c r="J716" t="str">
        <f t="shared" si="35"/>
        <v>Středočeský</v>
      </c>
      <c r="K716" t="str">
        <f t="shared" si="36"/>
        <v>Střední Čechy</v>
      </c>
    </row>
    <row r="717" spans="1:11" x14ac:dyDescent="0.25">
      <c r="A717">
        <v>533718</v>
      </c>
      <c r="B717" t="s">
        <v>3791</v>
      </c>
      <c r="C717">
        <v>2122</v>
      </c>
      <c r="D717" t="s">
        <v>868</v>
      </c>
      <c r="E717" t="s">
        <v>3451</v>
      </c>
      <c r="F717" t="s">
        <v>3452</v>
      </c>
      <c r="G717" t="s">
        <v>3447</v>
      </c>
      <c r="H717" t="s">
        <v>3448</v>
      </c>
      <c r="I717" t="str">
        <f t="shared" si="34"/>
        <v>Středočeský</v>
      </c>
      <c r="J717" t="str">
        <f t="shared" si="35"/>
        <v>Středočeský</v>
      </c>
      <c r="K717" t="str">
        <f t="shared" si="36"/>
        <v>Střední Čechy</v>
      </c>
    </row>
    <row r="718" spans="1:11" x14ac:dyDescent="0.25">
      <c r="A718">
        <v>533726</v>
      </c>
      <c r="B718" t="s">
        <v>2857</v>
      </c>
      <c r="C718">
        <v>2110</v>
      </c>
      <c r="D718" t="s">
        <v>3460</v>
      </c>
      <c r="E718" t="s">
        <v>3461</v>
      </c>
      <c r="F718" t="s">
        <v>3460</v>
      </c>
      <c r="G718" t="s">
        <v>3447</v>
      </c>
      <c r="H718" t="s">
        <v>3448</v>
      </c>
      <c r="I718" t="str">
        <f t="shared" si="34"/>
        <v>Středočeský</v>
      </c>
      <c r="J718" t="str">
        <f t="shared" si="35"/>
        <v>Středočeský</v>
      </c>
      <c r="K718" t="str">
        <f t="shared" si="36"/>
        <v>Střední Čechy</v>
      </c>
    </row>
    <row r="719" spans="1:11" x14ac:dyDescent="0.25">
      <c r="A719">
        <v>533734</v>
      </c>
      <c r="B719" t="s">
        <v>3792</v>
      </c>
      <c r="C719">
        <v>2106</v>
      </c>
      <c r="D719" t="s">
        <v>3468</v>
      </c>
      <c r="E719" t="s">
        <v>3461</v>
      </c>
      <c r="F719" t="s">
        <v>3460</v>
      </c>
      <c r="G719" t="s">
        <v>3447</v>
      </c>
      <c r="H719" t="s">
        <v>3448</v>
      </c>
      <c r="I719" t="str">
        <f t="shared" si="34"/>
        <v>Středočeský</v>
      </c>
      <c r="J719" t="str">
        <f t="shared" si="35"/>
        <v>Středočeský</v>
      </c>
      <c r="K719" t="str">
        <f t="shared" si="36"/>
        <v>Střední Čechy</v>
      </c>
    </row>
    <row r="720" spans="1:11" x14ac:dyDescent="0.25">
      <c r="A720">
        <v>533742</v>
      </c>
      <c r="B720" t="s">
        <v>3793</v>
      </c>
      <c r="C720">
        <v>2110</v>
      </c>
      <c r="D720" t="s">
        <v>3460</v>
      </c>
      <c r="E720" t="s">
        <v>3461</v>
      </c>
      <c r="F720" t="s">
        <v>3460</v>
      </c>
      <c r="G720" t="s">
        <v>3447</v>
      </c>
      <c r="H720" t="s">
        <v>3448</v>
      </c>
      <c r="I720" t="str">
        <f t="shared" si="34"/>
        <v>Středočeský</v>
      </c>
      <c r="J720" t="str">
        <f t="shared" si="35"/>
        <v>Středočeský</v>
      </c>
      <c r="K720" t="str">
        <f t="shared" si="36"/>
        <v>Střední Čechy</v>
      </c>
    </row>
    <row r="721" spans="1:11" x14ac:dyDescent="0.25">
      <c r="A721">
        <v>533751</v>
      </c>
      <c r="B721" t="s">
        <v>3794</v>
      </c>
      <c r="C721">
        <v>2110</v>
      </c>
      <c r="D721" t="s">
        <v>3460</v>
      </c>
      <c r="E721" t="s">
        <v>3461</v>
      </c>
      <c r="F721" t="s">
        <v>3460</v>
      </c>
      <c r="G721" t="s">
        <v>3447</v>
      </c>
      <c r="H721" t="s">
        <v>3448</v>
      </c>
      <c r="I721" t="str">
        <f t="shared" si="34"/>
        <v>Středočeský</v>
      </c>
      <c r="J721" t="str">
        <f t="shared" si="35"/>
        <v>Středočeský</v>
      </c>
      <c r="K721" t="str">
        <f t="shared" si="36"/>
        <v>Střední Čechy</v>
      </c>
    </row>
    <row r="722" spans="1:11" x14ac:dyDescent="0.25">
      <c r="A722">
        <v>533769</v>
      </c>
      <c r="B722" t="s">
        <v>3795</v>
      </c>
      <c r="C722">
        <v>2110</v>
      </c>
      <c r="D722" t="s">
        <v>3460</v>
      </c>
      <c r="E722" t="s">
        <v>3461</v>
      </c>
      <c r="F722" t="s">
        <v>3460</v>
      </c>
      <c r="G722" t="s">
        <v>3447</v>
      </c>
      <c r="H722" t="s">
        <v>3448</v>
      </c>
      <c r="I722" t="str">
        <f t="shared" si="34"/>
        <v>Středočeský</v>
      </c>
      <c r="J722" t="str">
        <f t="shared" si="35"/>
        <v>Středočeský</v>
      </c>
      <c r="K722" t="str">
        <f t="shared" si="36"/>
        <v>Střední Čechy</v>
      </c>
    </row>
    <row r="723" spans="1:11" x14ac:dyDescent="0.25">
      <c r="A723">
        <v>533777</v>
      </c>
      <c r="B723" t="s">
        <v>3796</v>
      </c>
      <c r="C723">
        <v>2106</v>
      </c>
      <c r="D723" t="s">
        <v>3468</v>
      </c>
      <c r="E723" t="s">
        <v>3461</v>
      </c>
      <c r="F723" t="s">
        <v>3460</v>
      </c>
      <c r="G723" t="s">
        <v>3447</v>
      </c>
      <c r="H723" t="s">
        <v>3448</v>
      </c>
      <c r="I723" t="str">
        <f t="shared" si="34"/>
        <v>Středočeský</v>
      </c>
      <c r="J723" t="str">
        <f t="shared" si="35"/>
        <v>Středočeský</v>
      </c>
      <c r="K723" t="str">
        <f t="shared" si="36"/>
        <v>Střední Čechy</v>
      </c>
    </row>
    <row r="724" spans="1:11" x14ac:dyDescent="0.25">
      <c r="A724">
        <v>533785</v>
      </c>
      <c r="B724" t="s">
        <v>3797</v>
      </c>
      <c r="C724">
        <v>2106</v>
      </c>
      <c r="D724" t="s">
        <v>3468</v>
      </c>
      <c r="E724" t="s">
        <v>3461</v>
      </c>
      <c r="F724" t="s">
        <v>3460</v>
      </c>
      <c r="G724" t="s">
        <v>3447</v>
      </c>
      <c r="H724" t="s">
        <v>3448</v>
      </c>
      <c r="I724" t="str">
        <f t="shared" si="34"/>
        <v>Středočeský</v>
      </c>
      <c r="J724" t="str">
        <f t="shared" si="35"/>
        <v>Středočeský</v>
      </c>
      <c r="K724" t="str">
        <f t="shared" si="36"/>
        <v>Střední Čechy</v>
      </c>
    </row>
    <row r="725" spans="1:11" x14ac:dyDescent="0.25">
      <c r="A725">
        <v>533793</v>
      </c>
      <c r="B725" t="s">
        <v>3798</v>
      </c>
      <c r="C725">
        <v>2102</v>
      </c>
      <c r="D725" t="s">
        <v>3579</v>
      </c>
      <c r="E725" t="s">
        <v>3580</v>
      </c>
      <c r="F725" t="s">
        <v>3579</v>
      </c>
      <c r="G725" t="s">
        <v>3447</v>
      </c>
      <c r="H725" t="s">
        <v>3448</v>
      </c>
      <c r="I725" t="str">
        <f t="shared" si="34"/>
        <v>Středočeský</v>
      </c>
      <c r="J725" t="str">
        <f t="shared" si="35"/>
        <v>Středočeský</v>
      </c>
      <c r="K725" t="str">
        <f t="shared" si="36"/>
        <v>Střední Čechy</v>
      </c>
    </row>
    <row r="726" spans="1:11" x14ac:dyDescent="0.25">
      <c r="A726">
        <v>533807</v>
      </c>
      <c r="B726" t="s">
        <v>3799</v>
      </c>
      <c r="C726">
        <v>2110</v>
      </c>
      <c r="D726" t="s">
        <v>3460</v>
      </c>
      <c r="E726" t="s">
        <v>3461</v>
      </c>
      <c r="F726" t="s">
        <v>3460</v>
      </c>
      <c r="G726" t="s">
        <v>3447</v>
      </c>
      <c r="H726" t="s">
        <v>3448</v>
      </c>
      <c r="I726" t="str">
        <f t="shared" si="34"/>
        <v>Středočeský</v>
      </c>
      <c r="J726" t="str">
        <f t="shared" si="35"/>
        <v>Středočeský</v>
      </c>
      <c r="K726" t="str">
        <f t="shared" si="36"/>
        <v>Střední Čechy</v>
      </c>
    </row>
    <row r="727" spans="1:11" x14ac:dyDescent="0.25">
      <c r="A727">
        <v>533815</v>
      </c>
      <c r="B727" t="s">
        <v>3800</v>
      </c>
      <c r="C727">
        <v>2110</v>
      </c>
      <c r="D727" t="s">
        <v>3460</v>
      </c>
      <c r="E727" t="s">
        <v>3461</v>
      </c>
      <c r="F727" t="s">
        <v>3460</v>
      </c>
      <c r="G727" t="s">
        <v>3447</v>
      </c>
      <c r="H727" t="s">
        <v>3448</v>
      </c>
      <c r="I727" t="str">
        <f t="shared" si="34"/>
        <v>Středočeský</v>
      </c>
      <c r="J727" t="str">
        <f t="shared" si="35"/>
        <v>Středočeský</v>
      </c>
      <c r="K727" t="str">
        <f t="shared" si="36"/>
        <v>Střední Čechy</v>
      </c>
    </row>
    <row r="728" spans="1:11" x14ac:dyDescent="0.25">
      <c r="A728">
        <v>533823</v>
      </c>
      <c r="B728" t="s">
        <v>3801</v>
      </c>
      <c r="C728">
        <v>2110</v>
      </c>
      <c r="D728" t="s">
        <v>3460</v>
      </c>
      <c r="E728" t="s">
        <v>3461</v>
      </c>
      <c r="F728" t="s">
        <v>3460</v>
      </c>
      <c r="G728" t="s">
        <v>3447</v>
      </c>
      <c r="H728" t="s">
        <v>3448</v>
      </c>
      <c r="I728" t="str">
        <f t="shared" si="34"/>
        <v>Středočeský</v>
      </c>
      <c r="J728" t="str">
        <f t="shared" si="35"/>
        <v>Středočeský</v>
      </c>
      <c r="K728" t="str">
        <f t="shared" si="36"/>
        <v>Střední Čechy</v>
      </c>
    </row>
    <row r="729" spans="1:11" x14ac:dyDescent="0.25">
      <c r="A729">
        <v>533831</v>
      </c>
      <c r="B729" t="s">
        <v>3802</v>
      </c>
      <c r="C729">
        <v>2110</v>
      </c>
      <c r="D729" t="s">
        <v>3460</v>
      </c>
      <c r="E729" t="s">
        <v>3461</v>
      </c>
      <c r="F729" t="s">
        <v>3460</v>
      </c>
      <c r="G729" t="s">
        <v>3447</v>
      </c>
      <c r="H729" t="s">
        <v>3448</v>
      </c>
      <c r="I729" t="str">
        <f t="shared" si="34"/>
        <v>Středočeský</v>
      </c>
      <c r="J729" t="str">
        <f t="shared" si="35"/>
        <v>Středočeský</v>
      </c>
      <c r="K729" t="str">
        <f t="shared" si="36"/>
        <v>Střední Čechy</v>
      </c>
    </row>
    <row r="730" spans="1:11" x14ac:dyDescent="0.25">
      <c r="A730">
        <v>533840</v>
      </c>
      <c r="B730" t="s">
        <v>3803</v>
      </c>
      <c r="C730">
        <v>2110</v>
      </c>
      <c r="D730" t="s">
        <v>3460</v>
      </c>
      <c r="E730" t="s">
        <v>3461</v>
      </c>
      <c r="F730" t="s">
        <v>3460</v>
      </c>
      <c r="G730" t="s">
        <v>3447</v>
      </c>
      <c r="H730" t="s">
        <v>3448</v>
      </c>
      <c r="I730" t="str">
        <f t="shared" si="34"/>
        <v>Středočeský</v>
      </c>
      <c r="J730" t="str">
        <f t="shared" si="35"/>
        <v>Středočeský</v>
      </c>
      <c r="K730" t="str">
        <f t="shared" si="36"/>
        <v>Střední Čechy</v>
      </c>
    </row>
    <row r="731" spans="1:11" x14ac:dyDescent="0.25">
      <c r="A731">
        <v>533858</v>
      </c>
      <c r="B731" t="s">
        <v>3804</v>
      </c>
      <c r="C731">
        <v>2110</v>
      </c>
      <c r="D731" t="s">
        <v>3460</v>
      </c>
      <c r="E731" t="s">
        <v>3461</v>
      </c>
      <c r="F731" t="s">
        <v>3460</v>
      </c>
      <c r="G731" t="s">
        <v>3447</v>
      </c>
      <c r="H731" t="s">
        <v>3448</v>
      </c>
      <c r="I731" t="str">
        <f t="shared" si="34"/>
        <v>Středočeský</v>
      </c>
      <c r="J731" t="str">
        <f t="shared" si="35"/>
        <v>Středočeský</v>
      </c>
      <c r="K731" t="str">
        <f t="shared" si="36"/>
        <v>Střední Čechy</v>
      </c>
    </row>
    <row r="732" spans="1:11" x14ac:dyDescent="0.25">
      <c r="A732">
        <v>533866</v>
      </c>
      <c r="B732" t="s">
        <v>3805</v>
      </c>
      <c r="C732">
        <v>2106</v>
      </c>
      <c r="D732" t="s">
        <v>3468</v>
      </c>
      <c r="E732" t="s">
        <v>3461</v>
      </c>
      <c r="F732" t="s">
        <v>3460</v>
      </c>
      <c r="G732" t="s">
        <v>3447</v>
      </c>
      <c r="H732" t="s">
        <v>3448</v>
      </c>
      <c r="I732" t="str">
        <f t="shared" si="34"/>
        <v>Středočeský</v>
      </c>
      <c r="J732" t="str">
        <f t="shared" si="35"/>
        <v>Středočeský</v>
      </c>
      <c r="K732" t="str">
        <f t="shared" si="36"/>
        <v>Střední Čechy</v>
      </c>
    </row>
    <row r="733" spans="1:11" x14ac:dyDescent="0.25">
      <c r="A733">
        <v>533874</v>
      </c>
      <c r="B733" t="s">
        <v>3806</v>
      </c>
      <c r="C733">
        <v>2122</v>
      </c>
      <c r="D733" t="s">
        <v>868</v>
      </c>
      <c r="E733" t="s">
        <v>3451</v>
      </c>
      <c r="F733" t="s">
        <v>3452</v>
      </c>
      <c r="G733" t="s">
        <v>3447</v>
      </c>
      <c r="H733" t="s">
        <v>3448</v>
      </c>
      <c r="I733" t="str">
        <f t="shared" si="34"/>
        <v>Středočeský</v>
      </c>
      <c r="J733" t="str">
        <f t="shared" si="35"/>
        <v>Středočeský</v>
      </c>
      <c r="K733" t="str">
        <f t="shared" si="36"/>
        <v>Střední Čechy</v>
      </c>
    </row>
    <row r="734" spans="1:11" x14ac:dyDescent="0.25">
      <c r="A734">
        <v>533882</v>
      </c>
      <c r="B734" t="s">
        <v>3807</v>
      </c>
      <c r="C734">
        <v>2110</v>
      </c>
      <c r="D734" t="s">
        <v>3460</v>
      </c>
      <c r="E734" t="s">
        <v>3461</v>
      </c>
      <c r="F734" t="s">
        <v>3460</v>
      </c>
      <c r="G734" t="s">
        <v>3447</v>
      </c>
      <c r="H734" t="s">
        <v>3448</v>
      </c>
      <c r="I734" t="str">
        <f t="shared" si="34"/>
        <v>Středočeský</v>
      </c>
      <c r="J734" t="str">
        <f t="shared" si="35"/>
        <v>Středočeský</v>
      </c>
      <c r="K734" t="str">
        <f t="shared" si="36"/>
        <v>Střední Čechy</v>
      </c>
    </row>
    <row r="735" spans="1:11" x14ac:dyDescent="0.25">
      <c r="A735">
        <v>533891</v>
      </c>
      <c r="B735" t="s">
        <v>3808</v>
      </c>
      <c r="C735">
        <v>2110</v>
      </c>
      <c r="D735" t="s">
        <v>3460</v>
      </c>
      <c r="E735" t="s">
        <v>3461</v>
      </c>
      <c r="F735" t="s">
        <v>3460</v>
      </c>
      <c r="G735" t="s">
        <v>3447</v>
      </c>
      <c r="H735" t="s">
        <v>3448</v>
      </c>
      <c r="I735" t="str">
        <f t="shared" si="34"/>
        <v>Středočeský</v>
      </c>
      <c r="J735" t="str">
        <f t="shared" si="35"/>
        <v>Středočeský</v>
      </c>
      <c r="K735" t="str">
        <f t="shared" si="36"/>
        <v>Střední Čechy</v>
      </c>
    </row>
    <row r="736" spans="1:11" x14ac:dyDescent="0.25">
      <c r="A736">
        <v>533904</v>
      </c>
      <c r="B736" t="s">
        <v>3809</v>
      </c>
      <c r="C736">
        <v>2122</v>
      </c>
      <c r="D736" t="s">
        <v>868</v>
      </c>
      <c r="E736" t="s">
        <v>3451</v>
      </c>
      <c r="F736" t="s">
        <v>3452</v>
      </c>
      <c r="G736" t="s">
        <v>3447</v>
      </c>
      <c r="H736" t="s">
        <v>3448</v>
      </c>
      <c r="I736" t="str">
        <f t="shared" si="34"/>
        <v>Středočeský</v>
      </c>
      <c r="J736" t="str">
        <f t="shared" si="35"/>
        <v>Středočeský</v>
      </c>
      <c r="K736" t="str">
        <f t="shared" si="36"/>
        <v>Střední Čechy</v>
      </c>
    </row>
    <row r="737" spans="1:11" x14ac:dyDescent="0.25">
      <c r="A737">
        <v>533912</v>
      </c>
      <c r="B737" t="s">
        <v>3810</v>
      </c>
      <c r="C737">
        <v>2102</v>
      </c>
      <c r="D737" t="s">
        <v>3579</v>
      </c>
      <c r="E737" t="s">
        <v>3580</v>
      </c>
      <c r="F737" t="s">
        <v>3579</v>
      </c>
      <c r="G737" t="s">
        <v>3447</v>
      </c>
      <c r="H737" t="s">
        <v>3448</v>
      </c>
      <c r="I737" t="str">
        <f t="shared" si="34"/>
        <v>Středočeský</v>
      </c>
      <c r="J737" t="str">
        <f t="shared" si="35"/>
        <v>Středočeský</v>
      </c>
      <c r="K737" t="str">
        <f t="shared" si="36"/>
        <v>Střední Čechy</v>
      </c>
    </row>
    <row r="738" spans="1:11" x14ac:dyDescent="0.25">
      <c r="A738">
        <v>533921</v>
      </c>
      <c r="B738" t="s">
        <v>3811</v>
      </c>
      <c r="C738">
        <v>2110</v>
      </c>
      <c r="D738" t="s">
        <v>3460</v>
      </c>
      <c r="E738" t="s">
        <v>3461</v>
      </c>
      <c r="F738" t="s">
        <v>3460</v>
      </c>
      <c r="G738" t="s">
        <v>3447</v>
      </c>
      <c r="H738" t="s">
        <v>3448</v>
      </c>
      <c r="I738" t="str">
        <f t="shared" si="34"/>
        <v>Středočeský</v>
      </c>
      <c r="J738" t="str">
        <f t="shared" si="35"/>
        <v>Středočeský</v>
      </c>
      <c r="K738" t="str">
        <f t="shared" si="36"/>
        <v>Střední Čechy</v>
      </c>
    </row>
    <row r="739" spans="1:11" x14ac:dyDescent="0.25">
      <c r="A739">
        <v>533939</v>
      </c>
      <c r="B739" t="s">
        <v>3812</v>
      </c>
      <c r="C739">
        <v>2108</v>
      </c>
      <c r="D739" t="s">
        <v>3583</v>
      </c>
      <c r="E739" t="s">
        <v>3580</v>
      </c>
      <c r="F739" t="s">
        <v>3579</v>
      </c>
      <c r="G739" t="s">
        <v>3447</v>
      </c>
      <c r="H739" t="s">
        <v>3448</v>
      </c>
      <c r="I739" t="str">
        <f t="shared" si="34"/>
        <v>Středočeský</v>
      </c>
      <c r="J739" t="str">
        <f t="shared" si="35"/>
        <v>Středočeský</v>
      </c>
      <c r="K739" t="str">
        <f t="shared" si="36"/>
        <v>Střední Čechy</v>
      </c>
    </row>
    <row r="740" spans="1:11" x14ac:dyDescent="0.25">
      <c r="A740">
        <v>533947</v>
      </c>
      <c r="B740" t="s">
        <v>3813</v>
      </c>
      <c r="C740">
        <v>2110</v>
      </c>
      <c r="D740" t="s">
        <v>3460</v>
      </c>
      <c r="E740" t="s">
        <v>3461</v>
      </c>
      <c r="F740" t="s">
        <v>3460</v>
      </c>
      <c r="G740" t="s">
        <v>3447</v>
      </c>
      <c r="H740" t="s">
        <v>3448</v>
      </c>
      <c r="I740" t="str">
        <f t="shared" si="34"/>
        <v>Středočeský</v>
      </c>
      <c r="J740" t="str">
        <f t="shared" si="35"/>
        <v>Středočeský</v>
      </c>
      <c r="K740" t="str">
        <f t="shared" si="36"/>
        <v>Střední Čechy</v>
      </c>
    </row>
    <row r="741" spans="1:11" x14ac:dyDescent="0.25">
      <c r="A741">
        <v>533955</v>
      </c>
      <c r="B741" t="s">
        <v>3492</v>
      </c>
      <c r="C741">
        <v>2112</v>
      </c>
      <c r="D741" t="s">
        <v>3492</v>
      </c>
      <c r="E741" t="s">
        <v>3491</v>
      </c>
      <c r="F741" t="s">
        <v>3492</v>
      </c>
      <c r="G741" t="s">
        <v>3447</v>
      </c>
      <c r="H741" t="s">
        <v>3448</v>
      </c>
      <c r="I741" t="str">
        <f t="shared" si="34"/>
        <v>Středočeský</v>
      </c>
      <c r="J741" t="str">
        <f t="shared" si="35"/>
        <v>Středočeský</v>
      </c>
      <c r="K741" t="str">
        <f t="shared" si="36"/>
        <v>Střední Čechy</v>
      </c>
    </row>
    <row r="742" spans="1:11" x14ac:dyDescent="0.25">
      <c r="A742">
        <v>533963</v>
      </c>
      <c r="B742" t="s">
        <v>3814</v>
      </c>
      <c r="C742">
        <v>2108</v>
      </c>
      <c r="D742" t="s">
        <v>3583</v>
      </c>
      <c r="E742" t="s">
        <v>3580</v>
      </c>
      <c r="F742" t="s">
        <v>3579</v>
      </c>
      <c r="G742" t="s">
        <v>3447</v>
      </c>
      <c r="H742" t="s">
        <v>3448</v>
      </c>
      <c r="I742" t="str">
        <f t="shared" si="34"/>
        <v>Středočeský</v>
      </c>
      <c r="J742" t="str">
        <f t="shared" si="35"/>
        <v>Středočeský</v>
      </c>
      <c r="K742" t="str">
        <f t="shared" si="36"/>
        <v>Střední Čechy</v>
      </c>
    </row>
    <row r="743" spans="1:11" x14ac:dyDescent="0.25">
      <c r="A743">
        <v>533971</v>
      </c>
      <c r="B743" t="s">
        <v>3815</v>
      </c>
      <c r="C743">
        <v>2104</v>
      </c>
      <c r="D743" t="s">
        <v>3490</v>
      </c>
      <c r="E743" t="s">
        <v>3491</v>
      </c>
      <c r="F743" t="s">
        <v>3492</v>
      </c>
      <c r="G743" t="s">
        <v>3447</v>
      </c>
      <c r="H743" t="s">
        <v>3448</v>
      </c>
      <c r="I743" t="str">
        <f t="shared" si="34"/>
        <v>Středočeský</v>
      </c>
      <c r="J743" t="str">
        <f t="shared" si="35"/>
        <v>Středočeský</v>
      </c>
      <c r="K743" t="str">
        <f t="shared" si="36"/>
        <v>Střední Čechy</v>
      </c>
    </row>
    <row r="744" spans="1:11" x14ac:dyDescent="0.25">
      <c r="A744">
        <v>533980</v>
      </c>
      <c r="B744" t="s">
        <v>3816</v>
      </c>
      <c r="C744">
        <v>2112</v>
      </c>
      <c r="D744" t="s">
        <v>3492</v>
      </c>
      <c r="E744" t="s">
        <v>3491</v>
      </c>
      <c r="F744" t="s">
        <v>3492</v>
      </c>
      <c r="G744" t="s">
        <v>3447</v>
      </c>
      <c r="H744" t="s">
        <v>3448</v>
      </c>
      <c r="I744" t="str">
        <f t="shared" si="34"/>
        <v>Středočeský</v>
      </c>
      <c r="J744" t="str">
        <f t="shared" si="35"/>
        <v>Středočeský</v>
      </c>
      <c r="K744" t="str">
        <f t="shared" si="36"/>
        <v>Střední Čechy</v>
      </c>
    </row>
    <row r="745" spans="1:11" x14ac:dyDescent="0.25">
      <c r="A745">
        <v>533998</v>
      </c>
      <c r="B745" t="s">
        <v>3817</v>
      </c>
      <c r="C745">
        <v>2112</v>
      </c>
      <c r="D745" t="s">
        <v>3492</v>
      </c>
      <c r="E745" t="s">
        <v>3491</v>
      </c>
      <c r="F745" t="s">
        <v>3492</v>
      </c>
      <c r="G745" t="s">
        <v>3447</v>
      </c>
      <c r="H745" t="s">
        <v>3448</v>
      </c>
      <c r="I745" t="str">
        <f t="shared" si="34"/>
        <v>Středočeský</v>
      </c>
      <c r="J745" t="str">
        <f t="shared" si="35"/>
        <v>Středočeský</v>
      </c>
      <c r="K745" t="str">
        <f t="shared" si="36"/>
        <v>Střední Čechy</v>
      </c>
    </row>
    <row r="746" spans="1:11" x14ac:dyDescent="0.25">
      <c r="A746">
        <v>534005</v>
      </c>
      <c r="B746" t="s">
        <v>3490</v>
      </c>
      <c r="C746">
        <v>2104</v>
      </c>
      <c r="D746" t="s">
        <v>3490</v>
      </c>
      <c r="E746" t="s">
        <v>3491</v>
      </c>
      <c r="F746" t="s">
        <v>3492</v>
      </c>
      <c r="G746" t="s">
        <v>3447</v>
      </c>
      <c r="H746" t="s">
        <v>3448</v>
      </c>
      <c r="I746" t="str">
        <f t="shared" si="34"/>
        <v>Středočeský</v>
      </c>
      <c r="J746" t="str">
        <f t="shared" si="35"/>
        <v>Středočeský</v>
      </c>
      <c r="K746" t="str">
        <f t="shared" si="36"/>
        <v>Střední Čechy</v>
      </c>
    </row>
    <row r="747" spans="1:11" x14ac:dyDescent="0.25">
      <c r="A747">
        <v>534013</v>
      </c>
      <c r="B747" t="s">
        <v>3818</v>
      </c>
      <c r="C747">
        <v>2112</v>
      </c>
      <c r="D747" t="s">
        <v>3492</v>
      </c>
      <c r="E747" t="s">
        <v>3491</v>
      </c>
      <c r="F747" t="s">
        <v>3492</v>
      </c>
      <c r="G747" t="s">
        <v>3447</v>
      </c>
      <c r="H747" t="s">
        <v>3448</v>
      </c>
      <c r="I747" t="str">
        <f t="shared" si="34"/>
        <v>Středočeský</v>
      </c>
      <c r="J747" t="str">
        <f t="shared" si="35"/>
        <v>Středočeský</v>
      </c>
      <c r="K747" t="str">
        <f t="shared" si="36"/>
        <v>Střední Čechy</v>
      </c>
    </row>
    <row r="748" spans="1:11" x14ac:dyDescent="0.25">
      <c r="A748">
        <v>534021</v>
      </c>
      <c r="B748" t="s">
        <v>3819</v>
      </c>
      <c r="C748">
        <v>2112</v>
      </c>
      <c r="D748" t="s">
        <v>3492</v>
      </c>
      <c r="E748" t="s">
        <v>3491</v>
      </c>
      <c r="F748" t="s">
        <v>3492</v>
      </c>
      <c r="G748" t="s">
        <v>3447</v>
      </c>
      <c r="H748" t="s">
        <v>3448</v>
      </c>
      <c r="I748" t="str">
        <f t="shared" si="34"/>
        <v>Středočeský</v>
      </c>
      <c r="J748" t="str">
        <f t="shared" si="35"/>
        <v>Středočeský</v>
      </c>
      <c r="K748" t="str">
        <f t="shared" si="36"/>
        <v>Střední Čechy</v>
      </c>
    </row>
    <row r="749" spans="1:11" x14ac:dyDescent="0.25">
      <c r="A749">
        <v>534030</v>
      </c>
      <c r="B749" t="s">
        <v>3820</v>
      </c>
      <c r="C749">
        <v>2112</v>
      </c>
      <c r="D749" t="s">
        <v>3492</v>
      </c>
      <c r="E749" t="s">
        <v>3491</v>
      </c>
      <c r="F749" t="s">
        <v>3492</v>
      </c>
      <c r="G749" t="s">
        <v>3447</v>
      </c>
      <c r="H749" t="s">
        <v>3448</v>
      </c>
      <c r="I749" t="str">
        <f t="shared" si="34"/>
        <v>Středočeský</v>
      </c>
      <c r="J749" t="str">
        <f t="shared" si="35"/>
        <v>Středočeský</v>
      </c>
      <c r="K749" t="str">
        <f t="shared" si="36"/>
        <v>Střední Čechy</v>
      </c>
    </row>
    <row r="750" spans="1:11" x14ac:dyDescent="0.25">
      <c r="A750">
        <v>534048</v>
      </c>
      <c r="B750" t="s">
        <v>3821</v>
      </c>
      <c r="C750">
        <v>2108</v>
      </c>
      <c r="D750" t="s">
        <v>3583</v>
      </c>
      <c r="E750" t="s">
        <v>3580</v>
      </c>
      <c r="F750" t="s">
        <v>3579</v>
      </c>
      <c r="G750" t="s">
        <v>3447</v>
      </c>
      <c r="H750" t="s">
        <v>3448</v>
      </c>
      <c r="I750" t="str">
        <f t="shared" si="34"/>
        <v>Středočeský</v>
      </c>
      <c r="J750" t="str">
        <f t="shared" si="35"/>
        <v>Středočeský</v>
      </c>
      <c r="K750" t="str">
        <f t="shared" si="36"/>
        <v>Střední Čechy</v>
      </c>
    </row>
    <row r="751" spans="1:11" x14ac:dyDescent="0.25">
      <c r="A751">
        <v>534056</v>
      </c>
      <c r="B751" t="s">
        <v>3822</v>
      </c>
      <c r="C751">
        <v>2112</v>
      </c>
      <c r="D751" t="s">
        <v>3492</v>
      </c>
      <c r="E751" t="s">
        <v>3491</v>
      </c>
      <c r="F751" t="s">
        <v>3492</v>
      </c>
      <c r="G751" t="s">
        <v>3447</v>
      </c>
      <c r="H751" t="s">
        <v>3448</v>
      </c>
      <c r="I751" t="str">
        <f t="shared" si="34"/>
        <v>Středočeský</v>
      </c>
      <c r="J751" t="str">
        <f t="shared" si="35"/>
        <v>Středočeský</v>
      </c>
      <c r="K751" t="str">
        <f t="shared" si="36"/>
        <v>Střední Čechy</v>
      </c>
    </row>
    <row r="752" spans="1:11" x14ac:dyDescent="0.25">
      <c r="A752">
        <v>534064</v>
      </c>
      <c r="B752" t="s">
        <v>3823</v>
      </c>
      <c r="C752">
        <v>2104</v>
      </c>
      <c r="D752" t="s">
        <v>3490</v>
      </c>
      <c r="E752" t="s">
        <v>3491</v>
      </c>
      <c r="F752" t="s">
        <v>3492</v>
      </c>
      <c r="G752" t="s">
        <v>3447</v>
      </c>
      <c r="H752" t="s">
        <v>3448</v>
      </c>
      <c r="I752" t="str">
        <f t="shared" si="34"/>
        <v>Středočeský</v>
      </c>
      <c r="J752" t="str">
        <f t="shared" si="35"/>
        <v>Středočeský</v>
      </c>
      <c r="K752" t="str">
        <f t="shared" si="36"/>
        <v>Střední Čechy</v>
      </c>
    </row>
    <row r="753" spans="1:11" x14ac:dyDescent="0.25">
      <c r="A753">
        <v>534072</v>
      </c>
      <c r="B753" t="s">
        <v>3824</v>
      </c>
      <c r="C753">
        <v>2108</v>
      </c>
      <c r="D753" t="s">
        <v>3583</v>
      </c>
      <c r="E753" t="s">
        <v>3580</v>
      </c>
      <c r="F753" t="s">
        <v>3579</v>
      </c>
      <c r="G753" t="s">
        <v>3447</v>
      </c>
      <c r="H753" t="s">
        <v>3448</v>
      </c>
      <c r="I753" t="str">
        <f t="shared" si="34"/>
        <v>Středočeský</v>
      </c>
      <c r="J753" t="str">
        <f t="shared" si="35"/>
        <v>Středočeský</v>
      </c>
      <c r="K753" t="str">
        <f t="shared" si="36"/>
        <v>Střední Čechy</v>
      </c>
    </row>
    <row r="754" spans="1:11" x14ac:dyDescent="0.25">
      <c r="A754">
        <v>534081</v>
      </c>
      <c r="B754" t="s">
        <v>3825</v>
      </c>
      <c r="C754">
        <v>2112</v>
      </c>
      <c r="D754" t="s">
        <v>3492</v>
      </c>
      <c r="E754" t="s">
        <v>3491</v>
      </c>
      <c r="F754" t="s">
        <v>3492</v>
      </c>
      <c r="G754" t="s">
        <v>3447</v>
      </c>
      <c r="H754" t="s">
        <v>3448</v>
      </c>
      <c r="I754" t="str">
        <f t="shared" si="34"/>
        <v>Středočeský</v>
      </c>
      <c r="J754" t="str">
        <f t="shared" si="35"/>
        <v>Středočeský</v>
      </c>
      <c r="K754" t="str">
        <f t="shared" si="36"/>
        <v>Střední Čechy</v>
      </c>
    </row>
    <row r="755" spans="1:11" x14ac:dyDescent="0.25">
      <c r="A755">
        <v>534099</v>
      </c>
      <c r="B755" t="s">
        <v>3826</v>
      </c>
      <c r="C755">
        <v>2112</v>
      </c>
      <c r="D755" t="s">
        <v>3492</v>
      </c>
      <c r="E755" t="s">
        <v>3491</v>
      </c>
      <c r="F755" t="s">
        <v>3492</v>
      </c>
      <c r="G755" t="s">
        <v>3447</v>
      </c>
      <c r="H755" t="s">
        <v>3448</v>
      </c>
      <c r="I755" t="str">
        <f t="shared" si="34"/>
        <v>Středočeský</v>
      </c>
      <c r="J755" t="str">
        <f t="shared" si="35"/>
        <v>Středočeský</v>
      </c>
      <c r="K755" t="str">
        <f t="shared" si="36"/>
        <v>Střední Čechy</v>
      </c>
    </row>
    <row r="756" spans="1:11" x14ac:dyDescent="0.25">
      <c r="A756">
        <v>534102</v>
      </c>
      <c r="B756" t="s">
        <v>3827</v>
      </c>
      <c r="C756">
        <v>2104</v>
      </c>
      <c r="D756" t="s">
        <v>3490</v>
      </c>
      <c r="E756" t="s">
        <v>3491</v>
      </c>
      <c r="F756" t="s">
        <v>3492</v>
      </c>
      <c r="G756" t="s">
        <v>3447</v>
      </c>
      <c r="H756" t="s">
        <v>3448</v>
      </c>
      <c r="I756" t="str">
        <f t="shared" si="34"/>
        <v>Středočeský</v>
      </c>
      <c r="J756" t="str">
        <f t="shared" si="35"/>
        <v>Středočeský</v>
      </c>
      <c r="K756" t="str">
        <f t="shared" si="36"/>
        <v>Střední Čechy</v>
      </c>
    </row>
    <row r="757" spans="1:11" x14ac:dyDescent="0.25">
      <c r="A757">
        <v>534111</v>
      </c>
      <c r="B757" t="s">
        <v>3828</v>
      </c>
      <c r="C757">
        <v>2108</v>
      </c>
      <c r="D757" t="s">
        <v>3583</v>
      </c>
      <c r="E757" t="s">
        <v>3580</v>
      </c>
      <c r="F757" t="s">
        <v>3579</v>
      </c>
      <c r="G757" t="s">
        <v>3447</v>
      </c>
      <c r="H757" t="s">
        <v>3448</v>
      </c>
      <c r="I757" t="str">
        <f t="shared" si="34"/>
        <v>Středočeský</v>
      </c>
      <c r="J757" t="str">
        <f t="shared" si="35"/>
        <v>Středočeský</v>
      </c>
      <c r="K757" t="str">
        <f t="shared" si="36"/>
        <v>Střední Čechy</v>
      </c>
    </row>
    <row r="758" spans="1:11" x14ac:dyDescent="0.25">
      <c r="A758">
        <v>534129</v>
      </c>
      <c r="B758" t="s">
        <v>3829</v>
      </c>
      <c r="C758">
        <v>2112</v>
      </c>
      <c r="D758" t="s">
        <v>3492</v>
      </c>
      <c r="E758" t="s">
        <v>3491</v>
      </c>
      <c r="F758" t="s">
        <v>3492</v>
      </c>
      <c r="G758" t="s">
        <v>3447</v>
      </c>
      <c r="H758" t="s">
        <v>3448</v>
      </c>
      <c r="I758" t="str">
        <f t="shared" si="34"/>
        <v>Středočeský</v>
      </c>
      <c r="J758" t="str">
        <f t="shared" si="35"/>
        <v>Středočeský</v>
      </c>
      <c r="K758" t="str">
        <f t="shared" si="36"/>
        <v>Střední Čechy</v>
      </c>
    </row>
    <row r="759" spans="1:11" x14ac:dyDescent="0.25">
      <c r="A759">
        <v>534137</v>
      </c>
      <c r="B759" t="s">
        <v>317</v>
      </c>
      <c r="C759">
        <v>2104</v>
      </c>
      <c r="D759" t="s">
        <v>3490</v>
      </c>
      <c r="E759" t="s">
        <v>3491</v>
      </c>
      <c r="F759" t="s">
        <v>3492</v>
      </c>
      <c r="G759" t="s">
        <v>3447</v>
      </c>
      <c r="H759" t="s">
        <v>3448</v>
      </c>
      <c r="I759" t="str">
        <f t="shared" si="34"/>
        <v>Středočeský</v>
      </c>
      <c r="J759" t="str">
        <f t="shared" si="35"/>
        <v>Středočeský</v>
      </c>
      <c r="K759" t="str">
        <f t="shared" si="36"/>
        <v>Střední Čechy</v>
      </c>
    </row>
    <row r="760" spans="1:11" x14ac:dyDescent="0.25">
      <c r="A760">
        <v>534145</v>
      </c>
      <c r="B760" t="s">
        <v>3830</v>
      </c>
      <c r="C760">
        <v>2102</v>
      </c>
      <c r="D760" t="s">
        <v>3579</v>
      </c>
      <c r="E760" t="s">
        <v>3580</v>
      </c>
      <c r="F760" t="s">
        <v>3579</v>
      </c>
      <c r="G760" t="s">
        <v>3447</v>
      </c>
      <c r="H760" t="s">
        <v>3448</v>
      </c>
      <c r="I760" t="str">
        <f t="shared" si="34"/>
        <v>Středočeský</v>
      </c>
      <c r="J760" t="str">
        <f t="shared" si="35"/>
        <v>Středočeský</v>
      </c>
      <c r="K760" t="str">
        <f t="shared" si="36"/>
        <v>Střední Čechy</v>
      </c>
    </row>
    <row r="761" spans="1:11" x14ac:dyDescent="0.25">
      <c r="A761">
        <v>534153</v>
      </c>
      <c r="B761" t="s">
        <v>1411</v>
      </c>
      <c r="C761">
        <v>2104</v>
      </c>
      <c r="D761" t="s">
        <v>3490</v>
      </c>
      <c r="E761" t="s">
        <v>3491</v>
      </c>
      <c r="F761" t="s">
        <v>3492</v>
      </c>
      <c r="G761" t="s">
        <v>3447</v>
      </c>
      <c r="H761" t="s">
        <v>3448</v>
      </c>
      <c r="I761" t="str">
        <f t="shared" si="34"/>
        <v>Středočeský</v>
      </c>
      <c r="J761" t="str">
        <f t="shared" si="35"/>
        <v>Středočeský</v>
      </c>
      <c r="K761" t="str">
        <f t="shared" si="36"/>
        <v>Střední Čechy</v>
      </c>
    </row>
    <row r="762" spans="1:11" x14ac:dyDescent="0.25">
      <c r="A762">
        <v>534161</v>
      </c>
      <c r="B762" t="s">
        <v>3831</v>
      </c>
      <c r="C762">
        <v>2112</v>
      </c>
      <c r="D762" t="s">
        <v>3492</v>
      </c>
      <c r="E762" t="s">
        <v>3491</v>
      </c>
      <c r="F762" t="s">
        <v>3492</v>
      </c>
      <c r="G762" t="s">
        <v>3447</v>
      </c>
      <c r="H762" t="s">
        <v>3448</v>
      </c>
      <c r="I762" t="str">
        <f t="shared" si="34"/>
        <v>Středočeský</v>
      </c>
      <c r="J762" t="str">
        <f t="shared" si="35"/>
        <v>Středočeský</v>
      </c>
      <c r="K762" t="str">
        <f t="shared" si="36"/>
        <v>Střední Čechy</v>
      </c>
    </row>
    <row r="763" spans="1:11" x14ac:dyDescent="0.25">
      <c r="A763">
        <v>534170</v>
      </c>
      <c r="B763" t="s">
        <v>3832</v>
      </c>
      <c r="C763">
        <v>2112</v>
      </c>
      <c r="D763" t="s">
        <v>3492</v>
      </c>
      <c r="E763" t="s">
        <v>3491</v>
      </c>
      <c r="F763" t="s">
        <v>3492</v>
      </c>
      <c r="G763" t="s">
        <v>3447</v>
      </c>
      <c r="H763" t="s">
        <v>3448</v>
      </c>
      <c r="I763" t="str">
        <f t="shared" si="34"/>
        <v>Středočeský</v>
      </c>
      <c r="J763" t="str">
        <f t="shared" si="35"/>
        <v>Středočeský</v>
      </c>
      <c r="K763" t="str">
        <f t="shared" si="36"/>
        <v>Střední Čechy</v>
      </c>
    </row>
    <row r="764" spans="1:11" x14ac:dyDescent="0.25">
      <c r="A764">
        <v>534188</v>
      </c>
      <c r="B764" t="s">
        <v>3833</v>
      </c>
      <c r="C764">
        <v>2112</v>
      </c>
      <c r="D764" t="s">
        <v>3492</v>
      </c>
      <c r="E764" t="s">
        <v>3491</v>
      </c>
      <c r="F764" t="s">
        <v>3492</v>
      </c>
      <c r="G764" t="s">
        <v>3447</v>
      </c>
      <c r="H764" t="s">
        <v>3448</v>
      </c>
      <c r="I764" t="str">
        <f t="shared" si="34"/>
        <v>Středočeský</v>
      </c>
      <c r="J764" t="str">
        <f t="shared" si="35"/>
        <v>Středočeský</v>
      </c>
      <c r="K764" t="str">
        <f t="shared" si="36"/>
        <v>Střední Čechy</v>
      </c>
    </row>
    <row r="765" spans="1:11" x14ac:dyDescent="0.25">
      <c r="A765">
        <v>534196</v>
      </c>
      <c r="B765" t="s">
        <v>3834</v>
      </c>
      <c r="C765">
        <v>2112</v>
      </c>
      <c r="D765" t="s">
        <v>3492</v>
      </c>
      <c r="E765" t="s">
        <v>3491</v>
      </c>
      <c r="F765" t="s">
        <v>3492</v>
      </c>
      <c r="G765" t="s">
        <v>3447</v>
      </c>
      <c r="H765" t="s">
        <v>3448</v>
      </c>
      <c r="I765" t="str">
        <f t="shared" si="34"/>
        <v>Středočeský</v>
      </c>
      <c r="J765" t="str">
        <f t="shared" si="35"/>
        <v>Středočeský</v>
      </c>
      <c r="K765" t="str">
        <f t="shared" si="36"/>
        <v>Střední Čechy</v>
      </c>
    </row>
    <row r="766" spans="1:11" x14ac:dyDescent="0.25">
      <c r="A766">
        <v>534200</v>
      </c>
      <c r="B766" t="s">
        <v>3835</v>
      </c>
      <c r="C766">
        <v>2112</v>
      </c>
      <c r="D766" t="s">
        <v>3492</v>
      </c>
      <c r="E766" t="s">
        <v>3491</v>
      </c>
      <c r="F766" t="s">
        <v>3492</v>
      </c>
      <c r="G766" t="s">
        <v>3447</v>
      </c>
      <c r="H766" t="s">
        <v>3448</v>
      </c>
      <c r="I766" t="str">
        <f t="shared" si="34"/>
        <v>Středočeský</v>
      </c>
      <c r="J766" t="str">
        <f t="shared" si="35"/>
        <v>Středočeský</v>
      </c>
      <c r="K766" t="str">
        <f t="shared" si="36"/>
        <v>Střední Čechy</v>
      </c>
    </row>
    <row r="767" spans="1:11" x14ac:dyDescent="0.25">
      <c r="A767">
        <v>534218</v>
      </c>
      <c r="B767" t="s">
        <v>3836</v>
      </c>
      <c r="C767">
        <v>2102</v>
      </c>
      <c r="D767" t="s">
        <v>3579</v>
      </c>
      <c r="E767" t="s">
        <v>3580</v>
      </c>
      <c r="F767" t="s">
        <v>3579</v>
      </c>
      <c r="G767" t="s">
        <v>3447</v>
      </c>
      <c r="H767" t="s">
        <v>3448</v>
      </c>
      <c r="I767" t="str">
        <f t="shared" si="34"/>
        <v>Středočeský</v>
      </c>
      <c r="J767" t="str">
        <f t="shared" si="35"/>
        <v>Středočeský</v>
      </c>
      <c r="K767" t="str">
        <f t="shared" si="36"/>
        <v>Střední Čechy</v>
      </c>
    </row>
    <row r="768" spans="1:11" x14ac:dyDescent="0.25">
      <c r="A768">
        <v>534226</v>
      </c>
      <c r="B768" t="s">
        <v>3837</v>
      </c>
      <c r="C768">
        <v>2112</v>
      </c>
      <c r="D768" t="s">
        <v>3492</v>
      </c>
      <c r="E768" t="s">
        <v>3491</v>
      </c>
      <c r="F768" t="s">
        <v>3492</v>
      </c>
      <c r="G768" t="s">
        <v>3447</v>
      </c>
      <c r="H768" t="s">
        <v>3448</v>
      </c>
      <c r="I768" t="str">
        <f t="shared" si="34"/>
        <v>Středočeský</v>
      </c>
      <c r="J768" t="str">
        <f t="shared" si="35"/>
        <v>Středočeský</v>
      </c>
      <c r="K768" t="str">
        <f t="shared" si="36"/>
        <v>Střední Čechy</v>
      </c>
    </row>
    <row r="769" spans="1:11" x14ac:dyDescent="0.25">
      <c r="A769">
        <v>534234</v>
      </c>
      <c r="B769" t="s">
        <v>3737</v>
      </c>
      <c r="C769">
        <v>2102</v>
      </c>
      <c r="D769" t="s">
        <v>3579</v>
      </c>
      <c r="E769" t="s">
        <v>3580</v>
      </c>
      <c r="F769" t="s">
        <v>3579</v>
      </c>
      <c r="G769" t="s">
        <v>3447</v>
      </c>
      <c r="H769" t="s">
        <v>3448</v>
      </c>
      <c r="I769" t="str">
        <f t="shared" si="34"/>
        <v>Středočeský</v>
      </c>
      <c r="J769" t="str">
        <f t="shared" si="35"/>
        <v>Středočeský</v>
      </c>
      <c r="K769" t="str">
        <f t="shared" si="36"/>
        <v>Střední Čechy</v>
      </c>
    </row>
    <row r="770" spans="1:11" x14ac:dyDescent="0.25">
      <c r="A770">
        <v>534242</v>
      </c>
      <c r="B770" t="s">
        <v>3838</v>
      </c>
      <c r="C770">
        <v>2112</v>
      </c>
      <c r="D770" t="s">
        <v>3492</v>
      </c>
      <c r="E770" t="s">
        <v>3491</v>
      </c>
      <c r="F770" t="s">
        <v>3492</v>
      </c>
      <c r="G770" t="s">
        <v>3447</v>
      </c>
      <c r="H770" t="s">
        <v>3448</v>
      </c>
      <c r="I770" t="str">
        <f t="shared" si="34"/>
        <v>Středočeský</v>
      </c>
      <c r="J770" t="str">
        <f t="shared" si="35"/>
        <v>Středočeský</v>
      </c>
      <c r="K770" t="str">
        <f t="shared" si="36"/>
        <v>Střední Čechy</v>
      </c>
    </row>
    <row r="771" spans="1:11" x14ac:dyDescent="0.25">
      <c r="A771">
        <v>534251</v>
      </c>
      <c r="B771" t="s">
        <v>3839</v>
      </c>
      <c r="C771">
        <v>2104</v>
      </c>
      <c r="D771" t="s">
        <v>3490</v>
      </c>
      <c r="E771" t="s">
        <v>3491</v>
      </c>
      <c r="F771" t="s">
        <v>3492</v>
      </c>
      <c r="G771" t="s">
        <v>3447</v>
      </c>
      <c r="H771" t="s">
        <v>3448</v>
      </c>
      <c r="I771" t="str">
        <f t="shared" si="34"/>
        <v>Středočeský</v>
      </c>
      <c r="J771" t="str">
        <f t="shared" si="35"/>
        <v>Středočeský</v>
      </c>
      <c r="K771" t="str">
        <f t="shared" si="36"/>
        <v>Střední Čechy</v>
      </c>
    </row>
    <row r="772" spans="1:11" x14ac:dyDescent="0.25">
      <c r="A772">
        <v>534269</v>
      </c>
      <c r="B772" t="s">
        <v>3840</v>
      </c>
      <c r="C772">
        <v>2102</v>
      </c>
      <c r="D772" t="s">
        <v>3579</v>
      </c>
      <c r="E772" t="s">
        <v>3580</v>
      </c>
      <c r="F772" t="s">
        <v>3579</v>
      </c>
      <c r="G772" t="s">
        <v>3447</v>
      </c>
      <c r="H772" t="s">
        <v>3448</v>
      </c>
      <c r="I772" t="str">
        <f t="shared" ref="I772:I835" si="37">LEFT(H772, FIND(" ", H772 &amp; " ") - 1)</f>
        <v>Středočeský</v>
      </c>
      <c r="J772" t="str">
        <f t="shared" ref="J772:J835" si="38">IF(LEFT(H772,4)="Kraj", MID(H772, FIND(" ", H772)+1, LEN(H772) - FIND(" ", H772)), LEFT(H772, FIND(" ", H772 &amp; " ") - 1))</f>
        <v>Středočeský</v>
      </c>
      <c r="K772" t="str">
        <f t="shared" ref="K772:K835" si="39">_xlfn.XLOOKUP(H772,$N$33:$N$46,$M$33:$M$46)</f>
        <v>Střední Čechy</v>
      </c>
    </row>
    <row r="773" spans="1:11" x14ac:dyDescent="0.25">
      <c r="A773">
        <v>534277</v>
      </c>
      <c r="B773" t="s">
        <v>3841</v>
      </c>
      <c r="C773">
        <v>2112</v>
      </c>
      <c r="D773" t="s">
        <v>3492</v>
      </c>
      <c r="E773" t="s">
        <v>3491</v>
      </c>
      <c r="F773" t="s">
        <v>3492</v>
      </c>
      <c r="G773" t="s">
        <v>3447</v>
      </c>
      <c r="H773" t="s">
        <v>3448</v>
      </c>
      <c r="I773" t="str">
        <f t="shared" si="37"/>
        <v>Středočeský</v>
      </c>
      <c r="J773" t="str">
        <f t="shared" si="38"/>
        <v>Středočeský</v>
      </c>
      <c r="K773" t="str">
        <f t="shared" si="39"/>
        <v>Střední Čechy</v>
      </c>
    </row>
    <row r="774" spans="1:11" x14ac:dyDescent="0.25">
      <c r="A774">
        <v>534285</v>
      </c>
      <c r="B774" t="s">
        <v>3842</v>
      </c>
      <c r="C774">
        <v>2102</v>
      </c>
      <c r="D774" t="s">
        <v>3579</v>
      </c>
      <c r="E774" t="s">
        <v>3580</v>
      </c>
      <c r="F774" t="s">
        <v>3579</v>
      </c>
      <c r="G774" t="s">
        <v>3447</v>
      </c>
      <c r="H774" t="s">
        <v>3448</v>
      </c>
      <c r="I774" t="str">
        <f t="shared" si="37"/>
        <v>Středočeský</v>
      </c>
      <c r="J774" t="str">
        <f t="shared" si="38"/>
        <v>Středočeský</v>
      </c>
      <c r="K774" t="str">
        <f t="shared" si="39"/>
        <v>Střední Čechy</v>
      </c>
    </row>
    <row r="775" spans="1:11" x14ac:dyDescent="0.25">
      <c r="A775">
        <v>534293</v>
      </c>
      <c r="B775" t="s">
        <v>3843</v>
      </c>
      <c r="C775">
        <v>2112</v>
      </c>
      <c r="D775" t="s">
        <v>3492</v>
      </c>
      <c r="E775" t="s">
        <v>3491</v>
      </c>
      <c r="F775" t="s">
        <v>3492</v>
      </c>
      <c r="G775" t="s">
        <v>3447</v>
      </c>
      <c r="H775" t="s">
        <v>3448</v>
      </c>
      <c r="I775" t="str">
        <f t="shared" si="37"/>
        <v>Středočeský</v>
      </c>
      <c r="J775" t="str">
        <f t="shared" si="38"/>
        <v>Středočeský</v>
      </c>
      <c r="K775" t="str">
        <f t="shared" si="39"/>
        <v>Střední Čechy</v>
      </c>
    </row>
    <row r="776" spans="1:11" x14ac:dyDescent="0.25">
      <c r="A776">
        <v>534307</v>
      </c>
      <c r="B776" t="s">
        <v>1926</v>
      </c>
      <c r="C776">
        <v>2112</v>
      </c>
      <c r="D776" t="s">
        <v>3492</v>
      </c>
      <c r="E776" t="s">
        <v>3491</v>
      </c>
      <c r="F776" t="s">
        <v>3492</v>
      </c>
      <c r="G776" t="s">
        <v>3447</v>
      </c>
      <c r="H776" t="s">
        <v>3448</v>
      </c>
      <c r="I776" t="str">
        <f t="shared" si="37"/>
        <v>Středočeský</v>
      </c>
      <c r="J776" t="str">
        <f t="shared" si="38"/>
        <v>Středočeský</v>
      </c>
      <c r="K776" t="str">
        <f t="shared" si="39"/>
        <v>Střední Čechy</v>
      </c>
    </row>
    <row r="777" spans="1:11" x14ac:dyDescent="0.25">
      <c r="A777">
        <v>534315</v>
      </c>
      <c r="B777" t="s">
        <v>3844</v>
      </c>
      <c r="C777">
        <v>2112</v>
      </c>
      <c r="D777" t="s">
        <v>3492</v>
      </c>
      <c r="E777" t="s">
        <v>3491</v>
      </c>
      <c r="F777" t="s">
        <v>3492</v>
      </c>
      <c r="G777" t="s">
        <v>3447</v>
      </c>
      <c r="H777" t="s">
        <v>3448</v>
      </c>
      <c r="I777" t="str">
        <f t="shared" si="37"/>
        <v>Středočeský</v>
      </c>
      <c r="J777" t="str">
        <f t="shared" si="38"/>
        <v>Středočeský</v>
      </c>
      <c r="K777" t="str">
        <f t="shared" si="39"/>
        <v>Střední Čechy</v>
      </c>
    </row>
    <row r="778" spans="1:11" x14ac:dyDescent="0.25">
      <c r="A778">
        <v>534323</v>
      </c>
      <c r="B778" t="s">
        <v>3845</v>
      </c>
      <c r="C778">
        <v>2112</v>
      </c>
      <c r="D778" t="s">
        <v>3492</v>
      </c>
      <c r="E778" t="s">
        <v>3491</v>
      </c>
      <c r="F778" t="s">
        <v>3492</v>
      </c>
      <c r="G778" t="s">
        <v>3447</v>
      </c>
      <c r="H778" t="s">
        <v>3448</v>
      </c>
      <c r="I778" t="str">
        <f t="shared" si="37"/>
        <v>Středočeský</v>
      </c>
      <c r="J778" t="str">
        <f t="shared" si="38"/>
        <v>Středočeský</v>
      </c>
      <c r="K778" t="str">
        <f t="shared" si="39"/>
        <v>Střední Čechy</v>
      </c>
    </row>
    <row r="779" spans="1:11" x14ac:dyDescent="0.25">
      <c r="A779">
        <v>534331</v>
      </c>
      <c r="B779" t="s">
        <v>3846</v>
      </c>
      <c r="C779">
        <v>2104</v>
      </c>
      <c r="D779" t="s">
        <v>3490</v>
      </c>
      <c r="E779" t="s">
        <v>3491</v>
      </c>
      <c r="F779" t="s">
        <v>3492</v>
      </c>
      <c r="G779" t="s">
        <v>3447</v>
      </c>
      <c r="H779" t="s">
        <v>3448</v>
      </c>
      <c r="I779" t="str">
        <f t="shared" si="37"/>
        <v>Středočeský</v>
      </c>
      <c r="J779" t="str">
        <f t="shared" si="38"/>
        <v>Středočeský</v>
      </c>
      <c r="K779" t="str">
        <f t="shared" si="39"/>
        <v>Střední Čechy</v>
      </c>
    </row>
    <row r="780" spans="1:11" x14ac:dyDescent="0.25">
      <c r="A780">
        <v>534340</v>
      </c>
      <c r="B780" t="s">
        <v>1091</v>
      </c>
      <c r="C780">
        <v>2112</v>
      </c>
      <c r="D780" t="s">
        <v>3492</v>
      </c>
      <c r="E780" t="s">
        <v>3491</v>
      </c>
      <c r="F780" t="s">
        <v>3492</v>
      </c>
      <c r="G780" t="s">
        <v>3447</v>
      </c>
      <c r="H780" t="s">
        <v>3448</v>
      </c>
      <c r="I780" t="str">
        <f t="shared" si="37"/>
        <v>Středočeský</v>
      </c>
      <c r="J780" t="str">
        <f t="shared" si="38"/>
        <v>Středočeský</v>
      </c>
      <c r="K780" t="str">
        <f t="shared" si="39"/>
        <v>Střední Čechy</v>
      </c>
    </row>
    <row r="781" spans="1:11" x14ac:dyDescent="0.25">
      <c r="A781">
        <v>534358</v>
      </c>
      <c r="B781" t="s">
        <v>3847</v>
      </c>
      <c r="C781">
        <v>2112</v>
      </c>
      <c r="D781" t="s">
        <v>3492</v>
      </c>
      <c r="E781" t="s">
        <v>3491</v>
      </c>
      <c r="F781" t="s">
        <v>3492</v>
      </c>
      <c r="G781" t="s">
        <v>3447</v>
      </c>
      <c r="H781" t="s">
        <v>3448</v>
      </c>
      <c r="I781" t="str">
        <f t="shared" si="37"/>
        <v>Středočeský</v>
      </c>
      <c r="J781" t="str">
        <f t="shared" si="38"/>
        <v>Středočeský</v>
      </c>
      <c r="K781" t="str">
        <f t="shared" si="39"/>
        <v>Střední Čechy</v>
      </c>
    </row>
    <row r="782" spans="1:11" x14ac:dyDescent="0.25">
      <c r="A782">
        <v>534366</v>
      </c>
      <c r="B782" t="s">
        <v>3848</v>
      </c>
      <c r="C782">
        <v>2112</v>
      </c>
      <c r="D782" t="s">
        <v>3492</v>
      </c>
      <c r="E782" t="s">
        <v>3491</v>
      </c>
      <c r="F782" t="s">
        <v>3492</v>
      </c>
      <c r="G782" t="s">
        <v>3447</v>
      </c>
      <c r="H782" t="s">
        <v>3448</v>
      </c>
      <c r="I782" t="str">
        <f t="shared" si="37"/>
        <v>Středočeský</v>
      </c>
      <c r="J782" t="str">
        <f t="shared" si="38"/>
        <v>Středočeský</v>
      </c>
      <c r="K782" t="str">
        <f t="shared" si="39"/>
        <v>Střední Čechy</v>
      </c>
    </row>
    <row r="783" spans="1:11" x14ac:dyDescent="0.25">
      <c r="A783">
        <v>534374</v>
      </c>
      <c r="B783" t="s">
        <v>3849</v>
      </c>
      <c r="C783">
        <v>2112</v>
      </c>
      <c r="D783" t="s">
        <v>3492</v>
      </c>
      <c r="E783" t="s">
        <v>3491</v>
      </c>
      <c r="F783" t="s">
        <v>3492</v>
      </c>
      <c r="G783" t="s">
        <v>3447</v>
      </c>
      <c r="H783" t="s">
        <v>3448</v>
      </c>
      <c r="I783" t="str">
        <f t="shared" si="37"/>
        <v>Středočeský</v>
      </c>
      <c r="J783" t="str">
        <f t="shared" si="38"/>
        <v>Středočeský</v>
      </c>
      <c r="K783" t="str">
        <f t="shared" si="39"/>
        <v>Střední Čechy</v>
      </c>
    </row>
    <row r="784" spans="1:11" x14ac:dyDescent="0.25">
      <c r="A784">
        <v>534382</v>
      </c>
      <c r="B784" t="s">
        <v>2795</v>
      </c>
      <c r="C784">
        <v>2101</v>
      </c>
      <c r="D784" t="s">
        <v>681</v>
      </c>
      <c r="E784" t="s">
        <v>3476</v>
      </c>
      <c r="F784" t="s">
        <v>681</v>
      </c>
      <c r="G784" t="s">
        <v>3447</v>
      </c>
      <c r="H784" t="s">
        <v>3448</v>
      </c>
      <c r="I784" t="str">
        <f t="shared" si="37"/>
        <v>Středočeský</v>
      </c>
      <c r="J784" t="str">
        <f t="shared" si="38"/>
        <v>Středočeský</v>
      </c>
      <c r="K784" t="str">
        <f t="shared" si="39"/>
        <v>Střední Čechy</v>
      </c>
    </row>
    <row r="785" spans="1:11" x14ac:dyDescent="0.25">
      <c r="A785">
        <v>534391</v>
      </c>
      <c r="B785" t="s">
        <v>3850</v>
      </c>
      <c r="C785">
        <v>2112</v>
      </c>
      <c r="D785" t="s">
        <v>3492</v>
      </c>
      <c r="E785" t="s">
        <v>3491</v>
      </c>
      <c r="F785" t="s">
        <v>3492</v>
      </c>
      <c r="G785" t="s">
        <v>3447</v>
      </c>
      <c r="H785" t="s">
        <v>3448</v>
      </c>
      <c r="I785" t="str">
        <f t="shared" si="37"/>
        <v>Středočeský</v>
      </c>
      <c r="J785" t="str">
        <f t="shared" si="38"/>
        <v>Středočeský</v>
      </c>
      <c r="K785" t="str">
        <f t="shared" si="39"/>
        <v>Střední Čechy</v>
      </c>
    </row>
    <row r="786" spans="1:11" x14ac:dyDescent="0.25">
      <c r="A786">
        <v>534404</v>
      </c>
      <c r="B786" t="s">
        <v>3851</v>
      </c>
      <c r="C786">
        <v>2102</v>
      </c>
      <c r="D786" t="s">
        <v>3579</v>
      </c>
      <c r="E786" t="s">
        <v>3580</v>
      </c>
      <c r="F786" t="s">
        <v>3579</v>
      </c>
      <c r="G786" t="s">
        <v>3447</v>
      </c>
      <c r="H786" t="s">
        <v>3448</v>
      </c>
      <c r="I786" t="str">
        <f t="shared" si="37"/>
        <v>Středočeský</v>
      </c>
      <c r="J786" t="str">
        <f t="shared" si="38"/>
        <v>Středočeský</v>
      </c>
      <c r="K786" t="str">
        <f t="shared" si="39"/>
        <v>Střední Čechy</v>
      </c>
    </row>
    <row r="787" spans="1:11" x14ac:dyDescent="0.25">
      <c r="A787">
        <v>534412</v>
      </c>
      <c r="B787" t="s">
        <v>3852</v>
      </c>
      <c r="C787">
        <v>2112</v>
      </c>
      <c r="D787" t="s">
        <v>3492</v>
      </c>
      <c r="E787" t="s">
        <v>3491</v>
      </c>
      <c r="F787" t="s">
        <v>3492</v>
      </c>
      <c r="G787" t="s">
        <v>3447</v>
      </c>
      <c r="H787" t="s">
        <v>3448</v>
      </c>
      <c r="I787" t="str">
        <f t="shared" si="37"/>
        <v>Středočeský</v>
      </c>
      <c r="J787" t="str">
        <f t="shared" si="38"/>
        <v>Středočeský</v>
      </c>
      <c r="K787" t="str">
        <f t="shared" si="39"/>
        <v>Střední Čechy</v>
      </c>
    </row>
    <row r="788" spans="1:11" x14ac:dyDescent="0.25">
      <c r="A788">
        <v>534421</v>
      </c>
      <c r="B788" t="s">
        <v>3853</v>
      </c>
      <c r="C788">
        <v>2102</v>
      </c>
      <c r="D788" t="s">
        <v>3579</v>
      </c>
      <c r="E788" t="s">
        <v>3580</v>
      </c>
      <c r="F788" t="s">
        <v>3579</v>
      </c>
      <c r="G788" t="s">
        <v>3447</v>
      </c>
      <c r="H788" t="s">
        <v>3448</v>
      </c>
      <c r="I788" t="str">
        <f t="shared" si="37"/>
        <v>Středočeský</v>
      </c>
      <c r="J788" t="str">
        <f t="shared" si="38"/>
        <v>Středočeský</v>
      </c>
      <c r="K788" t="str">
        <f t="shared" si="39"/>
        <v>Střední Čechy</v>
      </c>
    </row>
    <row r="789" spans="1:11" x14ac:dyDescent="0.25">
      <c r="A789">
        <v>534439</v>
      </c>
      <c r="B789" t="s">
        <v>2613</v>
      </c>
      <c r="C789">
        <v>2112</v>
      </c>
      <c r="D789" t="s">
        <v>3492</v>
      </c>
      <c r="E789" t="s">
        <v>3491</v>
      </c>
      <c r="F789" t="s">
        <v>3492</v>
      </c>
      <c r="G789" t="s">
        <v>3447</v>
      </c>
      <c r="H789" t="s">
        <v>3448</v>
      </c>
      <c r="I789" t="str">
        <f t="shared" si="37"/>
        <v>Středočeský</v>
      </c>
      <c r="J789" t="str">
        <f t="shared" si="38"/>
        <v>Středočeský</v>
      </c>
      <c r="K789" t="str">
        <f t="shared" si="39"/>
        <v>Střední Čechy</v>
      </c>
    </row>
    <row r="790" spans="1:11" x14ac:dyDescent="0.25">
      <c r="A790">
        <v>534447</v>
      </c>
      <c r="B790" t="s">
        <v>3854</v>
      </c>
      <c r="C790">
        <v>2102</v>
      </c>
      <c r="D790" t="s">
        <v>3579</v>
      </c>
      <c r="E790" t="s">
        <v>3580</v>
      </c>
      <c r="F790" t="s">
        <v>3579</v>
      </c>
      <c r="G790" t="s">
        <v>3447</v>
      </c>
      <c r="H790" t="s">
        <v>3448</v>
      </c>
      <c r="I790" t="str">
        <f t="shared" si="37"/>
        <v>Středočeský</v>
      </c>
      <c r="J790" t="str">
        <f t="shared" si="38"/>
        <v>Středočeský</v>
      </c>
      <c r="K790" t="str">
        <f t="shared" si="39"/>
        <v>Střední Čechy</v>
      </c>
    </row>
    <row r="791" spans="1:11" x14ac:dyDescent="0.25">
      <c r="A791">
        <v>534455</v>
      </c>
      <c r="B791" t="s">
        <v>3855</v>
      </c>
      <c r="C791">
        <v>2108</v>
      </c>
      <c r="D791" t="s">
        <v>3583</v>
      </c>
      <c r="E791" t="s">
        <v>3580</v>
      </c>
      <c r="F791" t="s">
        <v>3579</v>
      </c>
      <c r="G791" t="s">
        <v>3447</v>
      </c>
      <c r="H791" t="s">
        <v>3448</v>
      </c>
      <c r="I791" t="str">
        <f t="shared" si="37"/>
        <v>Středočeský</v>
      </c>
      <c r="J791" t="str">
        <f t="shared" si="38"/>
        <v>Středočeský</v>
      </c>
      <c r="K791" t="str">
        <f t="shared" si="39"/>
        <v>Střední Čechy</v>
      </c>
    </row>
    <row r="792" spans="1:11" x14ac:dyDescent="0.25">
      <c r="A792">
        <v>534463</v>
      </c>
      <c r="B792" t="s">
        <v>3856</v>
      </c>
      <c r="C792">
        <v>2108</v>
      </c>
      <c r="D792" t="s">
        <v>3583</v>
      </c>
      <c r="E792" t="s">
        <v>3580</v>
      </c>
      <c r="F792" t="s">
        <v>3579</v>
      </c>
      <c r="G792" t="s">
        <v>3447</v>
      </c>
      <c r="H792" t="s">
        <v>3448</v>
      </c>
      <c r="I792" t="str">
        <f t="shared" si="37"/>
        <v>Středočeský</v>
      </c>
      <c r="J792" t="str">
        <f t="shared" si="38"/>
        <v>Středočeský</v>
      </c>
      <c r="K792" t="str">
        <f t="shared" si="39"/>
        <v>Střední Čechy</v>
      </c>
    </row>
    <row r="793" spans="1:11" x14ac:dyDescent="0.25">
      <c r="A793">
        <v>534471</v>
      </c>
      <c r="B793" t="s">
        <v>3857</v>
      </c>
      <c r="C793">
        <v>2119</v>
      </c>
      <c r="D793" t="s">
        <v>3858</v>
      </c>
      <c r="E793" t="s">
        <v>3446</v>
      </c>
      <c r="F793" t="s">
        <v>3445</v>
      </c>
      <c r="G793" t="s">
        <v>3447</v>
      </c>
      <c r="H793" t="s">
        <v>3448</v>
      </c>
      <c r="I793" t="str">
        <f t="shared" si="37"/>
        <v>Středočeský</v>
      </c>
      <c r="J793" t="str">
        <f t="shared" si="38"/>
        <v>Středočeský</v>
      </c>
      <c r="K793" t="str">
        <f t="shared" si="39"/>
        <v>Střední Čechy</v>
      </c>
    </row>
    <row r="794" spans="1:11" x14ac:dyDescent="0.25">
      <c r="A794">
        <v>534480</v>
      </c>
      <c r="B794" t="s">
        <v>3505</v>
      </c>
      <c r="C794">
        <v>2104</v>
      </c>
      <c r="D794" t="s">
        <v>3490</v>
      </c>
      <c r="E794" t="s">
        <v>3491</v>
      </c>
      <c r="F794" t="s">
        <v>3492</v>
      </c>
      <c r="G794" t="s">
        <v>3447</v>
      </c>
      <c r="H794" t="s">
        <v>3448</v>
      </c>
      <c r="I794" t="str">
        <f t="shared" si="37"/>
        <v>Středočeský</v>
      </c>
      <c r="J794" t="str">
        <f t="shared" si="38"/>
        <v>Středočeský</v>
      </c>
      <c r="K794" t="str">
        <f t="shared" si="39"/>
        <v>Střední Čechy</v>
      </c>
    </row>
    <row r="795" spans="1:11" x14ac:dyDescent="0.25">
      <c r="A795">
        <v>534498</v>
      </c>
      <c r="B795" t="s">
        <v>3859</v>
      </c>
      <c r="C795">
        <v>2112</v>
      </c>
      <c r="D795" t="s">
        <v>3492</v>
      </c>
      <c r="E795" t="s">
        <v>3491</v>
      </c>
      <c r="F795" t="s">
        <v>3492</v>
      </c>
      <c r="G795" t="s">
        <v>3447</v>
      </c>
      <c r="H795" t="s">
        <v>3448</v>
      </c>
      <c r="I795" t="str">
        <f t="shared" si="37"/>
        <v>Středočeský</v>
      </c>
      <c r="J795" t="str">
        <f t="shared" si="38"/>
        <v>Středočeský</v>
      </c>
      <c r="K795" t="str">
        <f t="shared" si="39"/>
        <v>Střední Čechy</v>
      </c>
    </row>
    <row r="796" spans="1:11" x14ac:dyDescent="0.25">
      <c r="A796">
        <v>534501</v>
      </c>
      <c r="B796" t="s">
        <v>3860</v>
      </c>
      <c r="C796">
        <v>2112</v>
      </c>
      <c r="D796" t="s">
        <v>3492</v>
      </c>
      <c r="E796" t="s">
        <v>3491</v>
      </c>
      <c r="F796" t="s">
        <v>3492</v>
      </c>
      <c r="G796" t="s">
        <v>3447</v>
      </c>
      <c r="H796" t="s">
        <v>3448</v>
      </c>
      <c r="I796" t="str">
        <f t="shared" si="37"/>
        <v>Středočeský</v>
      </c>
      <c r="J796" t="str">
        <f t="shared" si="38"/>
        <v>Středočeský</v>
      </c>
      <c r="K796" t="str">
        <f t="shared" si="39"/>
        <v>Střední Čechy</v>
      </c>
    </row>
    <row r="797" spans="1:11" x14ac:dyDescent="0.25">
      <c r="A797">
        <v>534510</v>
      </c>
      <c r="B797" t="s">
        <v>3861</v>
      </c>
      <c r="C797">
        <v>2112</v>
      </c>
      <c r="D797" t="s">
        <v>3492</v>
      </c>
      <c r="E797" t="s">
        <v>3491</v>
      </c>
      <c r="F797" t="s">
        <v>3492</v>
      </c>
      <c r="G797" t="s">
        <v>3447</v>
      </c>
      <c r="H797" t="s">
        <v>3448</v>
      </c>
      <c r="I797" t="str">
        <f t="shared" si="37"/>
        <v>Středočeský</v>
      </c>
      <c r="J797" t="str">
        <f t="shared" si="38"/>
        <v>Středočeský</v>
      </c>
      <c r="K797" t="str">
        <f t="shared" si="39"/>
        <v>Střední Čechy</v>
      </c>
    </row>
    <row r="798" spans="1:11" x14ac:dyDescent="0.25">
      <c r="A798">
        <v>534528</v>
      </c>
      <c r="B798" t="s">
        <v>770</v>
      </c>
      <c r="C798">
        <v>2112</v>
      </c>
      <c r="D798" t="s">
        <v>3492</v>
      </c>
      <c r="E798" t="s">
        <v>3491</v>
      </c>
      <c r="F798" t="s">
        <v>3492</v>
      </c>
      <c r="G798" t="s">
        <v>3447</v>
      </c>
      <c r="H798" t="s">
        <v>3448</v>
      </c>
      <c r="I798" t="str">
        <f t="shared" si="37"/>
        <v>Středočeský</v>
      </c>
      <c r="J798" t="str">
        <f t="shared" si="38"/>
        <v>Středočeský</v>
      </c>
      <c r="K798" t="str">
        <f t="shared" si="39"/>
        <v>Střední Čechy</v>
      </c>
    </row>
    <row r="799" spans="1:11" x14ac:dyDescent="0.25">
      <c r="A799">
        <v>534536</v>
      </c>
      <c r="B799" t="s">
        <v>3168</v>
      </c>
      <c r="C799">
        <v>2112</v>
      </c>
      <c r="D799" t="s">
        <v>3492</v>
      </c>
      <c r="E799" t="s">
        <v>3491</v>
      </c>
      <c r="F799" t="s">
        <v>3492</v>
      </c>
      <c r="G799" t="s">
        <v>3447</v>
      </c>
      <c r="H799" t="s">
        <v>3448</v>
      </c>
      <c r="I799" t="str">
        <f t="shared" si="37"/>
        <v>Středočeský</v>
      </c>
      <c r="J799" t="str">
        <f t="shared" si="38"/>
        <v>Středočeský</v>
      </c>
      <c r="K799" t="str">
        <f t="shared" si="39"/>
        <v>Střední Čechy</v>
      </c>
    </row>
    <row r="800" spans="1:11" x14ac:dyDescent="0.25">
      <c r="A800">
        <v>534544</v>
      </c>
      <c r="B800" t="s">
        <v>3862</v>
      </c>
      <c r="C800">
        <v>2104</v>
      </c>
      <c r="D800" t="s">
        <v>3490</v>
      </c>
      <c r="E800" t="s">
        <v>3491</v>
      </c>
      <c r="F800" t="s">
        <v>3492</v>
      </c>
      <c r="G800" t="s">
        <v>3447</v>
      </c>
      <c r="H800" t="s">
        <v>3448</v>
      </c>
      <c r="I800" t="str">
        <f t="shared" si="37"/>
        <v>Středočeský</v>
      </c>
      <c r="J800" t="str">
        <f t="shared" si="38"/>
        <v>Středočeský</v>
      </c>
      <c r="K800" t="str">
        <f t="shared" si="39"/>
        <v>Střední Čechy</v>
      </c>
    </row>
    <row r="801" spans="1:11" x14ac:dyDescent="0.25">
      <c r="A801">
        <v>534552</v>
      </c>
      <c r="B801" t="s">
        <v>3863</v>
      </c>
      <c r="C801">
        <v>2104</v>
      </c>
      <c r="D801" t="s">
        <v>3490</v>
      </c>
      <c r="E801" t="s">
        <v>3491</v>
      </c>
      <c r="F801" t="s">
        <v>3492</v>
      </c>
      <c r="G801" t="s">
        <v>3447</v>
      </c>
      <c r="H801" t="s">
        <v>3448</v>
      </c>
      <c r="I801" t="str">
        <f t="shared" si="37"/>
        <v>Středočeský</v>
      </c>
      <c r="J801" t="str">
        <f t="shared" si="38"/>
        <v>Středočeský</v>
      </c>
      <c r="K801" t="str">
        <f t="shared" si="39"/>
        <v>Střední Čechy</v>
      </c>
    </row>
    <row r="802" spans="1:11" x14ac:dyDescent="0.25">
      <c r="A802">
        <v>534561</v>
      </c>
      <c r="B802" t="s">
        <v>3864</v>
      </c>
      <c r="C802">
        <v>2112</v>
      </c>
      <c r="D802" t="s">
        <v>3492</v>
      </c>
      <c r="E802" t="s">
        <v>3491</v>
      </c>
      <c r="F802" t="s">
        <v>3492</v>
      </c>
      <c r="G802" t="s">
        <v>3447</v>
      </c>
      <c r="H802" t="s">
        <v>3448</v>
      </c>
      <c r="I802" t="str">
        <f t="shared" si="37"/>
        <v>Středočeský</v>
      </c>
      <c r="J802" t="str">
        <f t="shared" si="38"/>
        <v>Středočeský</v>
      </c>
      <c r="K802" t="str">
        <f t="shared" si="39"/>
        <v>Střední Čechy</v>
      </c>
    </row>
    <row r="803" spans="1:11" x14ac:dyDescent="0.25">
      <c r="A803">
        <v>534579</v>
      </c>
      <c r="B803" t="s">
        <v>3865</v>
      </c>
      <c r="C803">
        <v>2104</v>
      </c>
      <c r="D803" t="s">
        <v>3490</v>
      </c>
      <c r="E803" t="s">
        <v>3491</v>
      </c>
      <c r="F803" t="s">
        <v>3492</v>
      </c>
      <c r="G803" t="s">
        <v>3447</v>
      </c>
      <c r="H803" t="s">
        <v>3448</v>
      </c>
      <c r="I803" t="str">
        <f t="shared" si="37"/>
        <v>Středočeský</v>
      </c>
      <c r="J803" t="str">
        <f t="shared" si="38"/>
        <v>Středočeský</v>
      </c>
      <c r="K803" t="str">
        <f t="shared" si="39"/>
        <v>Střední Čechy</v>
      </c>
    </row>
    <row r="804" spans="1:11" x14ac:dyDescent="0.25">
      <c r="A804">
        <v>534587</v>
      </c>
      <c r="B804" t="s">
        <v>3866</v>
      </c>
      <c r="C804">
        <v>2104</v>
      </c>
      <c r="D804" t="s">
        <v>3490</v>
      </c>
      <c r="E804" t="s">
        <v>3491</v>
      </c>
      <c r="F804" t="s">
        <v>3492</v>
      </c>
      <c r="G804" t="s">
        <v>3447</v>
      </c>
      <c r="H804" t="s">
        <v>3448</v>
      </c>
      <c r="I804" t="str">
        <f t="shared" si="37"/>
        <v>Středočeský</v>
      </c>
      <c r="J804" t="str">
        <f t="shared" si="38"/>
        <v>Středočeský</v>
      </c>
      <c r="K804" t="str">
        <f t="shared" si="39"/>
        <v>Střední Čechy</v>
      </c>
    </row>
    <row r="805" spans="1:11" x14ac:dyDescent="0.25">
      <c r="A805">
        <v>534595</v>
      </c>
      <c r="B805" t="s">
        <v>3867</v>
      </c>
      <c r="C805">
        <v>2112</v>
      </c>
      <c r="D805" t="s">
        <v>3492</v>
      </c>
      <c r="E805" t="s">
        <v>3491</v>
      </c>
      <c r="F805" t="s">
        <v>3492</v>
      </c>
      <c r="G805" t="s">
        <v>3447</v>
      </c>
      <c r="H805" t="s">
        <v>3448</v>
      </c>
      <c r="I805" t="str">
        <f t="shared" si="37"/>
        <v>Středočeský</v>
      </c>
      <c r="J805" t="str">
        <f t="shared" si="38"/>
        <v>Středočeský</v>
      </c>
      <c r="K805" t="str">
        <f t="shared" si="39"/>
        <v>Střední Čechy</v>
      </c>
    </row>
    <row r="806" spans="1:11" x14ac:dyDescent="0.25">
      <c r="A806">
        <v>534609</v>
      </c>
      <c r="B806" t="s">
        <v>3868</v>
      </c>
      <c r="C806">
        <v>2112</v>
      </c>
      <c r="D806" t="s">
        <v>3492</v>
      </c>
      <c r="E806" t="s">
        <v>3491</v>
      </c>
      <c r="F806" t="s">
        <v>3492</v>
      </c>
      <c r="G806" t="s">
        <v>3447</v>
      </c>
      <c r="H806" t="s">
        <v>3448</v>
      </c>
      <c r="I806" t="str">
        <f t="shared" si="37"/>
        <v>Středočeský</v>
      </c>
      <c r="J806" t="str">
        <f t="shared" si="38"/>
        <v>Středočeský</v>
      </c>
      <c r="K806" t="str">
        <f t="shared" si="39"/>
        <v>Střední Čechy</v>
      </c>
    </row>
    <row r="807" spans="1:11" x14ac:dyDescent="0.25">
      <c r="A807">
        <v>534617</v>
      </c>
      <c r="B807" t="s">
        <v>3869</v>
      </c>
      <c r="C807">
        <v>2112</v>
      </c>
      <c r="D807" t="s">
        <v>3492</v>
      </c>
      <c r="E807" t="s">
        <v>3491</v>
      </c>
      <c r="F807" t="s">
        <v>3492</v>
      </c>
      <c r="G807" t="s">
        <v>3447</v>
      </c>
      <c r="H807" t="s">
        <v>3448</v>
      </c>
      <c r="I807" t="str">
        <f t="shared" si="37"/>
        <v>Středočeský</v>
      </c>
      <c r="J807" t="str">
        <f t="shared" si="38"/>
        <v>Středočeský</v>
      </c>
      <c r="K807" t="str">
        <f t="shared" si="39"/>
        <v>Střední Čechy</v>
      </c>
    </row>
    <row r="808" spans="1:11" x14ac:dyDescent="0.25">
      <c r="A808">
        <v>534625</v>
      </c>
      <c r="B808" t="s">
        <v>902</v>
      </c>
      <c r="C808">
        <v>2104</v>
      </c>
      <c r="D808" t="s">
        <v>3490</v>
      </c>
      <c r="E808" t="s">
        <v>3491</v>
      </c>
      <c r="F808" t="s">
        <v>3492</v>
      </c>
      <c r="G808" t="s">
        <v>3447</v>
      </c>
      <c r="H808" t="s">
        <v>3448</v>
      </c>
      <c r="I808" t="str">
        <f t="shared" si="37"/>
        <v>Středočeský</v>
      </c>
      <c r="J808" t="str">
        <f t="shared" si="38"/>
        <v>Středočeský</v>
      </c>
      <c r="K808" t="str">
        <f t="shared" si="39"/>
        <v>Střední Čechy</v>
      </c>
    </row>
    <row r="809" spans="1:11" x14ac:dyDescent="0.25">
      <c r="A809">
        <v>534633</v>
      </c>
      <c r="B809" t="s">
        <v>3870</v>
      </c>
      <c r="C809">
        <v>2112</v>
      </c>
      <c r="D809" t="s">
        <v>3492</v>
      </c>
      <c r="E809" t="s">
        <v>3491</v>
      </c>
      <c r="F809" t="s">
        <v>3492</v>
      </c>
      <c r="G809" t="s">
        <v>3447</v>
      </c>
      <c r="H809" t="s">
        <v>3448</v>
      </c>
      <c r="I809" t="str">
        <f t="shared" si="37"/>
        <v>Středočeský</v>
      </c>
      <c r="J809" t="str">
        <f t="shared" si="38"/>
        <v>Středočeský</v>
      </c>
      <c r="K809" t="str">
        <f t="shared" si="39"/>
        <v>Střední Čechy</v>
      </c>
    </row>
    <row r="810" spans="1:11" x14ac:dyDescent="0.25">
      <c r="A810">
        <v>534641</v>
      </c>
      <c r="B810" t="s">
        <v>3871</v>
      </c>
      <c r="C810">
        <v>2104</v>
      </c>
      <c r="D810" t="s">
        <v>3490</v>
      </c>
      <c r="E810" t="s">
        <v>3491</v>
      </c>
      <c r="F810" t="s">
        <v>3492</v>
      </c>
      <c r="G810" t="s">
        <v>3447</v>
      </c>
      <c r="H810" t="s">
        <v>3448</v>
      </c>
      <c r="I810" t="str">
        <f t="shared" si="37"/>
        <v>Středočeský</v>
      </c>
      <c r="J810" t="str">
        <f t="shared" si="38"/>
        <v>Středočeský</v>
      </c>
      <c r="K810" t="str">
        <f t="shared" si="39"/>
        <v>Střední Čechy</v>
      </c>
    </row>
    <row r="811" spans="1:11" x14ac:dyDescent="0.25">
      <c r="A811">
        <v>534650</v>
      </c>
      <c r="B811" t="s">
        <v>3872</v>
      </c>
      <c r="C811">
        <v>2104</v>
      </c>
      <c r="D811" t="s">
        <v>3490</v>
      </c>
      <c r="E811" t="s">
        <v>3491</v>
      </c>
      <c r="F811" t="s">
        <v>3492</v>
      </c>
      <c r="G811" t="s">
        <v>3447</v>
      </c>
      <c r="H811" t="s">
        <v>3448</v>
      </c>
      <c r="I811" t="str">
        <f t="shared" si="37"/>
        <v>Středočeský</v>
      </c>
      <c r="J811" t="str">
        <f t="shared" si="38"/>
        <v>Středočeský</v>
      </c>
      <c r="K811" t="str">
        <f t="shared" si="39"/>
        <v>Střední Čechy</v>
      </c>
    </row>
    <row r="812" spans="1:11" x14ac:dyDescent="0.25">
      <c r="A812">
        <v>534668</v>
      </c>
      <c r="B812" t="s">
        <v>3873</v>
      </c>
      <c r="C812">
        <v>2104</v>
      </c>
      <c r="D812" t="s">
        <v>3490</v>
      </c>
      <c r="E812" t="s">
        <v>3491</v>
      </c>
      <c r="F812" t="s">
        <v>3492</v>
      </c>
      <c r="G812" t="s">
        <v>3447</v>
      </c>
      <c r="H812" t="s">
        <v>3448</v>
      </c>
      <c r="I812" t="str">
        <f t="shared" si="37"/>
        <v>Středočeský</v>
      </c>
      <c r="J812" t="str">
        <f t="shared" si="38"/>
        <v>Středočeský</v>
      </c>
      <c r="K812" t="str">
        <f t="shared" si="39"/>
        <v>Střední Čechy</v>
      </c>
    </row>
    <row r="813" spans="1:11" x14ac:dyDescent="0.25">
      <c r="A813">
        <v>534676</v>
      </c>
      <c r="B813" t="s">
        <v>3503</v>
      </c>
      <c r="C813">
        <v>2114</v>
      </c>
      <c r="D813" t="s">
        <v>3503</v>
      </c>
      <c r="E813" t="s">
        <v>3504</v>
      </c>
      <c r="F813" t="s">
        <v>3503</v>
      </c>
      <c r="G813" t="s">
        <v>3447</v>
      </c>
      <c r="H813" t="s">
        <v>3448</v>
      </c>
      <c r="I813" t="str">
        <f t="shared" si="37"/>
        <v>Středočeský</v>
      </c>
      <c r="J813" t="str">
        <f t="shared" si="38"/>
        <v>Středočeský</v>
      </c>
      <c r="K813" t="str">
        <f t="shared" si="39"/>
        <v>Střední Čechy</v>
      </c>
    </row>
    <row r="814" spans="1:11" x14ac:dyDescent="0.25">
      <c r="A814">
        <v>534684</v>
      </c>
      <c r="B814" t="s">
        <v>172</v>
      </c>
      <c r="C814">
        <v>2103</v>
      </c>
      <c r="D814" t="s">
        <v>3450</v>
      </c>
      <c r="E814" t="s">
        <v>3451</v>
      </c>
      <c r="F814" t="s">
        <v>3452</v>
      </c>
      <c r="G814" t="s">
        <v>3447</v>
      </c>
      <c r="H814" t="s">
        <v>3448</v>
      </c>
      <c r="I814" t="str">
        <f t="shared" si="37"/>
        <v>Středočeský</v>
      </c>
      <c r="J814" t="str">
        <f t="shared" si="38"/>
        <v>Středočeský</v>
      </c>
      <c r="K814" t="str">
        <f t="shared" si="39"/>
        <v>Střední Čechy</v>
      </c>
    </row>
    <row r="815" spans="1:11" x14ac:dyDescent="0.25">
      <c r="A815">
        <v>534692</v>
      </c>
      <c r="B815" t="s">
        <v>634</v>
      </c>
      <c r="C815">
        <v>6202</v>
      </c>
      <c r="D815" t="s">
        <v>628</v>
      </c>
      <c r="E815" t="s">
        <v>629</v>
      </c>
      <c r="F815" t="s">
        <v>630</v>
      </c>
      <c r="G815" t="s">
        <v>625</v>
      </c>
      <c r="H815" t="s">
        <v>626</v>
      </c>
      <c r="I815" t="str">
        <f t="shared" si="37"/>
        <v>Jihomoravský</v>
      </c>
      <c r="J815" t="str">
        <f t="shared" si="38"/>
        <v>Jihomoravský</v>
      </c>
      <c r="K815" t="str">
        <f t="shared" si="39"/>
        <v>Jihovýchod</v>
      </c>
    </row>
    <row r="816" spans="1:11" x14ac:dyDescent="0.25">
      <c r="A816">
        <v>534706</v>
      </c>
      <c r="B816" t="s">
        <v>3874</v>
      </c>
      <c r="C816">
        <v>2119</v>
      </c>
      <c r="D816" t="s">
        <v>3858</v>
      </c>
      <c r="E816" t="s">
        <v>3446</v>
      </c>
      <c r="F816" t="s">
        <v>3445</v>
      </c>
      <c r="G816" t="s">
        <v>3447</v>
      </c>
      <c r="H816" t="s">
        <v>3448</v>
      </c>
      <c r="I816" t="str">
        <f t="shared" si="37"/>
        <v>Středočeský</v>
      </c>
      <c r="J816" t="str">
        <f t="shared" si="38"/>
        <v>Středočeský</v>
      </c>
      <c r="K816" t="str">
        <f t="shared" si="39"/>
        <v>Střední Čechy</v>
      </c>
    </row>
    <row r="817" spans="1:11" x14ac:dyDescent="0.25">
      <c r="A817">
        <v>534714</v>
      </c>
      <c r="B817" t="s">
        <v>3875</v>
      </c>
      <c r="C817">
        <v>2114</v>
      </c>
      <c r="D817" t="s">
        <v>3503</v>
      </c>
      <c r="E817" t="s">
        <v>3504</v>
      </c>
      <c r="F817" t="s">
        <v>3503</v>
      </c>
      <c r="G817" t="s">
        <v>3447</v>
      </c>
      <c r="H817" t="s">
        <v>3448</v>
      </c>
      <c r="I817" t="str">
        <f t="shared" si="37"/>
        <v>Středočeský</v>
      </c>
      <c r="J817" t="str">
        <f t="shared" si="38"/>
        <v>Středočeský</v>
      </c>
      <c r="K817" t="str">
        <f t="shared" si="39"/>
        <v>Střední Čechy</v>
      </c>
    </row>
    <row r="818" spans="1:11" x14ac:dyDescent="0.25">
      <c r="A818">
        <v>534722</v>
      </c>
      <c r="B818" t="s">
        <v>3876</v>
      </c>
      <c r="C818">
        <v>2114</v>
      </c>
      <c r="D818" t="s">
        <v>3503</v>
      </c>
      <c r="E818" t="s">
        <v>3504</v>
      </c>
      <c r="F818" t="s">
        <v>3503</v>
      </c>
      <c r="G818" t="s">
        <v>3447</v>
      </c>
      <c r="H818" t="s">
        <v>3448</v>
      </c>
      <c r="I818" t="str">
        <f t="shared" si="37"/>
        <v>Středočeský</v>
      </c>
      <c r="J818" t="str">
        <f t="shared" si="38"/>
        <v>Středočeský</v>
      </c>
      <c r="K818" t="str">
        <f t="shared" si="39"/>
        <v>Střední Čechy</v>
      </c>
    </row>
    <row r="819" spans="1:11" x14ac:dyDescent="0.25">
      <c r="A819">
        <v>534731</v>
      </c>
      <c r="B819" t="s">
        <v>3877</v>
      </c>
      <c r="C819">
        <v>2114</v>
      </c>
      <c r="D819" t="s">
        <v>3503</v>
      </c>
      <c r="E819" t="s">
        <v>3504</v>
      </c>
      <c r="F819" t="s">
        <v>3503</v>
      </c>
      <c r="G819" t="s">
        <v>3447</v>
      </c>
      <c r="H819" t="s">
        <v>3448</v>
      </c>
      <c r="I819" t="str">
        <f t="shared" si="37"/>
        <v>Středočeský</v>
      </c>
      <c r="J819" t="str">
        <f t="shared" si="38"/>
        <v>Středočeský</v>
      </c>
      <c r="K819" t="str">
        <f t="shared" si="39"/>
        <v>Střední Čechy</v>
      </c>
    </row>
    <row r="820" spans="1:11" x14ac:dyDescent="0.25">
      <c r="A820">
        <v>534749</v>
      </c>
      <c r="B820" t="s">
        <v>3878</v>
      </c>
      <c r="C820">
        <v>2114</v>
      </c>
      <c r="D820" t="s">
        <v>3503</v>
      </c>
      <c r="E820" t="s">
        <v>3504</v>
      </c>
      <c r="F820" t="s">
        <v>3503</v>
      </c>
      <c r="G820" t="s">
        <v>3447</v>
      </c>
      <c r="H820" t="s">
        <v>3448</v>
      </c>
      <c r="I820" t="str">
        <f t="shared" si="37"/>
        <v>Středočeský</v>
      </c>
      <c r="J820" t="str">
        <f t="shared" si="38"/>
        <v>Středočeský</v>
      </c>
      <c r="K820" t="str">
        <f t="shared" si="39"/>
        <v>Střední Čechy</v>
      </c>
    </row>
    <row r="821" spans="1:11" x14ac:dyDescent="0.25">
      <c r="A821">
        <v>534757</v>
      </c>
      <c r="B821" t="s">
        <v>3879</v>
      </c>
      <c r="C821">
        <v>2118</v>
      </c>
      <c r="D821" t="s">
        <v>3445</v>
      </c>
      <c r="E821" t="s">
        <v>3446</v>
      </c>
      <c r="F821" t="s">
        <v>3445</v>
      </c>
      <c r="G821" t="s">
        <v>3447</v>
      </c>
      <c r="H821" t="s">
        <v>3448</v>
      </c>
      <c r="I821" t="str">
        <f t="shared" si="37"/>
        <v>Středočeský</v>
      </c>
      <c r="J821" t="str">
        <f t="shared" si="38"/>
        <v>Středočeský</v>
      </c>
      <c r="K821" t="str">
        <f t="shared" si="39"/>
        <v>Střední Čechy</v>
      </c>
    </row>
    <row r="822" spans="1:11" x14ac:dyDescent="0.25">
      <c r="A822">
        <v>534765</v>
      </c>
      <c r="B822" t="s">
        <v>3880</v>
      </c>
      <c r="C822">
        <v>2114</v>
      </c>
      <c r="D822" t="s">
        <v>3503</v>
      </c>
      <c r="E822" t="s">
        <v>3504</v>
      </c>
      <c r="F822" t="s">
        <v>3503</v>
      </c>
      <c r="G822" t="s">
        <v>3447</v>
      </c>
      <c r="H822" t="s">
        <v>3448</v>
      </c>
      <c r="I822" t="str">
        <f t="shared" si="37"/>
        <v>Středočeský</v>
      </c>
      <c r="J822" t="str">
        <f t="shared" si="38"/>
        <v>Středočeský</v>
      </c>
      <c r="K822" t="str">
        <f t="shared" si="39"/>
        <v>Střední Čechy</v>
      </c>
    </row>
    <row r="823" spans="1:11" x14ac:dyDescent="0.25">
      <c r="A823">
        <v>534773</v>
      </c>
      <c r="B823" t="s">
        <v>3676</v>
      </c>
      <c r="C823">
        <v>2111</v>
      </c>
      <c r="D823" t="s">
        <v>3618</v>
      </c>
      <c r="E823" t="s">
        <v>3504</v>
      </c>
      <c r="F823" t="s">
        <v>3503</v>
      </c>
      <c r="G823" t="s">
        <v>3447</v>
      </c>
      <c r="H823" t="s">
        <v>3448</v>
      </c>
      <c r="I823" t="str">
        <f t="shared" si="37"/>
        <v>Středočeský</v>
      </c>
      <c r="J823" t="str">
        <f t="shared" si="38"/>
        <v>Středočeský</v>
      </c>
      <c r="K823" t="str">
        <f t="shared" si="39"/>
        <v>Střední Čechy</v>
      </c>
    </row>
    <row r="824" spans="1:11" x14ac:dyDescent="0.25">
      <c r="A824">
        <v>534781</v>
      </c>
      <c r="B824" t="s">
        <v>3881</v>
      </c>
      <c r="C824">
        <v>2103</v>
      </c>
      <c r="D824" t="s">
        <v>3450</v>
      </c>
      <c r="E824" t="s">
        <v>3451</v>
      </c>
      <c r="F824" t="s">
        <v>3452</v>
      </c>
      <c r="G824" t="s">
        <v>3447</v>
      </c>
      <c r="H824" t="s">
        <v>3448</v>
      </c>
      <c r="I824" t="str">
        <f t="shared" si="37"/>
        <v>Středočeský</v>
      </c>
      <c r="J824" t="str">
        <f t="shared" si="38"/>
        <v>Středočeský</v>
      </c>
      <c r="K824" t="str">
        <f t="shared" si="39"/>
        <v>Střední Čechy</v>
      </c>
    </row>
    <row r="825" spans="1:11" x14ac:dyDescent="0.25">
      <c r="A825">
        <v>534790</v>
      </c>
      <c r="B825" t="s">
        <v>3882</v>
      </c>
      <c r="C825">
        <v>2114</v>
      </c>
      <c r="D825" t="s">
        <v>3503</v>
      </c>
      <c r="E825" t="s">
        <v>3504</v>
      </c>
      <c r="F825" t="s">
        <v>3503</v>
      </c>
      <c r="G825" t="s">
        <v>3447</v>
      </c>
      <c r="H825" t="s">
        <v>3448</v>
      </c>
      <c r="I825" t="str">
        <f t="shared" si="37"/>
        <v>Středočeský</v>
      </c>
      <c r="J825" t="str">
        <f t="shared" si="38"/>
        <v>Středočeský</v>
      </c>
      <c r="K825" t="str">
        <f t="shared" si="39"/>
        <v>Střední Čechy</v>
      </c>
    </row>
    <row r="826" spans="1:11" x14ac:dyDescent="0.25">
      <c r="A826">
        <v>534803</v>
      </c>
      <c r="B826" t="s">
        <v>3883</v>
      </c>
      <c r="C826">
        <v>2114</v>
      </c>
      <c r="D826" t="s">
        <v>3503</v>
      </c>
      <c r="E826" t="s">
        <v>3504</v>
      </c>
      <c r="F826" t="s">
        <v>3503</v>
      </c>
      <c r="G826" t="s">
        <v>3447</v>
      </c>
      <c r="H826" t="s">
        <v>3448</v>
      </c>
      <c r="I826" t="str">
        <f t="shared" si="37"/>
        <v>Středočeský</v>
      </c>
      <c r="J826" t="str">
        <f t="shared" si="38"/>
        <v>Středočeský</v>
      </c>
      <c r="K826" t="str">
        <f t="shared" si="39"/>
        <v>Střední Čechy</v>
      </c>
    </row>
    <row r="827" spans="1:11" x14ac:dyDescent="0.25">
      <c r="A827">
        <v>534811</v>
      </c>
      <c r="B827" t="s">
        <v>1278</v>
      </c>
      <c r="C827">
        <v>7204</v>
      </c>
      <c r="D827" t="s">
        <v>5236</v>
      </c>
      <c r="E827" t="s">
        <v>5224</v>
      </c>
      <c r="F827" t="s">
        <v>5223</v>
      </c>
      <c r="G827" t="s">
        <v>5225</v>
      </c>
      <c r="H827" t="s">
        <v>5226</v>
      </c>
      <c r="I827" t="str">
        <f t="shared" si="37"/>
        <v>Zlínský</v>
      </c>
      <c r="J827" t="str">
        <f t="shared" si="38"/>
        <v>Zlínský</v>
      </c>
      <c r="K827" t="str">
        <f t="shared" si="39"/>
        <v>Střední Morava</v>
      </c>
    </row>
    <row r="828" spans="1:11" x14ac:dyDescent="0.25">
      <c r="A828">
        <v>534820</v>
      </c>
      <c r="B828" t="s">
        <v>3884</v>
      </c>
      <c r="C828">
        <v>2117</v>
      </c>
      <c r="D828" t="s">
        <v>3647</v>
      </c>
      <c r="E828" t="s">
        <v>3504</v>
      </c>
      <c r="F828" t="s">
        <v>3503</v>
      </c>
      <c r="G828" t="s">
        <v>3447</v>
      </c>
      <c r="H828" t="s">
        <v>3448</v>
      </c>
      <c r="I828" t="str">
        <f t="shared" si="37"/>
        <v>Středočeský</v>
      </c>
      <c r="J828" t="str">
        <f t="shared" si="38"/>
        <v>Středočeský</v>
      </c>
      <c r="K828" t="str">
        <f t="shared" si="39"/>
        <v>Střední Čechy</v>
      </c>
    </row>
    <row r="829" spans="1:11" x14ac:dyDescent="0.25">
      <c r="A829">
        <v>534838</v>
      </c>
      <c r="B829" t="s">
        <v>3885</v>
      </c>
      <c r="C829">
        <v>2114</v>
      </c>
      <c r="D829" t="s">
        <v>3503</v>
      </c>
      <c r="E829" t="s">
        <v>3504</v>
      </c>
      <c r="F829" t="s">
        <v>3503</v>
      </c>
      <c r="G829" t="s">
        <v>3447</v>
      </c>
      <c r="H829" t="s">
        <v>3448</v>
      </c>
      <c r="I829" t="str">
        <f t="shared" si="37"/>
        <v>Středočeský</v>
      </c>
      <c r="J829" t="str">
        <f t="shared" si="38"/>
        <v>Středočeský</v>
      </c>
      <c r="K829" t="str">
        <f t="shared" si="39"/>
        <v>Střední Čechy</v>
      </c>
    </row>
    <row r="830" spans="1:11" x14ac:dyDescent="0.25">
      <c r="A830">
        <v>534846</v>
      </c>
      <c r="B830" t="s">
        <v>3886</v>
      </c>
      <c r="C830">
        <v>2111</v>
      </c>
      <c r="D830" t="s">
        <v>3618</v>
      </c>
      <c r="E830" t="s">
        <v>3504</v>
      </c>
      <c r="F830" t="s">
        <v>3503</v>
      </c>
      <c r="G830" t="s">
        <v>3447</v>
      </c>
      <c r="H830" t="s">
        <v>3448</v>
      </c>
      <c r="I830" t="str">
        <f t="shared" si="37"/>
        <v>Středočeský</v>
      </c>
      <c r="J830" t="str">
        <f t="shared" si="38"/>
        <v>Středočeský</v>
      </c>
      <c r="K830" t="str">
        <f t="shared" si="39"/>
        <v>Střední Čechy</v>
      </c>
    </row>
    <row r="831" spans="1:11" x14ac:dyDescent="0.25">
      <c r="A831">
        <v>534854</v>
      </c>
      <c r="B831" t="s">
        <v>3887</v>
      </c>
      <c r="C831">
        <v>2118</v>
      </c>
      <c r="D831" t="s">
        <v>3445</v>
      </c>
      <c r="E831" t="s">
        <v>3446</v>
      </c>
      <c r="F831" t="s">
        <v>3445</v>
      </c>
      <c r="G831" t="s">
        <v>3447</v>
      </c>
      <c r="H831" t="s">
        <v>3448</v>
      </c>
      <c r="I831" t="str">
        <f t="shared" si="37"/>
        <v>Středočeský</v>
      </c>
      <c r="J831" t="str">
        <f t="shared" si="38"/>
        <v>Středočeský</v>
      </c>
      <c r="K831" t="str">
        <f t="shared" si="39"/>
        <v>Střední Čechy</v>
      </c>
    </row>
    <row r="832" spans="1:11" x14ac:dyDescent="0.25">
      <c r="A832">
        <v>534862</v>
      </c>
      <c r="B832" t="s">
        <v>3888</v>
      </c>
      <c r="C832">
        <v>2118</v>
      </c>
      <c r="D832" t="s">
        <v>3445</v>
      </c>
      <c r="E832" t="s">
        <v>3446</v>
      </c>
      <c r="F832" t="s">
        <v>3445</v>
      </c>
      <c r="G832" t="s">
        <v>3447</v>
      </c>
      <c r="H832" t="s">
        <v>3448</v>
      </c>
      <c r="I832" t="str">
        <f t="shared" si="37"/>
        <v>Středočeský</v>
      </c>
      <c r="J832" t="str">
        <f t="shared" si="38"/>
        <v>Středočeský</v>
      </c>
      <c r="K832" t="str">
        <f t="shared" si="39"/>
        <v>Střední Čechy</v>
      </c>
    </row>
    <row r="833" spans="1:11" x14ac:dyDescent="0.25">
      <c r="A833">
        <v>534871</v>
      </c>
      <c r="B833" t="s">
        <v>3889</v>
      </c>
      <c r="C833">
        <v>2118</v>
      </c>
      <c r="D833" t="s">
        <v>3445</v>
      </c>
      <c r="E833" t="s">
        <v>3446</v>
      </c>
      <c r="F833" t="s">
        <v>3445</v>
      </c>
      <c r="G833" t="s">
        <v>3447</v>
      </c>
      <c r="H833" t="s">
        <v>3448</v>
      </c>
      <c r="I833" t="str">
        <f t="shared" si="37"/>
        <v>Středočeský</v>
      </c>
      <c r="J833" t="str">
        <f t="shared" si="38"/>
        <v>Středočeský</v>
      </c>
      <c r="K833" t="str">
        <f t="shared" si="39"/>
        <v>Střední Čechy</v>
      </c>
    </row>
    <row r="834" spans="1:11" x14ac:dyDescent="0.25">
      <c r="A834">
        <v>534889</v>
      </c>
      <c r="B834" t="s">
        <v>3890</v>
      </c>
      <c r="C834">
        <v>2113</v>
      </c>
      <c r="D834" t="s">
        <v>3891</v>
      </c>
      <c r="E834" t="s">
        <v>3446</v>
      </c>
      <c r="F834" t="s">
        <v>3445</v>
      </c>
      <c r="G834" t="s">
        <v>3447</v>
      </c>
      <c r="H834" t="s">
        <v>3448</v>
      </c>
      <c r="I834" t="str">
        <f t="shared" si="37"/>
        <v>Středočeský</v>
      </c>
      <c r="J834" t="str">
        <f t="shared" si="38"/>
        <v>Středočeský</v>
      </c>
      <c r="K834" t="str">
        <f t="shared" si="39"/>
        <v>Střední Čechy</v>
      </c>
    </row>
    <row r="835" spans="1:11" x14ac:dyDescent="0.25">
      <c r="A835">
        <v>534897</v>
      </c>
      <c r="B835" t="s">
        <v>3892</v>
      </c>
      <c r="C835">
        <v>2114</v>
      </c>
      <c r="D835" t="s">
        <v>3503</v>
      </c>
      <c r="E835" t="s">
        <v>3504</v>
      </c>
      <c r="F835" t="s">
        <v>3503</v>
      </c>
      <c r="G835" t="s">
        <v>3447</v>
      </c>
      <c r="H835" t="s">
        <v>3448</v>
      </c>
      <c r="I835" t="str">
        <f t="shared" si="37"/>
        <v>Středočeský</v>
      </c>
      <c r="J835" t="str">
        <f t="shared" si="38"/>
        <v>Středočeský</v>
      </c>
      <c r="K835" t="str">
        <f t="shared" si="39"/>
        <v>Střední Čechy</v>
      </c>
    </row>
    <row r="836" spans="1:11" x14ac:dyDescent="0.25">
      <c r="A836">
        <v>534901</v>
      </c>
      <c r="B836" t="s">
        <v>3893</v>
      </c>
      <c r="C836">
        <v>2114</v>
      </c>
      <c r="D836" t="s">
        <v>3503</v>
      </c>
      <c r="E836" t="s">
        <v>3504</v>
      </c>
      <c r="F836" t="s">
        <v>3503</v>
      </c>
      <c r="G836" t="s">
        <v>3447</v>
      </c>
      <c r="H836" t="s">
        <v>3448</v>
      </c>
      <c r="I836" t="str">
        <f t="shared" ref="I836:I899" si="40">LEFT(H836, FIND(" ", H836 &amp; " ") - 1)</f>
        <v>Středočeský</v>
      </c>
      <c r="J836" t="str">
        <f t="shared" ref="J836:J899" si="41">IF(LEFT(H836,4)="Kraj", MID(H836, FIND(" ", H836)+1, LEN(H836) - FIND(" ", H836)), LEFT(H836, FIND(" ", H836 &amp; " ") - 1))</f>
        <v>Středočeský</v>
      </c>
      <c r="K836" t="str">
        <f t="shared" ref="K836:K899" si="42">_xlfn.XLOOKUP(H836,$N$33:$N$46,$M$33:$M$46)</f>
        <v>Střední Čechy</v>
      </c>
    </row>
    <row r="837" spans="1:11" x14ac:dyDescent="0.25">
      <c r="A837">
        <v>534919</v>
      </c>
      <c r="B837" t="s">
        <v>245</v>
      </c>
      <c r="C837">
        <v>2118</v>
      </c>
      <c r="D837" t="s">
        <v>3445</v>
      </c>
      <c r="E837" t="s">
        <v>3446</v>
      </c>
      <c r="F837" t="s">
        <v>3445</v>
      </c>
      <c r="G837" t="s">
        <v>3447</v>
      </c>
      <c r="H837" t="s">
        <v>3448</v>
      </c>
      <c r="I837" t="str">
        <f t="shared" si="40"/>
        <v>Středočeský</v>
      </c>
      <c r="J837" t="str">
        <f t="shared" si="41"/>
        <v>Středočeský</v>
      </c>
      <c r="K837" t="str">
        <f t="shared" si="42"/>
        <v>Střední Čechy</v>
      </c>
    </row>
    <row r="838" spans="1:11" x14ac:dyDescent="0.25">
      <c r="A838">
        <v>534927</v>
      </c>
      <c r="B838" t="s">
        <v>2399</v>
      </c>
      <c r="C838">
        <v>7113</v>
      </c>
      <c r="D838" t="s">
        <v>2392</v>
      </c>
      <c r="E838" t="s">
        <v>2276</v>
      </c>
      <c r="F838" t="s">
        <v>2275</v>
      </c>
      <c r="G838" t="s">
        <v>2277</v>
      </c>
      <c r="H838" t="s">
        <v>2278</v>
      </c>
      <c r="I838" t="str">
        <f t="shared" si="40"/>
        <v>Olomoucký</v>
      </c>
      <c r="J838" t="str">
        <f t="shared" si="41"/>
        <v>Olomoucký</v>
      </c>
      <c r="K838" t="str">
        <f t="shared" si="42"/>
        <v>Střední Morava</v>
      </c>
    </row>
    <row r="839" spans="1:11" x14ac:dyDescent="0.25">
      <c r="A839">
        <v>534935</v>
      </c>
      <c r="B839" t="s">
        <v>3894</v>
      </c>
      <c r="C839">
        <v>2117</v>
      </c>
      <c r="D839" t="s">
        <v>3647</v>
      </c>
      <c r="E839" t="s">
        <v>3504</v>
      </c>
      <c r="F839" t="s">
        <v>3503</v>
      </c>
      <c r="G839" t="s">
        <v>3447</v>
      </c>
      <c r="H839" t="s">
        <v>3448</v>
      </c>
      <c r="I839" t="str">
        <f t="shared" si="40"/>
        <v>Středočeský</v>
      </c>
      <c r="J839" t="str">
        <f t="shared" si="41"/>
        <v>Středočeský</v>
      </c>
      <c r="K839" t="str">
        <f t="shared" si="42"/>
        <v>Střední Čechy</v>
      </c>
    </row>
    <row r="840" spans="1:11" x14ac:dyDescent="0.25">
      <c r="A840">
        <v>534943</v>
      </c>
      <c r="B840" t="s">
        <v>3895</v>
      </c>
      <c r="C840">
        <v>2119</v>
      </c>
      <c r="D840" t="s">
        <v>3858</v>
      </c>
      <c r="E840" t="s">
        <v>3446</v>
      </c>
      <c r="F840" t="s">
        <v>3445</v>
      </c>
      <c r="G840" t="s">
        <v>3447</v>
      </c>
      <c r="H840" t="s">
        <v>3448</v>
      </c>
      <c r="I840" t="str">
        <f t="shared" si="40"/>
        <v>Středočeský</v>
      </c>
      <c r="J840" t="str">
        <f t="shared" si="41"/>
        <v>Středočeský</v>
      </c>
      <c r="K840" t="str">
        <f t="shared" si="42"/>
        <v>Střední Čechy</v>
      </c>
    </row>
    <row r="841" spans="1:11" x14ac:dyDescent="0.25">
      <c r="A841">
        <v>534951</v>
      </c>
      <c r="B841" t="s">
        <v>3618</v>
      </c>
      <c r="C841">
        <v>2111</v>
      </c>
      <c r="D841" t="s">
        <v>3618</v>
      </c>
      <c r="E841" t="s">
        <v>3504</v>
      </c>
      <c r="F841" t="s">
        <v>3503</v>
      </c>
      <c r="G841" t="s">
        <v>3447</v>
      </c>
      <c r="H841" t="s">
        <v>3448</v>
      </c>
      <c r="I841" t="str">
        <f t="shared" si="40"/>
        <v>Středočeský</v>
      </c>
      <c r="J841" t="str">
        <f t="shared" si="41"/>
        <v>Středočeský</v>
      </c>
      <c r="K841" t="str">
        <f t="shared" si="42"/>
        <v>Střední Čechy</v>
      </c>
    </row>
    <row r="842" spans="1:11" x14ac:dyDescent="0.25">
      <c r="A842">
        <v>534960</v>
      </c>
      <c r="B842" t="s">
        <v>3896</v>
      </c>
      <c r="C842">
        <v>2103</v>
      </c>
      <c r="D842" t="s">
        <v>3450</v>
      </c>
      <c r="E842" t="s">
        <v>3451</v>
      </c>
      <c r="F842" t="s">
        <v>3452</v>
      </c>
      <c r="G842" t="s">
        <v>3447</v>
      </c>
      <c r="H842" t="s">
        <v>3448</v>
      </c>
      <c r="I842" t="str">
        <f t="shared" si="40"/>
        <v>Středočeský</v>
      </c>
      <c r="J842" t="str">
        <f t="shared" si="41"/>
        <v>Středočeský</v>
      </c>
      <c r="K842" t="str">
        <f t="shared" si="42"/>
        <v>Střední Čechy</v>
      </c>
    </row>
    <row r="843" spans="1:11" x14ac:dyDescent="0.25">
      <c r="A843">
        <v>534978</v>
      </c>
      <c r="B843" t="s">
        <v>3897</v>
      </c>
      <c r="C843">
        <v>2111</v>
      </c>
      <c r="D843" t="s">
        <v>3618</v>
      </c>
      <c r="E843" t="s">
        <v>3504</v>
      </c>
      <c r="F843" t="s">
        <v>3503</v>
      </c>
      <c r="G843" t="s">
        <v>3447</v>
      </c>
      <c r="H843" t="s">
        <v>3448</v>
      </c>
      <c r="I843" t="str">
        <f t="shared" si="40"/>
        <v>Středočeský</v>
      </c>
      <c r="J843" t="str">
        <f t="shared" si="41"/>
        <v>Středočeský</v>
      </c>
      <c r="K843" t="str">
        <f t="shared" si="42"/>
        <v>Střední Čechy</v>
      </c>
    </row>
    <row r="844" spans="1:11" x14ac:dyDescent="0.25">
      <c r="A844">
        <v>534986</v>
      </c>
      <c r="B844" t="s">
        <v>2349</v>
      </c>
      <c r="C844">
        <v>2103</v>
      </c>
      <c r="D844" t="s">
        <v>3450</v>
      </c>
      <c r="E844" t="s">
        <v>3451</v>
      </c>
      <c r="F844" t="s">
        <v>3452</v>
      </c>
      <c r="G844" t="s">
        <v>3447</v>
      </c>
      <c r="H844" t="s">
        <v>3448</v>
      </c>
      <c r="I844" t="str">
        <f t="shared" si="40"/>
        <v>Středočeský</v>
      </c>
      <c r="J844" t="str">
        <f t="shared" si="41"/>
        <v>Středočeský</v>
      </c>
      <c r="K844" t="str">
        <f t="shared" si="42"/>
        <v>Střední Čechy</v>
      </c>
    </row>
    <row r="845" spans="1:11" x14ac:dyDescent="0.25">
      <c r="A845">
        <v>534994</v>
      </c>
      <c r="B845" t="s">
        <v>3898</v>
      </c>
      <c r="C845">
        <v>2110</v>
      </c>
      <c r="D845" t="s">
        <v>3460</v>
      </c>
      <c r="E845" t="s">
        <v>3461</v>
      </c>
      <c r="F845" t="s">
        <v>3460</v>
      </c>
      <c r="G845" t="s">
        <v>3447</v>
      </c>
      <c r="H845" t="s">
        <v>3448</v>
      </c>
      <c r="I845" t="str">
        <f t="shared" si="40"/>
        <v>Středočeský</v>
      </c>
      <c r="J845" t="str">
        <f t="shared" si="41"/>
        <v>Středočeský</v>
      </c>
      <c r="K845" t="str">
        <f t="shared" si="42"/>
        <v>Střední Čechy</v>
      </c>
    </row>
    <row r="846" spans="1:11" x14ac:dyDescent="0.25">
      <c r="A846">
        <v>535001</v>
      </c>
      <c r="B846" t="s">
        <v>3899</v>
      </c>
      <c r="C846">
        <v>2114</v>
      </c>
      <c r="D846" t="s">
        <v>3503</v>
      </c>
      <c r="E846" t="s">
        <v>3504</v>
      </c>
      <c r="F846" t="s">
        <v>3503</v>
      </c>
      <c r="G846" t="s">
        <v>3447</v>
      </c>
      <c r="H846" t="s">
        <v>3448</v>
      </c>
      <c r="I846" t="str">
        <f t="shared" si="40"/>
        <v>Středočeský</v>
      </c>
      <c r="J846" t="str">
        <f t="shared" si="41"/>
        <v>Středočeský</v>
      </c>
      <c r="K846" t="str">
        <f t="shared" si="42"/>
        <v>Střední Čechy</v>
      </c>
    </row>
    <row r="847" spans="1:11" x14ac:dyDescent="0.25">
      <c r="A847">
        <v>535010</v>
      </c>
      <c r="B847" t="s">
        <v>502</v>
      </c>
      <c r="C847">
        <v>2109</v>
      </c>
      <c r="D847" t="s">
        <v>2698</v>
      </c>
      <c r="E847" t="s">
        <v>3455</v>
      </c>
      <c r="F847" t="s">
        <v>2698</v>
      </c>
      <c r="G847" t="s">
        <v>3447</v>
      </c>
      <c r="H847" t="s">
        <v>3448</v>
      </c>
      <c r="I847" t="str">
        <f t="shared" si="40"/>
        <v>Středočeský</v>
      </c>
      <c r="J847" t="str">
        <f t="shared" si="41"/>
        <v>Středočeský</v>
      </c>
      <c r="K847" t="str">
        <f t="shared" si="42"/>
        <v>Střední Čechy</v>
      </c>
    </row>
    <row r="848" spans="1:11" x14ac:dyDescent="0.25">
      <c r="A848">
        <v>535028</v>
      </c>
      <c r="B848" t="s">
        <v>3900</v>
      </c>
      <c r="C848">
        <v>2114</v>
      </c>
      <c r="D848" t="s">
        <v>3503</v>
      </c>
      <c r="E848" t="s">
        <v>3504</v>
      </c>
      <c r="F848" t="s">
        <v>3503</v>
      </c>
      <c r="G848" t="s">
        <v>3447</v>
      </c>
      <c r="H848" t="s">
        <v>3448</v>
      </c>
      <c r="I848" t="str">
        <f t="shared" si="40"/>
        <v>Středočeský</v>
      </c>
      <c r="J848" t="str">
        <f t="shared" si="41"/>
        <v>Středočeský</v>
      </c>
      <c r="K848" t="str">
        <f t="shared" si="42"/>
        <v>Střední Čechy</v>
      </c>
    </row>
    <row r="849" spans="1:11" x14ac:dyDescent="0.25">
      <c r="A849">
        <v>535036</v>
      </c>
      <c r="B849" t="s">
        <v>3901</v>
      </c>
      <c r="C849">
        <v>2114</v>
      </c>
      <c r="D849" t="s">
        <v>3503</v>
      </c>
      <c r="E849" t="s">
        <v>3504</v>
      </c>
      <c r="F849" t="s">
        <v>3503</v>
      </c>
      <c r="G849" t="s">
        <v>3447</v>
      </c>
      <c r="H849" t="s">
        <v>3448</v>
      </c>
      <c r="I849" t="str">
        <f t="shared" si="40"/>
        <v>Středočeský</v>
      </c>
      <c r="J849" t="str">
        <f t="shared" si="41"/>
        <v>Středočeský</v>
      </c>
      <c r="K849" t="str">
        <f t="shared" si="42"/>
        <v>Střední Čechy</v>
      </c>
    </row>
    <row r="850" spans="1:11" x14ac:dyDescent="0.25">
      <c r="A850">
        <v>535044</v>
      </c>
      <c r="B850" t="s">
        <v>3902</v>
      </c>
      <c r="C850">
        <v>2114</v>
      </c>
      <c r="D850" t="s">
        <v>3503</v>
      </c>
      <c r="E850" t="s">
        <v>3504</v>
      </c>
      <c r="F850" t="s">
        <v>3503</v>
      </c>
      <c r="G850" t="s">
        <v>3447</v>
      </c>
      <c r="H850" t="s">
        <v>3448</v>
      </c>
      <c r="I850" t="str">
        <f t="shared" si="40"/>
        <v>Středočeský</v>
      </c>
      <c r="J850" t="str">
        <f t="shared" si="41"/>
        <v>Středočeský</v>
      </c>
      <c r="K850" t="str">
        <f t="shared" si="42"/>
        <v>Střední Čechy</v>
      </c>
    </row>
    <row r="851" spans="1:11" x14ac:dyDescent="0.25">
      <c r="A851">
        <v>535052</v>
      </c>
      <c r="B851" t="s">
        <v>3903</v>
      </c>
      <c r="C851">
        <v>2114</v>
      </c>
      <c r="D851" t="s">
        <v>3503</v>
      </c>
      <c r="E851" t="s">
        <v>3504</v>
      </c>
      <c r="F851" t="s">
        <v>3503</v>
      </c>
      <c r="G851" t="s">
        <v>3447</v>
      </c>
      <c r="H851" t="s">
        <v>3448</v>
      </c>
      <c r="I851" t="str">
        <f t="shared" si="40"/>
        <v>Středočeský</v>
      </c>
      <c r="J851" t="str">
        <f t="shared" si="41"/>
        <v>Středočeský</v>
      </c>
      <c r="K851" t="str">
        <f t="shared" si="42"/>
        <v>Střední Čechy</v>
      </c>
    </row>
    <row r="852" spans="1:11" x14ac:dyDescent="0.25">
      <c r="A852">
        <v>535061</v>
      </c>
      <c r="B852" t="s">
        <v>3904</v>
      </c>
      <c r="C852">
        <v>2114</v>
      </c>
      <c r="D852" t="s">
        <v>3503</v>
      </c>
      <c r="E852" t="s">
        <v>3504</v>
      </c>
      <c r="F852" t="s">
        <v>3503</v>
      </c>
      <c r="G852" t="s">
        <v>3447</v>
      </c>
      <c r="H852" t="s">
        <v>3448</v>
      </c>
      <c r="I852" t="str">
        <f t="shared" si="40"/>
        <v>Středočeský</v>
      </c>
      <c r="J852" t="str">
        <f t="shared" si="41"/>
        <v>Středočeský</v>
      </c>
      <c r="K852" t="str">
        <f t="shared" si="42"/>
        <v>Střední Čechy</v>
      </c>
    </row>
    <row r="853" spans="1:11" x14ac:dyDescent="0.25">
      <c r="A853">
        <v>535079</v>
      </c>
      <c r="B853" t="s">
        <v>3905</v>
      </c>
      <c r="C853">
        <v>2111</v>
      </c>
      <c r="D853" t="s">
        <v>3618</v>
      </c>
      <c r="E853" t="s">
        <v>3504</v>
      </c>
      <c r="F853" t="s">
        <v>3503</v>
      </c>
      <c r="G853" t="s">
        <v>3447</v>
      </c>
      <c r="H853" t="s">
        <v>3448</v>
      </c>
      <c r="I853" t="str">
        <f t="shared" si="40"/>
        <v>Středočeský</v>
      </c>
      <c r="J853" t="str">
        <f t="shared" si="41"/>
        <v>Středočeský</v>
      </c>
      <c r="K853" t="str">
        <f t="shared" si="42"/>
        <v>Střední Čechy</v>
      </c>
    </row>
    <row r="854" spans="1:11" x14ac:dyDescent="0.25">
      <c r="A854">
        <v>535087</v>
      </c>
      <c r="B854" t="s">
        <v>3647</v>
      </c>
      <c r="C854">
        <v>2117</v>
      </c>
      <c r="D854" t="s">
        <v>3647</v>
      </c>
      <c r="E854" t="s">
        <v>3504</v>
      </c>
      <c r="F854" t="s">
        <v>3503</v>
      </c>
      <c r="G854" t="s">
        <v>3447</v>
      </c>
      <c r="H854" t="s">
        <v>3448</v>
      </c>
      <c r="I854" t="str">
        <f t="shared" si="40"/>
        <v>Středočeský</v>
      </c>
      <c r="J854" t="str">
        <f t="shared" si="41"/>
        <v>Středočeský</v>
      </c>
      <c r="K854" t="str">
        <f t="shared" si="42"/>
        <v>Střední Čechy</v>
      </c>
    </row>
    <row r="855" spans="1:11" x14ac:dyDescent="0.25">
      <c r="A855">
        <v>535095</v>
      </c>
      <c r="B855" t="s">
        <v>3906</v>
      </c>
      <c r="C855">
        <v>2124</v>
      </c>
      <c r="D855" t="s">
        <v>3454</v>
      </c>
      <c r="E855" t="s">
        <v>3455</v>
      </c>
      <c r="F855" t="s">
        <v>2698</v>
      </c>
      <c r="G855" t="s">
        <v>3447</v>
      </c>
      <c r="H855" t="s">
        <v>3448</v>
      </c>
      <c r="I855" t="str">
        <f t="shared" si="40"/>
        <v>Středočeský</v>
      </c>
      <c r="J855" t="str">
        <f t="shared" si="41"/>
        <v>Středočeský</v>
      </c>
      <c r="K855" t="str">
        <f t="shared" si="42"/>
        <v>Střední Čechy</v>
      </c>
    </row>
    <row r="856" spans="1:11" x14ac:dyDescent="0.25">
      <c r="A856">
        <v>535109</v>
      </c>
      <c r="B856" t="s">
        <v>3907</v>
      </c>
      <c r="C856">
        <v>2124</v>
      </c>
      <c r="D856" t="s">
        <v>3454</v>
      </c>
      <c r="E856" t="s">
        <v>3455</v>
      </c>
      <c r="F856" t="s">
        <v>2698</v>
      </c>
      <c r="G856" t="s">
        <v>3447</v>
      </c>
      <c r="H856" t="s">
        <v>3448</v>
      </c>
      <c r="I856" t="str">
        <f t="shared" si="40"/>
        <v>Středočeský</v>
      </c>
      <c r="J856" t="str">
        <f t="shared" si="41"/>
        <v>Středočeský</v>
      </c>
      <c r="K856" t="str">
        <f t="shared" si="42"/>
        <v>Střední Čechy</v>
      </c>
    </row>
    <row r="857" spans="1:11" x14ac:dyDescent="0.25">
      <c r="A857">
        <v>535117</v>
      </c>
      <c r="B857" t="s">
        <v>44</v>
      </c>
      <c r="C857">
        <v>2111</v>
      </c>
      <c r="D857" t="s">
        <v>3618</v>
      </c>
      <c r="E857" t="s">
        <v>3504</v>
      </c>
      <c r="F857" t="s">
        <v>3503</v>
      </c>
      <c r="G857" t="s">
        <v>3447</v>
      </c>
      <c r="H857" t="s">
        <v>3448</v>
      </c>
      <c r="I857" t="str">
        <f t="shared" si="40"/>
        <v>Středočeský</v>
      </c>
      <c r="J857" t="str">
        <f t="shared" si="41"/>
        <v>Středočeský</v>
      </c>
      <c r="K857" t="str">
        <f t="shared" si="42"/>
        <v>Střední Čechy</v>
      </c>
    </row>
    <row r="858" spans="1:11" x14ac:dyDescent="0.25">
      <c r="A858">
        <v>535125</v>
      </c>
      <c r="B858" t="s">
        <v>3908</v>
      </c>
      <c r="C858">
        <v>2124</v>
      </c>
      <c r="D858" t="s">
        <v>3454</v>
      </c>
      <c r="E858" t="s">
        <v>3455</v>
      </c>
      <c r="F858" t="s">
        <v>2698</v>
      </c>
      <c r="G858" t="s">
        <v>3447</v>
      </c>
      <c r="H858" t="s">
        <v>3448</v>
      </c>
      <c r="I858" t="str">
        <f t="shared" si="40"/>
        <v>Středočeský</v>
      </c>
      <c r="J858" t="str">
        <f t="shared" si="41"/>
        <v>Středočeský</v>
      </c>
      <c r="K858" t="str">
        <f t="shared" si="42"/>
        <v>Střední Čechy</v>
      </c>
    </row>
    <row r="859" spans="1:11" x14ac:dyDescent="0.25">
      <c r="A859">
        <v>535133</v>
      </c>
      <c r="B859" t="s">
        <v>3909</v>
      </c>
      <c r="C859">
        <v>2117</v>
      </c>
      <c r="D859" t="s">
        <v>3647</v>
      </c>
      <c r="E859" t="s">
        <v>3504</v>
      </c>
      <c r="F859" t="s">
        <v>3503</v>
      </c>
      <c r="G859" t="s">
        <v>3447</v>
      </c>
      <c r="H859" t="s">
        <v>3448</v>
      </c>
      <c r="I859" t="str">
        <f t="shared" si="40"/>
        <v>Středočeský</v>
      </c>
      <c r="J859" t="str">
        <f t="shared" si="41"/>
        <v>Středočeský</v>
      </c>
      <c r="K859" t="str">
        <f t="shared" si="42"/>
        <v>Střední Čechy</v>
      </c>
    </row>
    <row r="860" spans="1:11" x14ac:dyDescent="0.25">
      <c r="A860">
        <v>535141</v>
      </c>
      <c r="B860" t="s">
        <v>3779</v>
      </c>
      <c r="C860">
        <v>2117</v>
      </c>
      <c r="D860" t="s">
        <v>3647</v>
      </c>
      <c r="E860" t="s">
        <v>3504</v>
      </c>
      <c r="F860" t="s">
        <v>3503</v>
      </c>
      <c r="G860" t="s">
        <v>3447</v>
      </c>
      <c r="H860" t="s">
        <v>3448</v>
      </c>
      <c r="I860" t="str">
        <f t="shared" si="40"/>
        <v>Středočeský</v>
      </c>
      <c r="J860" t="str">
        <f t="shared" si="41"/>
        <v>Středočeský</v>
      </c>
      <c r="K860" t="str">
        <f t="shared" si="42"/>
        <v>Střední Čechy</v>
      </c>
    </row>
    <row r="861" spans="1:11" x14ac:dyDescent="0.25">
      <c r="A861">
        <v>535150</v>
      </c>
      <c r="B861" t="s">
        <v>3910</v>
      </c>
      <c r="C861">
        <v>2124</v>
      </c>
      <c r="D861" t="s">
        <v>3454</v>
      </c>
      <c r="E861" t="s">
        <v>3455</v>
      </c>
      <c r="F861" t="s">
        <v>2698</v>
      </c>
      <c r="G861" t="s">
        <v>3447</v>
      </c>
      <c r="H861" t="s">
        <v>3448</v>
      </c>
      <c r="I861" t="str">
        <f t="shared" si="40"/>
        <v>Středočeský</v>
      </c>
      <c r="J861" t="str">
        <f t="shared" si="41"/>
        <v>Středočeský</v>
      </c>
      <c r="K861" t="str">
        <f t="shared" si="42"/>
        <v>Střední Čechy</v>
      </c>
    </row>
    <row r="862" spans="1:11" x14ac:dyDescent="0.25">
      <c r="A862">
        <v>535168</v>
      </c>
      <c r="B862" t="s">
        <v>3911</v>
      </c>
      <c r="C862">
        <v>2114</v>
      </c>
      <c r="D862" t="s">
        <v>3503</v>
      </c>
      <c r="E862" t="s">
        <v>3504</v>
      </c>
      <c r="F862" t="s">
        <v>3503</v>
      </c>
      <c r="G862" t="s">
        <v>3447</v>
      </c>
      <c r="H862" t="s">
        <v>3448</v>
      </c>
      <c r="I862" t="str">
        <f t="shared" si="40"/>
        <v>Středočeský</v>
      </c>
      <c r="J862" t="str">
        <f t="shared" si="41"/>
        <v>Středočeský</v>
      </c>
      <c r="K862" t="str">
        <f t="shared" si="42"/>
        <v>Střední Čechy</v>
      </c>
    </row>
    <row r="863" spans="1:11" x14ac:dyDescent="0.25">
      <c r="A863">
        <v>535176</v>
      </c>
      <c r="B863" t="s">
        <v>67</v>
      </c>
      <c r="C863">
        <v>3102</v>
      </c>
      <c r="D863" t="s">
        <v>46</v>
      </c>
      <c r="E863" t="s">
        <v>47</v>
      </c>
      <c r="F863" t="s">
        <v>46</v>
      </c>
      <c r="G863" t="s">
        <v>11</v>
      </c>
      <c r="H863" t="s">
        <v>12</v>
      </c>
      <c r="I863" t="str">
        <f t="shared" si="40"/>
        <v>Jihočeský</v>
      </c>
      <c r="J863" t="str">
        <f t="shared" si="41"/>
        <v>Jihočeský</v>
      </c>
      <c r="K863" t="str">
        <f t="shared" si="42"/>
        <v>Jihozápad</v>
      </c>
    </row>
    <row r="864" spans="1:11" x14ac:dyDescent="0.25">
      <c r="A864">
        <v>535184</v>
      </c>
      <c r="B864" t="s">
        <v>5237</v>
      </c>
      <c r="C864">
        <v>7209</v>
      </c>
      <c r="D864" t="s">
        <v>5238</v>
      </c>
      <c r="E864" t="s">
        <v>5224</v>
      </c>
      <c r="F864" t="s">
        <v>5223</v>
      </c>
      <c r="G864" t="s">
        <v>5225</v>
      </c>
      <c r="H864" t="s">
        <v>5226</v>
      </c>
      <c r="I864" t="str">
        <f t="shared" si="40"/>
        <v>Zlínský</v>
      </c>
      <c r="J864" t="str">
        <f t="shared" si="41"/>
        <v>Zlínský</v>
      </c>
      <c r="K864" t="str">
        <f t="shared" si="42"/>
        <v>Střední Morava</v>
      </c>
    </row>
    <row r="865" spans="1:11" x14ac:dyDescent="0.25">
      <c r="A865">
        <v>535192</v>
      </c>
      <c r="B865" t="s">
        <v>3912</v>
      </c>
      <c r="C865">
        <v>2114</v>
      </c>
      <c r="D865" t="s">
        <v>3503</v>
      </c>
      <c r="E865" t="s">
        <v>3504</v>
      </c>
      <c r="F865" t="s">
        <v>3503</v>
      </c>
      <c r="G865" t="s">
        <v>3447</v>
      </c>
      <c r="H865" t="s">
        <v>3448</v>
      </c>
      <c r="I865" t="str">
        <f t="shared" si="40"/>
        <v>Středočeský</v>
      </c>
      <c r="J865" t="str">
        <f t="shared" si="41"/>
        <v>Středočeský</v>
      </c>
      <c r="K865" t="str">
        <f t="shared" si="42"/>
        <v>Střední Čechy</v>
      </c>
    </row>
    <row r="866" spans="1:11" x14ac:dyDescent="0.25">
      <c r="A866">
        <v>535206</v>
      </c>
      <c r="B866" t="s">
        <v>68</v>
      </c>
      <c r="C866">
        <v>3102</v>
      </c>
      <c r="D866" t="s">
        <v>46</v>
      </c>
      <c r="E866" t="s">
        <v>47</v>
      </c>
      <c r="F866" t="s">
        <v>46</v>
      </c>
      <c r="G866" t="s">
        <v>11</v>
      </c>
      <c r="H866" t="s">
        <v>12</v>
      </c>
      <c r="I866" t="str">
        <f t="shared" si="40"/>
        <v>Jihočeský</v>
      </c>
      <c r="J866" t="str">
        <f t="shared" si="41"/>
        <v>Jihočeský</v>
      </c>
      <c r="K866" t="str">
        <f t="shared" si="42"/>
        <v>Jihozápad</v>
      </c>
    </row>
    <row r="867" spans="1:11" x14ac:dyDescent="0.25">
      <c r="A867">
        <v>535214</v>
      </c>
      <c r="B867" t="s">
        <v>3913</v>
      </c>
      <c r="C867">
        <v>2114</v>
      </c>
      <c r="D867" t="s">
        <v>3503</v>
      </c>
      <c r="E867" t="s">
        <v>3504</v>
      </c>
      <c r="F867" t="s">
        <v>3503</v>
      </c>
      <c r="G867" t="s">
        <v>3447</v>
      </c>
      <c r="H867" t="s">
        <v>3448</v>
      </c>
      <c r="I867" t="str">
        <f t="shared" si="40"/>
        <v>Středočeský</v>
      </c>
      <c r="J867" t="str">
        <f t="shared" si="41"/>
        <v>Středočeský</v>
      </c>
      <c r="K867" t="str">
        <f t="shared" si="42"/>
        <v>Střední Čechy</v>
      </c>
    </row>
    <row r="868" spans="1:11" x14ac:dyDescent="0.25">
      <c r="A868">
        <v>535222</v>
      </c>
      <c r="B868" t="s">
        <v>3914</v>
      </c>
      <c r="C868">
        <v>2117</v>
      </c>
      <c r="D868" t="s">
        <v>3647</v>
      </c>
      <c r="E868" t="s">
        <v>3504</v>
      </c>
      <c r="F868" t="s">
        <v>3503</v>
      </c>
      <c r="G868" t="s">
        <v>3447</v>
      </c>
      <c r="H868" t="s">
        <v>3448</v>
      </c>
      <c r="I868" t="str">
        <f t="shared" si="40"/>
        <v>Středočeský</v>
      </c>
      <c r="J868" t="str">
        <f t="shared" si="41"/>
        <v>Středočeský</v>
      </c>
      <c r="K868" t="str">
        <f t="shared" si="42"/>
        <v>Střední Čechy</v>
      </c>
    </row>
    <row r="869" spans="1:11" x14ac:dyDescent="0.25">
      <c r="A869">
        <v>535231</v>
      </c>
      <c r="B869" t="s">
        <v>69</v>
      </c>
      <c r="C869">
        <v>3113</v>
      </c>
      <c r="D869" t="s">
        <v>70</v>
      </c>
      <c r="E869" t="s">
        <v>47</v>
      </c>
      <c r="F869" t="s">
        <v>46</v>
      </c>
      <c r="G869" t="s">
        <v>11</v>
      </c>
      <c r="H869" t="s">
        <v>12</v>
      </c>
      <c r="I869" t="str">
        <f t="shared" si="40"/>
        <v>Jihočeský</v>
      </c>
      <c r="J869" t="str">
        <f t="shared" si="41"/>
        <v>Jihočeský</v>
      </c>
      <c r="K869" t="str">
        <f t="shared" si="42"/>
        <v>Jihozápad</v>
      </c>
    </row>
    <row r="870" spans="1:11" x14ac:dyDescent="0.25">
      <c r="A870">
        <v>535249</v>
      </c>
      <c r="B870" t="s">
        <v>71</v>
      </c>
      <c r="C870">
        <v>3102</v>
      </c>
      <c r="D870" t="s">
        <v>46</v>
      </c>
      <c r="E870" t="s">
        <v>47</v>
      </c>
      <c r="F870" t="s">
        <v>46</v>
      </c>
      <c r="G870" t="s">
        <v>11</v>
      </c>
      <c r="H870" t="s">
        <v>12</v>
      </c>
      <c r="I870" t="str">
        <f t="shared" si="40"/>
        <v>Jihočeský</v>
      </c>
      <c r="J870" t="str">
        <f t="shared" si="41"/>
        <v>Jihočeský</v>
      </c>
      <c r="K870" t="str">
        <f t="shared" si="42"/>
        <v>Jihozápad</v>
      </c>
    </row>
    <row r="871" spans="1:11" x14ac:dyDescent="0.25">
      <c r="A871">
        <v>535257</v>
      </c>
      <c r="B871" t="s">
        <v>3861</v>
      </c>
      <c r="C871">
        <v>2111</v>
      </c>
      <c r="D871" t="s">
        <v>3618</v>
      </c>
      <c r="E871" t="s">
        <v>3504</v>
      </c>
      <c r="F871" t="s">
        <v>3503</v>
      </c>
      <c r="G871" t="s">
        <v>3447</v>
      </c>
      <c r="H871" t="s">
        <v>3448</v>
      </c>
      <c r="I871" t="str">
        <f t="shared" si="40"/>
        <v>Středočeský</v>
      </c>
      <c r="J871" t="str">
        <f t="shared" si="41"/>
        <v>Středočeský</v>
      </c>
      <c r="K871" t="str">
        <f t="shared" si="42"/>
        <v>Střední Čechy</v>
      </c>
    </row>
    <row r="872" spans="1:11" x14ac:dyDescent="0.25">
      <c r="A872">
        <v>535265</v>
      </c>
      <c r="B872" t="s">
        <v>3915</v>
      </c>
      <c r="C872">
        <v>2114</v>
      </c>
      <c r="D872" t="s">
        <v>3503</v>
      </c>
      <c r="E872" t="s">
        <v>3504</v>
      </c>
      <c r="F872" t="s">
        <v>3503</v>
      </c>
      <c r="G872" t="s">
        <v>3447</v>
      </c>
      <c r="H872" t="s">
        <v>3448</v>
      </c>
      <c r="I872" t="str">
        <f t="shared" si="40"/>
        <v>Středočeský</v>
      </c>
      <c r="J872" t="str">
        <f t="shared" si="41"/>
        <v>Středočeský</v>
      </c>
      <c r="K872" t="str">
        <f t="shared" si="42"/>
        <v>Střední Čechy</v>
      </c>
    </row>
    <row r="873" spans="1:11" x14ac:dyDescent="0.25">
      <c r="A873">
        <v>535273</v>
      </c>
      <c r="B873" t="s">
        <v>3916</v>
      </c>
      <c r="C873">
        <v>2111</v>
      </c>
      <c r="D873" t="s">
        <v>3618</v>
      </c>
      <c r="E873" t="s">
        <v>3504</v>
      </c>
      <c r="F873" t="s">
        <v>3503</v>
      </c>
      <c r="G873" t="s">
        <v>3447</v>
      </c>
      <c r="H873" t="s">
        <v>3448</v>
      </c>
      <c r="I873" t="str">
        <f t="shared" si="40"/>
        <v>Středočeský</v>
      </c>
      <c r="J873" t="str">
        <f t="shared" si="41"/>
        <v>Středočeský</v>
      </c>
      <c r="K873" t="str">
        <f t="shared" si="42"/>
        <v>Střední Čechy</v>
      </c>
    </row>
    <row r="874" spans="1:11" x14ac:dyDescent="0.25">
      <c r="A874">
        <v>535281</v>
      </c>
      <c r="B874" t="s">
        <v>72</v>
      </c>
      <c r="C874">
        <v>3102</v>
      </c>
      <c r="D874" t="s">
        <v>46</v>
      </c>
      <c r="E874" t="s">
        <v>47</v>
      </c>
      <c r="F874" t="s">
        <v>46</v>
      </c>
      <c r="G874" t="s">
        <v>11</v>
      </c>
      <c r="H874" t="s">
        <v>12</v>
      </c>
      <c r="I874" t="str">
        <f t="shared" si="40"/>
        <v>Jihočeský</v>
      </c>
      <c r="J874" t="str">
        <f t="shared" si="41"/>
        <v>Jihočeský</v>
      </c>
      <c r="K874" t="str">
        <f t="shared" si="42"/>
        <v>Jihozápad</v>
      </c>
    </row>
    <row r="875" spans="1:11" x14ac:dyDescent="0.25">
      <c r="A875">
        <v>535290</v>
      </c>
      <c r="B875" t="s">
        <v>894</v>
      </c>
      <c r="C875">
        <v>2111</v>
      </c>
      <c r="D875" t="s">
        <v>3618</v>
      </c>
      <c r="E875" t="s">
        <v>3504</v>
      </c>
      <c r="F875" t="s">
        <v>3503</v>
      </c>
      <c r="G875" t="s">
        <v>3447</v>
      </c>
      <c r="H875" t="s">
        <v>3448</v>
      </c>
      <c r="I875" t="str">
        <f t="shared" si="40"/>
        <v>Středočeský</v>
      </c>
      <c r="J875" t="str">
        <f t="shared" si="41"/>
        <v>Středočeský</v>
      </c>
      <c r="K875" t="str">
        <f t="shared" si="42"/>
        <v>Střední Čechy</v>
      </c>
    </row>
    <row r="876" spans="1:11" x14ac:dyDescent="0.25">
      <c r="A876">
        <v>535303</v>
      </c>
      <c r="B876" t="s">
        <v>3917</v>
      </c>
      <c r="C876">
        <v>2114</v>
      </c>
      <c r="D876" t="s">
        <v>3503</v>
      </c>
      <c r="E876" t="s">
        <v>3504</v>
      </c>
      <c r="F876" t="s">
        <v>3503</v>
      </c>
      <c r="G876" t="s">
        <v>3447</v>
      </c>
      <c r="H876" t="s">
        <v>3448</v>
      </c>
      <c r="I876" t="str">
        <f t="shared" si="40"/>
        <v>Středočeský</v>
      </c>
      <c r="J876" t="str">
        <f t="shared" si="41"/>
        <v>Středočeský</v>
      </c>
      <c r="K876" t="str">
        <f t="shared" si="42"/>
        <v>Střední Čechy</v>
      </c>
    </row>
    <row r="877" spans="1:11" x14ac:dyDescent="0.25">
      <c r="A877">
        <v>535311</v>
      </c>
      <c r="B877" t="s">
        <v>3918</v>
      </c>
      <c r="C877">
        <v>2111</v>
      </c>
      <c r="D877" t="s">
        <v>3618</v>
      </c>
      <c r="E877" t="s">
        <v>3504</v>
      </c>
      <c r="F877" t="s">
        <v>3503</v>
      </c>
      <c r="G877" t="s">
        <v>3447</v>
      </c>
      <c r="H877" t="s">
        <v>3448</v>
      </c>
      <c r="I877" t="str">
        <f t="shared" si="40"/>
        <v>Středočeský</v>
      </c>
      <c r="J877" t="str">
        <f t="shared" si="41"/>
        <v>Středočeský</v>
      </c>
      <c r="K877" t="str">
        <f t="shared" si="42"/>
        <v>Střední Čechy</v>
      </c>
    </row>
    <row r="878" spans="1:11" x14ac:dyDescent="0.25">
      <c r="A878">
        <v>535320</v>
      </c>
      <c r="B878" t="s">
        <v>3919</v>
      </c>
      <c r="C878">
        <v>2117</v>
      </c>
      <c r="D878" t="s">
        <v>3647</v>
      </c>
      <c r="E878" t="s">
        <v>3504</v>
      </c>
      <c r="F878" t="s">
        <v>3503</v>
      </c>
      <c r="G878" t="s">
        <v>3447</v>
      </c>
      <c r="H878" t="s">
        <v>3448</v>
      </c>
      <c r="I878" t="str">
        <f t="shared" si="40"/>
        <v>Středočeský</v>
      </c>
      <c r="J878" t="str">
        <f t="shared" si="41"/>
        <v>Středočeský</v>
      </c>
      <c r="K878" t="str">
        <f t="shared" si="42"/>
        <v>Střední Čechy</v>
      </c>
    </row>
    <row r="879" spans="1:11" x14ac:dyDescent="0.25">
      <c r="A879">
        <v>535338</v>
      </c>
      <c r="B879" t="s">
        <v>2218</v>
      </c>
      <c r="C879">
        <v>2114</v>
      </c>
      <c r="D879" t="s">
        <v>3503</v>
      </c>
      <c r="E879" t="s">
        <v>3504</v>
      </c>
      <c r="F879" t="s">
        <v>3503</v>
      </c>
      <c r="G879" t="s">
        <v>3447</v>
      </c>
      <c r="H879" t="s">
        <v>3448</v>
      </c>
      <c r="I879" t="str">
        <f t="shared" si="40"/>
        <v>Středočeský</v>
      </c>
      <c r="J879" t="str">
        <f t="shared" si="41"/>
        <v>Středočeský</v>
      </c>
      <c r="K879" t="str">
        <f t="shared" si="42"/>
        <v>Střední Čechy</v>
      </c>
    </row>
    <row r="880" spans="1:11" x14ac:dyDescent="0.25">
      <c r="A880">
        <v>535346</v>
      </c>
      <c r="B880" t="s">
        <v>73</v>
      </c>
      <c r="C880">
        <v>3102</v>
      </c>
      <c r="D880" t="s">
        <v>46</v>
      </c>
      <c r="E880" t="s">
        <v>47</v>
      </c>
      <c r="F880" t="s">
        <v>46</v>
      </c>
      <c r="G880" t="s">
        <v>11</v>
      </c>
      <c r="H880" t="s">
        <v>12</v>
      </c>
      <c r="I880" t="str">
        <f t="shared" si="40"/>
        <v>Jihočeský</v>
      </c>
      <c r="J880" t="str">
        <f t="shared" si="41"/>
        <v>Jihočeský</v>
      </c>
      <c r="K880" t="str">
        <f t="shared" si="42"/>
        <v>Jihozápad</v>
      </c>
    </row>
    <row r="881" spans="1:11" x14ac:dyDescent="0.25">
      <c r="A881">
        <v>535354</v>
      </c>
      <c r="B881" t="s">
        <v>3920</v>
      </c>
      <c r="C881">
        <v>2117</v>
      </c>
      <c r="D881" t="s">
        <v>3647</v>
      </c>
      <c r="E881" t="s">
        <v>3504</v>
      </c>
      <c r="F881" t="s">
        <v>3503</v>
      </c>
      <c r="G881" t="s">
        <v>3447</v>
      </c>
      <c r="H881" t="s">
        <v>3448</v>
      </c>
      <c r="I881" t="str">
        <f t="shared" si="40"/>
        <v>Středočeský</v>
      </c>
      <c r="J881" t="str">
        <f t="shared" si="41"/>
        <v>Středočeský</v>
      </c>
      <c r="K881" t="str">
        <f t="shared" si="42"/>
        <v>Střední Čechy</v>
      </c>
    </row>
    <row r="882" spans="1:11" x14ac:dyDescent="0.25">
      <c r="A882">
        <v>535362</v>
      </c>
      <c r="B882" t="s">
        <v>3921</v>
      </c>
      <c r="C882">
        <v>2103</v>
      </c>
      <c r="D882" t="s">
        <v>3450</v>
      </c>
      <c r="E882" t="s">
        <v>3451</v>
      </c>
      <c r="F882" t="s">
        <v>3452</v>
      </c>
      <c r="G882" t="s">
        <v>3447</v>
      </c>
      <c r="H882" t="s">
        <v>3448</v>
      </c>
      <c r="I882" t="str">
        <f t="shared" si="40"/>
        <v>Středočeský</v>
      </c>
      <c r="J882" t="str">
        <f t="shared" si="41"/>
        <v>Středočeský</v>
      </c>
      <c r="K882" t="str">
        <f t="shared" si="42"/>
        <v>Střední Čechy</v>
      </c>
    </row>
    <row r="883" spans="1:11" x14ac:dyDescent="0.25">
      <c r="A883">
        <v>535371</v>
      </c>
      <c r="B883" t="s">
        <v>74</v>
      </c>
      <c r="C883">
        <v>3102</v>
      </c>
      <c r="D883" t="s">
        <v>46</v>
      </c>
      <c r="E883" t="s">
        <v>47</v>
      </c>
      <c r="F883" t="s">
        <v>46</v>
      </c>
      <c r="G883" t="s">
        <v>11</v>
      </c>
      <c r="H883" t="s">
        <v>12</v>
      </c>
      <c r="I883" t="str">
        <f t="shared" si="40"/>
        <v>Jihočeský</v>
      </c>
      <c r="J883" t="str">
        <f t="shared" si="41"/>
        <v>Jihočeský</v>
      </c>
      <c r="K883" t="str">
        <f t="shared" si="42"/>
        <v>Jihozápad</v>
      </c>
    </row>
    <row r="884" spans="1:11" x14ac:dyDescent="0.25">
      <c r="A884">
        <v>535389</v>
      </c>
      <c r="B884" t="s">
        <v>3922</v>
      </c>
      <c r="C884">
        <v>2111</v>
      </c>
      <c r="D884" t="s">
        <v>3618</v>
      </c>
      <c r="E884" t="s">
        <v>3504</v>
      </c>
      <c r="F884" t="s">
        <v>3503</v>
      </c>
      <c r="G884" t="s">
        <v>3447</v>
      </c>
      <c r="H884" t="s">
        <v>3448</v>
      </c>
      <c r="I884" t="str">
        <f t="shared" si="40"/>
        <v>Středočeský</v>
      </c>
      <c r="J884" t="str">
        <f t="shared" si="41"/>
        <v>Středočeský</v>
      </c>
      <c r="K884" t="str">
        <f t="shared" si="42"/>
        <v>Střední Čechy</v>
      </c>
    </row>
    <row r="885" spans="1:11" x14ac:dyDescent="0.25">
      <c r="A885">
        <v>535397</v>
      </c>
      <c r="B885" t="s">
        <v>3923</v>
      </c>
      <c r="C885">
        <v>2114</v>
      </c>
      <c r="D885" t="s">
        <v>3503</v>
      </c>
      <c r="E885" t="s">
        <v>3504</v>
      </c>
      <c r="F885" t="s">
        <v>3503</v>
      </c>
      <c r="G885" t="s">
        <v>3447</v>
      </c>
      <c r="H885" t="s">
        <v>3448</v>
      </c>
      <c r="I885" t="str">
        <f t="shared" si="40"/>
        <v>Středočeský</v>
      </c>
      <c r="J885" t="str">
        <f t="shared" si="41"/>
        <v>Středočeský</v>
      </c>
      <c r="K885" t="str">
        <f t="shared" si="42"/>
        <v>Střední Čechy</v>
      </c>
    </row>
    <row r="886" spans="1:11" x14ac:dyDescent="0.25">
      <c r="A886">
        <v>535401</v>
      </c>
      <c r="B886" t="s">
        <v>75</v>
      </c>
      <c r="C886">
        <v>3102</v>
      </c>
      <c r="D886" t="s">
        <v>46</v>
      </c>
      <c r="E886" t="s">
        <v>47</v>
      </c>
      <c r="F886" t="s">
        <v>46</v>
      </c>
      <c r="G886" t="s">
        <v>11</v>
      </c>
      <c r="H886" t="s">
        <v>12</v>
      </c>
      <c r="I886" t="str">
        <f t="shared" si="40"/>
        <v>Jihočeský</v>
      </c>
      <c r="J886" t="str">
        <f t="shared" si="41"/>
        <v>Jihočeský</v>
      </c>
      <c r="K886" t="str">
        <f t="shared" si="42"/>
        <v>Jihozápad</v>
      </c>
    </row>
    <row r="887" spans="1:11" x14ac:dyDescent="0.25">
      <c r="A887">
        <v>535419</v>
      </c>
      <c r="B887" t="s">
        <v>3506</v>
      </c>
      <c r="C887">
        <v>2115</v>
      </c>
      <c r="D887" t="s">
        <v>3506</v>
      </c>
      <c r="E887" t="s">
        <v>3507</v>
      </c>
      <c r="F887" t="s">
        <v>3506</v>
      </c>
      <c r="G887" t="s">
        <v>3447</v>
      </c>
      <c r="H887" t="s">
        <v>3448</v>
      </c>
      <c r="I887" t="str">
        <f t="shared" si="40"/>
        <v>Středočeský</v>
      </c>
      <c r="J887" t="str">
        <f t="shared" si="41"/>
        <v>Středočeský</v>
      </c>
      <c r="K887" t="str">
        <f t="shared" si="42"/>
        <v>Střední Čechy</v>
      </c>
    </row>
    <row r="888" spans="1:11" x14ac:dyDescent="0.25">
      <c r="A888">
        <v>535427</v>
      </c>
      <c r="B888" t="s">
        <v>3924</v>
      </c>
      <c r="C888">
        <v>2115</v>
      </c>
      <c r="D888" t="s">
        <v>3506</v>
      </c>
      <c r="E888" t="s">
        <v>3507</v>
      </c>
      <c r="F888" t="s">
        <v>3506</v>
      </c>
      <c r="G888" t="s">
        <v>3447</v>
      </c>
      <c r="H888" t="s">
        <v>3448</v>
      </c>
      <c r="I888" t="str">
        <f t="shared" si="40"/>
        <v>Středočeský</v>
      </c>
      <c r="J888" t="str">
        <f t="shared" si="41"/>
        <v>Středočeský</v>
      </c>
      <c r="K888" t="str">
        <f t="shared" si="42"/>
        <v>Střední Čechy</v>
      </c>
    </row>
    <row r="889" spans="1:11" x14ac:dyDescent="0.25">
      <c r="A889">
        <v>535435</v>
      </c>
      <c r="B889" t="s">
        <v>76</v>
      </c>
      <c r="C889">
        <v>3102</v>
      </c>
      <c r="D889" t="s">
        <v>46</v>
      </c>
      <c r="E889" t="s">
        <v>47</v>
      </c>
      <c r="F889" t="s">
        <v>46</v>
      </c>
      <c r="G889" t="s">
        <v>11</v>
      </c>
      <c r="H889" t="s">
        <v>12</v>
      </c>
      <c r="I889" t="str">
        <f t="shared" si="40"/>
        <v>Jihočeský</v>
      </c>
      <c r="J889" t="str">
        <f t="shared" si="41"/>
        <v>Jihočeský</v>
      </c>
      <c r="K889" t="str">
        <f t="shared" si="42"/>
        <v>Jihozápad</v>
      </c>
    </row>
    <row r="890" spans="1:11" x14ac:dyDescent="0.25">
      <c r="A890">
        <v>535443</v>
      </c>
      <c r="B890" t="s">
        <v>3925</v>
      </c>
      <c r="C890">
        <v>2115</v>
      </c>
      <c r="D890" t="s">
        <v>3506</v>
      </c>
      <c r="E890" t="s">
        <v>3507</v>
      </c>
      <c r="F890" t="s">
        <v>3506</v>
      </c>
      <c r="G890" t="s">
        <v>3447</v>
      </c>
      <c r="H890" t="s">
        <v>3448</v>
      </c>
      <c r="I890" t="str">
        <f t="shared" si="40"/>
        <v>Středočeský</v>
      </c>
      <c r="J890" t="str">
        <f t="shared" si="41"/>
        <v>Středočeský</v>
      </c>
      <c r="K890" t="str">
        <f t="shared" si="42"/>
        <v>Střední Čechy</v>
      </c>
    </row>
    <row r="891" spans="1:11" x14ac:dyDescent="0.25">
      <c r="A891">
        <v>535451</v>
      </c>
      <c r="B891" t="s">
        <v>3926</v>
      </c>
      <c r="C891">
        <v>2115</v>
      </c>
      <c r="D891" t="s">
        <v>3506</v>
      </c>
      <c r="E891" t="s">
        <v>3507</v>
      </c>
      <c r="F891" t="s">
        <v>3506</v>
      </c>
      <c r="G891" t="s">
        <v>3447</v>
      </c>
      <c r="H891" t="s">
        <v>3448</v>
      </c>
      <c r="I891" t="str">
        <f t="shared" si="40"/>
        <v>Středočeský</v>
      </c>
      <c r="J891" t="str">
        <f t="shared" si="41"/>
        <v>Středočeský</v>
      </c>
      <c r="K891" t="str">
        <f t="shared" si="42"/>
        <v>Střední Čechy</v>
      </c>
    </row>
    <row r="892" spans="1:11" x14ac:dyDescent="0.25">
      <c r="A892">
        <v>535460</v>
      </c>
      <c r="B892" t="s">
        <v>77</v>
      </c>
      <c r="C892">
        <v>3102</v>
      </c>
      <c r="D892" t="s">
        <v>46</v>
      </c>
      <c r="E892" t="s">
        <v>47</v>
      </c>
      <c r="F892" t="s">
        <v>46</v>
      </c>
      <c r="G892" t="s">
        <v>11</v>
      </c>
      <c r="H892" t="s">
        <v>12</v>
      </c>
      <c r="I892" t="str">
        <f t="shared" si="40"/>
        <v>Jihočeský</v>
      </c>
      <c r="J892" t="str">
        <f t="shared" si="41"/>
        <v>Jihočeský</v>
      </c>
      <c r="K892" t="str">
        <f t="shared" si="42"/>
        <v>Jihozápad</v>
      </c>
    </row>
    <row r="893" spans="1:11" x14ac:dyDescent="0.25">
      <c r="A893">
        <v>535478</v>
      </c>
      <c r="B893" t="s">
        <v>3927</v>
      </c>
      <c r="C893">
        <v>2115</v>
      </c>
      <c r="D893" t="s">
        <v>3506</v>
      </c>
      <c r="E893" t="s">
        <v>3507</v>
      </c>
      <c r="F893" t="s">
        <v>3506</v>
      </c>
      <c r="G893" t="s">
        <v>3447</v>
      </c>
      <c r="H893" t="s">
        <v>3448</v>
      </c>
      <c r="I893" t="str">
        <f t="shared" si="40"/>
        <v>Středočeský</v>
      </c>
      <c r="J893" t="str">
        <f t="shared" si="41"/>
        <v>Středočeský</v>
      </c>
      <c r="K893" t="str">
        <f t="shared" si="42"/>
        <v>Střední Čechy</v>
      </c>
    </row>
    <row r="894" spans="1:11" x14ac:dyDescent="0.25">
      <c r="A894">
        <v>535486</v>
      </c>
      <c r="B894" t="s">
        <v>3928</v>
      </c>
      <c r="C894">
        <v>2115</v>
      </c>
      <c r="D894" t="s">
        <v>3506</v>
      </c>
      <c r="E894" t="s">
        <v>3507</v>
      </c>
      <c r="F894" t="s">
        <v>3506</v>
      </c>
      <c r="G894" t="s">
        <v>3447</v>
      </c>
      <c r="H894" t="s">
        <v>3448</v>
      </c>
      <c r="I894" t="str">
        <f t="shared" si="40"/>
        <v>Středočeský</v>
      </c>
      <c r="J894" t="str">
        <f t="shared" si="41"/>
        <v>Středočeský</v>
      </c>
      <c r="K894" t="str">
        <f t="shared" si="42"/>
        <v>Střední Čechy</v>
      </c>
    </row>
    <row r="895" spans="1:11" x14ac:dyDescent="0.25">
      <c r="A895">
        <v>535494</v>
      </c>
      <c r="B895" t="s">
        <v>78</v>
      </c>
      <c r="C895">
        <v>3102</v>
      </c>
      <c r="D895" t="s">
        <v>46</v>
      </c>
      <c r="E895" t="s">
        <v>47</v>
      </c>
      <c r="F895" t="s">
        <v>46</v>
      </c>
      <c r="G895" t="s">
        <v>11</v>
      </c>
      <c r="H895" t="s">
        <v>12</v>
      </c>
      <c r="I895" t="str">
        <f t="shared" si="40"/>
        <v>Jihočeský</v>
      </c>
      <c r="J895" t="str">
        <f t="shared" si="41"/>
        <v>Jihočeský</v>
      </c>
      <c r="K895" t="str">
        <f t="shared" si="42"/>
        <v>Jihozápad</v>
      </c>
    </row>
    <row r="896" spans="1:11" x14ac:dyDescent="0.25">
      <c r="A896">
        <v>535508</v>
      </c>
      <c r="B896" t="s">
        <v>3929</v>
      </c>
      <c r="C896">
        <v>2115</v>
      </c>
      <c r="D896" t="s">
        <v>3506</v>
      </c>
      <c r="E896" t="s">
        <v>3507</v>
      </c>
      <c r="F896" t="s">
        <v>3506</v>
      </c>
      <c r="G896" t="s">
        <v>3447</v>
      </c>
      <c r="H896" t="s">
        <v>3448</v>
      </c>
      <c r="I896" t="str">
        <f t="shared" si="40"/>
        <v>Středočeský</v>
      </c>
      <c r="J896" t="str">
        <f t="shared" si="41"/>
        <v>Středočeský</v>
      </c>
      <c r="K896" t="str">
        <f t="shared" si="42"/>
        <v>Střední Čechy</v>
      </c>
    </row>
    <row r="897" spans="1:11" x14ac:dyDescent="0.25">
      <c r="A897">
        <v>535516</v>
      </c>
      <c r="B897" t="s">
        <v>3930</v>
      </c>
      <c r="C897">
        <v>2116</v>
      </c>
      <c r="D897" t="s">
        <v>3509</v>
      </c>
      <c r="E897" t="s">
        <v>3507</v>
      </c>
      <c r="F897" t="s">
        <v>3506</v>
      </c>
      <c r="G897" t="s">
        <v>3447</v>
      </c>
      <c r="H897" t="s">
        <v>3448</v>
      </c>
      <c r="I897" t="str">
        <f t="shared" si="40"/>
        <v>Středočeský</v>
      </c>
      <c r="J897" t="str">
        <f t="shared" si="41"/>
        <v>Středočeský</v>
      </c>
      <c r="K897" t="str">
        <f t="shared" si="42"/>
        <v>Střední Čechy</v>
      </c>
    </row>
    <row r="898" spans="1:11" x14ac:dyDescent="0.25">
      <c r="A898">
        <v>535524</v>
      </c>
      <c r="B898" t="s">
        <v>79</v>
      </c>
      <c r="C898">
        <v>3115</v>
      </c>
      <c r="D898" t="s">
        <v>80</v>
      </c>
      <c r="E898" t="s">
        <v>47</v>
      </c>
      <c r="F898" t="s">
        <v>46</v>
      </c>
      <c r="G898" t="s">
        <v>11</v>
      </c>
      <c r="H898" t="s">
        <v>12</v>
      </c>
      <c r="I898" t="str">
        <f t="shared" si="40"/>
        <v>Jihočeský</v>
      </c>
      <c r="J898" t="str">
        <f t="shared" si="41"/>
        <v>Jihočeský</v>
      </c>
      <c r="K898" t="str">
        <f t="shared" si="42"/>
        <v>Jihozápad</v>
      </c>
    </row>
    <row r="899" spans="1:11" x14ac:dyDescent="0.25">
      <c r="A899">
        <v>535532</v>
      </c>
      <c r="B899" t="s">
        <v>2400</v>
      </c>
      <c r="C899">
        <v>7111</v>
      </c>
      <c r="D899" t="s">
        <v>2275</v>
      </c>
      <c r="E899" t="s">
        <v>2276</v>
      </c>
      <c r="F899" t="s">
        <v>2275</v>
      </c>
      <c r="G899" t="s">
        <v>2277</v>
      </c>
      <c r="H899" t="s">
        <v>2278</v>
      </c>
      <c r="I899" t="str">
        <f t="shared" si="40"/>
        <v>Olomoucký</v>
      </c>
      <c r="J899" t="str">
        <f t="shared" si="41"/>
        <v>Olomoucký</v>
      </c>
      <c r="K899" t="str">
        <f t="shared" si="42"/>
        <v>Střední Morava</v>
      </c>
    </row>
    <row r="900" spans="1:11" x14ac:dyDescent="0.25">
      <c r="A900">
        <v>535541</v>
      </c>
      <c r="B900" t="s">
        <v>81</v>
      </c>
      <c r="C900">
        <v>3102</v>
      </c>
      <c r="D900" t="s">
        <v>46</v>
      </c>
      <c r="E900" t="s">
        <v>47</v>
      </c>
      <c r="F900" t="s">
        <v>46</v>
      </c>
      <c r="G900" t="s">
        <v>11</v>
      </c>
      <c r="H900" t="s">
        <v>12</v>
      </c>
      <c r="I900" t="str">
        <f t="shared" ref="I900:I963" si="43">LEFT(H900, FIND(" ", H900 &amp; " ") - 1)</f>
        <v>Jihočeský</v>
      </c>
      <c r="J900" t="str">
        <f t="shared" ref="J900:J963" si="44">IF(LEFT(H900,4)="Kraj", MID(H900, FIND(" ", H900)+1, LEN(H900) - FIND(" ", H900)), LEFT(H900, FIND(" ", H900 &amp; " ") - 1))</f>
        <v>Jihočeský</v>
      </c>
      <c r="K900" t="str">
        <f t="shared" ref="K900:K963" si="45">_xlfn.XLOOKUP(H900,$N$33:$N$46,$M$33:$M$46)</f>
        <v>Jihozápad</v>
      </c>
    </row>
    <row r="901" spans="1:11" x14ac:dyDescent="0.25">
      <c r="A901">
        <v>535559</v>
      </c>
      <c r="B901" t="s">
        <v>3931</v>
      </c>
      <c r="C901">
        <v>2115</v>
      </c>
      <c r="D901" t="s">
        <v>3506</v>
      </c>
      <c r="E901" t="s">
        <v>3507</v>
      </c>
      <c r="F901" t="s">
        <v>3506</v>
      </c>
      <c r="G901" t="s">
        <v>3447</v>
      </c>
      <c r="H901" t="s">
        <v>3448</v>
      </c>
      <c r="I901" t="str">
        <f t="shared" si="43"/>
        <v>Středočeský</v>
      </c>
      <c r="J901" t="str">
        <f t="shared" si="44"/>
        <v>Středočeský</v>
      </c>
      <c r="K901" t="str">
        <f t="shared" si="45"/>
        <v>Střední Čechy</v>
      </c>
    </row>
    <row r="902" spans="1:11" x14ac:dyDescent="0.25">
      <c r="A902">
        <v>535567</v>
      </c>
      <c r="B902" t="s">
        <v>22</v>
      </c>
      <c r="C902">
        <v>2116</v>
      </c>
      <c r="D902" t="s">
        <v>3509</v>
      </c>
      <c r="E902" t="s">
        <v>3507</v>
      </c>
      <c r="F902" t="s">
        <v>3506</v>
      </c>
      <c r="G902" t="s">
        <v>3447</v>
      </c>
      <c r="H902" t="s">
        <v>3448</v>
      </c>
      <c r="I902" t="str">
        <f t="shared" si="43"/>
        <v>Středočeský</v>
      </c>
      <c r="J902" t="str">
        <f t="shared" si="44"/>
        <v>Středočeský</v>
      </c>
      <c r="K902" t="str">
        <f t="shared" si="45"/>
        <v>Střední Čechy</v>
      </c>
    </row>
    <row r="903" spans="1:11" x14ac:dyDescent="0.25">
      <c r="A903">
        <v>535575</v>
      </c>
      <c r="B903" t="s">
        <v>82</v>
      </c>
      <c r="C903">
        <v>3102</v>
      </c>
      <c r="D903" t="s">
        <v>46</v>
      </c>
      <c r="E903" t="s">
        <v>47</v>
      </c>
      <c r="F903" t="s">
        <v>46</v>
      </c>
      <c r="G903" t="s">
        <v>11</v>
      </c>
      <c r="H903" t="s">
        <v>12</v>
      </c>
      <c r="I903" t="str">
        <f t="shared" si="43"/>
        <v>Jihočeský</v>
      </c>
      <c r="J903" t="str">
        <f t="shared" si="44"/>
        <v>Jihočeský</v>
      </c>
      <c r="K903" t="str">
        <f t="shared" si="45"/>
        <v>Jihozápad</v>
      </c>
    </row>
    <row r="904" spans="1:11" x14ac:dyDescent="0.25">
      <c r="A904">
        <v>535583</v>
      </c>
      <c r="B904" t="s">
        <v>3932</v>
      </c>
      <c r="C904">
        <v>2115</v>
      </c>
      <c r="D904" t="s">
        <v>3506</v>
      </c>
      <c r="E904" t="s">
        <v>3507</v>
      </c>
      <c r="F904" t="s">
        <v>3506</v>
      </c>
      <c r="G904" t="s">
        <v>3447</v>
      </c>
      <c r="H904" t="s">
        <v>3448</v>
      </c>
      <c r="I904" t="str">
        <f t="shared" si="43"/>
        <v>Středočeský</v>
      </c>
      <c r="J904" t="str">
        <f t="shared" si="44"/>
        <v>Středočeský</v>
      </c>
      <c r="K904" t="str">
        <f t="shared" si="45"/>
        <v>Střední Čechy</v>
      </c>
    </row>
    <row r="905" spans="1:11" x14ac:dyDescent="0.25">
      <c r="A905">
        <v>535591</v>
      </c>
      <c r="B905" t="s">
        <v>83</v>
      </c>
      <c r="C905">
        <v>3102</v>
      </c>
      <c r="D905" t="s">
        <v>46</v>
      </c>
      <c r="E905" t="s">
        <v>47</v>
      </c>
      <c r="F905" t="s">
        <v>46</v>
      </c>
      <c r="G905" t="s">
        <v>11</v>
      </c>
      <c r="H905" t="s">
        <v>12</v>
      </c>
      <c r="I905" t="str">
        <f t="shared" si="43"/>
        <v>Jihočeský</v>
      </c>
      <c r="J905" t="str">
        <f t="shared" si="44"/>
        <v>Jihočeský</v>
      </c>
      <c r="K905" t="str">
        <f t="shared" si="45"/>
        <v>Jihozápad</v>
      </c>
    </row>
    <row r="906" spans="1:11" x14ac:dyDescent="0.25">
      <c r="A906">
        <v>535605</v>
      </c>
      <c r="B906" t="s">
        <v>3933</v>
      </c>
      <c r="C906">
        <v>2115</v>
      </c>
      <c r="D906" t="s">
        <v>3506</v>
      </c>
      <c r="E906" t="s">
        <v>3507</v>
      </c>
      <c r="F906" t="s">
        <v>3506</v>
      </c>
      <c r="G906" t="s">
        <v>3447</v>
      </c>
      <c r="H906" t="s">
        <v>3448</v>
      </c>
      <c r="I906" t="str">
        <f t="shared" si="43"/>
        <v>Středočeský</v>
      </c>
      <c r="J906" t="str">
        <f t="shared" si="44"/>
        <v>Středočeský</v>
      </c>
      <c r="K906" t="str">
        <f t="shared" si="45"/>
        <v>Střední Čechy</v>
      </c>
    </row>
    <row r="907" spans="1:11" x14ac:dyDescent="0.25">
      <c r="A907">
        <v>535613</v>
      </c>
      <c r="B907" t="s">
        <v>84</v>
      </c>
      <c r="C907">
        <v>3102</v>
      </c>
      <c r="D907" t="s">
        <v>46</v>
      </c>
      <c r="E907" t="s">
        <v>47</v>
      </c>
      <c r="F907" t="s">
        <v>46</v>
      </c>
      <c r="G907" t="s">
        <v>11</v>
      </c>
      <c r="H907" t="s">
        <v>12</v>
      </c>
      <c r="I907" t="str">
        <f t="shared" si="43"/>
        <v>Jihočeský</v>
      </c>
      <c r="J907" t="str">
        <f t="shared" si="44"/>
        <v>Jihočeský</v>
      </c>
      <c r="K907" t="str">
        <f t="shared" si="45"/>
        <v>Jihozápad</v>
      </c>
    </row>
    <row r="908" spans="1:11" x14ac:dyDescent="0.25">
      <c r="A908">
        <v>535621</v>
      </c>
      <c r="B908" t="s">
        <v>3934</v>
      </c>
      <c r="C908">
        <v>2115</v>
      </c>
      <c r="D908" t="s">
        <v>3506</v>
      </c>
      <c r="E908" t="s">
        <v>3507</v>
      </c>
      <c r="F908" t="s">
        <v>3506</v>
      </c>
      <c r="G908" t="s">
        <v>3447</v>
      </c>
      <c r="H908" t="s">
        <v>3448</v>
      </c>
      <c r="I908" t="str">
        <f t="shared" si="43"/>
        <v>Středočeský</v>
      </c>
      <c r="J908" t="str">
        <f t="shared" si="44"/>
        <v>Středočeský</v>
      </c>
      <c r="K908" t="str">
        <f t="shared" si="45"/>
        <v>Střední Čechy</v>
      </c>
    </row>
    <row r="909" spans="1:11" x14ac:dyDescent="0.25">
      <c r="A909">
        <v>535630</v>
      </c>
      <c r="B909" t="s">
        <v>2879</v>
      </c>
      <c r="C909">
        <v>2115</v>
      </c>
      <c r="D909" t="s">
        <v>3506</v>
      </c>
      <c r="E909" t="s">
        <v>3507</v>
      </c>
      <c r="F909" t="s">
        <v>3506</v>
      </c>
      <c r="G909" t="s">
        <v>3447</v>
      </c>
      <c r="H909" t="s">
        <v>3448</v>
      </c>
      <c r="I909" t="str">
        <f t="shared" si="43"/>
        <v>Středočeský</v>
      </c>
      <c r="J909" t="str">
        <f t="shared" si="44"/>
        <v>Středočeský</v>
      </c>
      <c r="K909" t="str">
        <f t="shared" si="45"/>
        <v>Střední Čechy</v>
      </c>
    </row>
    <row r="910" spans="1:11" x14ac:dyDescent="0.25">
      <c r="A910">
        <v>535648</v>
      </c>
      <c r="B910" t="s">
        <v>44</v>
      </c>
      <c r="C910">
        <v>3102</v>
      </c>
      <c r="D910" t="s">
        <v>46</v>
      </c>
      <c r="E910" t="s">
        <v>47</v>
      </c>
      <c r="F910" t="s">
        <v>46</v>
      </c>
      <c r="G910" t="s">
        <v>11</v>
      </c>
      <c r="H910" t="s">
        <v>12</v>
      </c>
      <c r="I910" t="str">
        <f t="shared" si="43"/>
        <v>Jihočeský</v>
      </c>
      <c r="J910" t="str">
        <f t="shared" si="44"/>
        <v>Jihočeský</v>
      </c>
      <c r="K910" t="str">
        <f t="shared" si="45"/>
        <v>Jihozápad</v>
      </c>
    </row>
    <row r="911" spans="1:11" x14ac:dyDescent="0.25">
      <c r="A911">
        <v>535656</v>
      </c>
      <c r="B911" t="s">
        <v>589</v>
      </c>
      <c r="C911">
        <v>2115</v>
      </c>
      <c r="D911" t="s">
        <v>3506</v>
      </c>
      <c r="E911" t="s">
        <v>3507</v>
      </c>
      <c r="F911" t="s">
        <v>3506</v>
      </c>
      <c r="G911" t="s">
        <v>3447</v>
      </c>
      <c r="H911" t="s">
        <v>3448</v>
      </c>
      <c r="I911" t="str">
        <f t="shared" si="43"/>
        <v>Středočeský</v>
      </c>
      <c r="J911" t="str">
        <f t="shared" si="44"/>
        <v>Středočeský</v>
      </c>
      <c r="K911" t="str">
        <f t="shared" si="45"/>
        <v>Střední Čechy</v>
      </c>
    </row>
    <row r="912" spans="1:11" x14ac:dyDescent="0.25">
      <c r="A912">
        <v>535664</v>
      </c>
      <c r="B912" t="s">
        <v>85</v>
      </c>
      <c r="C912">
        <v>3102</v>
      </c>
      <c r="D912" t="s">
        <v>46</v>
      </c>
      <c r="E912" t="s">
        <v>47</v>
      </c>
      <c r="F912" t="s">
        <v>46</v>
      </c>
      <c r="G912" t="s">
        <v>11</v>
      </c>
      <c r="H912" t="s">
        <v>12</v>
      </c>
      <c r="I912" t="str">
        <f t="shared" si="43"/>
        <v>Jihočeský</v>
      </c>
      <c r="J912" t="str">
        <f t="shared" si="44"/>
        <v>Jihočeský</v>
      </c>
      <c r="K912" t="str">
        <f t="shared" si="45"/>
        <v>Jihozápad</v>
      </c>
    </row>
    <row r="913" spans="1:11" x14ac:dyDescent="0.25">
      <c r="A913">
        <v>535672</v>
      </c>
      <c r="B913" t="s">
        <v>3935</v>
      </c>
      <c r="C913">
        <v>2115</v>
      </c>
      <c r="D913" t="s">
        <v>3506</v>
      </c>
      <c r="E913" t="s">
        <v>3507</v>
      </c>
      <c r="F913" t="s">
        <v>3506</v>
      </c>
      <c r="G913" t="s">
        <v>3447</v>
      </c>
      <c r="H913" t="s">
        <v>3448</v>
      </c>
      <c r="I913" t="str">
        <f t="shared" si="43"/>
        <v>Středočeský</v>
      </c>
      <c r="J913" t="str">
        <f t="shared" si="44"/>
        <v>Středočeský</v>
      </c>
      <c r="K913" t="str">
        <f t="shared" si="45"/>
        <v>Střední Čechy</v>
      </c>
    </row>
    <row r="914" spans="1:11" x14ac:dyDescent="0.25">
      <c r="A914">
        <v>535681</v>
      </c>
      <c r="B914" t="s">
        <v>86</v>
      </c>
      <c r="C914">
        <v>3102</v>
      </c>
      <c r="D914" t="s">
        <v>46</v>
      </c>
      <c r="E914" t="s">
        <v>47</v>
      </c>
      <c r="F914" t="s">
        <v>46</v>
      </c>
      <c r="G914" t="s">
        <v>11</v>
      </c>
      <c r="H914" t="s">
        <v>12</v>
      </c>
      <c r="I914" t="str">
        <f t="shared" si="43"/>
        <v>Jihočeský</v>
      </c>
      <c r="J914" t="str">
        <f t="shared" si="44"/>
        <v>Jihočeský</v>
      </c>
      <c r="K914" t="str">
        <f t="shared" si="45"/>
        <v>Jihozápad</v>
      </c>
    </row>
    <row r="915" spans="1:11" x14ac:dyDescent="0.25">
      <c r="A915">
        <v>535699</v>
      </c>
      <c r="B915" t="s">
        <v>87</v>
      </c>
      <c r="C915">
        <v>3113</v>
      </c>
      <c r="D915" t="s">
        <v>70</v>
      </c>
      <c r="E915" t="s">
        <v>47</v>
      </c>
      <c r="F915" t="s">
        <v>46</v>
      </c>
      <c r="G915" t="s">
        <v>11</v>
      </c>
      <c r="H915" t="s">
        <v>12</v>
      </c>
      <c r="I915" t="str">
        <f t="shared" si="43"/>
        <v>Jihočeský</v>
      </c>
      <c r="J915" t="str">
        <f t="shared" si="44"/>
        <v>Jihočeský</v>
      </c>
      <c r="K915" t="str">
        <f t="shared" si="45"/>
        <v>Jihozápad</v>
      </c>
    </row>
    <row r="916" spans="1:11" x14ac:dyDescent="0.25">
      <c r="A916">
        <v>535702</v>
      </c>
      <c r="B916" t="s">
        <v>3936</v>
      </c>
      <c r="C916">
        <v>2115</v>
      </c>
      <c r="D916" t="s">
        <v>3506</v>
      </c>
      <c r="E916" t="s">
        <v>3507</v>
      </c>
      <c r="F916" t="s">
        <v>3506</v>
      </c>
      <c r="G916" t="s">
        <v>3447</v>
      </c>
      <c r="H916" t="s">
        <v>3448</v>
      </c>
      <c r="I916" t="str">
        <f t="shared" si="43"/>
        <v>Středočeský</v>
      </c>
      <c r="J916" t="str">
        <f t="shared" si="44"/>
        <v>Středočeský</v>
      </c>
      <c r="K916" t="str">
        <f t="shared" si="45"/>
        <v>Střední Čechy</v>
      </c>
    </row>
    <row r="917" spans="1:11" x14ac:dyDescent="0.25">
      <c r="A917">
        <v>535711</v>
      </c>
      <c r="B917" t="s">
        <v>3937</v>
      </c>
      <c r="C917">
        <v>2116</v>
      </c>
      <c r="D917" t="s">
        <v>3509</v>
      </c>
      <c r="E917" t="s">
        <v>3507</v>
      </c>
      <c r="F917" t="s">
        <v>3506</v>
      </c>
      <c r="G917" t="s">
        <v>3447</v>
      </c>
      <c r="H917" t="s">
        <v>3448</v>
      </c>
      <c r="I917" t="str">
        <f t="shared" si="43"/>
        <v>Středočeský</v>
      </c>
      <c r="J917" t="str">
        <f t="shared" si="44"/>
        <v>Středočeský</v>
      </c>
      <c r="K917" t="str">
        <f t="shared" si="45"/>
        <v>Střední Čechy</v>
      </c>
    </row>
    <row r="918" spans="1:11" x14ac:dyDescent="0.25">
      <c r="A918">
        <v>535729</v>
      </c>
      <c r="B918" t="s">
        <v>3938</v>
      </c>
      <c r="C918">
        <v>2115</v>
      </c>
      <c r="D918" t="s">
        <v>3506</v>
      </c>
      <c r="E918" t="s">
        <v>3507</v>
      </c>
      <c r="F918" t="s">
        <v>3506</v>
      </c>
      <c r="G918" t="s">
        <v>3447</v>
      </c>
      <c r="H918" t="s">
        <v>3448</v>
      </c>
      <c r="I918" t="str">
        <f t="shared" si="43"/>
        <v>Středočeský</v>
      </c>
      <c r="J918" t="str">
        <f t="shared" si="44"/>
        <v>Středočeský</v>
      </c>
      <c r="K918" t="str">
        <f t="shared" si="45"/>
        <v>Střední Čechy</v>
      </c>
    </row>
    <row r="919" spans="1:11" x14ac:dyDescent="0.25">
      <c r="A919">
        <v>535737</v>
      </c>
      <c r="B919" t="s">
        <v>88</v>
      </c>
      <c r="C919">
        <v>3102</v>
      </c>
      <c r="D919" t="s">
        <v>46</v>
      </c>
      <c r="E919" t="s">
        <v>47</v>
      </c>
      <c r="F919" t="s">
        <v>46</v>
      </c>
      <c r="G919" t="s">
        <v>11</v>
      </c>
      <c r="H919" t="s">
        <v>12</v>
      </c>
      <c r="I919" t="str">
        <f t="shared" si="43"/>
        <v>Jihočeský</v>
      </c>
      <c r="J919" t="str">
        <f t="shared" si="44"/>
        <v>Jihočeský</v>
      </c>
      <c r="K919" t="str">
        <f t="shared" si="45"/>
        <v>Jihozápad</v>
      </c>
    </row>
    <row r="920" spans="1:11" x14ac:dyDescent="0.25">
      <c r="A920">
        <v>535745</v>
      </c>
      <c r="B920" t="s">
        <v>3939</v>
      </c>
      <c r="C920">
        <v>2115</v>
      </c>
      <c r="D920" t="s">
        <v>3506</v>
      </c>
      <c r="E920" t="s">
        <v>3507</v>
      </c>
      <c r="F920" t="s">
        <v>3506</v>
      </c>
      <c r="G920" t="s">
        <v>3447</v>
      </c>
      <c r="H920" t="s">
        <v>3448</v>
      </c>
      <c r="I920" t="str">
        <f t="shared" si="43"/>
        <v>Středočeský</v>
      </c>
      <c r="J920" t="str">
        <f t="shared" si="44"/>
        <v>Středočeský</v>
      </c>
      <c r="K920" t="str">
        <f t="shared" si="45"/>
        <v>Střední Čechy</v>
      </c>
    </row>
    <row r="921" spans="1:11" x14ac:dyDescent="0.25">
      <c r="A921">
        <v>535753</v>
      </c>
      <c r="B921" t="s">
        <v>89</v>
      </c>
      <c r="C921">
        <v>3102</v>
      </c>
      <c r="D921" t="s">
        <v>46</v>
      </c>
      <c r="E921" t="s">
        <v>47</v>
      </c>
      <c r="F921" t="s">
        <v>46</v>
      </c>
      <c r="G921" t="s">
        <v>11</v>
      </c>
      <c r="H921" t="s">
        <v>12</v>
      </c>
      <c r="I921" t="str">
        <f t="shared" si="43"/>
        <v>Jihočeský</v>
      </c>
      <c r="J921" t="str">
        <f t="shared" si="44"/>
        <v>Jihočeský</v>
      </c>
      <c r="K921" t="str">
        <f t="shared" si="45"/>
        <v>Jihozápad</v>
      </c>
    </row>
    <row r="922" spans="1:11" x14ac:dyDescent="0.25">
      <c r="A922">
        <v>535761</v>
      </c>
      <c r="B922" t="s">
        <v>90</v>
      </c>
      <c r="C922">
        <v>3102</v>
      </c>
      <c r="D922" t="s">
        <v>46</v>
      </c>
      <c r="E922" t="s">
        <v>47</v>
      </c>
      <c r="F922" t="s">
        <v>46</v>
      </c>
      <c r="G922" t="s">
        <v>11</v>
      </c>
      <c r="H922" t="s">
        <v>12</v>
      </c>
      <c r="I922" t="str">
        <f t="shared" si="43"/>
        <v>Jihočeský</v>
      </c>
      <c r="J922" t="str">
        <f t="shared" si="44"/>
        <v>Jihočeský</v>
      </c>
      <c r="K922" t="str">
        <f t="shared" si="45"/>
        <v>Jihozápad</v>
      </c>
    </row>
    <row r="923" spans="1:11" x14ac:dyDescent="0.25">
      <c r="A923">
        <v>535770</v>
      </c>
      <c r="B923" t="s">
        <v>2401</v>
      </c>
      <c r="C923">
        <v>7113</v>
      </c>
      <c r="D923" t="s">
        <v>2392</v>
      </c>
      <c r="E923" t="s">
        <v>2276</v>
      </c>
      <c r="F923" t="s">
        <v>2275</v>
      </c>
      <c r="G923" t="s">
        <v>2277</v>
      </c>
      <c r="H923" t="s">
        <v>2278</v>
      </c>
      <c r="I923" t="str">
        <f t="shared" si="43"/>
        <v>Olomoucký</v>
      </c>
      <c r="J923" t="str">
        <f t="shared" si="44"/>
        <v>Olomoucký</v>
      </c>
      <c r="K923" t="str">
        <f t="shared" si="45"/>
        <v>Střední Morava</v>
      </c>
    </row>
    <row r="924" spans="1:11" x14ac:dyDescent="0.25">
      <c r="A924">
        <v>535788</v>
      </c>
      <c r="B924" t="s">
        <v>91</v>
      </c>
      <c r="C924">
        <v>3102</v>
      </c>
      <c r="D924" t="s">
        <v>46</v>
      </c>
      <c r="E924" t="s">
        <v>47</v>
      </c>
      <c r="F924" t="s">
        <v>46</v>
      </c>
      <c r="G924" t="s">
        <v>11</v>
      </c>
      <c r="H924" t="s">
        <v>12</v>
      </c>
      <c r="I924" t="str">
        <f t="shared" si="43"/>
        <v>Jihočeský</v>
      </c>
      <c r="J924" t="str">
        <f t="shared" si="44"/>
        <v>Jihočeský</v>
      </c>
      <c r="K924" t="str">
        <f t="shared" si="45"/>
        <v>Jihozápad</v>
      </c>
    </row>
    <row r="925" spans="1:11" x14ac:dyDescent="0.25">
      <c r="A925">
        <v>535796</v>
      </c>
      <c r="B925" t="s">
        <v>92</v>
      </c>
      <c r="C925">
        <v>3102</v>
      </c>
      <c r="D925" t="s">
        <v>46</v>
      </c>
      <c r="E925" t="s">
        <v>47</v>
      </c>
      <c r="F925" t="s">
        <v>46</v>
      </c>
      <c r="G925" t="s">
        <v>11</v>
      </c>
      <c r="H925" t="s">
        <v>12</v>
      </c>
      <c r="I925" t="str">
        <f t="shared" si="43"/>
        <v>Jihočeský</v>
      </c>
      <c r="J925" t="str">
        <f t="shared" si="44"/>
        <v>Jihočeský</v>
      </c>
      <c r="K925" t="str">
        <f t="shared" si="45"/>
        <v>Jihozápad</v>
      </c>
    </row>
    <row r="926" spans="1:11" x14ac:dyDescent="0.25">
      <c r="A926">
        <v>535800</v>
      </c>
      <c r="B926" t="s">
        <v>93</v>
      </c>
      <c r="C926">
        <v>3102</v>
      </c>
      <c r="D926" t="s">
        <v>46</v>
      </c>
      <c r="E926" t="s">
        <v>47</v>
      </c>
      <c r="F926" t="s">
        <v>46</v>
      </c>
      <c r="G926" t="s">
        <v>11</v>
      </c>
      <c r="H926" t="s">
        <v>12</v>
      </c>
      <c r="I926" t="str">
        <f t="shared" si="43"/>
        <v>Jihočeský</v>
      </c>
      <c r="J926" t="str">
        <f t="shared" si="44"/>
        <v>Jihočeský</v>
      </c>
      <c r="K926" t="str">
        <f t="shared" si="45"/>
        <v>Jihozápad</v>
      </c>
    </row>
    <row r="927" spans="1:11" x14ac:dyDescent="0.25">
      <c r="A927">
        <v>535818</v>
      </c>
      <c r="B927" t="s">
        <v>3940</v>
      </c>
      <c r="C927">
        <v>2115</v>
      </c>
      <c r="D927" t="s">
        <v>3506</v>
      </c>
      <c r="E927" t="s">
        <v>3507</v>
      </c>
      <c r="F927" t="s">
        <v>3506</v>
      </c>
      <c r="G927" t="s">
        <v>3447</v>
      </c>
      <c r="H927" t="s">
        <v>3448</v>
      </c>
      <c r="I927" t="str">
        <f t="shared" si="43"/>
        <v>Středočeský</v>
      </c>
      <c r="J927" t="str">
        <f t="shared" si="44"/>
        <v>Středočeský</v>
      </c>
      <c r="K927" t="str">
        <f t="shared" si="45"/>
        <v>Střední Čechy</v>
      </c>
    </row>
    <row r="928" spans="1:11" x14ac:dyDescent="0.25">
      <c r="A928">
        <v>535826</v>
      </c>
      <c r="B928" t="s">
        <v>94</v>
      </c>
      <c r="C928">
        <v>3102</v>
      </c>
      <c r="D928" t="s">
        <v>46</v>
      </c>
      <c r="E928" t="s">
        <v>47</v>
      </c>
      <c r="F928" t="s">
        <v>46</v>
      </c>
      <c r="G928" t="s">
        <v>11</v>
      </c>
      <c r="H928" t="s">
        <v>12</v>
      </c>
      <c r="I928" t="str">
        <f t="shared" si="43"/>
        <v>Jihočeský</v>
      </c>
      <c r="J928" t="str">
        <f t="shared" si="44"/>
        <v>Jihočeský</v>
      </c>
      <c r="K928" t="str">
        <f t="shared" si="45"/>
        <v>Jihozápad</v>
      </c>
    </row>
    <row r="929" spans="1:11" x14ac:dyDescent="0.25">
      <c r="A929">
        <v>535834</v>
      </c>
      <c r="B929" t="s">
        <v>3941</v>
      </c>
      <c r="C929">
        <v>2116</v>
      </c>
      <c r="D929" t="s">
        <v>3509</v>
      </c>
      <c r="E929" t="s">
        <v>3507</v>
      </c>
      <c r="F929" t="s">
        <v>3506</v>
      </c>
      <c r="G929" t="s">
        <v>3447</v>
      </c>
      <c r="H929" t="s">
        <v>3448</v>
      </c>
      <c r="I929" t="str">
        <f t="shared" si="43"/>
        <v>Středočeský</v>
      </c>
      <c r="J929" t="str">
        <f t="shared" si="44"/>
        <v>Středočeský</v>
      </c>
      <c r="K929" t="str">
        <f t="shared" si="45"/>
        <v>Střední Čechy</v>
      </c>
    </row>
    <row r="930" spans="1:11" x14ac:dyDescent="0.25">
      <c r="A930">
        <v>535842</v>
      </c>
      <c r="B930" t="s">
        <v>95</v>
      </c>
      <c r="C930">
        <v>3102</v>
      </c>
      <c r="D930" t="s">
        <v>46</v>
      </c>
      <c r="E930" t="s">
        <v>47</v>
      </c>
      <c r="F930" t="s">
        <v>46</v>
      </c>
      <c r="G930" t="s">
        <v>11</v>
      </c>
      <c r="H930" t="s">
        <v>12</v>
      </c>
      <c r="I930" t="str">
        <f t="shared" si="43"/>
        <v>Jihočeský</v>
      </c>
      <c r="J930" t="str">
        <f t="shared" si="44"/>
        <v>Jihočeský</v>
      </c>
      <c r="K930" t="str">
        <f t="shared" si="45"/>
        <v>Jihozápad</v>
      </c>
    </row>
    <row r="931" spans="1:11" x14ac:dyDescent="0.25">
      <c r="A931">
        <v>535851</v>
      </c>
      <c r="B931" t="s">
        <v>96</v>
      </c>
      <c r="C931">
        <v>3102</v>
      </c>
      <c r="D931" t="s">
        <v>46</v>
      </c>
      <c r="E931" t="s">
        <v>47</v>
      </c>
      <c r="F931" t="s">
        <v>46</v>
      </c>
      <c r="G931" t="s">
        <v>11</v>
      </c>
      <c r="H931" t="s">
        <v>12</v>
      </c>
      <c r="I931" t="str">
        <f t="shared" si="43"/>
        <v>Jihočeský</v>
      </c>
      <c r="J931" t="str">
        <f t="shared" si="44"/>
        <v>Jihočeský</v>
      </c>
      <c r="K931" t="str">
        <f t="shared" si="45"/>
        <v>Jihozápad</v>
      </c>
    </row>
    <row r="932" spans="1:11" x14ac:dyDescent="0.25">
      <c r="A932">
        <v>535869</v>
      </c>
      <c r="B932" t="s">
        <v>3942</v>
      </c>
      <c r="C932">
        <v>2115</v>
      </c>
      <c r="D932" t="s">
        <v>3506</v>
      </c>
      <c r="E932" t="s">
        <v>3507</v>
      </c>
      <c r="F932" t="s">
        <v>3506</v>
      </c>
      <c r="G932" t="s">
        <v>3447</v>
      </c>
      <c r="H932" t="s">
        <v>3448</v>
      </c>
      <c r="I932" t="str">
        <f t="shared" si="43"/>
        <v>Středočeský</v>
      </c>
      <c r="J932" t="str">
        <f t="shared" si="44"/>
        <v>Středočeský</v>
      </c>
      <c r="K932" t="str">
        <f t="shared" si="45"/>
        <v>Střední Čechy</v>
      </c>
    </row>
    <row r="933" spans="1:11" x14ac:dyDescent="0.25">
      <c r="A933">
        <v>535877</v>
      </c>
      <c r="B933" t="s">
        <v>97</v>
      </c>
      <c r="C933">
        <v>3102</v>
      </c>
      <c r="D933" t="s">
        <v>46</v>
      </c>
      <c r="E933" t="s">
        <v>47</v>
      </c>
      <c r="F933" t="s">
        <v>46</v>
      </c>
      <c r="G933" t="s">
        <v>11</v>
      </c>
      <c r="H933" t="s">
        <v>12</v>
      </c>
      <c r="I933" t="str">
        <f t="shared" si="43"/>
        <v>Jihočeský</v>
      </c>
      <c r="J933" t="str">
        <f t="shared" si="44"/>
        <v>Jihočeský</v>
      </c>
      <c r="K933" t="str">
        <f t="shared" si="45"/>
        <v>Jihozápad</v>
      </c>
    </row>
    <row r="934" spans="1:11" x14ac:dyDescent="0.25">
      <c r="A934">
        <v>535885</v>
      </c>
      <c r="B934" t="s">
        <v>2402</v>
      </c>
      <c r="C934">
        <v>7113</v>
      </c>
      <c r="D934" t="s">
        <v>2392</v>
      </c>
      <c r="E934" t="s">
        <v>2276</v>
      </c>
      <c r="F934" t="s">
        <v>2275</v>
      </c>
      <c r="G934" t="s">
        <v>2277</v>
      </c>
      <c r="H934" t="s">
        <v>2278</v>
      </c>
      <c r="I934" t="str">
        <f t="shared" si="43"/>
        <v>Olomoucký</v>
      </c>
      <c r="J934" t="str">
        <f t="shared" si="44"/>
        <v>Olomoucký</v>
      </c>
      <c r="K934" t="str">
        <f t="shared" si="45"/>
        <v>Střední Morava</v>
      </c>
    </row>
    <row r="935" spans="1:11" x14ac:dyDescent="0.25">
      <c r="A935">
        <v>535893</v>
      </c>
      <c r="B935" t="s">
        <v>98</v>
      </c>
      <c r="C935">
        <v>3102</v>
      </c>
      <c r="D935" t="s">
        <v>46</v>
      </c>
      <c r="E935" t="s">
        <v>47</v>
      </c>
      <c r="F935" t="s">
        <v>46</v>
      </c>
      <c r="G935" t="s">
        <v>11</v>
      </c>
      <c r="H935" t="s">
        <v>12</v>
      </c>
      <c r="I935" t="str">
        <f t="shared" si="43"/>
        <v>Jihočeský</v>
      </c>
      <c r="J935" t="str">
        <f t="shared" si="44"/>
        <v>Jihočeský</v>
      </c>
      <c r="K935" t="str">
        <f t="shared" si="45"/>
        <v>Jihozápad</v>
      </c>
    </row>
    <row r="936" spans="1:11" x14ac:dyDescent="0.25">
      <c r="A936">
        <v>535907</v>
      </c>
      <c r="B936" t="s">
        <v>99</v>
      </c>
      <c r="C936">
        <v>3102</v>
      </c>
      <c r="D936" t="s">
        <v>46</v>
      </c>
      <c r="E936" t="s">
        <v>47</v>
      </c>
      <c r="F936" t="s">
        <v>46</v>
      </c>
      <c r="G936" t="s">
        <v>11</v>
      </c>
      <c r="H936" t="s">
        <v>12</v>
      </c>
      <c r="I936" t="str">
        <f t="shared" si="43"/>
        <v>Jihočeský</v>
      </c>
      <c r="J936" t="str">
        <f t="shared" si="44"/>
        <v>Jihočeský</v>
      </c>
      <c r="K936" t="str">
        <f t="shared" si="45"/>
        <v>Jihozápad</v>
      </c>
    </row>
    <row r="937" spans="1:11" x14ac:dyDescent="0.25">
      <c r="A937">
        <v>535915</v>
      </c>
      <c r="B937" t="s">
        <v>100</v>
      </c>
      <c r="C937">
        <v>3102</v>
      </c>
      <c r="D937" t="s">
        <v>46</v>
      </c>
      <c r="E937" t="s">
        <v>47</v>
      </c>
      <c r="F937" t="s">
        <v>46</v>
      </c>
      <c r="G937" t="s">
        <v>11</v>
      </c>
      <c r="H937" t="s">
        <v>12</v>
      </c>
      <c r="I937" t="str">
        <f t="shared" si="43"/>
        <v>Jihočeský</v>
      </c>
      <c r="J937" t="str">
        <f t="shared" si="44"/>
        <v>Jihočeský</v>
      </c>
      <c r="K937" t="str">
        <f t="shared" si="45"/>
        <v>Jihozápad</v>
      </c>
    </row>
    <row r="938" spans="1:11" x14ac:dyDescent="0.25">
      <c r="A938">
        <v>535923</v>
      </c>
      <c r="B938" t="s">
        <v>3943</v>
      </c>
      <c r="C938">
        <v>2116</v>
      </c>
      <c r="D938" t="s">
        <v>3509</v>
      </c>
      <c r="E938" t="s">
        <v>3507</v>
      </c>
      <c r="F938" t="s">
        <v>3506</v>
      </c>
      <c r="G938" t="s">
        <v>3447</v>
      </c>
      <c r="H938" t="s">
        <v>3448</v>
      </c>
      <c r="I938" t="str">
        <f t="shared" si="43"/>
        <v>Středočeský</v>
      </c>
      <c r="J938" t="str">
        <f t="shared" si="44"/>
        <v>Středočeský</v>
      </c>
      <c r="K938" t="str">
        <f t="shared" si="45"/>
        <v>Střední Čechy</v>
      </c>
    </row>
    <row r="939" spans="1:11" x14ac:dyDescent="0.25">
      <c r="A939">
        <v>535931</v>
      </c>
      <c r="B939" t="s">
        <v>3944</v>
      </c>
      <c r="C939">
        <v>2115</v>
      </c>
      <c r="D939" t="s">
        <v>3506</v>
      </c>
      <c r="E939" t="s">
        <v>3507</v>
      </c>
      <c r="F939" t="s">
        <v>3506</v>
      </c>
      <c r="G939" t="s">
        <v>3447</v>
      </c>
      <c r="H939" t="s">
        <v>3448</v>
      </c>
      <c r="I939" t="str">
        <f t="shared" si="43"/>
        <v>Středočeský</v>
      </c>
      <c r="J939" t="str">
        <f t="shared" si="44"/>
        <v>Středočeský</v>
      </c>
      <c r="K939" t="str">
        <f t="shared" si="45"/>
        <v>Střední Čechy</v>
      </c>
    </row>
    <row r="940" spans="1:11" x14ac:dyDescent="0.25">
      <c r="A940">
        <v>535940</v>
      </c>
      <c r="B940" t="s">
        <v>101</v>
      </c>
      <c r="C940">
        <v>3102</v>
      </c>
      <c r="D940" t="s">
        <v>46</v>
      </c>
      <c r="E940" t="s">
        <v>47</v>
      </c>
      <c r="F940" t="s">
        <v>46</v>
      </c>
      <c r="G940" t="s">
        <v>11</v>
      </c>
      <c r="H940" t="s">
        <v>12</v>
      </c>
      <c r="I940" t="str">
        <f t="shared" si="43"/>
        <v>Jihočeský</v>
      </c>
      <c r="J940" t="str">
        <f t="shared" si="44"/>
        <v>Jihočeský</v>
      </c>
      <c r="K940" t="str">
        <f t="shared" si="45"/>
        <v>Jihozápad</v>
      </c>
    </row>
    <row r="941" spans="1:11" x14ac:dyDescent="0.25">
      <c r="A941">
        <v>535958</v>
      </c>
      <c r="B941" t="s">
        <v>102</v>
      </c>
      <c r="C941">
        <v>3102</v>
      </c>
      <c r="D941" t="s">
        <v>46</v>
      </c>
      <c r="E941" t="s">
        <v>47</v>
      </c>
      <c r="F941" t="s">
        <v>46</v>
      </c>
      <c r="G941" t="s">
        <v>11</v>
      </c>
      <c r="H941" t="s">
        <v>12</v>
      </c>
      <c r="I941" t="str">
        <f t="shared" si="43"/>
        <v>Jihočeský</v>
      </c>
      <c r="J941" t="str">
        <f t="shared" si="44"/>
        <v>Jihočeský</v>
      </c>
      <c r="K941" t="str">
        <f t="shared" si="45"/>
        <v>Jihozápad</v>
      </c>
    </row>
    <row r="942" spans="1:11" x14ac:dyDescent="0.25">
      <c r="A942">
        <v>535966</v>
      </c>
      <c r="B942" t="s">
        <v>3945</v>
      </c>
      <c r="C942">
        <v>2115</v>
      </c>
      <c r="D942" t="s">
        <v>3506</v>
      </c>
      <c r="E942" t="s">
        <v>3507</v>
      </c>
      <c r="F942" t="s">
        <v>3506</v>
      </c>
      <c r="G942" t="s">
        <v>3447</v>
      </c>
      <c r="H942" t="s">
        <v>3448</v>
      </c>
      <c r="I942" t="str">
        <f t="shared" si="43"/>
        <v>Středočeský</v>
      </c>
      <c r="J942" t="str">
        <f t="shared" si="44"/>
        <v>Středočeský</v>
      </c>
      <c r="K942" t="str">
        <f t="shared" si="45"/>
        <v>Střední Čechy</v>
      </c>
    </row>
    <row r="943" spans="1:11" x14ac:dyDescent="0.25">
      <c r="A943">
        <v>535974</v>
      </c>
      <c r="B943" t="s">
        <v>3601</v>
      </c>
      <c r="C943">
        <v>2116</v>
      </c>
      <c r="D943" t="s">
        <v>3509</v>
      </c>
      <c r="E943" t="s">
        <v>3507</v>
      </c>
      <c r="F943" t="s">
        <v>3506</v>
      </c>
      <c r="G943" t="s">
        <v>3447</v>
      </c>
      <c r="H943" t="s">
        <v>3448</v>
      </c>
      <c r="I943" t="str">
        <f t="shared" si="43"/>
        <v>Středočeský</v>
      </c>
      <c r="J943" t="str">
        <f t="shared" si="44"/>
        <v>Středočeský</v>
      </c>
      <c r="K943" t="str">
        <f t="shared" si="45"/>
        <v>Střední Čechy</v>
      </c>
    </row>
    <row r="944" spans="1:11" x14ac:dyDescent="0.25">
      <c r="A944">
        <v>535982</v>
      </c>
      <c r="B944" t="s">
        <v>103</v>
      </c>
      <c r="C944">
        <v>3113</v>
      </c>
      <c r="D944" t="s">
        <v>70</v>
      </c>
      <c r="E944" t="s">
        <v>47</v>
      </c>
      <c r="F944" t="s">
        <v>46</v>
      </c>
      <c r="G944" t="s">
        <v>11</v>
      </c>
      <c r="H944" t="s">
        <v>12</v>
      </c>
      <c r="I944" t="str">
        <f t="shared" si="43"/>
        <v>Jihočeský</v>
      </c>
      <c r="J944" t="str">
        <f t="shared" si="44"/>
        <v>Jihočeský</v>
      </c>
      <c r="K944" t="str">
        <f t="shared" si="45"/>
        <v>Jihozápad</v>
      </c>
    </row>
    <row r="945" spans="1:11" x14ac:dyDescent="0.25">
      <c r="A945">
        <v>535991</v>
      </c>
      <c r="B945" t="s">
        <v>104</v>
      </c>
      <c r="C945">
        <v>3102</v>
      </c>
      <c r="D945" t="s">
        <v>46</v>
      </c>
      <c r="E945" t="s">
        <v>47</v>
      </c>
      <c r="F945" t="s">
        <v>46</v>
      </c>
      <c r="G945" t="s">
        <v>11</v>
      </c>
      <c r="H945" t="s">
        <v>12</v>
      </c>
      <c r="I945" t="str">
        <f t="shared" si="43"/>
        <v>Jihočeský</v>
      </c>
      <c r="J945" t="str">
        <f t="shared" si="44"/>
        <v>Jihočeský</v>
      </c>
      <c r="K945" t="str">
        <f t="shared" si="45"/>
        <v>Jihozápad</v>
      </c>
    </row>
    <row r="946" spans="1:11" x14ac:dyDescent="0.25">
      <c r="A946">
        <v>536008</v>
      </c>
      <c r="B946" t="s">
        <v>3946</v>
      </c>
      <c r="C946">
        <v>2115</v>
      </c>
      <c r="D946" t="s">
        <v>3506</v>
      </c>
      <c r="E946" t="s">
        <v>3507</v>
      </c>
      <c r="F946" t="s">
        <v>3506</v>
      </c>
      <c r="G946" t="s">
        <v>3447</v>
      </c>
      <c r="H946" t="s">
        <v>3448</v>
      </c>
      <c r="I946" t="str">
        <f t="shared" si="43"/>
        <v>Středočeský</v>
      </c>
      <c r="J946" t="str">
        <f t="shared" si="44"/>
        <v>Středočeský</v>
      </c>
      <c r="K946" t="str">
        <f t="shared" si="45"/>
        <v>Střední Čechy</v>
      </c>
    </row>
    <row r="947" spans="1:11" x14ac:dyDescent="0.25">
      <c r="A947">
        <v>536016</v>
      </c>
      <c r="B947" t="s">
        <v>105</v>
      </c>
      <c r="C947">
        <v>3102</v>
      </c>
      <c r="D947" t="s">
        <v>46</v>
      </c>
      <c r="E947" t="s">
        <v>47</v>
      </c>
      <c r="F947" t="s">
        <v>46</v>
      </c>
      <c r="G947" t="s">
        <v>11</v>
      </c>
      <c r="H947" t="s">
        <v>12</v>
      </c>
      <c r="I947" t="str">
        <f t="shared" si="43"/>
        <v>Jihočeský</v>
      </c>
      <c r="J947" t="str">
        <f t="shared" si="44"/>
        <v>Jihočeský</v>
      </c>
      <c r="K947" t="str">
        <f t="shared" si="45"/>
        <v>Jihozápad</v>
      </c>
    </row>
    <row r="948" spans="1:11" x14ac:dyDescent="0.25">
      <c r="A948">
        <v>536024</v>
      </c>
      <c r="B948" t="s">
        <v>3947</v>
      </c>
      <c r="C948">
        <v>2116</v>
      </c>
      <c r="D948" t="s">
        <v>3509</v>
      </c>
      <c r="E948" t="s">
        <v>3507</v>
      </c>
      <c r="F948" t="s">
        <v>3506</v>
      </c>
      <c r="G948" t="s">
        <v>3447</v>
      </c>
      <c r="H948" t="s">
        <v>3448</v>
      </c>
      <c r="I948" t="str">
        <f t="shared" si="43"/>
        <v>Středočeský</v>
      </c>
      <c r="J948" t="str">
        <f t="shared" si="44"/>
        <v>Středočeský</v>
      </c>
      <c r="K948" t="str">
        <f t="shared" si="45"/>
        <v>Střední Čechy</v>
      </c>
    </row>
    <row r="949" spans="1:11" x14ac:dyDescent="0.25">
      <c r="A949">
        <v>536032</v>
      </c>
      <c r="B949" t="s">
        <v>106</v>
      </c>
      <c r="C949">
        <v>3102</v>
      </c>
      <c r="D949" t="s">
        <v>46</v>
      </c>
      <c r="E949" t="s">
        <v>47</v>
      </c>
      <c r="F949" t="s">
        <v>46</v>
      </c>
      <c r="G949" t="s">
        <v>11</v>
      </c>
      <c r="H949" t="s">
        <v>12</v>
      </c>
      <c r="I949" t="str">
        <f t="shared" si="43"/>
        <v>Jihočeský</v>
      </c>
      <c r="J949" t="str">
        <f t="shared" si="44"/>
        <v>Jihočeský</v>
      </c>
      <c r="K949" t="str">
        <f t="shared" si="45"/>
        <v>Jihozápad</v>
      </c>
    </row>
    <row r="950" spans="1:11" x14ac:dyDescent="0.25">
      <c r="A950">
        <v>536041</v>
      </c>
      <c r="B950" t="s">
        <v>3948</v>
      </c>
      <c r="C950">
        <v>2116</v>
      </c>
      <c r="D950" t="s">
        <v>3509</v>
      </c>
      <c r="E950" t="s">
        <v>3507</v>
      </c>
      <c r="F950" t="s">
        <v>3506</v>
      </c>
      <c r="G950" t="s">
        <v>3447</v>
      </c>
      <c r="H950" t="s">
        <v>3448</v>
      </c>
      <c r="I950" t="str">
        <f t="shared" si="43"/>
        <v>Středočeský</v>
      </c>
      <c r="J950" t="str">
        <f t="shared" si="44"/>
        <v>Středočeský</v>
      </c>
      <c r="K950" t="str">
        <f t="shared" si="45"/>
        <v>Střední Čechy</v>
      </c>
    </row>
    <row r="951" spans="1:11" x14ac:dyDescent="0.25">
      <c r="A951">
        <v>536059</v>
      </c>
      <c r="B951" t="s">
        <v>107</v>
      </c>
      <c r="C951">
        <v>3102</v>
      </c>
      <c r="D951" t="s">
        <v>46</v>
      </c>
      <c r="E951" t="s">
        <v>47</v>
      </c>
      <c r="F951" t="s">
        <v>46</v>
      </c>
      <c r="G951" t="s">
        <v>11</v>
      </c>
      <c r="H951" t="s">
        <v>12</v>
      </c>
      <c r="I951" t="str">
        <f t="shared" si="43"/>
        <v>Jihočeský</v>
      </c>
      <c r="J951" t="str">
        <f t="shared" si="44"/>
        <v>Jihočeský</v>
      </c>
      <c r="K951" t="str">
        <f t="shared" si="45"/>
        <v>Jihozápad</v>
      </c>
    </row>
    <row r="952" spans="1:11" x14ac:dyDescent="0.25">
      <c r="A952">
        <v>536067</v>
      </c>
      <c r="B952" t="s">
        <v>3949</v>
      </c>
      <c r="C952">
        <v>2115</v>
      </c>
      <c r="D952" t="s">
        <v>3506</v>
      </c>
      <c r="E952" t="s">
        <v>3507</v>
      </c>
      <c r="F952" t="s">
        <v>3506</v>
      </c>
      <c r="G952" t="s">
        <v>3447</v>
      </c>
      <c r="H952" t="s">
        <v>3448</v>
      </c>
      <c r="I952" t="str">
        <f t="shared" si="43"/>
        <v>Středočeský</v>
      </c>
      <c r="J952" t="str">
        <f t="shared" si="44"/>
        <v>Středočeský</v>
      </c>
      <c r="K952" t="str">
        <f t="shared" si="45"/>
        <v>Střední Čechy</v>
      </c>
    </row>
    <row r="953" spans="1:11" x14ac:dyDescent="0.25">
      <c r="A953">
        <v>536075</v>
      </c>
      <c r="B953" t="s">
        <v>108</v>
      </c>
      <c r="C953">
        <v>3115</v>
      </c>
      <c r="D953" t="s">
        <v>80</v>
      </c>
      <c r="E953" t="s">
        <v>47</v>
      </c>
      <c r="F953" t="s">
        <v>46</v>
      </c>
      <c r="G953" t="s">
        <v>11</v>
      </c>
      <c r="H953" t="s">
        <v>12</v>
      </c>
      <c r="I953" t="str">
        <f t="shared" si="43"/>
        <v>Jihočeský</v>
      </c>
      <c r="J953" t="str">
        <f t="shared" si="44"/>
        <v>Jihočeský</v>
      </c>
      <c r="K953" t="str">
        <f t="shared" si="45"/>
        <v>Jihozápad</v>
      </c>
    </row>
    <row r="954" spans="1:11" x14ac:dyDescent="0.25">
      <c r="A954">
        <v>536083</v>
      </c>
      <c r="B954" t="s">
        <v>1871</v>
      </c>
      <c r="C954">
        <v>2119</v>
      </c>
      <c r="D954" t="s">
        <v>3858</v>
      </c>
      <c r="E954" t="s">
        <v>3446</v>
      </c>
      <c r="F954" t="s">
        <v>3445</v>
      </c>
      <c r="G954" t="s">
        <v>3447</v>
      </c>
      <c r="H954" t="s">
        <v>3448</v>
      </c>
      <c r="I954" t="str">
        <f t="shared" si="43"/>
        <v>Středočeský</v>
      </c>
      <c r="J954" t="str">
        <f t="shared" si="44"/>
        <v>Středočeský</v>
      </c>
      <c r="K954" t="str">
        <f t="shared" si="45"/>
        <v>Střední Čechy</v>
      </c>
    </row>
    <row r="955" spans="1:11" x14ac:dyDescent="0.25">
      <c r="A955">
        <v>536091</v>
      </c>
      <c r="B955" t="s">
        <v>2403</v>
      </c>
      <c r="C955">
        <v>7111</v>
      </c>
      <c r="D955" t="s">
        <v>2275</v>
      </c>
      <c r="E955" t="s">
        <v>2276</v>
      </c>
      <c r="F955" t="s">
        <v>2275</v>
      </c>
      <c r="G955" t="s">
        <v>2277</v>
      </c>
      <c r="H955" t="s">
        <v>2278</v>
      </c>
      <c r="I955" t="str">
        <f t="shared" si="43"/>
        <v>Olomoucký</v>
      </c>
      <c r="J955" t="str">
        <f t="shared" si="44"/>
        <v>Olomoucký</v>
      </c>
      <c r="K955" t="str">
        <f t="shared" si="45"/>
        <v>Střední Morava</v>
      </c>
    </row>
    <row r="956" spans="1:11" x14ac:dyDescent="0.25">
      <c r="A956">
        <v>536105</v>
      </c>
      <c r="B956" t="s">
        <v>109</v>
      </c>
      <c r="C956">
        <v>3115</v>
      </c>
      <c r="D956" t="s">
        <v>80</v>
      </c>
      <c r="E956" t="s">
        <v>47</v>
      </c>
      <c r="F956" t="s">
        <v>46</v>
      </c>
      <c r="G956" t="s">
        <v>11</v>
      </c>
      <c r="H956" t="s">
        <v>12</v>
      </c>
      <c r="I956" t="str">
        <f t="shared" si="43"/>
        <v>Jihočeský</v>
      </c>
      <c r="J956" t="str">
        <f t="shared" si="44"/>
        <v>Jihočeský</v>
      </c>
      <c r="K956" t="str">
        <f t="shared" si="45"/>
        <v>Jihozápad</v>
      </c>
    </row>
    <row r="957" spans="1:11" x14ac:dyDescent="0.25">
      <c r="A957">
        <v>536113</v>
      </c>
      <c r="B957" t="s">
        <v>2404</v>
      </c>
      <c r="C957">
        <v>7113</v>
      </c>
      <c r="D957" t="s">
        <v>2392</v>
      </c>
      <c r="E957" t="s">
        <v>2276</v>
      </c>
      <c r="F957" t="s">
        <v>2275</v>
      </c>
      <c r="G957" t="s">
        <v>2277</v>
      </c>
      <c r="H957" t="s">
        <v>2278</v>
      </c>
      <c r="I957" t="str">
        <f t="shared" si="43"/>
        <v>Olomoucký</v>
      </c>
      <c r="J957" t="str">
        <f t="shared" si="44"/>
        <v>Olomoucký</v>
      </c>
      <c r="K957" t="str">
        <f t="shared" si="45"/>
        <v>Střední Morava</v>
      </c>
    </row>
    <row r="958" spans="1:11" x14ac:dyDescent="0.25">
      <c r="A958">
        <v>536121</v>
      </c>
      <c r="B958" t="s">
        <v>3950</v>
      </c>
      <c r="C958">
        <v>2115</v>
      </c>
      <c r="D958" t="s">
        <v>3506</v>
      </c>
      <c r="E958" t="s">
        <v>3507</v>
      </c>
      <c r="F958" t="s">
        <v>3506</v>
      </c>
      <c r="G958" t="s">
        <v>3447</v>
      </c>
      <c r="H958" t="s">
        <v>3448</v>
      </c>
      <c r="I958" t="str">
        <f t="shared" si="43"/>
        <v>Středočeský</v>
      </c>
      <c r="J958" t="str">
        <f t="shared" si="44"/>
        <v>Středočeský</v>
      </c>
      <c r="K958" t="str">
        <f t="shared" si="45"/>
        <v>Střední Čechy</v>
      </c>
    </row>
    <row r="959" spans="1:11" x14ac:dyDescent="0.25">
      <c r="A959">
        <v>536130</v>
      </c>
      <c r="B959" t="s">
        <v>3951</v>
      </c>
      <c r="C959">
        <v>2103</v>
      </c>
      <c r="D959" t="s">
        <v>3450</v>
      </c>
      <c r="E959" t="s">
        <v>3451</v>
      </c>
      <c r="F959" t="s">
        <v>3452</v>
      </c>
      <c r="G959" t="s">
        <v>3447</v>
      </c>
      <c r="H959" t="s">
        <v>3448</v>
      </c>
      <c r="I959" t="str">
        <f t="shared" si="43"/>
        <v>Středočeský</v>
      </c>
      <c r="J959" t="str">
        <f t="shared" si="44"/>
        <v>Středočeský</v>
      </c>
      <c r="K959" t="str">
        <f t="shared" si="45"/>
        <v>Střední Čechy</v>
      </c>
    </row>
    <row r="960" spans="1:11" x14ac:dyDescent="0.25">
      <c r="A960">
        <v>536148</v>
      </c>
      <c r="B960" t="s">
        <v>986</v>
      </c>
      <c r="C960">
        <v>7102</v>
      </c>
      <c r="D960" t="s">
        <v>2387</v>
      </c>
      <c r="E960" t="s">
        <v>2388</v>
      </c>
      <c r="F960" t="s">
        <v>2387</v>
      </c>
      <c r="G960" t="s">
        <v>2277</v>
      </c>
      <c r="H960" t="s">
        <v>2278</v>
      </c>
      <c r="I960" t="str">
        <f t="shared" si="43"/>
        <v>Olomoucký</v>
      </c>
      <c r="J960" t="str">
        <f t="shared" si="44"/>
        <v>Olomoucký</v>
      </c>
      <c r="K960" t="str">
        <f t="shared" si="45"/>
        <v>Střední Morava</v>
      </c>
    </row>
    <row r="961" spans="1:11" x14ac:dyDescent="0.25">
      <c r="A961">
        <v>536156</v>
      </c>
      <c r="B961" t="s">
        <v>110</v>
      </c>
      <c r="C961">
        <v>3115</v>
      </c>
      <c r="D961" t="s">
        <v>80</v>
      </c>
      <c r="E961" t="s">
        <v>47</v>
      </c>
      <c r="F961" t="s">
        <v>46</v>
      </c>
      <c r="G961" t="s">
        <v>11</v>
      </c>
      <c r="H961" t="s">
        <v>12</v>
      </c>
      <c r="I961" t="str">
        <f t="shared" si="43"/>
        <v>Jihočeský</v>
      </c>
      <c r="J961" t="str">
        <f t="shared" si="44"/>
        <v>Jihočeský</v>
      </c>
      <c r="K961" t="str">
        <f t="shared" si="45"/>
        <v>Jihozápad</v>
      </c>
    </row>
    <row r="962" spans="1:11" x14ac:dyDescent="0.25">
      <c r="A962">
        <v>536164</v>
      </c>
      <c r="B962" t="s">
        <v>3952</v>
      </c>
      <c r="C962">
        <v>2115</v>
      </c>
      <c r="D962" t="s">
        <v>3506</v>
      </c>
      <c r="E962" t="s">
        <v>3507</v>
      </c>
      <c r="F962" t="s">
        <v>3506</v>
      </c>
      <c r="G962" t="s">
        <v>3447</v>
      </c>
      <c r="H962" t="s">
        <v>3448</v>
      </c>
      <c r="I962" t="str">
        <f t="shared" si="43"/>
        <v>Středočeský</v>
      </c>
      <c r="J962" t="str">
        <f t="shared" si="44"/>
        <v>Středočeský</v>
      </c>
      <c r="K962" t="str">
        <f t="shared" si="45"/>
        <v>Střední Čechy</v>
      </c>
    </row>
    <row r="963" spans="1:11" x14ac:dyDescent="0.25">
      <c r="A963">
        <v>536172</v>
      </c>
      <c r="B963" t="s">
        <v>3953</v>
      </c>
      <c r="C963">
        <v>2115</v>
      </c>
      <c r="D963" t="s">
        <v>3506</v>
      </c>
      <c r="E963" t="s">
        <v>3507</v>
      </c>
      <c r="F963" t="s">
        <v>3506</v>
      </c>
      <c r="G963" t="s">
        <v>3447</v>
      </c>
      <c r="H963" t="s">
        <v>3448</v>
      </c>
      <c r="I963" t="str">
        <f t="shared" si="43"/>
        <v>Středočeský</v>
      </c>
      <c r="J963" t="str">
        <f t="shared" si="44"/>
        <v>Středočeský</v>
      </c>
      <c r="K963" t="str">
        <f t="shared" si="45"/>
        <v>Střední Čechy</v>
      </c>
    </row>
    <row r="964" spans="1:11" x14ac:dyDescent="0.25">
      <c r="A964">
        <v>536181</v>
      </c>
      <c r="B964" t="s">
        <v>3954</v>
      </c>
      <c r="C964">
        <v>2115</v>
      </c>
      <c r="D964" t="s">
        <v>3506</v>
      </c>
      <c r="E964" t="s">
        <v>3507</v>
      </c>
      <c r="F964" t="s">
        <v>3506</v>
      </c>
      <c r="G964" t="s">
        <v>3447</v>
      </c>
      <c r="H964" t="s">
        <v>3448</v>
      </c>
      <c r="I964" t="str">
        <f t="shared" ref="I964:I1027" si="46">LEFT(H964, FIND(" ", H964 &amp; " ") - 1)</f>
        <v>Středočeský</v>
      </c>
      <c r="J964" t="str">
        <f t="shared" ref="J964:J1027" si="47">IF(LEFT(H964,4)="Kraj", MID(H964, FIND(" ", H964)+1, LEN(H964) - FIND(" ", H964)), LEFT(H964, FIND(" ", H964 &amp; " ") - 1))</f>
        <v>Středočeský</v>
      </c>
      <c r="K964" t="str">
        <f t="shared" ref="K964:K1027" si="48">_xlfn.XLOOKUP(H964,$N$33:$N$46,$M$33:$M$46)</f>
        <v>Střední Čechy</v>
      </c>
    </row>
    <row r="965" spans="1:11" x14ac:dyDescent="0.25">
      <c r="A965">
        <v>536199</v>
      </c>
      <c r="B965" t="s">
        <v>111</v>
      </c>
      <c r="C965">
        <v>3115</v>
      </c>
      <c r="D965" t="s">
        <v>80</v>
      </c>
      <c r="E965" t="s">
        <v>47</v>
      </c>
      <c r="F965" t="s">
        <v>46</v>
      </c>
      <c r="G965" t="s">
        <v>11</v>
      </c>
      <c r="H965" t="s">
        <v>12</v>
      </c>
      <c r="I965" t="str">
        <f t="shared" si="46"/>
        <v>Jihočeský</v>
      </c>
      <c r="J965" t="str">
        <f t="shared" si="47"/>
        <v>Jihočeský</v>
      </c>
      <c r="K965" t="str">
        <f t="shared" si="48"/>
        <v>Jihozápad</v>
      </c>
    </row>
    <row r="966" spans="1:11" x14ac:dyDescent="0.25">
      <c r="A966">
        <v>536202</v>
      </c>
      <c r="B966" t="s">
        <v>819</v>
      </c>
      <c r="C966">
        <v>2115</v>
      </c>
      <c r="D966" t="s">
        <v>3506</v>
      </c>
      <c r="E966" t="s">
        <v>3507</v>
      </c>
      <c r="F966" t="s">
        <v>3506</v>
      </c>
      <c r="G966" t="s">
        <v>3447</v>
      </c>
      <c r="H966" t="s">
        <v>3448</v>
      </c>
      <c r="I966" t="str">
        <f t="shared" si="46"/>
        <v>Středočeský</v>
      </c>
      <c r="J966" t="str">
        <f t="shared" si="47"/>
        <v>Středočeský</v>
      </c>
      <c r="K966" t="str">
        <f t="shared" si="48"/>
        <v>Střední Čechy</v>
      </c>
    </row>
    <row r="967" spans="1:11" x14ac:dyDescent="0.25">
      <c r="A967">
        <v>536211</v>
      </c>
      <c r="B967" t="s">
        <v>3955</v>
      </c>
      <c r="C967">
        <v>2115</v>
      </c>
      <c r="D967" t="s">
        <v>3506</v>
      </c>
      <c r="E967" t="s">
        <v>3507</v>
      </c>
      <c r="F967" t="s">
        <v>3506</v>
      </c>
      <c r="G967" t="s">
        <v>3447</v>
      </c>
      <c r="H967" t="s">
        <v>3448</v>
      </c>
      <c r="I967" t="str">
        <f t="shared" si="46"/>
        <v>Středočeský</v>
      </c>
      <c r="J967" t="str">
        <f t="shared" si="47"/>
        <v>Středočeský</v>
      </c>
      <c r="K967" t="str">
        <f t="shared" si="48"/>
        <v>Střední Čechy</v>
      </c>
    </row>
    <row r="968" spans="1:11" x14ac:dyDescent="0.25">
      <c r="A968">
        <v>536229</v>
      </c>
      <c r="B968" t="s">
        <v>112</v>
      </c>
      <c r="C968">
        <v>3103</v>
      </c>
      <c r="D968" t="s">
        <v>9</v>
      </c>
      <c r="E968" t="s">
        <v>10</v>
      </c>
      <c r="F968" t="s">
        <v>9</v>
      </c>
      <c r="G968" t="s">
        <v>11</v>
      </c>
      <c r="H968" t="s">
        <v>12</v>
      </c>
      <c r="I968" t="str">
        <f t="shared" si="46"/>
        <v>Jihočeský</v>
      </c>
      <c r="J968" t="str">
        <f t="shared" si="47"/>
        <v>Jihočeský</v>
      </c>
      <c r="K968" t="str">
        <f t="shared" si="48"/>
        <v>Jihozápad</v>
      </c>
    </row>
    <row r="969" spans="1:11" x14ac:dyDescent="0.25">
      <c r="A969">
        <v>536237</v>
      </c>
      <c r="B969" t="s">
        <v>83</v>
      </c>
      <c r="C969">
        <v>3106</v>
      </c>
      <c r="D969" t="s">
        <v>113</v>
      </c>
      <c r="E969" t="s">
        <v>10</v>
      </c>
      <c r="F969" t="s">
        <v>9</v>
      </c>
      <c r="G969" t="s">
        <v>11</v>
      </c>
      <c r="H969" t="s">
        <v>12</v>
      </c>
      <c r="I969" t="str">
        <f t="shared" si="46"/>
        <v>Jihočeský</v>
      </c>
      <c r="J969" t="str">
        <f t="shared" si="47"/>
        <v>Jihočeský</v>
      </c>
      <c r="K969" t="str">
        <f t="shared" si="48"/>
        <v>Jihozápad</v>
      </c>
    </row>
    <row r="970" spans="1:11" x14ac:dyDescent="0.25">
      <c r="A970">
        <v>536245</v>
      </c>
      <c r="B970" t="s">
        <v>114</v>
      </c>
      <c r="C970">
        <v>3103</v>
      </c>
      <c r="D970" t="s">
        <v>9</v>
      </c>
      <c r="E970" t="s">
        <v>10</v>
      </c>
      <c r="F970" t="s">
        <v>9</v>
      </c>
      <c r="G970" t="s">
        <v>11</v>
      </c>
      <c r="H970" t="s">
        <v>12</v>
      </c>
      <c r="I970" t="str">
        <f t="shared" si="46"/>
        <v>Jihočeský</v>
      </c>
      <c r="J970" t="str">
        <f t="shared" si="47"/>
        <v>Jihočeský</v>
      </c>
      <c r="K970" t="str">
        <f t="shared" si="48"/>
        <v>Jihozápad</v>
      </c>
    </row>
    <row r="971" spans="1:11" x14ac:dyDescent="0.25">
      <c r="A971">
        <v>536253</v>
      </c>
      <c r="B971" t="s">
        <v>115</v>
      </c>
      <c r="C971">
        <v>3103</v>
      </c>
      <c r="D971" t="s">
        <v>9</v>
      </c>
      <c r="E971" t="s">
        <v>10</v>
      </c>
      <c r="F971" t="s">
        <v>9</v>
      </c>
      <c r="G971" t="s">
        <v>11</v>
      </c>
      <c r="H971" t="s">
        <v>12</v>
      </c>
      <c r="I971" t="str">
        <f t="shared" si="46"/>
        <v>Jihočeský</v>
      </c>
      <c r="J971" t="str">
        <f t="shared" si="47"/>
        <v>Jihočeský</v>
      </c>
      <c r="K971" t="str">
        <f t="shared" si="48"/>
        <v>Jihozápad</v>
      </c>
    </row>
    <row r="972" spans="1:11" x14ac:dyDescent="0.25">
      <c r="A972">
        <v>536261</v>
      </c>
      <c r="B972" t="s">
        <v>3956</v>
      </c>
      <c r="C972">
        <v>2116</v>
      </c>
      <c r="D972" t="s">
        <v>3509</v>
      </c>
      <c r="E972" t="s">
        <v>3507</v>
      </c>
      <c r="F972" t="s">
        <v>3506</v>
      </c>
      <c r="G972" t="s">
        <v>3447</v>
      </c>
      <c r="H972" t="s">
        <v>3448</v>
      </c>
      <c r="I972" t="str">
        <f t="shared" si="46"/>
        <v>Středočeský</v>
      </c>
      <c r="J972" t="str">
        <f t="shared" si="47"/>
        <v>Středočeský</v>
      </c>
      <c r="K972" t="str">
        <f t="shared" si="48"/>
        <v>Střední Čechy</v>
      </c>
    </row>
    <row r="973" spans="1:11" x14ac:dyDescent="0.25">
      <c r="A973">
        <v>536270</v>
      </c>
      <c r="B973" t="s">
        <v>3957</v>
      </c>
      <c r="C973">
        <v>2115</v>
      </c>
      <c r="D973" t="s">
        <v>3506</v>
      </c>
      <c r="E973" t="s">
        <v>3507</v>
      </c>
      <c r="F973" t="s">
        <v>3506</v>
      </c>
      <c r="G973" t="s">
        <v>3447</v>
      </c>
      <c r="H973" t="s">
        <v>3448</v>
      </c>
      <c r="I973" t="str">
        <f t="shared" si="46"/>
        <v>Středočeský</v>
      </c>
      <c r="J973" t="str">
        <f t="shared" si="47"/>
        <v>Středočeský</v>
      </c>
      <c r="K973" t="str">
        <f t="shared" si="48"/>
        <v>Střední Čechy</v>
      </c>
    </row>
    <row r="974" spans="1:11" x14ac:dyDescent="0.25">
      <c r="A974">
        <v>536288</v>
      </c>
      <c r="B974" t="s">
        <v>2405</v>
      </c>
      <c r="C974">
        <v>7113</v>
      </c>
      <c r="D974" t="s">
        <v>2392</v>
      </c>
      <c r="E974" t="s">
        <v>2276</v>
      </c>
      <c r="F974" t="s">
        <v>2275</v>
      </c>
      <c r="G974" t="s">
        <v>2277</v>
      </c>
      <c r="H974" t="s">
        <v>2278</v>
      </c>
      <c r="I974" t="str">
        <f t="shared" si="46"/>
        <v>Olomoucký</v>
      </c>
      <c r="J974" t="str">
        <f t="shared" si="47"/>
        <v>Olomoucký</v>
      </c>
      <c r="K974" t="str">
        <f t="shared" si="48"/>
        <v>Střední Morava</v>
      </c>
    </row>
    <row r="975" spans="1:11" x14ac:dyDescent="0.25">
      <c r="A975">
        <v>536296</v>
      </c>
      <c r="B975" t="s">
        <v>116</v>
      </c>
      <c r="C975">
        <v>3103</v>
      </c>
      <c r="D975" t="s">
        <v>9</v>
      </c>
      <c r="E975" t="s">
        <v>10</v>
      </c>
      <c r="F975" t="s">
        <v>9</v>
      </c>
      <c r="G975" t="s">
        <v>11</v>
      </c>
      <c r="H975" t="s">
        <v>12</v>
      </c>
      <c r="I975" t="str">
        <f t="shared" si="46"/>
        <v>Jihočeský</v>
      </c>
      <c r="J975" t="str">
        <f t="shared" si="47"/>
        <v>Jihočeský</v>
      </c>
      <c r="K975" t="str">
        <f t="shared" si="48"/>
        <v>Jihozápad</v>
      </c>
    </row>
    <row r="976" spans="1:11" x14ac:dyDescent="0.25">
      <c r="A976">
        <v>536300</v>
      </c>
      <c r="B976" t="s">
        <v>117</v>
      </c>
      <c r="C976">
        <v>3103</v>
      </c>
      <c r="D976" t="s">
        <v>9</v>
      </c>
      <c r="E976" t="s">
        <v>10</v>
      </c>
      <c r="F976" t="s">
        <v>9</v>
      </c>
      <c r="G976" t="s">
        <v>11</v>
      </c>
      <c r="H976" t="s">
        <v>12</v>
      </c>
      <c r="I976" t="str">
        <f t="shared" si="46"/>
        <v>Jihočeský</v>
      </c>
      <c r="J976" t="str">
        <f t="shared" si="47"/>
        <v>Jihočeský</v>
      </c>
      <c r="K976" t="str">
        <f t="shared" si="48"/>
        <v>Jihozápad</v>
      </c>
    </row>
    <row r="977" spans="1:11" x14ac:dyDescent="0.25">
      <c r="A977">
        <v>536326</v>
      </c>
      <c r="B977" t="s">
        <v>3509</v>
      </c>
      <c r="C977">
        <v>2116</v>
      </c>
      <c r="D977" t="s">
        <v>3509</v>
      </c>
      <c r="E977" t="s">
        <v>3507</v>
      </c>
      <c r="F977" t="s">
        <v>3506</v>
      </c>
      <c r="G977" t="s">
        <v>3447</v>
      </c>
      <c r="H977" t="s">
        <v>3448</v>
      </c>
      <c r="I977" t="str">
        <f t="shared" si="46"/>
        <v>Středočeský</v>
      </c>
      <c r="J977" t="str">
        <f t="shared" si="47"/>
        <v>Středočeský</v>
      </c>
      <c r="K977" t="str">
        <f t="shared" si="48"/>
        <v>Střední Čechy</v>
      </c>
    </row>
    <row r="978" spans="1:11" x14ac:dyDescent="0.25">
      <c r="A978">
        <v>536334</v>
      </c>
      <c r="B978" t="s">
        <v>123</v>
      </c>
      <c r="C978">
        <v>2115</v>
      </c>
      <c r="D978" t="s">
        <v>3506</v>
      </c>
      <c r="E978" t="s">
        <v>3507</v>
      </c>
      <c r="F978" t="s">
        <v>3506</v>
      </c>
      <c r="G978" t="s">
        <v>3447</v>
      </c>
      <c r="H978" t="s">
        <v>3448</v>
      </c>
      <c r="I978" t="str">
        <f t="shared" si="46"/>
        <v>Středočeský</v>
      </c>
      <c r="J978" t="str">
        <f t="shared" si="47"/>
        <v>Středočeský</v>
      </c>
      <c r="K978" t="str">
        <f t="shared" si="48"/>
        <v>Střední Čechy</v>
      </c>
    </row>
    <row r="979" spans="1:11" x14ac:dyDescent="0.25">
      <c r="A979">
        <v>536342</v>
      </c>
      <c r="B979" t="s">
        <v>118</v>
      </c>
      <c r="C979">
        <v>3117</v>
      </c>
      <c r="D979" t="s">
        <v>62</v>
      </c>
      <c r="E979" t="s">
        <v>42</v>
      </c>
      <c r="F979" t="s">
        <v>43</v>
      </c>
      <c r="G979" t="s">
        <v>11</v>
      </c>
      <c r="H979" t="s">
        <v>12</v>
      </c>
      <c r="I979" t="str">
        <f t="shared" si="46"/>
        <v>Jihočeský</v>
      </c>
      <c r="J979" t="str">
        <f t="shared" si="47"/>
        <v>Jihočeský</v>
      </c>
      <c r="K979" t="str">
        <f t="shared" si="48"/>
        <v>Jihozápad</v>
      </c>
    </row>
    <row r="980" spans="1:11" x14ac:dyDescent="0.25">
      <c r="A980">
        <v>536351</v>
      </c>
      <c r="B980" t="s">
        <v>3958</v>
      </c>
      <c r="C980">
        <v>2115</v>
      </c>
      <c r="D980" t="s">
        <v>3506</v>
      </c>
      <c r="E980" t="s">
        <v>3507</v>
      </c>
      <c r="F980" t="s">
        <v>3506</v>
      </c>
      <c r="G980" t="s">
        <v>3447</v>
      </c>
      <c r="H980" t="s">
        <v>3448</v>
      </c>
      <c r="I980" t="str">
        <f t="shared" si="46"/>
        <v>Středočeský</v>
      </c>
      <c r="J980" t="str">
        <f t="shared" si="47"/>
        <v>Středočeský</v>
      </c>
      <c r="K980" t="str">
        <f t="shared" si="48"/>
        <v>Střední Čechy</v>
      </c>
    </row>
    <row r="981" spans="1:11" x14ac:dyDescent="0.25">
      <c r="A981">
        <v>536369</v>
      </c>
      <c r="B981" t="s">
        <v>119</v>
      </c>
      <c r="C981">
        <v>3101</v>
      </c>
      <c r="D981" t="s">
        <v>41</v>
      </c>
      <c r="E981" t="s">
        <v>42</v>
      </c>
      <c r="F981" t="s">
        <v>43</v>
      </c>
      <c r="G981" t="s">
        <v>11</v>
      </c>
      <c r="H981" t="s">
        <v>12</v>
      </c>
      <c r="I981" t="str">
        <f t="shared" si="46"/>
        <v>Jihočeský</v>
      </c>
      <c r="J981" t="str">
        <f t="shared" si="47"/>
        <v>Jihočeský</v>
      </c>
      <c r="K981" t="str">
        <f t="shared" si="48"/>
        <v>Jihozápad</v>
      </c>
    </row>
    <row r="982" spans="1:11" x14ac:dyDescent="0.25">
      <c r="A982">
        <v>536377</v>
      </c>
      <c r="B982" t="s">
        <v>3959</v>
      </c>
      <c r="C982">
        <v>2115</v>
      </c>
      <c r="D982" t="s">
        <v>3506</v>
      </c>
      <c r="E982" t="s">
        <v>3507</v>
      </c>
      <c r="F982" t="s">
        <v>3506</v>
      </c>
      <c r="G982" t="s">
        <v>3447</v>
      </c>
      <c r="H982" t="s">
        <v>3448</v>
      </c>
      <c r="I982" t="str">
        <f t="shared" si="46"/>
        <v>Středočeský</v>
      </c>
      <c r="J982" t="str">
        <f t="shared" si="47"/>
        <v>Středočeský</v>
      </c>
      <c r="K982" t="str">
        <f t="shared" si="48"/>
        <v>Střední Čechy</v>
      </c>
    </row>
    <row r="983" spans="1:11" x14ac:dyDescent="0.25">
      <c r="A983">
        <v>536385</v>
      </c>
      <c r="B983" t="s">
        <v>2387</v>
      </c>
      <c r="C983">
        <v>7102</v>
      </c>
      <c r="D983" t="s">
        <v>2387</v>
      </c>
      <c r="E983" t="s">
        <v>2388</v>
      </c>
      <c r="F983" t="s">
        <v>2387</v>
      </c>
      <c r="G983" t="s">
        <v>2277</v>
      </c>
      <c r="H983" t="s">
        <v>2278</v>
      </c>
      <c r="I983" t="str">
        <f t="shared" si="46"/>
        <v>Olomoucký</v>
      </c>
      <c r="J983" t="str">
        <f t="shared" si="47"/>
        <v>Olomoucký</v>
      </c>
      <c r="K983" t="str">
        <f t="shared" si="48"/>
        <v>Střední Morava</v>
      </c>
    </row>
    <row r="984" spans="1:11" x14ac:dyDescent="0.25">
      <c r="A984">
        <v>536393</v>
      </c>
      <c r="B984" t="s">
        <v>1630</v>
      </c>
      <c r="C984">
        <v>7113</v>
      </c>
      <c r="D984" t="s">
        <v>2392</v>
      </c>
      <c r="E984" t="s">
        <v>2276</v>
      </c>
      <c r="F984" t="s">
        <v>2275</v>
      </c>
      <c r="G984" t="s">
        <v>2277</v>
      </c>
      <c r="H984" t="s">
        <v>2278</v>
      </c>
      <c r="I984" t="str">
        <f t="shared" si="46"/>
        <v>Olomoucký</v>
      </c>
      <c r="J984" t="str">
        <f t="shared" si="47"/>
        <v>Olomoucký</v>
      </c>
      <c r="K984" t="str">
        <f t="shared" si="48"/>
        <v>Střední Morava</v>
      </c>
    </row>
    <row r="985" spans="1:11" x14ac:dyDescent="0.25">
      <c r="A985">
        <v>536407</v>
      </c>
      <c r="B985" t="s">
        <v>3960</v>
      </c>
      <c r="C985">
        <v>2115</v>
      </c>
      <c r="D985" t="s">
        <v>3506</v>
      </c>
      <c r="E985" t="s">
        <v>3507</v>
      </c>
      <c r="F985" t="s">
        <v>3506</v>
      </c>
      <c r="G985" t="s">
        <v>3447</v>
      </c>
      <c r="H985" t="s">
        <v>3448</v>
      </c>
      <c r="I985" t="str">
        <f t="shared" si="46"/>
        <v>Středočeský</v>
      </c>
      <c r="J985" t="str">
        <f t="shared" si="47"/>
        <v>Středočeský</v>
      </c>
      <c r="K985" t="str">
        <f t="shared" si="48"/>
        <v>Střední Čechy</v>
      </c>
    </row>
    <row r="986" spans="1:11" x14ac:dyDescent="0.25">
      <c r="A986">
        <v>536415</v>
      </c>
      <c r="B986" t="s">
        <v>120</v>
      </c>
      <c r="C986">
        <v>3117</v>
      </c>
      <c r="D986" t="s">
        <v>62</v>
      </c>
      <c r="E986" t="s">
        <v>42</v>
      </c>
      <c r="F986" t="s">
        <v>43</v>
      </c>
      <c r="G986" t="s">
        <v>11</v>
      </c>
      <c r="H986" t="s">
        <v>12</v>
      </c>
      <c r="I986" t="str">
        <f t="shared" si="46"/>
        <v>Jihočeský</v>
      </c>
      <c r="J986" t="str">
        <f t="shared" si="47"/>
        <v>Jihočeský</v>
      </c>
      <c r="K986" t="str">
        <f t="shared" si="48"/>
        <v>Jihozápad</v>
      </c>
    </row>
    <row r="987" spans="1:11" x14ac:dyDescent="0.25">
      <c r="A987">
        <v>536423</v>
      </c>
      <c r="B987" t="s">
        <v>121</v>
      </c>
      <c r="C987">
        <v>3111</v>
      </c>
      <c r="D987" t="s">
        <v>43</v>
      </c>
      <c r="E987" t="s">
        <v>42</v>
      </c>
      <c r="F987" t="s">
        <v>43</v>
      </c>
      <c r="G987" t="s">
        <v>11</v>
      </c>
      <c r="H987" t="s">
        <v>12</v>
      </c>
      <c r="I987" t="str">
        <f t="shared" si="46"/>
        <v>Jihočeský</v>
      </c>
      <c r="J987" t="str">
        <f t="shared" si="47"/>
        <v>Jihočeský</v>
      </c>
      <c r="K987" t="str">
        <f t="shared" si="48"/>
        <v>Jihozápad</v>
      </c>
    </row>
    <row r="988" spans="1:11" x14ac:dyDescent="0.25">
      <c r="A988">
        <v>536431</v>
      </c>
      <c r="B988" t="s">
        <v>3961</v>
      </c>
      <c r="C988">
        <v>2115</v>
      </c>
      <c r="D988" t="s">
        <v>3506</v>
      </c>
      <c r="E988" t="s">
        <v>3507</v>
      </c>
      <c r="F988" t="s">
        <v>3506</v>
      </c>
      <c r="G988" t="s">
        <v>3447</v>
      </c>
      <c r="H988" t="s">
        <v>3448</v>
      </c>
      <c r="I988" t="str">
        <f t="shared" si="46"/>
        <v>Středočeský</v>
      </c>
      <c r="J988" t="str">
        <f t="shared" si="47"/>
        <v>Středočeský</v>
      </c>
      <c r="K988" t="str">
        <f t="shared" si="48"/>
        <v>Střední Čechy</v>
      </c>
    </row>
    <row r="989" spans="1:11" x14ac:dyDescent="0.25">
      <c r="A989">
        <v>536440</v>
      </c>
      <c r="B989" t="s">
        <v>3962</v>
      </c>
      <c r="C989">
        <v>2115</v>
      </c>
      <c r="D989" t="s">
        <v>3506</v>
      </c>
      <c r="E989" t="s">
        <v>3507</v>
      </c>
      <c r="F989" t="s">
        <v>3506</v>
      </c>
      <c r="G989" t="s">
        <v>3447</v>
      </c>
      <c r="H989" t="s">
        <v>3448</v>
      </c>
      <c r="I989" t="str">
        <f t="shared" si="46"/>
        <v>Středočeský</v>
      </c>
      <c r="J989" t="str">
        <f t="shared" si="47"/>
        <v>Středočeský</v>
      </c>
      <c r="K989" t="str">
        <f t="shared" si="48"/>
        <v>Střední Čechy</v>
      </c>
    </row>
    <row r="990" spans="1:11" x14ac:dyDescent="0.25">
      <c r="A990">
        <v>536458</v>
      </c>
      <c r="B990" t="s">
        <v>3963</v>
      </c>
      <c r="C990">
        <v>2115</v>
      </c>
      <c r="D990" t="s">
        <v>3506</v>
      </c>
      <c r="E990" t="s">
        <v>3507</v>
      </c>
      <c r="F990" t="s">
        <v>3506</v>
      </c>
      <c r="G990" t="s">
        <v>3447</v>
      </c>
      <c r="H990" t="s">
        <v>3448</v>
      </c>
      <c r="I990" t="str">
        <f t="shared" si="46"/>
        <v>Středočeský</v>
      </c>
      <c r="J990" t="str">
        <f t="shared" si="47"/>
        <v>Středočeský</v>
      </c>
      <c r="K990" t="str">
        <f t="shared" si="48"/>
        <v>Střední Čechy</v>
      </c>
    </row>
    <row r="991" spans="1:11" x14ac:dyDescent="0.25">
      <c r="A991">
        <v>536466</v>
      </c>
      <c r="B991" t="s">
        <v>122</v>
      </c>
      <c r="C991">
        <v>3101</v>
      </c>
      <c r="D991" t="s">
        <v>41</v>
      </c>
      <c r="E991" t="s">
        <v>42</v>
      </c>
      <c r="F991" t="s">
        <v>43</v>
      </c>
      <c r="G991" t="s">
        <v>11</v>
      </c>
      <c r="H991" t="s">
        <v>12</v>
      </c>
      <c r="I991" t="str">
        <f t="shared" si="46"/>
        <v>Jihočeský</v>
      </c>
      <c r="J991" t="str">
        <f t="shared" si="47"/>
        <v>Jihočeský</v>
      </c>
      <c r="K991" t="str">
        <f t="shared" si="48"/>
        <v>Jihozápad</v>
      </c>
    </row>
    <row r="992" spans="1:11" x14ac:dyDescent="0.25">
      <c r="A992">
        <v>536474</v>
      </c>
      <c r="B992" t="s">
        <v>123</v>
      </c>
      <c r="C992">
        <v>3111</v>
      </c>
      <c r="D992" t="s">
        <v>43</v>
      </c>
      <c r="E992" t="s">
        <v>42</v>
      </c>
      <c r="F992" t="s">
        <v>43</v>
      </c>
      <c r="G992" t="s">
        <v>11</v>
      </c>
      <c r="H992" t="s">
        <v>12</v>
      </c>
      <c r="I992" t="str">
        <f t="shared" si="46"/>
        <v>Jihočeský</v>
      </c>
      <c r="J992" t="str">
        <f t="shared" si="47"/>
        <v>Jihočeský</v>
      </c>
      <c r="K992" t="str">
        <f t="shared" si="48"/>
        <v>Jihozápad</v>
      </c>
    </row>
    <row r="993" spans="1:11" x14ac:dyDescent="0.25">
      <c r="A993">
        <v>536482</v>
      </c>
      <c r="B993" t="s">
        <v>124</v>
      </c>
      <c r="C993">
        <v>3111</v>
      </c>
      <c r="D993" t="s">
        <v>43</v>
      </c>
      <c r="E993" t="s">
        <v>42</v>
      </c>
      <c r="F993" t="s">
        <v>43</v>
      </c>
      <c r="G993" t="s">
        <v>11</v>
      </c>
      <c r="H993" t="s">
        <v>12</v>
      </c>
      <c r="I993" t="str">
        <f t="shared" si="46"/>
        <v>Jihočeský</v>
      </c>
      <c r="J993" t="str">
        <f t="shared" si="47"/>
        <v>Jihočeský</v>
      </c>
      <c r="K993" t="str">
        <f t="shared" si="48"/>
        <v>Jihozápad</v>
      </c>
    </row>
    <row r="994" spans="1:11" x14ac:dyDescent="0.25">
      <c r="A994">
        <v>536491</v>
      </c>
      <c r="B994" t="s">
        <v>3964</v>
      </c>
      <c r="C994">
        <v>2115</v>
      </c>
      <c r="D994" t="s">
        <v>3506</v>
      </c>
      <c r="E994" t="s">
        <v>3507</v>
      </c>
      <c r="F994" t="s">
        <v>3506</v>
      </c>
      <c r="G994" t="s">
        <v>3447</v>
      </c>
      <c r="H994" t="s">
        <v>3448</v>
      </c>
      <c r="I994" t="str">
        <f t="shared" si="46"/>
        <v>Středočeský</v>
      </c>
      <c r="J994" t="str">
        <f t="shared" si="47"/>
        <v>Středočeský</v>
      </c>
      <c r="K994" t="str">
        <f t="shared" si="48"/>
        <v>Střední Čechy</v>
      </c>
    </row>
    <row r="995" spans="1:11" x14ac:dyDescent="0.25">
      <c r="A995">
        <v>536504</v>
      </c>
      <c r="B995" t="s">
        <v>125</v>
      </c>
      <c r="C995">
        <v>3111</v>
      </c>
      <c r="D995" t="s">
        <v>43</v>
      </c>
      <c r="E995" t="s">
        <v>42</v>
      </c>
      <c r="F995" t="s">
        <v>43</v>
      </c>
      <c r="G995" t="s">
        <v>11</v>
      </c>
      <c r="H995" t="s">
        <v>12</v>
      </c>
      <c r="I995" t="str">
        <f t="shared" si="46"/>
        <v>Jihočeský</v>
      </c>
      <c r="J995" t="str">
        <f t="shared" si="47"/>
        <v>Jihočeský</v>
      </c>
      <c r="K995" t="str">
        <f t="shared" si="48"/>
        <v>Jihozápad</v>
      </c>
    </row>
    <row r="996" spans="1:11" x14ac:dyDescent="0.25">
      <c r="A996">
        <v>536512</v>
      </c>
      <c r="B996" t="s">
        <v>126</v>
      </c>
      <c r="C996">
        <v>3117</v>
      </c>
      <c r="D996" t="s">
        <v>62</v>
      </c>
      <c r="E996" t="s">
        <v>42</v>
      </c>
      <c r="F996" t="s">
        <v>43</v>
      </c>
      <c r="G996" t="s">
        <v>11</v>
      </c>
      <c r="H996" t="s">
        <v>12</v>
      </c>
      <c r="I996" t="str">
        <f t="shared" si="46"/>
        <v>Jihočeský</v>
      </c>
      <c r="J996" t="str">
        <f t="shared" si="47"/>
        <v>Jihočeský</v>
      </c>
      <c r="K996" t="str">
        <f t="shared" si="48"/>
        <v>Jihozápad</v>
      </c>
    </row>
    <row r="997" spans="1:11" x14ac:dyDescent="0.25">
      <c r="A997">
        <v>536521</v>
      </c>
      <c r="B997" t="s">
        <v>2195</v>
      </c>
      <c r="C997">
        <v>7111</v>
      </c>
      <c r="D997" t="s">
        <v>2275</v>
      </c>
      <c r="E997" t="s">
        <v>2276</v>
      </c>
      <c r="F997" t="s">
        <v>2275</v>
      </c>
      <c r="G997" t="s">
        <v>2277</v>
      </c>
      <c r="H997" t="s">
        <v>2278</v>
      </c>
      <c r="I997" t="str">
        <f t="shared" si="46"/>
        <v>Olomoucký</v>
      </c>
      <c r="J997" t="str">
        <f t="shared" si="47"/>
        <v>Olomoucký</v>
      </c>
      <c r="K997" t="str">
        <f t="shared" si="48"/>
        <v>Střední Morava</v>
      </c>
    </row>
    <row r="998" spans="1:11" x14ac:dyDescent="0.25">
      <c r="A998">
        <v>536539</v>
      </c>
      <c r="B998" t="s">
        <v>127</v>
      </c>
      <c r="C998">
        <v>3111</v>
      </c>
      <c r="D998" t="s">
        <v>43</v>
      </c>
      <c r="E998" t="s">
        <v>42</v>
      </c>
      <c r="F998" t="s">
        <v>43</v>
      </c>
      <c r="G998" t="s">
        <v>11</v>
      </c>
      <c r="H998" t="s">
        <v>12</v>
      </c>
      <c r="I998" t="str">
        <f t="shared" si="46"/>
        <v>Jihočeský</v>
      </c>
      <c r="J998" t="str">
        <f t="shared" si="47"/>
        <v>Jihočeský</v>
      </c>
      <c r="K998" t="str">
        <f t="shared" si="48"/>
        <v>Jihozápad</v>
      </c>
    </row>
    <row r="999" spans="1:11" x14ac:dyDescent="0.25">
      <c r="A999">
        <v>536547</v>
      </c>
      <c r="B999" t="s">
        <v>128</v>
      </c>
      <c r="C999">
        <v>3111</v>
      </c>
      <c r="D999" t="s">
        <v>43</v>
      </c>
      <c r="E999" t="s">
        <v>42</v>
      </c>
      <c r="F999" t="s">
        <v>43</v>
      </c>
      <c r="G999" t="s">
        <v>11</v>
      </c>
      <c r="H999" t="s">
        <v>12</v>
      </c>
      <c r="I999" t="str">
        <f t="shared" si="46"/>
        <v>Jihočeský</v>
      </c>
      <c r="J999" t="str">
        <f t="shared" si="47"/>
        <v>Jihočeský</v>
      </c>
      <c r="K999" t="str">
        <f t="shared" si="48"/>
        <v>Jihozápad</v>
      </c>
    </row>
    <row r="1000" spans="1:11" x14ac:dyDescent="0.25">
      <c r="A1000">
        <v>536555</v>
      </c>
      <c r="B1000" t="s">
        <v>129</v>
      </c>
      <c r="C1000">
        <v>3111</v>
      </c>
      <c r="D1000" t="s">
        <v>43</v>
      </c>
      <c r="E1000" t="s">
        <v>42</v>
      </c>
      <c r="F1000" t="s">
        <v>43</v>
      </c>
      <c r="G1000" t="s">
        <v>11</v>
      </c>
      <c r="H1000" t="s">
        <v>12</v>
      </c>
      <c r="I1000" t="str">
        <f t="shared" si="46"/>
        <v>Jihočeský</v>
      </c>
      <c r="J1000" t="str">
        <f t="shared" si="47"/>
        <v>Jihočeský</v>
      </c>
      <c r="K1000" t="str">
        <f t="shared" si="48"/>
        <v>Jihozápad</v>
      </c>
    </row>
    <row r="1001" spans="1:11" x14ac:dyDescent="0.25">
      <c r="A1001">
        <v>536563</v>
      </c>
      <c r="B1001" t="s">
        <v>130</v>
      </c>
      <c r="C1001">
        <v>3111</v>
      </c>
      <c r="D1001" t="s">
        <v>43</v>
      </c>
      <c r="E1001" t="s">
        <v>42</v>
      </c>
      <c r="F1001" t="s">
        <v>43</v>
      </c>
      <c r="G1001" t="s">
        <v>11</v>
      </c>
      <c r="H1001" t="s">
        <v>12</v>
      </c>
      <c r="I1001" t="str">
        <f t="shared" si="46"/>
        <v>Jihočeský</v>
      </c>
      <c r="J1001" t="str">
        <f t="shared" si="47"/>
        <v>Jihočeský</v>
      </c>
      <c r="K1001" t="str">
        <f t="shared" si="48"/>
        <v>Jihozápad</v>
      </c>
    </row>
    <row r="1002" spans="1:11" x14ac:dyDescent="0.25">
      <c r="A1002">
        <v>536571</v>
      </c>
      <c r="B1002" t="s">
        <v>103</v>
      </c>
      <c r="C1002">
        <v>7113</v>
      </c>
      <c r="D1002" t="s">
        <v>2392</v>
      </c>
      <c r="E1002" t="s">
        <v>2276</v>
      </c>
      <c r="F1002" t="s">
        <v>2275</v>
      </c>
      <c r="G1002" t="s">
        <v>2277</v>
      </c>
      <c r="H1002" t="s">
        <v>2278</v>
      </c>
      <c r="I1002" t="str">
        <f t="shared" si="46"/>
        <v>Olomoucký</v>
      </c>
      <c r="J1002" t="str">
        <f t="shared" si="47"/>
        <v>Olomoucký</v>
      </c>
      <c r="K1002" t="str">
        <f t="shared" si="48"/>
        <v>Střední Morava</v>
      </c>
    </row>
    <row r="1003" spans="1:11" x14ac:dyDescent="0.25">
      <c r="A1003">
        <v>536580</v>
      </c>
      <c r="B1003" t="s">
        <v>3965</v>
      </c>
      <c r="C1003">
        <v>2115</v>
      </c>
      <c r="D1003" t="s">
        <v>3506</v>
      </c>
      <c r="E1003" t="s">
        <v>3507</v>
      </c>
      <c r="F1003" t="s">
        <v>3506</v>
      </c>
      <c r="G1003" t="s">
        <v>3447</v>
      </c>
      <c r="H1003" t="s">
        <v>3448</v>
      </c>
      <c r="I1003" t="str">
        <f t="shared" si="46"/>
        <v>Středočeský</v>
      </c>
      <c r="J1003" t="str">
        <f t="shared" si="47"/>
        <v>Středočeský</v>
      </c>
      <c r="K1003" t="str">
        <f t="shared" si="48"/>
        <v>Střední Čechy</v>
      </c>
    </row>
    <row r="1004" spans="1:11" x14ac:dyDescent="0.25">
      <c r="A1004">
        <v>536598</v>
      </c>
      <c r="B1004" t="s">
        <v>131</v>
      </c>
      <c r="C1004">
        <v>3101</v>
      </c>
      <c r="D1004" t="s">
        <v>41</v>
      </c>
      <c r="E1004" t="s">
        <v>42</v>
      </c>
      <c r="F1004" t="s">
        <v>43</v>
      </c>
      <c r="G1004" t="s">
        <v>11</v>
      </c>
      <c r="H1004" t="s">
        <v>12</v>
      </c>
      <c r="I1004" t="str">
        <f t="shared" si="46"/>
        <v>Jihočeský</v>
      </c>
      <c r="J1004" t="str">
        <f t="shared" si="47"/>
        <v>Jihočeský</v>
      </c>
      <c r="K1004" t="str">
        <f t="shared" si="48"/>
        <v>Jihozápad</v>
      </c>
    </row>
    <row r="1005" spans="1:11" x14ac:dyDescent="0.25">
      <c r="A1005">
        <v>536601</v>
      </c>
      <c r="B1005" t="s">
        <v>132</v>
      </c>
      <c r="C1005">
        <v>3101</v>
      </c>
      <c r="D1005" t="s">
        <v>41</v>
      </c>
      <c r="E1005" t="s">
        <v>42</v>
      </c>
      <c r="F1005" t="s">
        <v>43</v>
      </c>
      <c r="G1005" t="s">
        <v>11</v>
      </c>
      <c r="H1005" t="s">
        <v>12</v>
      </c>
      <c r="I1005" t="str">
        <f t="shared" si="46"/>
        <v>Jihočeský</v>
      </c>
      <c r="J1005" t="str">
        <f t="shared" si="47"/>
        <v>Jihočeský</v>
      </c>
      <c r="K1005" t="str">
        <f t="shared" si="48"/>
        <v>Jihozápad</v>
      </c>
    </row>
    <row r="1006" spans="1:11" x14ac:dyDescent="0.25">
      <c r="A1006">
        <v>536610</v>
      </c>
      <c r="B1006" t="s">
        <v>3966</v>
      </c>
      <c r="C1006">
        <v>2115</v>
      </c>
      <c r="D1006" t="s">
        <v>3506</v>
      </c>
      <c r="E1006" t="s">
        <v>3507</v>
      </c>
      <c r="F1006" t="s">
        <v>3506</v>
      </c>
      <c r="G1006" t="s">
        <v>3447</v>
      </c>
      <c r="H1006" t="s">
        <v>3448</v>
      </c>
      <c r="I1006" t="str">
        <f t="shared" si="46"/>
        <v>Středočeský</v>
      </c>
      <c r="J1006" t="str">
        <f t="shared" si="47"/>
        <v>Středočeský</v>
      </c>
      <c r="K1006" t="str">
        <f t="shared" si="48"/>
        <v>Střední Čechy</v>
      </c>
    </row>
    <row r="1007" spans="1:11" x14ac:dyDescent="0.25">
      <c r="A1007">
        <v>536628</v>
      </c>
      <c r="B1007" t="s">
        <v>133</v>
      </c>
      <c r="C1007">
        <v>3111</v>
      </c>
      <c r="D1007" t="s">
        <v>43</v>
      </c>
      <c r="E1007" t="s">
        <v>42</v>
      </c>
      <c r="F1007" t="s">
        <v>43</v>
      </c>
      <c r="G1007" t="s">
        <v>11</v>
      </c>
      <c r="H1007" t="s">
        <v>12</v>
      </c>
      <c r="I1007" t="str">
        <f t="shared" si="46"/>
        <v>Jihočeský</v>
      </c>
      <c r="J1007" t="str">
        <f t="shared" si="47"/>
        <v>Jihočeský</v>
      </c>
      <c r="K1007" t="str">
        <f t="shared" si="48"/>
        <v>Jihozápad</v>
      </c>
    </row>
    <row r="1008" spans="1:11" x14ac:dyDescent="0.25">
      <c r="A1008">
        <v>536636</v>
      </c>
      <c r="B1008" t="s">
        <v>3967</v>
      </c>
      <c r="C1008">
        <v>2115</v>
      </c>
      <c r="D1008" t="s">
        <v>3506</v>
      </c>
      <c r="E1008" t="s">
        <v>3507</v>
      </c>
      <c r="F1008" t="s">
        <v>3506</v>
      </c>
      <c r="G1008" t="s">
        <v>3447</v>
      </c>
      <c r="H1008" t="s">
        <v>3448</v>
      </c>
      <c r="I1008" t="str">
        <f t="shared" si="46"/>
        <v>Středočeský</v>
      </c>
      <c r="J1008" t="str">
        <f t="shared" si="47"/>
        <v>Středočeský</v>
      </c>
      <c r="K1008" t="str">
        <f t="shared" si="48"/>
        <v>Střední Čechy</v>
      </c>
    </row>
    <row r="1009" spans="1:11" x14ac:dyDescent="0.25">
      <c r="A1009">
        <v>536644</v>
      </c>
      <c r="B1009" t="s">
        <v>134</v>
      </c>
      <c r="C1009">
        <v>3111</v>
      </c>
      <c r="D1009" t="s">
        <v>43</v>
      </c>
      <c r="E1009" t="s">
        <v>42</v>
      </c>
      <c r="F1009" t="s">
        <v>43</v>
      </c>
      <c r="G1009" t="s">
        <v>11</v>
      </c>
      <c r="H1009" t="s">
        <v>12</v>
      </c>
      <c r="I1009" t="str">
        <f t="shared" si="46"/>
        <v>Jihočeský</v>
      </c>
      <c r="J1009" t="str">
        <f t="shared" si="47"/>
        <v>Jihočeský</v>
      </c>
      <c r="K1009" t="str">
        <f t="shared" si="48"/>
        <v>Jihozápad</v>
      </c>
    </row>
    <row r="1010" spans="1:11" x14ac:dyDescent="0.25">
      <c r="A1010">
        <v>536652</v>
      </c>
      <c r="B1010" t="s">
        <v>2103</v>
      </c>
      <c r="C1010">
        <v>2115</v>
      </c>
      <c r="D1010" t="s">
        <v>3506</v>
      </c>
      <c r="E1010" t="s">
        <v>3507</v>
      </c>
      <c r="F1010" t="s">
        <v>3506</v>
      </c>
      <c r="G1010" t="s">
        <v>3447</v>
      </c>
      <c r="H1010" t="s">
        <v>3448</v>
      </c>
      <c r="I1010" t="str">
        <f t="shared" si="46"/>
        <v>Středočeský</v>
      </c>
      <c r="J1010" t="str">
        <f t="shared" si="47"/>
        <v>Středočeský</v>
      </c>
      <c r="K1010" t="str">
        <f t="shared" si="48"/>
        <v>Střední Čechy</v>
      </c>
    </row>
    <row r="1011" spans="1:11" x14ac:dyDescent="0.25">
      <c r="A1011">
        <v>536661</v>
      </c>
      <c r="B1011" t="s">
        <v>3968</v>
      </c>
      <c r="C1011">
        <v>2115</v>
      </c>
      <c r="D1011" t="s">
        <v>3506</v>
      </c>
      <c r="E1011" t="s">
        <v>3507</v>
      </c>
      <c r="F1011" t="s">
        <v>3506</v>
      </c>
      <c r="G1011" t="s">
        <v>3447</v>
      </c>
      <c r="H1011" t="s">
        <v>3448</v>
      </c>
      <c r="I1011" t="str">
        <f t="shared" si="46"/>
        <v>Středočeský</v>
      </c>
      <c r="J1011" t="str">
        <f t="shared" si="47"/>
        <v>Středočeský</v>
      </c>
      <c r="K1011" t="str">
        <f t="shared" si="48"/>
        <v>Střední Čechy</v>
      </c>
    </row>
    <row r="1012" spans="1:11" x14ac:dyDescent="0.25">
      <c r="A1012">
        <v>536679</v>
      </c>
      <c r="B1012" t="s">
        <v>135</v>
      </c>
      <c r="C1012">
        <v>3111</v>
      </c>
      <c r="D1012" t="s">
        <v>43</v>
      </c>
      <c r="E1012" t="s">
        <v>42</v>
      </c>
      <c r="F1012" t="s">
        <v>43</v>
      </c>
      <c r="G1012" t="s">
        <v>11</v>
      </c>
      <c r="H1012" t="s">
        <v>12</v>
      </c>
      <c r="I1012" t="str">
        <f t="shared" si="46"/>
        <v>Jihočeský</v>
      </c>
      <c r="J1012" t="str">
        <f t="shared" si="47"/>
        <v>Jihočeský</v>
      </c>
      <c r="K1012" t="str">
        <f t="shared" si="48"/>
        <v>Jihozápad</v>
      </c>
    </row>
    <row r="1013" spans="1:11" x14ac:dyDescent="0.25">
      <c r="A1013">
        <v>536687</v>
      </c>
      <c r="B1013" t="s">
        <v>2406</v>
      </c>
      <c r="C1013">
        <v>7106</v>
      </c>
      <c r="D1013" t="s">
        <v>2407</v>
      </c>
      <c r="E1013" t="s">
        <v>2276</v>
      </c>
      <c r="F1013" t="s">
        <v>2275</v>
      </c>
      <c r="G1013" t="s">
        <v>2277</v>
      </c>
      <c r="H1013" t="s">
        <v>2278</v>
      </c>
      <c r="I1013" t="str">
        <f t="shared" si="46"/>
        <v>Olomoucký</v>
      </c>
      <c r="J1013" t="str">
        <f t="shared" si="47"/>
        <v>Olomoucký</v>
      </c>
      <c r="K1013" t="str">
        <f t="shared" si="48"/>
        <v>Střední Morava</v>
      </c>
    </row>
    <row r="1014" spans="1:11" x14ac:dyDescent="0.25">
      <c r="A1014">
        <v>536695</v>
      </c>
      <c r="B1014" t="s">
        <v>136</v>
      </c>
      <c r="C1014">
        <v>3111</v>
      </c>
      <c r="D1014" t="s">
        <v>43</v>
      </c>
      <c r="E1014" t="s">
        <v>42</v>
      </c>
      <c r="F1014" t="s">
        <v>43</v>
      </c>
      <c r="G1014" t="s">
        <v>11</v>
      </c>
      <c r="H1014" t="s">
        <v>12</v>
      </c>
      <c r="I1014" t="str">
        <f t="shared" si="46"/>
        <v>Jihočeský</v>
      </c>
      <c r="J1014" t="str">
        <f t="shared" si="47"/>
        <v>Jihočeský</v>
      </c>
      <c r="K1014" t="str">
        <f t="shared" si="48"/>
        <v>Jihozápad</v>
      </c>
    </row>
    <row r="1015" spans="1:11" x14ac:dyDescent="0.25">
      <c r="A1015">
        <v>536709</v>
      </c>
      <c r="B1015" t="s">
        <v>3969</v>
      </c>
      <c r="C1015">
        <v>2115</v>
      </c>
      <c r="D1015" t="s">
        <v>3506</v>
      </c>
      <c r="E1015" t="s">
        <v>3507</v>
      </c>
      <c r="F1015" t="s">
        <v>3506</v>
      </c>
      <c r="G1015" t="s">
        <v>3447</v>
      </c>
      <c r="H1015" t="s">
        <v>3448</v>
      </c>
      <c r="I1015" t="str">
        <f t="shared" si="46"/>
        <v>Středočeský</v>
      </c>
      <c r="J1015" t="str">
        <f t="shared" si="47"/>
        <v>Středočeský</v>
      </c>
      <c r="K1015" t="str">
        <f t="shared" si="48"/>
        <v>Střední Čechy</v>
      </c>
    </row>
    <row r="1016" spans="1:11" x14ac:dyDescent="0.25">
      <c r="A1016">
        <v>536717</v>
      </c>
      <c r="B1016" t="s">
        <v>3970</v>
      </c>
      <c r="C1016">
        <v>2115</v>
      </c>
      <c r="D1016" t="s">
        <v>3506</v>
      </c>
      <c r="E1016" t="s">
        <v>3507</v>
      </c>
      <c r="F1016" t="s">
        <v>3506</v>
      </c>
      <c r="G1016" t="s">
        <v>3447</v>
      </c>
      <c r="H1016" t="s">
        <v>3448</v>
      </c>
      <c r="I1016" t="str">
        <f t="shared" si="46"/>
        <v>Středočeský</v>
      </c>
      <c r="J1016" t="str">
        <f t="shared" si="47"/>
        <v>Středočeský</v>
      </c>
      <c r="K1016" t="str">
        <f t="shared" si="48"/>
        <v>Střední Čechy</v>
      </c>
    </row>
    <row r="1017" spans="1:11" x14ac:dyDescent="0.25">
      <c r="A1017">
        <v>536725</v>
      </c>
      <c r="B1017" t="s">
        <v>137</v>
      </c>
      <c r="C1017">
        <v>3111</v>
      </c>
      <c r="D1017" t="s">
        <v>43</v>
      </c>
      <c r="E1017" t="s">
        <v>42</v>
      </c>
      <c r="F1017" t="s">
        <v>43</v>
      </c>
      <c r="G1017" t="s">
        <v>11</v>
      </c>
      <c r="H1017" t="s">
        <v>12</v>
      </c>
      <c r="I1017" t="str">
        <f t="shared" si="46"/>
        <v>Jihočeský</v>
      </c>
      <c r="J1017" t="str">
        <f t="shared" si="47"/>
        <v>Jihočeský</v>
      </c>
      <c r="K1017" t="str">
        <f t="shared" si="48"/>
        <v>Jihozápad</v>
      </c>
    </row>
    <row r="1018" spans="1:11" x14ac:dyDescent="0.25">
      <c r="A1018">
        <v>536733</v>
      </c>
      <c r="B1018" t="s">
        <v>2408</v>
      </c>
      <c r="C1018">
        <v>7113</v>
      </c>
      <c r="D1018" t="s">
        <v>2392</v>
      </c>
      <c r="E1018" t="s">
        <v>2276</v>
      </c>
      <c r="F1018" t="s">
        <v>2275</v>
      </c>
      <c r="G1018" t="s">
        <v>2277</v>
      </c>
      <c r="H1018" t="s">
        <v>2278</v>
      </c>
      <c r="I1018" t="str">
        <f t="shared" si="46"/>
        <v>Olomoucký</v>
      </c>
      <c r="J1018" t="str">
        <f t="shared" si="47"/>
        <v>Olomoucký</v>
      </c>
      <c r="K1018" t="str">
        <f t="shared" si="48"/>
        <v>Střední Morava</v>
      </c>
    </row>
    <row r="1019" spans="1:11" x14ac:dyDescent="0.25">
      <c r="A1019">
        <v>536741</v>
      </c>
      <c r="B1019" t="s">
        <v>138</v>
      </c>
      <c r="C1019">
        <v>3111</v>
      </c>
      <c r="D1019" t="s">
        <v>43</v>
      </c>
      <c r="E1019" t="s">
        <v>42</v>
      </c>
      <c r="F1019" t="s">
        <v>43</v>
      </c>
      <c r="G1019" t="s">
        <v>11</v>
      </c>
      <c r="H1019" t="s">
        <v>12</v>
      </c>
      <c r="I1019" t="str">
        <f t="shared" si="46"/>
        <v>Jihočeský</v>
      </c>
      <c r="J1019" t="str">
        <f t="shared" si="47"/>
        <v>Jihočeský</v>
      </c>
      <c r="K1019" t="str">
        <f t="shared" si="48"/>
        <v>Jihozápad</v>
      </c>
    </row>
    <row r="1020" spans="1:11" x14ac:dyDescent="0.25">
      <c r="A1020">
        <v>536750</v>
      </c>
      <c r="B1020" t="s">
        <v>139</v>
      </c>
      <c r="C1020">
        <v>3111</v>
      </c>
      <c r="D1020" t="s">
        <v>43</v>
      </c>
      <c r="E1020" t="s">
        <v>42</v>
      </c>
      <c r="F1020" t="s">
        <v>43</v>
      </c>
      <c r="G1020" t="s">
        <v>11</v>
      </c>
      <c r="H1020" t="s">
        <v>12</v>
      </c>
      <c r="I1020" t="str">
        <f t="shared" si="46"/>
        <v>Jihočeský</v>
      </c>
      <c r="J1020" t="str">
        <f t="shared" si="47"/>
        <v>Jihočeský</v>
      </c>
      <c r="K1020" t="str">
        <f t="shared" si="48"/>
        <v>Jihozápad</v>
      </c>
    </row>
    <row r="1021" spans="1:11" x14ac:dyDescent="0.25">
      <c r="A1021">
        <v>536768</v>
      </c>
      <c r="B1021" t="s">
        <v>1425</v>
      </c>
      <c r="C1021">
        <v>2115</v>
      </c>
      <c r="D1021" t="s">
        <v>3506</v>
      </c>
      <c r="E1021" t="s">
        <v>3507</v>
      </c>
      <c r="F1021" t="s">
        <v>3506</v>
      </c>
      <c r="G1021" t="s">
        <v>3447</v>
      </c>
      <c r="H1021" t="s">
        <v>3448</v>
      </c>
      <c r="I1021" t="str">
        <f t="shared" si="46"/>
        <v>Středočeský</v>
      </c>
      <c r="J1021" t="str">
        <f t="shared" si="47"/>
        <v>Středočeský</v>
      </c>
      <c r="K1021" t="str">
        <f t="shared" si="48"/>
        <v>Střední Čechy</v>
      </c>
    </row>
    <row r="1022" spans="1:11" x14ac:dyDescent="0.25">
      <c r="A1022">
        <v>536776</v>
      </c>
      <c r="B1022" t="s">
        <v>140</v>
      </c>
      <c r="C1022">
        <v>3111</v>
      </c>
      <c r="D1022" t="s">
        <v>43</v>
      </c>
      <c r="E1022" t="s">
        <v>42</v>
      </c>
      <c r="F1022" t="s">
        <v>43</v>
      </c>
      <c r="G1022" t="s">
        <v>11</v>
      </c>
      <c r="H1022" t="s">
        <v>12</v>
      </c>
      <c r="I1022" t="str">
        <f t="shared" si="46"/>
        <v>Jihočeský</v>
      </c>
      <c r="J1022" t="str">
        <f t="shared" si="47"/>
        <v>Jihočeský</v>
      </c>
      <c r="K1022" t="str">
        <f t="shared" si="48"/>
        <v>Jihozápad</v>
      </c>
    </row>
    <row r="1023" spans="1:11" x14ac:dyDescent="0.25">
      <c r="A1023">
        <v>536784</v>
      </c>
      <c r="B1023" t="s">
        <v>141</v>
      </c>
      <c r="C1023">
        <v>3111</v>
      </c>
      <c r="D1023" t="s">
        <v>43</v>
      </c>
      <c r="E1023" t="s">
        <v>42</v>
      </c>
      <c r="F1023" t="s">
        <v>43</v>
      </c>
      <c r="G1023" t="s">
        <v>11</v>
      </c>
      <c r="H1023" t="s">
        <v>12</v>
      </c>
      <c r="I1023" t="str">
        <f t="shared" si="46"/>
        <v>Jihočeský</v>
      </c>
      <c r="J1023" t="str">
        <f t="shared" si="47"/>
        <v>Jihočeský</v>
      </c>
      <c r="K1023" t="str">
        <f t="shared" si="48"/>
        <v>Jihozápad</v>
      </c>
    </row>
    <row r="1024" spans="1:11" x14ac:dyDescent="0.25">
      <c r="A1024">
        <v>536792</v>
      </c>
      <c r="B1024" t="s">
        <v>142</v>
      </c>
      <c r="C1024">
        <v>3111</v>
      </c>
      <c r="D1024" t="s">
        <v>43</v>
      </c>
      <c r="E1024" t="s">
        <v>42</v>
      </c>
      <c r="F1024" t="s">
        <v>43</v>
      </c>
      <c r="G1024" t="s">
        <v>11</v>
      </c>
      <c r="H1024" t="s">
        <v>12</v>
      </c>
      <c r="I1024" t="str">
        <f t="shared" si="46"/>
        <v>Jihočeský</v>
      </c>
      <c r="J1024" t="str">
        <f t="shared" si="47"/>
        <v>Jihočeský</v>
      </c>
      <c r="K1024" t="str">
        <f t="shared" si="48"/>
        <v>Jihozápad</v>
      </c>
    </row>
    <row r="1025" spans="1:11" x14ac:dyDescent="0.25">
      <c r="A1025">
        <v>536806</v>
      </c>
      <c r="B1025" t="s">
        <v>143</v>
      </c>
      <c r="C1025">
        <v>3117</v>
      </c>
      <c r="D1025" t="s">
        <v>62</v>
      </c>
      <c r="E1025" t="s">
        <v>42</v>
      </c>
      <c r="F1025" t="s">
        <v>43</v>
      </c>
      <c r="G1025" t="s">
        <v>11</v>
      </c>
      <c r="H1025" t="s">
        <v>12</v>
      </c>
      <c r="I1025" t="str">
        <f t="shared" si="46"/>
        <v>Jihočeský</v>
      </c>
      <c r="J1025" t="str">
        <f t="shared" si="47"/>
        <v>Jihočeský</v>
      </c>
      <c r="K1025" t="str">
        <f t="shared" si="48"/>
        <v>Jihozápad</v>
      </c>
    </row>
    <row r="1026" spans="1:11" x14ac:dyDescent="0.25">
      <c r="A1026">
        <v>536814</v>
      </c>
      <c r="B1026" t="s">
        <v>2409</v>
      </c>
      <c r="C1026">
        <v>7113</v>
      </c>
      <c r="D1026" t="s">
        <v>2392</v>
      </c>
      <c r="E1026" t="s">
        <v>2276</v>
      </c>
      <c r="F1026" t="s">
        <v>2275</v>
      </c>
      <c r="G1026" t="s">
        <v>2277</v>
      </c>
      <c r="H1026" t="s">
        <v>2278</v>
      </c>
      <c r="I1026" t="str">
        <f t="shared" si="46"/>
        <v>Olomoucký</v>
      </c>
      <c r="J1026" t="str">
        <f t="shared" si="47"/>
        <v>Olomoucký</v>
      </c>
      <c r="K1026" t="str">
        <f t="shared" si="48"/>
        <v>Střední Morava</v>
      </c>
    </row>
    <row r="1027" spans="1:11" x14ac:dyDescent="0.25">
      <c r="A1027">
        <v>536822</v>
      </c>
      <c r="B1027" t="s">
        <v>144</v>
      </c>
      <c r="C1027">
        <v>3101</v>
      </c>
      <c r="D1027" t="s">
        <v>41</v>
      </c>
      <c r="E1027" t="s">
        <v>42</v>
      </c>
      <c r="F1027" t="s">
        <v>43</v>
      </c>
      <c r="G1027" t="s">
        <v>11</v>
      </c>
      <c r="H1027" t="s">
        <v>12</v>
      </c>
      <c r="I1027" t="str">
        <f t="shared" si="46"/>
        <v>Jihočeský</v>
      </c>
      <c r="J1027" t="str">
        <f t="shared" si="47"/>
        <v>Jihočeský</v>
      </c>
      <c r="K1027" t="str">
        <f t="shared" si="48"/>
        <v>Jihozápad</v>
      </c>
    </row>
    <row r="1028" spans="1:11" x14ac:dyDescent="0.25">
      <c r="A1028">
        <v>536831</v>
      </c>
      <c r="B1028" t="s">
        <v>145</v>
      </c>
      <c r="C1028">
        <v>3111</v>
      </c>
      <c r="D1028" t="s">
        <v>43</v>
      </c>
      <c r="E1028" t="s">
        <v>42</v>
      </c>
      <c r="F1028" t="s">
        <v>43</v>
      </c>
      <c r="G1028" t="s">
        <v>11</v>
      </c>
      <c r="H1028" t="s">
        <v>12</v>
      </c>
      <c r="I1028" t="str">
        <f t="shared" ref="I1028:I1091" si="49">LEFT(H1028, FIND(" ", H1028 &amp; " ") - 1)</f>
        <v>Jihočeský</v>
      </c>
      <c r="J1028" t="str">
        <f t="shared" ref="J1028:J1091" si="50">IF(LEFT(H1028,4)="Kraj", MID(H1028, FIND(" ", H1028)+1, LEN(H1028) - FIND(" ", H1028)), LEFT(H1028, FIND(" ", H1028 &amp; " ") - 1))</f>
        <v>Jihočeský</v>
      </c>
      <c r="K1028" t="str">
        <f t="shared" ref="K1028:K1091" si="51">_xlfn.XLOOKUP(H1028,$N$33:$N$46,$M$33:$M$46)</f>
        <v>Jihozápad</v>
      </c>
    </row>
    <row r="1029" spans="1:11" x14ac:dyDescent="0.25">
      <c r="A1029">
        <v>536849</v>
      </c>
      <c r="B1029" t="s">
        <v>146</v>
      </c>
      <c r="C1029">
        <v>3111</v>
      </c>
      <c r="D1029" t="s">
        <v>43</v>
      </c>
      <c r="E1029" t="s">
        <v>42</v>
      </c>
      <c r="F1029" t="s">
        <v>43</v>
      </c>
      <c r="G1029" t="s">
        <v>11</v>
      </c>
      <c r="H1029" t="s">
        <v>12</v>
      </c>
      <c r="I1029" t="str">
        <f t="shared" si="49"/>
        <v>Jihočeský</v>
      </c>
      <c r="J1029" t="str">
        <f t="shared" si="50"/>
        <v>Jihočeský</v>
      </c>
      <c r="K1029" t="str">
        <f t="shared" si="51"/>
        <v>Jihozápad</v>
      </c>
    </row>
    <row r="1030" spans="1:11" x14ac:dyDescent="0.25">
      <c r="A1030">
        <v>536857</v>
      </c>
      <c r="B1030" t="s">
        <v>3971</v>
      </c>
      <c r="C1030">
        <v>2115</v>
      </c>
      <c r="D1030" t="s">
        <v>3506</v>
      </c>
      <c r="E1030" t="s">
        <v>3507</v>
      </c>
      <c r="F1030" t="s">
        <v>3506</v>
      </c>
      <c r="G1030" t="s">
        <v>3447</v>
      </c>
      <c r="H1030" t="s">
        <v>3448</v>
      </c>
      <c r="I1030" t="str">
        <f t="shared" si="49"/>
        <v>Středočeský</v>
      </c>
      <c r="J1030" t="str">
        <f t="shared" si="50"/>
        <v>Středočeský</v>
      </c>
      <c r="K1030" t="str">
        <f t="shared" si="51"/>
        <v>Střední Čechy</v>
      </c>
    </row>
    <row r="1031" spans="1:11" x14ac:dyDescent="0.25">
      <c r="A1031">
        <v>536865</v>
      </c>
      <c r="B1031" t="s">
        <v>147</v>
      </c>
      <c r="C1031">
        <v>3111</v>
      </c>
      <c r="D1031" t="s">
        <v>43</v>
      </c>
      <c r="E1031" t="s">
        <v>42</v>
      </c>
      <c r="F1031" t="s">
        <v>43</v>
      </c>
      <c r="G1031" t="s">
        <v>11</v>
      </c>
      <c r="H1031" t="s">
        <v>12</v>
      </c>
      <c r="I1031" t="str">
        <f t="shared" si="49"/>
        <v>Jihočeský</v>
      </c>
      <c r="J1031" t="str">
        <f t="shared" si="50"/>
        <v>Jihočeský</v>
      </c>
      <c r="K1031" t="str">
        <f t="shared" si="51"/>
        <v>Jihozápad</v>
      </c>
    </row>
    <row r="1032" spans="1:11" x14ac:dyDescent="0.25">
      <c r="A1032">
        <v>536873</v>
      </c>
      <c r="B1032" t="s">
        <v>148</v>
      </c>
      <c r="C1032">
        <v>3111</v>
      </c>
      <c r="D1032" t="s">
        <v>43</v>
      </c>
      <c r="E1032" t="s">
        <v>42</v>
      </c>
      <c r="F1032" t="s">
        <v>43</v>
      </c>
      <c r="G1032" t="s">
        <v>11</v>
      </c>
      <c r="H1032" t="s">
        <v>12</v>
      </c>
      <c r="I1032" t="str">
        <f t="shared" si="49"/>
        <v>Jihočeský</v>
      </c>
      <c r="J1032" t="str">
        <f t="shared" si="50"/>
        <v>Jihočeský</v>
      </c>
      <c r="K1032" t="str">
        <f t="shared" si="51"/>
        <v>Jihozápad</v>
      </c>
    </row>
    <row r="1033" spans="1:11" x14ac:dyDescent="0.25">
      <c r="A1033">
        <v>536881</v>
      </c>
      <c r="B1033" t="s">
        <v>149</v>
      </c>
      <c r="C1033">
        <v>3111</v>
      </c>
      <c r="D1033" t="s">
        <v>43</v>
      </c>
      <c r="E1033" t="s">
        <v>42</v>
      </c>
      <c r="F1033" t="s">
        <v>43</v>
      </c>
      <c r="G1033" t="s">
        <v>11</v>
      </c>
      <c r="H1033" t="s">
        <v>12</v>
      </c>
      <c r="I1033" t="str">
        <f t="shared" si="49"/>
        <v>Jihočeský</v>
      </c>
      <c r="J1033" t="str">
        <f t="shared" si="50"/>
        <v>Jihočeský</v>
      </c>
      <c r="K1033" t="str">
        <f t="shared" si="51"/>
        <v>Jihozápad</v>
      </c>
    </row>
    <row r="1034" spans="1:11" x14ac:dyDescent="0.25">
      <c r="A1034">
        <v>536890</v>
      </c>
      <c r="B1034" t="s">
        <v>150</v>
      </c>
      <c r="C1034">
        <v>3101</v>
      </c>
      <c r="D1034" t="s">
        <v>41</v>
      </c>
      <c r="E1034" t="s">
        <v>42</v>
      </c>
      <c r="F1034" t="s">
        <v>43</v>
      </c>
      <c r="G1034" t="s">
        <v>11</v>
      </c>
      <c r="H1034" t="s">
        <v>12</v>
      </c>
      <c r="I1034" t="str">
        <f t="shared" si="49"/>
        <v>Jihočeský</v>
      </c>
      <c r="J1034" t="str">
        <f t="shared" si="50"/>
        <v>Jihočeský</v>
      </c>
      <c r="K1034" t="str">
        <f t="shared" si="51"/>
        <v>Jihozápad</v>
      </c>
    </row>
    <row r="1035" spans="1:11" x14ac:dyDescent="0.25">
      <c r="A1035">
        <v>536903</v>
      </c>
      <c r="B1035" t="s">
        <v>151</v>
      </c>
      <c r="C1035">
        <v>3101</v>
      </c>
      <c r="D1035" t="s">
        <v>41</v>
      </c>
      <c r="E1035" t="s">
        <v>42</v>
      </c>
      <c r="F1035" t="s">
        <v>43</v>
      </c>
      <c r="G1035" t="s">
        <v>11</v>
      </c>
      <c r="H1035" t="s">
        <v>12</v>
      </c>
      <c r="I1035" t="str">
        <f t="shared" si="49"/>
        <v>Jihočeský</v>
      </c>
      <c r="J1035" t="str">
        <f t="shared" si="50"/>
        <v>Jihočeský</v>
      </c>
      <c r="K1035" t="str">
        <f t="shared" si="51"/>
        <v>Jihozápad</v>
      </c>
    </row>
    <row r="1036" spans="1:11" x14ac:dyDescent="0.25">
      <c r="A1036">
        <v>536911</v>
      </c>
      <c r="B1036" t="s">
        <v>152</v>
      </c>
      <c r="C1036">
        <v>3117</v>
      </c>
      <c r="D1036" t="s">
        <v>62</v>
      </c>
      <c r="E1036" t="s">
        <v>42</v>
      </c>
      <c r="F1036" t="s">
        <v>43</v>
      </c>
      <c r="G1036" t="s">
        <v>11</v>
      </c>
      <c r="H1036" t="s">
        <v>12</v>
      </c>
      <c r="I1036" t="str">
        <f t="shared" si="49"/>
        <v>Jihočeský</v>
      </c>
      <c r="J1036" t="str">
        <f t="shared" si="50"/>
        <v>Jihočeský</v>
      </c>
      <c r="K1036" t="str">
        <f t="shared" si="51"/>
        <v>Jihozápad</v>
      </c>
    </row>
    <row r="1037" spans="1:11" x14ac:dyDescent="0.25">
      <c r="A1037">
        <v>536920</v>
      </c>
      <c r="B1037" t="s">
        <v>153</v>
      </c>
      <c r="C1037">
        <v>3111</v>
      </c>
      <c r="D1037" t="s">
        <v>43</v>
      </c>
      <c r="E1037" t="s">
        <v>42</v>
      </c>
      <c r="F1037" t="s">
        <v>43</v>
      </c>
      <c r="G1037" t="s">
        <v>11</v>
      </c>
      <c r="H1037" t="s">
        <v>12</v>
      </c>
      <c r="I1037" t="str">
        <f t="shared" si="49"/>
        <v>Jihočeský</v>
      </c>
      <c r="J1037" t="str">
        <f t="shared" si="50"/>
        <v>Jihočeský</v>
      </c>
      <c r="K1037" t="str">
        <f t="shared" si="51"/>
        <v>Jihozápad</v>
      </c>
    </row>
    <row r="1038" spans="1:11" x14ac:dyDescent="0.25">
      <c r="A1038">
        <v>536938</v>
      </c>
      <c r="B1038" t="s">
        <v>3972</v>
      </c>
      <c r="C1038">
        <v>2115</v>
      </c>
      <c r="D1038" t="s">
        <v>3506</v>
      </c>
      <c r="E1038" t="s">
        <v>3507</v>
      </c>
      <c r="F1038" t="s">
        <v>3506</v>
      </c>
      <c r="G1038" t="s">
        <v>3447</v>
      </c>
      <c r="H1038" t="s">
        <v>3448</v>
      </c>
      <c r="I1038" t="str">
        <f t="shared" si="49"/>
        <v>Středočeský</v>
      </c>
      <c r="J1038" t="str">
        <f t="shared" si="50"/>
        <v>Středočeský</v>
      </c>
      <c r="K1038" t="str">
        <f t="shared" si="51"/>
        <v>Střední Čechy</v>
      </c>
    </row>
    <row r="1039" spans="1:11" x14ac:dyDescent="0.25">
      <c r="A1039">
        <v>536946</v>
      </c>
      <c r="B1039" t="s">
        <v>154</v>
      </c>
      <c r="C1039">
        <v>3111</v>
      </c>
      <c r="D1039" t="s">
        <v>43</v>
      </c>
      <c r="E1039" t="s">
        <v>42</v>
      </c>
      <c r="F1039" t="s">
        <v>43</v>
      </c>
      <c r="G1039" t="s">
        <v>11</v>
      </c>
      <c r="H1039" t="s">
        <v>12</v>
      </c>
      <c r="I1039" t="str">
        <f t="shared" si="49"/>
        <v>Jihočeský</v>
      </c>
      <c r="J1039" t="str">
        <f t="shared" si="50"/>
        <v>Jihočeský</v>
      </c>
      <c r="K1039" t="str">
        <f t="shared" si="51"/>
        <v>Jihozápad</v>
      </c>
    </row>
    <row r="1040" spans="1:11" x14ac:dyDescent="0.25">
      <c r="A1040">
        <v>536954</v>
      </c>
      <c r="B1040" t="s">
        <v>155</v>
      </c>
      <c r="C1040">
        <v>3111</v>
      </c>
      <c r="D1040" t="s">
        <v>43</v>
      </c>
      <c r="E1040" t="s">
        <v>42</v>
      </c>
      <c r="F1040" t="s">
        <v>43</v>
      </c>
      <c r="G1040" t="s">
        <v>11</v>
      </c>
      <c r="H1040" t="s">
        <v>12</v>
      </c>
      <c r="I1040" t="str">
        <f t="shared" si="49"/>
        <v>Jihočeský</v>
      </c>
      <c r="J1040" t="str">
        <f t="shared" si="50"/>
        <v>Jihočeský</v>
      </c>
      <c r="K1040" t="str">
        <f t="shared" si="51"/>
        <v>Jihozápad</v>
      </c>
    </row>
    <row r="1041" spans="1:11" x14ac:dyDescent="0.25">
      <c r="A1041">
        <v>536962</v>
      </c>
      <c r="B1041" t="s">
        <v>156</v>
      </c>
      <c r="C1041">
        <v>3111</v>
      </c>
      <c r="D1041" t="s">
        <v>43</v>
      </c>
      <c r="E1041" t="s">
        <v>42</v>
      </c>
      <c r="F1041" t="s">
        <v>43</v>
      </c>
      <c r="G1041" t="s">
        <v>11</v>
      </c>
      <c r="H1041" t="s">
        <v>12</v>
      </c>
      <c r="I1041" t="str">
        <f t="shared" si="49"/>
        <v>Jihočeský</v>
      </c>
      <c r="J1041" t="str">
        <f t="shared" si="50"/>
        <v>Jihočeský</v>
      </c>
      <c r="K1041" t="str">
        <f t="shared" si="51"/>
        <v>Jihozápad</v>
      </c>
    </row>
    <row r="1042" spans="1:11" x14ac:dyDescent="0.25">
      <c r="A1042">
        <v>536971</v>
      </c>
      <c r="B1042" t="s">
        <v>49</v>
      </c>
      <c r="C1042">
        <v>2116</v>
      </c>
      <c r="D1042" t="s">
        <v>3509</v>
      </c>
      <c r="E1042" t="s">
        <v>3507</v>
      </c>
      <c r="F1042" t="s">
        <v>3506</v>
      </c>
      <c r="G1042" t="s">
        <v>3447</v>
      </c>
      <c r="H1042" t="s">
        <v>3448</v>
      </c>
      <c r="I1042" t="str">
        <f t="shared" si="49"/>
        <v>Středočeský</v>
      </c>
      <c r="J1042" t="str">
        <f t="shared" si="50"/>
        <v>Středočeský</v>
      </c>
      <c r="K1042" t="str">
        <f t="shared" si="51"/>
        <v>Střední Čechy</v>
      </c>
    </row>
    <row r="1043" spans="1:11" x14ac:dyDescent="0.25">
      <c r="A1043">
        <v>536989</v>
      </c>
      <c r="B1043" t="s">
        <v>3973</v>
      </c>
      <c r="C1043">
        <v>2115</v>
      </c>
      <c r="D1043" t="s">
        <v>3506</v>
      </c>
      <c r="E1043" t="s">
        <v>3507</v>
      </c>
      <c r="F1043" t="s">
        <v>3506</v>
      </c>
      <c r="G1043" t="s">
        <v>3447</v>
      </c>
      <c r="H1043" t="s">
        <v>3448</v>
      </c>
      <c r="I1043" t="str">
        <f t="shared" si="49"/>
        <v>Středočeský</v>
      </c>
      <c r="J1043" t="str">
        <f t="shared" si="50"/>
        <v>Středočeský</v>
      </c>
      <c r="K1043" t="str">
        <f t="shared" si="51"/>
        <v>Střední Čechy</v>
      </c>
    </row>
    <row r="1044" spans="1:11" x14ac:dyDescent="0.25">
      <c r="A1044">
        <v>536997</v>
      </c>
      <c r="B1044" t="s">
        <v>3974</v>
      </c>
      <c r="C1044">
        <v>2115</v>
      </c>
      <c r="D1044" t="s">
        <v>3506</v>
      </c>
      <c r="E1044" t="s">
        <v>3507</v>
      </c>
      <c r="F1044" t="s">
        <v>3506</v>
      </c>
      <c r="G1044" t="s">
        <v>3447</v>
      </c>
      <c r="H1044" t="s">
        <v>3448</v>
      </c>
      <c r="I1044" t="str">
        <f t="shared" si="49"/>
        <v>Středočeský</v>
      </c>
      <c r="J1044" t="str">
        <f t="shared" si="50"/>
        <v>Středočeský</v>
      </c>
      <c r="K1044" t="str">
        <f t="shared" si="51"/>
        <v>Střední Čechy</v>
      </c>
    </row>
    <row r="1045" spans="1:11" x14ac:dyDescent="0.25">
      <c r="A1045">
        <v>537004</v>
      </c>
      <c r="B1045" t="s">
        <v>3445</v>
      </c>
      <c r="C1045">
        <v>2118</v>
      </c>
      <c r="D1045" t="s">
        <v>3445</v>
      </c>
      <c r="E1045" t="s">
        <v>3446</v>
      </c>
      <c r="F1045" t="s">
        <v>3445</v>
      </c>
      <c r="G1045" t="s">
        <v>3447</v>
      </c>
      <c r="H1045" t="s">
        <v>3448</v>
      </c>
      <c r="I1045" t="str">
        <f t="shared" si="49"/>
        <v>Středočeský</v>
      </c>
      <c r="J1045" t="str">
        <f t="shared" si="50"/>
        <v>Středočeský</v>
      </c>
      <c r="K1045" t="str">
        <f t="shared" si="51"/>
        <v>Střední Čechy</v>
      </c>
    </row>
    <row r="1046" spans="1:11" x14ac:dyDescent="0.25">
      <c r="A1046">
        <v>537021</v>
      </c>
      <c r="B1046" t="s">
        <v>3975</v>
      </c>
      <c r="C1046">
        <v>2119</v>
      </c>
      <c r="D1046" t="s">
        <v>3858</v>
      </c>
      <c r="E1046" t="s">
        <v>3446</v>
      </c>
      <c r="F1046" t="s">
        <v>3445</v>
      </c>
      <c r="G1046" t="s">
        <v>3447</v>
      </c>
      <c r="H1046" t="s">
        <v>3448</v>
      </c>
      <c r="I1046" t="str">
        <f t="shared" si="49"/>
        <v>Středočeský</v>
      </c>
      <c r="J1046" t="str">
        <f t="shared" si="50"/>
        <v>Středočeský</v>
      </c>
      <c r="K1046" t="str">
        <f t="shared" si="51"/>
        <v>Střední Čechy</v>
      </c>
    </row>
    <row r="1047" spans="1:11" x14ac:dyDescent="0.25">
      <c r="A1047">
        <v>537039</v>
      </c>
      <c r="B1047" t="s">
        <v>3976</v>
      </c>
      <c r="C1047">
        <v>2118</v>
      </c>
      <c r="D1047" t="s">
        <v>3445</v>
      </c>
      <c r="E1047" t="s">
        <v>3446</v>
      </c>
      <c r="F1047" t="s">
        <v>3445</v>
      </c>
      <c r="G1047" t="s">
        <v>3447</v>
      </c>
      <c r="H1047" t="s">
        <v>3448</v>
      </c>
      <c r="I1047" t="str">
        <f t="shared" si="49"/>
        <v>Středočeský</v>
      </c>
      <c r="J1047" t="str">
        <f t="shared" si="50"/>
        <v>Středočeský</v>
      </c>
      <c r="K1047" t="str">
        <f t="shared" si="51"/>
        <v>Střední Čechy</v>
      </c>
    </row>
    <row r="1048" spans="1:11" x14ac:dyDescent="0.25">
      <c r="A1048">
        <v>537047</v>
      </c>
      <c r="B1048" t="s">
        <v>3977</v>
      </c>
      <c r="C1048">
        <v>2106</v>
      </c>
      <c r="D1048" t="s">
        <v>3468</v>
      </c>
      <c r="E1048" t="s">
        <v>3446</v>
      </c>
      <c r="F1048" t="s">
        <v>3445</v>
      </c>
      <c r="G1048" t="s">
        <v>3447</v>
      </c>
      <c r="H1048" t="s">
        <v>3448</v>
      </c>
      <c r="I1048" t="str">
        <f t="shared" si="49"/>
        <v>Středočeský</v>
      </c>
      <c r="J1048" t="str">
        <f t="shared" si="50"/>
        <v>Středočeský</v>
      </c>
      <c r="K1048" t="str">
        <f t="shared" si="51"/>
        <v>Střední Čechy</v>
      </c>
    </row>
    <row r="1049" spans="1:11" x14ac:dyDescent="0.25">
      <c r="A1049">
        <v>537055</v>
      </c>
      <c r="B1049" t="s">
        <v>3978</v>
      </c>
      <c r="C1049">
        <v>2118</v>
      </c>
      <c r="D1049" t="s">
        <v>3445</v>
      </c>
      <c r="E1049" t="s">
        <v>3446</v>
      </c>
      <c r="F1049" t="s">
        <v>3445</v>
      </c>
      <c r="G1049" t="s">
        <v>3447</v>
      </c>
      <c r="H1049" t="s">
        <v>3448</v>
      </c>
      <c r="I1049" t="str">
        <f t="shared" si="49"/>
        <v>Středočeský</v>
      </c>
      <c r="J1049" t="str">
        <f t="shared" si="50"/>
        <v>Středočeský</v>
      </c>
      <c r="K1049" t="str">
        <f t="shared" si="51"/>
        <v>Střední Čechy</v>
      </c>
    </row>
    <row r="1050" spans="1:11" x14ac:dyDescent="0.25">
      <c r="A1050">
        <v>537063</v>
      </c>
      <c r="B1050" t="s">
        <v>157</v>
      </c>
      <c r="C1050">
        <v>3101</v>
      </c>
      <c r="D1050" t="s">
        <v>41</v>
      </c>
      <c r="E1050" t="s">
        <v>42</v>
      </c>
      <c r="F1050" t="s">
        <v>43</v>
      </c>
      <c r="G1050" t="s">
        <v>11</v>
      </c>
      <c r="H1050" t="s">
        <v>12</v>
      </c>
      <c r="I1050" t="str">
        <f t="shared" si="49"/>
        <v>Jihočeský</v>
      </c>
      <c r="J1050" t="str">
        <f t="shared" si="50"/>
        <v>Jihočeský</v>
      </c>
      <c r="K1050" t="str">
        <f t="shared" si="51"/>
        <v>Jihozápad</v>
      </c>
    </row>
    <row r="1051" spans="1:11" x14ac:dyDescent="0.25">
      <c r="A1051">
        <v>537071</v>
      </c>
      <c r="B1051" t="s">
        <v>158</v>
      </c>
      <c r="C1051">
        <v>3109</v>
      </c>
      <c r="D1051" t="s">
        <v>55</v>
      </c>
      <c r="E1051" t="s">
        <v>54</v>
      </c>
      <c r="F1051" t="s">
        <v>55</v>
      </c>
      <c r="G1051" t="s">
        <v>11</v>
      </c>
      <c r="H1051" t="s">
        <v>12</v>
      </c>
      <c r="I1051" t="str">
        <f t="shared" si="49"/>
        <v>Jihočeský</v>
      </c>
      <c r="J1051" t="str">
        <f t="shared" si="50"/>
        <v>Jihočeský</v>
      </c>
      <c r="K1051" t="str">
        <f t="shared" si="51"/>
        <v>Jihozápad</v>
      </c>
    </row>
    <row r="1052" spans="1:11" x14ac:dyDescent="0.25">
      <c r="A1052">
        <v>537080</v>
      </c>
      <c r="B1052" t="s">
        <v>3979</v>
      </c>
      <c r="C1052">
        <v>2119</v>
      </c>
      <c r="D1052" t="s">
        <v>3858</v>
      </c>
      <c r="E1052" t="s">
        <v>3446</v>
      </c>
      <c r="F1052" t="s">
        <v>3445</v>
      </c>
      <c r="G1052" t="s">
        <v>3447</v>
      </c>
      <c r="H1052" t="s">
        <v>3448</v>
      </c>
      <c r="I1052" t="str">
        <f t="shared" si="49"/>
        <v>Středočeský</v>
      </c>
      <c r="J1052" t="str">
        <f t="shared" si="50"/>
        <v>Středočeský</v>
      </c>
      <c r="K1052" t="str">
        <f t="shared" si="51"/>
        <v>Střední Čechy</v>
      </c>
    </row>
    <row r="1053" spans="1:11" x14ac:dyDescent="0.25">
      <c r="A1053">
        <v>537098</v>
      </c>
      <c r="B1053" t="s">
        <v>3980</v>
      </c>
      <c r="C1053">
        <v>2119</v>
      </c>
      <c r="D1053" t="s">
        <v>3858</v>
      </c>
      <c r="E1053" t="s">
        <v>3446</v>
      </c>
      <c r="F1053" t="s">
        <v>3445</v>
      </c>
      <c r="G1053" t="s">
        <v>3447</v>
      </c>
      <c r="H1053" t="s">
        <v>3448</v>
      </c>
      <c r="I1053" t="str">
        <f t="shared" si="49"/>
        <v>Středočeský</v>
      </c>
      <c r="J1053" t="str">
        <f t="shared" si="50"/>
        <v>Středočeský</v>
      </c>
      <c r="K1053" t="str">
        <f t="shared" si="51"/>
        <v>Střední Čechy</v>
      </c>
    </row>
    <row r="1054" spans="1:11" x14ac:dyDescent="0.25">
      <c r="A1054">
        <v>537101</v>
      </c>
      <c r="B1054" t="s">
        <v>111</v>
      </c>
      <c r="C1054">
        <v>2119</v>
      </c>
      <c r="D1054" t="s">
        <v>3858</v>
      </c>
      <c r="E1054" t="s">
        <v>3446</v>
      </c>
      <c r="F1054" t="s">
        <v>3445</v>
      </c>
      <c r="G1054" t="s">
        <v>3447</v>
      </c>
      <c r="H1054" t="s">
        <v>3448</v>
      </c>
      <c r="I1054" t="str">
        <f t="shared" si="49"/>
        <v>Středočeský</v>
      </c>
      <c r="J1054" t="str">
        <f t="shared" si="50"/>
        <v>Středočeský</v>
      </c>
      <c r="K1054" t="str">
        <f t="shared" si="51"/>
        <v>Střední Čechy</v>
      </c>
    </row>
    <row r="1055" spans="1:11" x14ac:dyDescent="0.25">
      <c r="A1055">
        <v>537110</v>
      </c>
      <c r="B1055" t="s">
        <v>160</v>
      </c>
      <c r="C1055">
        <v>2118</v>
      </c>
      <c r="D1055" t="s">
        <v>3445</v>
      </c>
      <c r="E1055" t="s">
        <v>3446</v>
      </c>
      <c r="F1055" t="s">
        <v>3445</v>
      </c>
      <c r="G1055" t="s">
        <v>3447</v>
      </c>
      <c r="H1055" t="s">
        <v>3448</v>
      </c>
      <c r="I1055" t="str">
        <f t="shared" si="49"/>
        <v>Středočeský</v>
      </c>
      <c r="J1055" t="str">
        <f t="shared" si="50"/>
        <v>Středočeský</v>
      </c>
      <c r="K1055" t="str">
        <f t="shared" si="51"/>
        <v>Střední Čechy</v>
      </c>
    </row>
    <row r="1056" spans="1:11" x14ac:dyDescent="0.25">
      <c r="A1056">
        <v>537128</v>
      </c>
      <c r="B1056" t="s">
        <v>3981</v>
      </c>
      <c r="C1056">
        <v>2119</v>
      </c>
      <c r="D1056" t="s">
        <v>3858</v>
      </c>
      <c r="E1056" t="s">
        <v>3446</v>
      </c>
      <c r="F1056" t="s">
        <v>3445</v>
      </c>
      <c r="G1056" t="s">
        <v>3447</v>
      </c>
      <c r="H1056" t="s">
        <v>3448</v>
      </c>
      <c r="I1056" t="str">
        <f t="shared" si="49"/>
        <v>Středočeský</v>
      </c>
      <c r="J1056" t="str">
        <f t="shared" si="50"/>
        <v>Středočeský</v>
      </c>
      <c r="K1056" t="str">
        <f t="shared" si="51"/>
        <v>Střední Čechy</v>
      </c>
    </row>
    <row r="1057" spans="1:11" x14ac:dyDescent="0.25">
      <c r="A1057">
        <v>537136</v>
      </c>
      <c r="B1057" t="s">
        <v>159</v>
      </c>
      <c r="C1057">
        <v>3109</v>
      </c>
      <c r="D1057" t="s">
        <v>55</v>
      </c>
      <c r="E1057" t="s">
        <v>54</v>
      </c>
      <c r="F1057" t="s">
        <v>55</v>
      </c>
      <c r="G1057" t="s">
        <v>11</v>
      </c>
      <c r="H1057" t="s">
        <v>12</v>
      </c>
      <c r="I1057" t="str">
        <f t="shared" si="49"/>
        <v>Jihočeský</v>
      </c>
      <c r="J1057" t="str">
        <f t="shared" si="50"/>
        <v>Jihočeský</v>
      </c>
      <c r="K1057" t="str">
        <f t="shared" si="51"/>
        <v>Jihozápad</v>
      </c>
    </row>
    <row r="1058" spans="1:11" x14ac:dyDescent="0.25">
      <c r="A1058">
        <v>537144</v>
      </c>
      <c r="B1058" t="s">
        <v>160</v>
      </c>
      <c r="C1058">
        <v>3109</v>
      </c>
      <c r="D1058" t="s">
        <v>55</v>
      </c>
      <c r="E1058" t="s">
        <v>54</v>
      </c>
      <c r="F1058" t="s">
        <v>55</v>
      </c>
      <c r="G1058" t="s">
        <v>11</v>
      </c>
      <c r="H1058" t="s">
        <v>12</v>
      </c>
      <c r="I1058" t="str">
        <f t="shared" si="49"/>
        <v>Jihočeský</v>
      </c>
      <c r="J1058" t="str">
        <f t="shared" si="50"/>
        <v>Jihočeský</v>
      </c>
      <c r="K1058" t="str">
        <f t="shared" si="51"/>
        <v>Jihozápad</v>
      </c>
    </row>
    <row r="1059" spans="1:11" x14ac:dyDescent="0.25">
      <c r="A1059">
        <v>537152</v>
      </c>
      <c r="B1059" t="s">
        <v>3982</v>
      </c>
      <c r="C1059">
        <v>2118</v>
      </c>
      <c r="D1059" t="s">
        <v>3445</v>
      </c>
      <c r="E1059" t="s">
        <v>3446</v>
      </c>
      <c r="F1059" t="s">
        <v>3445</v>
      </c>
      <c r="G1059" t="s">
        <v>3447</v>
      </c>
      <c r="H1059" t="s">
        <v>3448</v>
      </c>
      <c r="I1059" t="str">
        <f t="shared" si="49"/>
        <v>Středočeský</v>
      </c>
      <c r="J1059" t="str">
        <f t="shared" si="50"/>
        <v>Středočeský</v>
      </c>
      <c r="K1059" t="str">
        <f t="shared" si="51"/>
        <v>Střední Čechy</v>
      </c>
    </row>
    <row r="1060" spans="1:11" x14ac:dyDescent="0.25">
      <c r="A1060">
        <v>537161</v>
      </c>
      <c r="B1060" t="s">
        <v>807</v>
      </c>
      <c r="C1060">
        <v>2119</v>
      </c>
      <c r="D1060" t="s">
        <v>3858</v>
      </c>
      <c r="E1060" t="s">
        <v>3446</v>
      </c>
      <c r="F1060" t="s">
        <v>3445</v>
      </c>
      <c r="G1060" t="s">
        <v>3447</v>
      </c>
      <c r="H1060" t="s">
        <v>3448</v>
      </c>
      <c r="I1060" t="str">
        <f t="shared" si="49"/>
        <v>Středočeský</v>
      </c>
      <c r="J1060" t="str">
        <f t="shared" si="50"/>
        <v>Středočeský</v>
      </c>
      <c r="K1060" t="str">
        <f t="shared" si="51"/>
        <v>Střední Čechy</v>
      </c>
    </row>
    <row r="1061" spans="1:11" x14ac:dyDescent="0.25">
      <c r="A1061">
        <v>537179</v>
      </c>
      <c r="B1061" t="s">
        <v>3983</v>
      </c>
      <c r="C1061">
        <v>2118</v>
      </c>
      <c r="D1061" t="s">
        <v>3445</v>
      </c>
      <c r="E1061" t="s">
        <v>3446</v>
      </c>
      <c r="F1061" t="s">
        <v>3445</v>
      </c>
      <c r="G1061" t="s">
        <v>3447</v>
      </c>
      <c r="H1061" t="s">
        <v>3448</v>
      </c>
      <c r="I1061" t="str">
        <f t="shared" si="49"/>
        <v>Středočeský</v>
      </c>
      <c r="J1061" t="str">
        <f t="shared" si="50"/>
        <v>Středočeský</v>
      </c>
      <c r="K1061" t="str">
        <f t="shared" si="51"/>
        <v>Střední Čechy</v>
      </c>
    </row>
    <row r="1062" spans="1:11" x14ac:dyDescent="0.25">
      <c r="A1062">
        <v>537187</v>
      </c>
      <c r="B1062" t="s">
        <v>161</v>
      </c>
      <c r="C1062">
        <v>3109</v>
      </c>
      <c r="D1062" t="s">
        <v>55</v>
      </c>
      <c r="E1062" t="s">
        <v>54</v>
      </c>
      <c r="F1062" t="s">
        <v>55</v>
      </c>
      <c r="G1062" t="s">
        <v>11</v>
      </c>
      <c r="H1062" t="s">
        <v>12</v>
      </c>
      <c r="I1062" t="str">
        <f t="shared" si="49"/>
        <v>Jihočeský</v>
      </c>
      <c r="J1062" t="str">
        <f t="shared" si="50"/>
        <v>Jihočeský</v>
      </c>
      <c r="K1062" t="str">
        <f t="shared" si="51"/>
        <v>Jihozápad</v>
      </c>
    </row>
    <row r="1063" spans="1:11" x14ac:dyDescent="0.25">
      <c r="A1063">
        <v>537195</v>
      </c>
      <c r="B1063" t="s">
        <v>162</v>
      </c>
      <c r="C1063">
        <v>3109</v>
      </c>
      <c r="D1063" t="s">
        <v>55</v>
      </c>
      <c r="E1063" t="s">
        <v>54</v>
      </c>
      <c r="F1063" t="s">
        <v>55</v>
      </c>
      <c r="G1063" t="s">
        <v>11</v>
      </c>
      <c r="H1063" t="s">
        <v>12</v>
      </c>
      <c r="I1063" t="str">
        <f t="shared" si="49"/>
        <v>Jihočeský</v>
      </c>
      <c r="J1063" t="str">
        <f t="shared" si="50"/>
        <v>Jihočeský</v>
      </c>
      <c r="K1063" t="str">
        <f t="shared" si="51"/>
        <v>Jihozápad</v>
      </c>
    </row>
    <row r="1064" spans="1:11" x14ac:dyDescent="0.25">
      <c r="A1064">
        <v>537209</v>
      </c>
      <c r="B1064" t="s">
        <v>163</v>
      </c>
      <c r="C1064">
        <v>3109</v>
      </c>
      <c r="D1064" t="s">
        <v>55</v>
      </c>
      <c r="E1064" t="s">
        <v>54</v>
      </c>
      <c r="F1064" t="s">
        <v>55</v>
      </c>
      <c r="G1064" t="s">
        <v>11</v>
      </c>
      <c r="H1064" t="s">
        <v>12</v>
      </c>
      <c r="I1064" t="str">
        <f t="shared" si="49"/>
        <v>Jihočeský</v>
      </c>
      <c r="J1064" t="str">
        <f t="shared" si="50"/>
        <v>Jihočeský</v>
      </c>
      <c r="K1064" t="str">
        <f t="shared" si="51"/>
        <v>Jihozápad</v>
      </c>
    </row>
    <row r="1065" spans="1:11" x14ac:dyDescent="0.25">
      <c r="A1065">
        <v>537217</v>
      </c>
      <c r="B1065" t="s">
        <v>3984</v>
      </c>
      <c r="C1065">
        <v>2119</v>
      </c>
      <c r="D1065" t="s">
        <v>3858</v>
      </c>
      <c r="E1065" t="s">
        <v>3446</v>
      </c>
      <c r="F1065" t="s">
        <v>3445</v>
      </c>
      <c r="G1065" t="s">
        <v>3447</v>
      </c>
      <c r="H1065" t="s">
        <v>3448</v>
      </c>
      <c r="I1065" t="str">
        <f t="shared" si="49"/>
        <v>Středočeský</v>
      </c>
      <c r="J1065" t="str">
        <f t="shared" si="50"/>
        <v>Středočeský</v>
      </c>
      <c r="K1065" t="str">
        <f t="shared" si="51"/>
        <v>Střední Čechy</v>
      </c>
    </row>
    <row r="1066" spans="1:11" x14ac:dyDescent="0.25">
      <c r="A1066">
        <v>537225</v>
      </c>
      <c r="B1066" t="s">
        <v>3985</v>
      </c>
      <c r="C1066">
        <v>2119</v>
      </c>
      <c r="D1066" t="s">
        <v>3858</v>
      </c>
      <c r="E1066" t="s">
        <v>3446</v>
      </c>
      <c r="F1066" t="s">
        <v>3445</v>
      </c>
      <c r="G1066" t="s">
        <v>3447</v>
      </c>
      <c r="H1066" t="s">
        <v>3448</v>
      </c>
      <c r="I1066" t="str">
        <f t="shared" si="49"/>
        <v>Středočeský</v>
      </c>
      <c r="J1066" t="str">
        <f t="shared" si="50"/>
        <v>Středočeský</v>
      </c>
      <c r="K1066" t="str">
        <f t="shared" si="51"/>
        <v>Střední Čechy</v>
      </c>
    </row>
    <row r="1067" spans="1:11" x14ac:dyDescent="0.25">
      <c r="A1067">
        <v>537233</v>
      </c>
      <c r="B1067" t="s">
        <v>3278</v>
      </c>
      <c r="C1067">
        <v>2118</v>
      </c>
      <c r="D1067" t="s">
        <v>3445</v>
      </c>
      <c r="E1067" t="s">
        <v>3446</v>
      </c>
      <c r="F1067" t="s">
        <v>3445</v>
      </c>
      <c r="G1067" t="s">
        <v>3447</v>
      </c>
      <c r="H1067" t="s">
        <v>3448</v>
      </c>
      <c r="I1067" t="str">
        <f t="shared" si="49"/>
        <v>Středočeský</v>
      </c>
      <c r="J1067" t="str">
        <f t="shared" si="50"/>
        <v>Středočeský</v>
      </c>
      <c r="K1067" t="str">
        <f t="shared" si="51"/>
        <v>Střední Čechy</v>
      </c>
    </row>
    <row r="1068" spans="1:11" x14ac:dyDescent="0.25">
      <c r="A1068">
        <v>537241</v>
      </c>
      <c r="B1068" t="s">
        <v>164</v>
      </c>
      <c r="C1068">
        <v>3109</v>
      </c>
      <c r="D1068" t="s">
        <v>55</v>
      </c>
      <c r="E1068" t="s">
        <v>54</v>
      </c>
      <c r="F1068" t="s">
        <v>55</v>
      </c>
      <c r="G1068" t="s">
        <v>11</v>
      </c>
      <c r="H1068" t="s">
        <v>12</v>
      </c>
      <c r="I1068" t="str">
        <f t="shared" si="49"/>
        <v>Jihočeský</v>
      </c>
      <c r="J1068" t="str">
        <f t="shared" si="50"/>
        <v>Jihočeský</v>
      </c>
      <c r="K1068" t="str">
        <f t="shared" si="51"/>
        <v>Jihozápad</v>
      </c>
    </row>
    <row r="1069" spans="1:11" x14ac:dyDescent="0.25">
      <c r="A1069">
        <v>537250</v>
      </c>
      <c r="B1069" t="s">
        <v>3986</v>
      </c>
      <c r="C1069">
        <v>2118</v>
      </c>
      <c r="D1069" t="s">
        <v>3445</v>
      </c>
      <c r="E1069" t="s">
        <v>3446</v>
      </c>
      <c r="F1069" t="s">
        <v>3445</v>
      </c>
      <c r="G1069" t="s">
        <v>3447</v>
      </c>
      <c r="H1069" t="s">
        <v>3448</v>
      </c>
      <c r="I1069" t="str">
        <f t="shared" si="49"/>
        <v>Středočeský</v>
      </c>
      <c r="J1069" t="str">
        <f t="shared" si="50"/>
        <v>Středočeský</v>
      </c>
      <c r="K1069" t="str">
        <f t="shared" si="51"/>
        <v>Střední Čechy</v>
      </c>
    </row>
    <row r="1070" spans="1:11" x14ac:dyDescent="0.25">
      <c r="A1070">
        <v>537268</v>
      </c>
      <c r="B1070" t="s">
        <v>3987</v>
      </c>
      <c r="C1070">
        <v>2118</v>
      </c>
      <c r="D1070" t="s">
        <v>3445</v>
      </c>
      <c r="E1070" t="s">
        <v>3446</v>
      </c>
      <c r="F1070" t="s">
        <v>3445</v>
      </c>
      <c r="G1070" t="s">
        <v>3447</v>
      </c>
      <c r="H1070" t="s">
        <v>3448</v>
      </c>
      <c r="I1070" t="str">
        <f t="shared" si="49"/>
        <v>Středočeský</v>
      </c>
      <c r="J1070" t="str">
        <f t="shared" si="50"/>
        <v>Středočeský</v>
      </c>
      <c r="K1070" t="str">
        <f t="shared" si="51"/>
        <v>Střední Čechy</v>
      </c>
    </row>
    <row r="1071" spans="1:11" x14ac:dyDescent="0.25">
      <c r="A1071">
        <v>537276</v>
      </c>
      <c r="B1071" t="s">
        <v>3988</v>
      </c>
      <c r="C1071">
        <v>2118</v>
      </c>
      <c r="D1071" t="s">
        <v>3445</v>
      </c>
      <c r="E1071" t="s">
        <v>3446</v>
      </c>
      <c r="F1071" t="s">
        <v>3445</v>
      </c>
      <c r="G1071" t="s">
        <v>3447</v>
      </c>
      <c r="H1071" t="s">
        <v>3448</v>
      </c>
      <c r="I1071" t="str">
        <f t="shared" si="49"/>
        <v>Středočeský</v>
      </c>
      <c r="J1071" t="str">
        <f t="shared" si="50"/>
        <v>Středočeský</v>
      </c>
      <c r="K1071" t="str">
        <f t="shared" si="51"/>
        <v>Střední Čechy</v>
      </c>
    </row>
    <row r="1072" spans="1:11" x14ac:dyDescent="0.25">
      <c r="A1072">
        <v>537284</v>
      </c>
      <c r="B1072" t="s">
        <v>2410</v>
      </c>
      <c r="C1072">
        <v>7113</v>
      </c>
      <c r="D1072" t="s">
        <v>2392</v>
      </c>
      <c r="E1072" t="s">
        <v>2276</v>
      </c>
      <c r="F1072" t="s">
        <v>2275</v>
      </c>
      <c r="G1072" t="s">
        <v>2277</v>
      </c>
      <c r="H1072" t="s">
        <v>2278</v>
      </c>
      <c r="I1072" t="str">
        <f t="shared" si="49"/>
        <v>Olomoucký</v>
      </c>
      <c r="J1072" t="str">
        <f t="shared" si="50"/>
        <v>Olomoucký</v>
      </c>
      <c r="K1072" t="str">
        <f t="shared" si="51"/>
        <v>Střední Morava</v>
      </c>
    </row>
    <row r="1073" spans="1:11" x14ac:dyDescent="0.25">
      <c r="A1073">
        <v>537292</v>
      </c>
      <c r="B1073" t="s">
        <v>2790</v>
      </c>
      <c r="C1073">
        <v>2119</v>
      </c>
      <c r="D1073" t="s">
        <v>3858</v>
      </c>
      <c r="E1073" t="s">
        <v>3446</v>
      </c>
      <c r="F1073" t="s">
        <v>3445</v>
      </c>
      <c r="G1073" t="s">
        <v>3447</v>
      </c>
      <c r="H1073" t="s">
        <v>3448</v>
      </c>
      <c r="I1073" t="str">
        <f t="shared" si="49"/>
        <v>Středočeský</v>
      </c>
      <c r="J1073" t="str">
        <f t="shared" si="50"/>
        <v>Středočeský</v>
      </c>
      <c r="K1073" t="str">
        <f t="shared" si="51"/>
        <v>Střední Čechy</v>
      </c>
    </row>
    <row r="1074" spans="1:11" x14ac:dyDescent="0.25">
      <c r="A1074">
        <v>537306</v>
      </c>
      <c r="B1074" t="s">
        <v>3989</v>
      </c>
      <c r="C1074">
        <v>2119</v>
      </c>
      <c r="D1074" t="s">
        <v>3858</v>
      </c>
      <c r="E1074" t="s">
        <v>3446</v>
      </c>
      <c r="F1074" t="s">
        <v>3445</v>
      </c>
      <c r="G1074" t="s">
        <v>3447</v>
      </c>
      <c r="H1074" t="s">
        <v>3448</v>
      </c>
      <c r="I1074" t="str">
        <f t="shared" si="49"/>
        <v>Středočeský</v>
      </c>
      <c r="J1074" t="str">
        <f t="shared" si="50"/>
        <v>Středočeský</v>
      </c>
      <c r="K1074" t="str">
        <f t="shared" si="51"/>
        <v>Střední Čechy</v>
      </c>
    </row>
    <row r="1075" spans="1:11" x14ac:dyDescent="0.25">
      <c r="A1075">
        <v>537314</v>
      </c>
      <c r="B1075" t="s">
        <v>3990</v>
      </c>
      <c r="C1075">
        <v>2118</v>
      </c>
      <c r="D1075" t="s">
        <v>3445</v>
      </c>
      <c r="E1075" t="s">
        <v>3446</v>
      </c>
      <c r="F1075" t="s">
        <v>3445</v>
      </c>
      <c r="G1075" t="s">
        <v>3447</v>
      </c>
      <c r="H1075" t="s">
        <v>3448</v>
      </c>
      <c r="I1075" t="str">
        <f t="shared" si="49"/>
        <v>Středočeský</v>
      </c>
      <c r="J1075" t="str">
        <f t="shared" si="50"/>
        <v>Středočeský</v>
      </c>
      <c r="K1075" t="str">
        <f t="shared" si="51"/>
        <v>Střední Čechy</v>
      </c>
    </row>
    <row r="1076" spans="1:11" x14ac:dyDescent="0.25">
      <c r="A1076">
        <v>537322</v>
      </c>
      <c r="B1076" t="s">
        <v>165</v>
      </c>
      <c r="C1076">
        <v>3109</v>
      </c>
      <c r="D1076" t="s">
        <v>55</v>
      </c>
      <c r="E1076" t="s">
        <v>54</v>
      </c>
      <c r="F1076" t="s">
        <v>55</v>
      </c>
      <c r="G1076" t="s">
        <v>11</v>
      </c>
      <c r="H1076" t="s">
        <v>12</v>
      </c>
      <c r="I1076" t="str">
        <f t="shared" si="49"/>
        <v>Jihočeský</v>
      </c>
      <c r="J1076" t="str">
        <f t="shared" si="50"/>
        <v>Jihočeský</v>
      </c>
      <c r="K1076" t="str">
        <f t="shared" si="51"/>
        <v>Jihozápad</v>
      </c>
    </row>
    <row r="1077" spans="1:11" x14ac:dyDescent="0.25">
      <c r="A1077">
        <v>537331</v>
      </c>
      <c r="B1077" t="s">
        <v>3991</v>
      </c>
      <c r="C1077">
        <v>2118</v>
      </c>
      <c r="D1077" t="s">
        <v>3445</v>
      </c>
      <c r="E1077" t="s">
        <v>3446</v>
      </c>
      <c r="F1077" t="s">
        <v>3445</v>
      </c>
      <c r="G1077" t="s">
        <v>3447</v>
      </c>
      <c r="H1077" t="s">
        <v>3448</v>
      </c>
      <c r="I1077" t="str">
        <f t="shared" si="49"/>
        <v>Středočeský</v>
      </c>
      <c r="J1077" t="str">
        <f t="shared" si="50"/>
        <v>Středočeský</v>
      </c>
      <c r="K1077" t="str">
        <f t="shared" si="51"/>
        <v>Střední Čechy</v>
      </c>
    </row>
    <row r="1078" spans="1:11" x14ac:dyDescent="0.25">
      <c r="A1078">
        <v>537349</v>
      </c>
      <c r="B1078" t="s">
        <v>3992</v>
      </c>
      <c r="C1078">
        <v>2118</v>
      </c>
      <c r="D1078" t="s">
        <v>3445</v>
      </c>
      <c r="E1078" t="s">
        <v>3446</v>
      </c>
      <c r="F1078" t="s">
        <v>3445</v>
      </c>
      <c r="G1078" t="s">
        <v>3447</v>
      </c>
      <c r="H1078" t="s">
        <v>3448</v>
      </c>
      <c r="I1078" t="str">
        <f t="shared" si="49"/>
        <v>Středočeský</v>
      </c>
      <c r="J1078" t="str">
        <f t="shared" si="50"/>
        <v>Středočeský</v>
      </c>
      <c r="K1078" t="str">
        <f t="shared" si="51"/>
        <v>Střední Čechy</v>
      </c>
    </row>
    <row r="1079" spans="1:11" x14ac:dyDescent="0.25">
      <c r="A1079">
        <v>537357</v>
      </c>
      <c r="B1079" t="s">
        <v>3993</v>
      </c>
      <c r="C1079">
        <v>2106</v>
      </c>
      <c r="D1079" t="s">
        <v>3468</v>
      </c>
      <c r="E1079" t="s">
        <v>3446</v>
      </c>
      <c r="F1079" t="s">
        <v>3445</v>
      </c>
      <c r="G1079" t="s">
        <v>3447</v>
      </c>
      <c r="H1079" t="s">
        <v>3448</v>
      </c>
      <c r="I1079" t="str">
        <f t="shared" si="49"/>
        <v>Středočeský</v>
      </c>
      <c r="J1079" t="str">
        <f t="shared" si="50"/>
        <v>Středočeský</v>
      </c>
      <c r="K1079" t="str">
        <f t="shared" si="51"/>
        <v>Střední Čechy</v>
      </c>
    </row>
    <row r="1080" spans="1:11" x14ac:dyDescent="0.25">
      <c r="A1080">
        <v>537365</v>
      </c>
      <c r="B1080" t="s">
        <v>166</v>
      </c>
      <c r="C1080">
        <v>3109</v>
      </c>
      <c r="D1080" t="s">
        <v>55</v>
      </c>
      <c r="E1080" t="s">
        <v>54</v>
      </c>
      <c r="F1080" t="s">
        <v>55</v>
      </c>
      <c r="G1080" t="s">
        <v>11</v>
      </c>
      <c r="H1080" t="s">
        <v>12</v>
      </c>
      <c r="I1080" t="str">
        <f t="shared" si="49"/>
        <v>Jihočeský</v>
      </c>
      <c r="J1080" t="str">
        <f t="shared" si="50"/>
        <v>Jihočeský</v>
      </c>
      <c r="K1080" t="str">
        <f t="shared" si="51"/>
        <v>Jihozápad</v>
      </c>
    </row>
    <row r="1081" spans="1:11" x14ac:dyDescent="0.25">
      <c r="A1081">
        <v>537373</v>
      </c>
      <c r="B1081" t="s">
        <v>3994</v>
      </c>
      <c r="C1081">
        <v>2118</v>
      </c>
      <c r="D1081" t="s">
        <v>3445</v>
      </c>
      <c r="E1081" t="s">
        <v>3446</v>
      </c>
      <c r="F1081" t="s">
        <v>3445</v>
      </c>
      <c r="G1081" t="s">
        <v>3447</v>
      </c>
      <c r="H1081" t="s">
        <v>3448</v>
      </c>
      <c r="I1081" t="str">
        <f t="shared" si="49"/>
        <v>Středočeský</v>
      </c>
      <c r="J1081" t="str">
        <f t="shared" si="50"/>
        <v>Středočeský</v>
      </c>
      <c r="K1081" t="str">
        <f t="shared" si="51"/>
        <v>Střední Čechy</v>
      </c>
    </row>
    <row r="1082" spans="1:11" x14ac:dyDescent="0.25">
      <c r="A1082">
        <v>537381</v>
      </c>
      <c r="B1082" t="s">
        <v>167</v>
      </c>
      <c r="C1082">
        <v>3109</v>
      </c>
      <c r="D1082" t="s">
        <v>55</v>
      </c>
      <c r="E1082" t="s">
        <v>54</v>
      </c>
      <c r="F1082" t="s">
        <v>55</v>
      </c>
      <c r="G1082" t="s">
        <v>11</v>
      </c>
      <c r="H1082" t="s">
        <v>12</v>
      </c>
      <c r="I1082" t="str">
        <f t="shared" si="49"/>
        <v>Jihočeský</v>
      </c>
      <c r="J1082" t="str">
        <f t="shared" si="50"/>
        <v>Jihočeský</v>
      </c>
      <c r="K1082" t="str">
        <f t="shared" si="51"/>
        <v>Jihozápad</v>
      </c>
    </row>
    <row r="1083" spans="1:11" x14ac:dyDescent="0.25">
      <c r="A1083">
        <v>537390</v>
      </c>
      <c r="B1083" t="s">
        <v>1411</v>
      </c>
      <c r="C1083">
        <v>2118</v>
      </c>
      <c r="D1083" t="s">
        <v>3445</v>
      </c>
      <c r="E1083" t="s">
        <v>3446</v>
      </c>
      <c r="F1083" t="s">
        <v>3445</v>
      </c>
      <c r="G1083" t="s">
        <v>3447</v>
      </c>
      <c r="H1083" t="s">
        <v>3448</v>
      </c>
      <c r="I1083" t="str">
        <f t="shared" si="49"/>
        <v>Středočeský</v>
      </c>
      <c r="J1083" t="str">
        <f t="shared" si="50"/>
        <v>Středočeský</v>
      </c>
      <c r="K1083" t="str">
        <f t="shared" si="51"/>
        <v>Střední Čechy</v>
      </c>
    </row>
    <row r="1084" spans="1:11" x14ac:dyDescent="0.25">
      <c r="A1084">
        <v>537403</v>
      </c>
      <c r="B1084" t="s">
        <v>3995</v>
      </c>
      <c r="C1084">
        <v>2119</v>
      </c>
      <c r="D1084" t="s">
        <v>3858</v>
      </c>
      <c r="E1084" t="s">
        <v>3446</v>
      </c>
      <c r="F1084" t="s">
        <v>3445</v>
      </c>
      <c r="G1084" t="s">
        <v>3447</v>
      </c>
      <c r="H1084" t="s">
        <v>3448</v>
      </c>
      <c r="I1084" t="str">
        <f t="shared" si="49"/>
        <v>Středočeský</v>
      </c>
      <c r="J1084" t="str">
        <f t="shared" si="50"/>
        <v>Středočeský</v>
      </c>
      <c r="K1084" t="str">
        <f t="shared" si="51"/>
        <v>Střední Čechy</v>
      </c>
    </row>
    <row r="1085" spans="1:11" x14ac:dyDescent="0.25">
      <c r="A1085">
        <v>537411</v>
      </c>
      <c r="B1085" t="s">
        <v>3996</v>
      </c>
      <c r="C1085">
        <v>2118</v>
      </c>
      <c r="D1085" t="s">
        <v>3445</v>
      </c>
      <c r="E1085" t="s">
        <v>3446</v>
      </c>
      <c r="F1085" t="s">
        <v>3445</v>
      </c>
      <c r="G1085" t="s">
        <v>3447</v>
      </c>
      <c r="H1085" t="s">
        <v>3448</v>
      </c>
      <c r="I1085" t="str">
        <f t="shared" si="49"/>
        <v>Středočeský</v>
      </c>
      <c r="J1085" t="str">
        <f t="shared" si="50"/>
        <v>Středočeský</v>
      </c>
      <c r="K1085" t="str">
        <f t="shared" si="51"/>
        <v>Střední Čechy</v>
      </c>
    </row>
    <row r="1086" spans="1:11" x14ac:dyDescent="0.25">
      <c r="A1086">
        <v>537420</v>
      </c>
      <c r="B1086" t="s">
        <v>168</v>
      </c>
      <c r="C1086">
        <v>3109</v>
      </c>
      <c r="D1086" t="s">
        <v>55</v>
      </c>
      <c r="E1086" t="s">
        <v>54</v>
      </c>
      <c r="F1086" t="s">
        <v>55</v>
      </c>
      <c r="G1086" t="s">
        <v>11</v>
      </c>
      <c r="H1086" t="s">
        <v>12</v>
      </c>
      <c r="I1086" t="str">
        <f t="shared" si="49"/>
        <v>Jihočeský</v>
      </c>
      <c r="J1086" t="str">
        <f t="shared" si="50"/>
        <v>Jihočeský</v>
      </c>
      <c r="K1086" t="str">
        <f t="shared" si="51"/>
        <v>Jihozápad</v>
      </c>
    </row>
    <row r="1087" spans="1:11" x14ac:dyDescent="0.25">
      <c r="A1087">
        <v>537438</v>
      </c>
      <c r="B1087" t="s">
        <v>3997</v>
      </c>
      <c r="C1087">
        <v>2119</v>
      </c>
      <c r="D1087" t="s">
        <v>3858</v>
      </c>
      <c r="E1087" t="s">
        <v>3446</v>
      </c>
      <c r="F1087" t="s">
        <v>3445</v>
      </c>
      <c r="G1087" t="s">
        <v>3447</v>
      </c>
      <c r="H1087" t="s">
        <v>3448</v>
      </c>
      <c r="I1087" t="str">
        <f t="shared" si="49"/>
        <v>Středočeský</v>
      </c>
      <c r="J1087" t="str">
        <f t="shared" si="50"/>
        <v>Středočeský</v>
      </c>
      <c r="K1087" t="str">
        <f t="shared" si="51"/>
        <v>Střední Čechy</v>
      </c>
    </row>
    <row r="1088" spans="1:11" x14ac:dyDescent="0.25">
      <c r="A1088">
        <v>537446</v>
      </c>
      <c r="B1088" t="s">
        <v>3998</v>
      </c>
      <c r="C1088">
        <v>2118</v>
      </c>
      <c r="D1088" t="s">
        <v>3445</v>
      </c>
      <c r="E1088" t="s">
        <v>3446</v>
      </c>
      <c r="F1088" t="s">
        <v>3445</v>
      </c>
      <c r="G1088" t="s">
        <v>3447</v>
      </c>
      <c r="H1088" t="s">
        <v>3448</v>
      </c>
      <c r="I1088" t="str">
        <f t="shared" si="49"/>
        <v>Středočeský</v>
      </c>
      <c r="J1088" t="str">
        <f t="shared" si="50"/>
        <v>Středočeský</v>
      </c>
      <c r="K1088" t="str">
        <f t="shared" si="51"/>
        <v>Střední Čechy</v>
      </c>
    </row>
    <row r="1089" spans="1:11" x14ac:dyDescent="0.25">
      <c r="A1089">
        <v>537454</v>
      </c>
      <c r="B1089" t="s">
        <v>3891</v>
      </c>
      <c r="C1089">
        <v>2113</v>
      </c>
      <c r="D1089" t="s">
        <v>3891</v>
      </c>
      <c r="E1089" t="s">
        <v>3446</v>
      </c>
      <c r="F1089" t="s">
        <v>3445</v>
      </c>
      <c r="G1089" t="s">
        <v>3447</v>
      </c>
      <c r="H1089" t="s">
        <v>3448</v>
      </c>
      <c r="I1089" t="str">
        <f t="shared" si="49"/>
        <v>Středočeský</v>
      </c>
      <c r="J1089" t="str">
        <f t="shared" si="50"/>
        <v>Středočeský</v>
      </c>
      <c r="K1089" t="str">
        <f t="shared" si="51"/>
        <v>Střední Čechy</v>
      </c>
    </row>
    <row r="1090" spans="1:11" x14ac:dyDescent="0.25">
      <c r="A1090">
        <v>537462</v>
      </c>
      <c r="B1090" t="s">
        <v>3999</v>
      </c>
      <c r="C1090">
        <v>2118</v>
      </c>
      <c r="D1090" t="s">
        <v>3445</v>
      </c>
      <c r="E1090" t="s">
        <v>3446</v>
      </c>
      <c r="F1090" t="s">
        <v>3445</v>
      </c>
      <c r="G1090" t="s">
        <v>3447</v>
      </c>
      <c r="H1090" t="s">
        <v>3448</v>
      </c>
      <c r="I1090" t="str">
        <f t="shared" si="49"/>
        <v>Středočeský</v>
      </c>
      <c r="J1090" t="str">
        <f t="shared" si="50"/>
        <v>Středočeský</v>
      </c>
      <c r="K1090" t="str">
        <f t="shared" si="51"/>
        <v>Střední Čechy</v>
      </c>
    </row>
    <row r="1091" spans="1:11" x14ac:dyDescent="0.25">
      <c r="A1091">
        <v>537489</v>
      </c>
      <c r="B1091" t="s">
        <v>4000</v>
      </c>
      <c r="C1091">
        <v>2119</v>
      </c>
      <c r="D1091" t="s">
        <v>3858</v>
      </c>
      <c r="E1091" t="s">
        <v>3446</v>
      </c>
      <c r="F1091" t="s">
        <v>3445</v>
      </c>
      <c r="G1091" t="s">
        <v>3447</v>
      </c>
      <c r="H1091" t="s">
        <v>3448</v>
      </c>
      <c r="I1091" t="str">
        <f t="shared" si="49"/>
        <v>Středočeský</v>
      </c>
      <c r="J1091" t="str">
        <f t="shared" si="50"/>
        <v>Středočeský</v>
      </c>
      <c r="K1091" t="str">
        <f t="shared" si="51"/>
        <v>Střední Čechy</v>
      </c>
    </row>
    <row r="1092" spans="1:11" x14ac:dyDescent="0.25">
      <c r="A1092">
        <v>537497</v>
      </c>
      <c r="B1092" t="s">
        <v>4001</v>
      </c>
      <c r="C1092">
        <v>2118</v>
      </c>
      <c r="D1092" t="s">
        <v>3445</v>
      </c>
      <c r="E1092" t="s">
        <v>3446</v>
      </c>
      <c r="F1092" t="s">
        <v>3445</v>
      </c>
      <c r="G1092" t="s">
        <v>3447</v>
      </c>
      <c r="H1092" t="s">
        <v>3448</v>
      </c>
      <c r="I1092" t="str">
        <f t="shared" ref="I1092:I1155" si="52">LEFT(H1092, FIND(" ", H1092 &amp; " ") - 1)</f>
        <v>Středočeský</v>
      </c>
      <c r="J1092" t="str">
        <f t="shared" ref="J1092:J1155" si="53">IF(LEFT(H1092,4)="Kraj", MID(H1092, FIND(" ", H1092)+1, LEN(H1092) - FIND(" ", H1092)), LEFT(H1092, FIND(" ", H1092 &amp; " ") - 1))</f>
        <v>Středočeský</v>
      </c>
      <c r="K1092" t="str">
        <f t="shared" ref="K1092:K1155" si="54">_xlfn.XLOOKUP(H1092,$N$33:$N$46,$M$33:$M$46)</f>
        <v>Střední Čechy</v>
      </c>
    </row>
    <row r="1093" spans="1:11" x14ac:dyDescent="0.25">
      <c r="A1093">
        <v>537501</v>
      </c>
      <c r="B1093" t="s">
        <v>934</v>
      </c>
      <c r="C1093">
        <v>2113</v>
      </c>
      <c r="D1093" t="s">
        <v>3891</v>
      </c>
      <c r="E1093" t="s">
        <v>3446</v>
      </c>
      <c r="F1093" t="s">
        <v>3445</v>
      </c>
      <c r="G1093" t="s">
        <v>3447</v>
      </c>
      <c r="H1093" t="s">
        <v>3448</v>
      </c>
      <c r="I1093" t="str">
        <f t="shared" si="52"/>
        <v>Středočeský</v>
      </c>
      <c r="J1093" t="str">
        <f t="shared" si="53"/>
        <v>Středočeský</v>
      </c>
      <c r="K1093" t="str">
        <f t="shared" si="54"/>
        <v>Střední Čechy</v>
      </c>
    </row>
    <row r="1094" spans="1:11" x14ac:dyDescent="0.25">
      <c r="A1094">
        <v>537519</v>
      </c>
      <c r="B1094" t="s">
        <v>169</v>
      </c>
      <c r="C1094">
        <v>3116</v>
      </c>
      <c r="D1094" t="s">
        <v>53</v>
      </c>
      <c r="E1094" t="s">
        <v>54</v>
      </c>
      <c r="F1094" t="s">
        <v>55</v>
      </c>
      <c r="G1094" t="s">
        <v>11</v>
      </c>
      <c r="H1094" t="s">
        <v>12</v>
      </c>
      <c r="I1094" t="str">
        <f t="shared" si="52"/>
        <v>Jihočeský</v>
      </c>
      <c r="J1094" t="str">
        <f t="shared" si="53"/>
        <v>Jihočeský</v>
      </c>
      <c r="K1094" t="str">
        <f t="shared" si="54"/>
        <v>Jihozápad</v>
      </c>
    </row>
    <row r="1095" spans="1:11" x14ac:dyDescent="0.25">
      <c r="A1095">
        <v>537527</v>
      </c>
      <c r="B1095" t="s">
        <v>170</v>
      </c>
      <c r="C1095">
        <v>3109</v>
      </c>
      <c r="D1095" t="s">
        <v>55</v>
      </c>
      <c r="E1095" t="s">
        <v>54</v>
      </c>
      <c r="F1095" t="s">
        <v>55</v>
      </c>
      <c r="G1095" t="s">
        <v>11</v>
      </c>
      <c r="H1095" t="s">
        <v>12</v>
      </c>
      <c r="I1095" t="str">
        <f t="shared" si="52"/>
        <v>Jihočeský</v>
      </c>
      <c r="J1095" t="str">
        <f t="shared" si="53"/>
        <v>Jihočeský</v>
      </c>
      <c r="K1095" t="str">
        <f t="shared" si="54"/>
        <v>Jihozápad</v>
      </c>
    </row>
    <row r="1096" spans="1:11" x14ac:dyDescent="0.25">
      <c r="A1096">
        <v>537535</v>
      </c>
      <c r="B1096" t="s">
        <v>17</v>
      </c>
      <c r="C1096">
        <v>3109</v>
      </c>
      <c r="D1096" t="s">
        <v>55</v>
      </c>
      <c r="E1096" t="s">
        <v>54</v>
      </c>
      <c r="F1096" t="s">
        <v>55</v>
      </c>
      <c r="G1096" t="s">
        <v>11</v>
      </c>
      <c r="H1096" t="s">
        <v>12</v>
      </c>
      <c r="I1096" t="str">
        <f t="shared" si="52"/>
        <v>Jihočeský</v>
      </c>
      <c r="J1096" t="str">
        <f t="shared" si="53"/>
        <v>Jihočeský</v>
      </c>
      <c r="K1096" t="str">
        <f t="shared" si="54"/>
        <v>Jihozápad</v>
      </c>
    </row>
    <row r="1097" spans="1:11" x14ac:dyDescent="0.25">
      <c r="A1097">
        <v>537543</v>
      </c>
      <c r="B1097" t="s">
        <v>171</v>
      </c>
      <c r="C1097">
        <v>3109</v>
      </c>
      <c r="D1097" t="s">
        <v>55</v>
      </c>
      <c r="E1097" t="s">
        <v>54</v>
      </c>
      <c r="F1097" t="s">
        <v>55</v>
      </c>
      <c r="G1097" t="s">
        <v>11</v>
      </c>
      <c r="H1097" t="s">
        <v>12</v>
      </c>
      <c r="I1097" t="str">
        <f t="shared" si="52"/>
        <v>Jihočeský</v>
      </c>
      <c r="J1097" t="str">
        <f t="shared" si="53"/>
        <v>Jihočeský</v>
      </c>
      <c r="K1097" t="str">
        <f t="shared" si="54"/>
        <v>Jihozápad</v>
      </c>
    </row>
    <row r="1098" spans="1:11" x14ac:dyDescent="0.25">
      <c r="A1098">
        <v>537551</v>
      </c>
      <c r="B1098" t="s">
        <v>4002</v>
      </c>
      <c r="C1098">
        <v>2119</v>
      </c>
      <c r="D1098" t="s">
        <v>3858</v>
      </c>
      <c r="E1098" t="s">
        <v>3446</v>
      </c>
      <c r="F1098" t="s">
        <v>3445</v>
      </c>
      <c r="G1098" t="s">
        <v>3447</v>
      </c>
      <c r="H1098" t="s">
        <v>3448</v>
      </c>
      <c r="I1098" t="str">
        <f t="shared" si="52"/>
        <v>Středočeský</v>
      </c>
      <c r="J1098" t="str">
        <f t="shared" si="53"/>
        <v>Středočeský</v>
      </c>
      <c r="K1098" t="str">
        <f t="shared" si="54"/>
        <v>Střední Čechy</v>
      </c>
    </row>
    <row r="1099" spans="1:11" x14ac:dyDescent="0.25">
      <c r="A1099">
        <v>537560</v>
      </c>
      <c r="B1099" t="s">
        <v>4003</v>
      </c>
      <c r="C1099">
        <v>2119</v>
      </c>
      <c r="D1099" t="s">
        <v>3858</v>
      </c>
      <c r="E1099" t="s">
        <v>3446</v>
      </c>
      <c r="F1099" t="s">
        <v>3445</v>
      </c>
      <c r="G1099" t="s">
        <v>3447</v>
      </c>
      <c r="H1099" t="s">
        <v>3448</v>
      </c>
      <c r="I1099" t="str">
        <f t="shared" si="52"/>
        <v>Středočeský</v>
      </c>
      <c r="J1099" t="str">
        <f t="shared" si="53"/>
        <v>Středočeský</v>
      </c>
      <c r="K1099" t="str">
        <f t="shared" si="54"/>
        <v>Střední Čechy</v>
      </c>
    </row>
    <row r="1100" spans="1:11" x14ac:dyDescent="0.25">
      <c r="A1100">
        <v>537578</v>
      </c>
      <c r="B1100" t="s">
        <v>4004</v>
      </c>
      <c r="C1100">
        <v>2119</v>
      </c>
      <c r="D1100" t="s">
        <v>3858</v>
      </c>
      <c r="E1100" t="s">
        <v>3446</v>
      </c>
      <c r="F1100" t="s">
        <v>3445</v>
      </c>
      <c r="G1100" t="s">
        <v>3447</v>
      </c>
      <c r="H1100" t="s">
        <v>3448</v>
      </c>
      <c r="I1100" t="str">
        <f t="shared" si="52"/>
        <v>Středočeský</v>
      </c>
      <c r="J1100" t="str">
        <f t="shared" si="53"/>
        <v>Středočeský</v>
      </c>
      <c r="K1100" t="str">
        <f t="shared" si="54"/>
        <v>Střední Čechy</v>
      </c>
    </row>
    <row r="1101" spans="1:11" x14ac:dyDescent="0.25">
      <c r="A1101">
        <v>537586</v>
      </c>
      <c r="B1101" t="s">
        <v>4005</v>
      </c>
      <c r="C1101">
        <v>2119</v>
      </c>
      <c r="D1101" t="s">
        <v>3858</v>
      </c>
      <c r="E1101" t="s">
        <v>3446</v>
      </c>
      <c r="F1101" t="s">
        <v>3445</v>
      </c>
      <c r="G1101" t="s">
        <v>3447</v>
      </c>
      <c r="H1101" t="s">
        <v>3448</v>
      </c>
      <c r="I1101" t="str">
        <f t="shared" si="52"/>
        <v>Středočeský</v>
      </c>
      <c r="J1101" t="str">
        <f t="shared" si="53"/>
        <v>Středočeský</v>
      </c>
      <c r="K1101" t="str">
        <f t="shared" si="54"/>
        <v>Střední Čechy</v>
      </c>
    </row>
    <row r="1102" spans="1:11" x14ac:dyDescent="0.25">
      <c r="A1102">
        <v>537594</v>
      </c>
      <c r="B1102" t="s">
        <v>414</v>
      </c>
      <c r="C1102">
        <v>6110</v>
      </c>
      <c r="D1102" t="s">
        <v>4690</v>
      </c>
      <c r="E1102" t="s">
        <v>4691</v>
      </c>
      <c r="F1102" t="s">
        <v>4690</v>
      </c>
      <c r="G1102" t="s">
        <v>4687</v>
      </c>
      <c r="H1102" t="s">
        <v>4688</v>
      </c>
      <c r="I1102" t="str">
        <f t="shared" si="52"/>
        <v>Kraj</v>
      </c>
      <c r="J1102" t="str">
        <f t="shared" si="53"/>
        <v>Vysočina</v>
      </c>
      <c r="K1102" t="str">
        <f t="shared" si="54"/>
        <v>Jihovýchod</v>
      </c>
    </row>
    <row r="1103" spans="1:11" x14ac:dyDescent="0.25">
      <c r="A1103">
        <v>537608</v>
      </c>
      <c r="B1103" t="s">
        <v>4710</v>
      </c>
      <c r="C1103">
        <v>6110</v>
      </c>
      <c r="D1103" t="s">
        <v>4690</v>
      </c>
      <c r="E1103" t="s">
        <v>4691</v>
      </c>
      <c r="F1103" t="s">
        <v>4690</v>
      </c>
      <c r="G1103" t="s">
        <v>4687</v>
      </c>
      <c r="H1103" t="s">
        <v>4688</v>
      </c>
      <c r="I1103" t="str">
        <f t="shared" si="52"/>
        <v>Kraj</v>
      </c>
      <c r="J1103" t="str">
        <f t="shared" si="53"/>
        <v>Vysočina</v>
      </c>
      <c r="K1103" t="str">
        <f t="shared" si="54"/>
        <v>Jihovýchod</v>
      </c>
    </row>
    <row r="1104" spans="1:11" x14ac:dyDescent="0.25">
      <c r="A1104">
        <v>537616</v>
      </c>
      <c r="B1104" t="s">
        <v>4006</v>
      </c>
      <c r="C1104">
        <v>2118</v>
      </c>
      <c r="D1104" t="s">
        <v>3445</v>
      </c>
      <c r="E1104" t="s">
        <v>3446</v>
      </c>
      <c r="F1104" t="s">
        <v>3445</v>
      </c>
      <c r="G1104" t="s">
        <v>3447</v>
      </c>
      <c r="H1104" t="s">
        <v>3448</v>
      </c>
      <c r="I1104" t="str">
        <f t="shared" si="52"/>
        <v>Středočeský</v>
      </c>
      <c r="J1104" t="str">
        <f t="shared" si="53"/>
        <v>Středočeský</v>
      </c>
      <c r="K1104" t="str">
        <f t="shared" si="54"/>
        <v>Střední Čechy</v>
      </c>
    </row>
    <row r="1105" spans="1:11" x14ac:dyDescent="0.25">
      <c r="A1105">
        <v>537624</v>
      </c>
      <c r="B1105" t="s">
        <v>4007</v>
      </c>
      <c r="C1105">
        <v>2113</v>
      </c>
      <c r="D1105" t="s">
        <v>3891</v>
      </c>
      <c r="E1105" t="s">
        <v>3446</v>
      </c>
      <c r="F1105" t="s">
        <v>3445</v>
      </c>
      <c r="G1105" t="s">
        <v>3447</v>
      </c>
      <c r="H1105" t="s">
        <v>3448</v>
      </c>
      <c r="I1105" t="str">
        <f t="shared" si="52"/>
        <v>Středočeský</v>
      </c>
      <c r="J1105" t="str">
        <f t="shared" si="53"/>
        <v>Středočeský</v>
      </c>
      <c r="K1105" t="str">
        <f t="shared" si="54"/>
        <v>Střední Čechy</v>
      </c>
    </row>
    <row r="1106" spans="1:11" x14ac:dyDescent="0.25">
      <c r="A1106">
        <v>537632</v>
      </c>
      <c r="B1106" t="s">
        <v>4008</v>
      </c>
      <c r="C1106">
        <v>2119</v>
      </c>
      <c r="D1106" t="s">
        <v>3858</v>
      </c>
      <c r="E1106" t="s">
        <v>3446</v>
      </c>
      <c r="F1106" t="s">
        <v>3445</v>
      </c>
      <c r="G1106" t="s">
        <v>3447</v>
      </c>
      <c r="H1106" t="s">
        <v>3448</v>
      </c>
      <c r="I1106" t="str">
        <f t="shared" si="52"/>
        <v>Středočeský</v>
      </c>
      <c r="J1106" t="str">
        <f t="shared" si="53"/>
        <v>Středočeský</v>
      </c>
      <c r="K1106" t="str">
        <f t="shared" si="54"/>
        <v>Střední Čechy</v>
      </c>
    </row>
    <row r="1107" spans="1:11" x14ac:dyDescent="0.25">
      <c r="A1107">
        <v>537641</v>
      </c>
      <c r="B1107" t="s">
        <v>4009</v>
      </c>
      <c r="C1107">
        <v>2110</v>
      </c>
      <c r="D1107" t="s">
        <v>3460</v>
      </c>
      <c r="E1107" t="s">
        <v>3461</v>
      </c>
      <c r="F1107" t="s">
        <v>3460</v>
      </c>
      <c r="G1107" t="s">
        <v>3447</v>
      </c>
      <c r="H1107" t="s">
        <v>3448</v>
      </c>
      <c r="I1107" t="str">
        <f t="shared" si="52"/>
        <v>Středočeský</v>
      </c>
      <c r="J1107" t="str">
        <f t="shared" si="53"/>
        <v>Středočeský</v>
      </c>
      <c r="K1107" t="str">
        <f t="shared" si="54"/>
        <v>Střední Čechy</v>
      </c>
    </row>
    <row r="1108" spans="1:11" x14ac:dyDescent="0.25">
      <c r="A1108">
        <v>537659</v>
      </c>
      <c r="B1108" t="s">
        <v>3962</v>
      </c>
      <c r="C1108">
        <v>2119</v>
      </c>
      <c r="D1108" t="s">
        <v>3858</v>
      </c>
      <c r="E1108" t="s">
        <v>3446</v>
      </c>
      <c r="F1108" t="s">
        <v>3445</v>
      </c>
      <c r="G1108" t="s">
        <v>3447</v>
      </c>
      <c r="H1108" t="s">
        <v>3448</v>
      </c>
      <c r="I1108" t="str">
        <f t="shared" si="52"/>
        <v>Středočeský</v>
      </c>
      <c r="J1108" t="str">
        <f t="shared" si="53"/>
        <v>Středočeský</v>
      </c>
      <c r="K1108" t="str">
        <f t="shared" si="54"/>
        <v>Střední Čechy</v>
      </c>
    </row>
    <row r="1109" spans="1:11" x14ac:dyDescent="0.25">
      <c r="A1109">
        <v>537667</v>
      </c>
      <c r="B1109" t="s">
        <v>4010</v>
      </c>
      <c r="C1109">
        <v>2118</v>
      </c>
      <c r="D1109" t="s">
        <v>3445</v>
      </c>
      <c r="E1109" t="s">
        <v>3446</v>
      </c>
      <c r="F1109" t="s">
        <v>3445</v>
      </c>
      <c r="G1109" t="s">
        <v>3447</v>
      </c>
      <c r="H1109" t="s">
        <v>3448</v>
      </c>
      <c r="I1109" t="str">
        <f t="shared" si="52"/>
        <v>Středočeský</v>
      </c>
      <c r="J1109" t="str">
        <f t="shared" si="53"/>
        <v>Středočeský</v>
      </c>
      <c r="K1109" t="str">
        <f t="shared" si="54"/>
        <v>Střední Čechy</v>
      </c>
    </row>
    <row r="1110" spans="1:11" x14ac:dyDescent="0.25">
      <c r="A1110">
        <v>537675</v>
      </c>
      <c r="B1110" t="s">
        <v>4011</v>
      </c>
      <c r="C1110">
        <v>2110</v>
      </c>
      <c r="D1110" t="s">
        <v>3460</v>
      </c>
      <c r="E1110" t="s">
        <v>3461</v>
      </c>
      <c r="F1110" t="s">
        <v>3460</v>
      </c>
      <c r="G1110" t="s">
        <v>3447</v>
      </c>
      <c r="H1110" t="s">
        <v>3448</v>
      </c>
      <c r="I1110" t="str">
        <f t="shared" si="52"/>
        <v>Středočeský</v>
      </c>
      <c r="J1110" t="str">
        <f t="shared" si="53"/>
        <v>Středočeský</v>
      </c>
      <c r="K1110" t="str">
        <f t="shared" si="54"/>
        <v>Střední Čechy</v>
      </c>
    </row>
    <row r="1111" spans="1:11" x14ac:dyDescent="0.25">
      <c r="A1111">
        <v>537683</v>
      </c>
      <c r="B1111" t="s">
        <v>3858</v>
      </c>
      <c r="C1111">
        <v>2119</v>
      </c>
      <c r="D1111" t="s">
        <v>3858</v>
      </c>
      <c r="E1111" t="s">
        <v>3446</v>
      </c>
      <c r="F1111" t="s">
        <v>3445</v>
      </c>
      <c r="G1111" t="s">
        <v>3447</v>
      </c>
      <c r="H1111" t="s">
        <v>3448</v>
      </c>
      <c r="I1111" t="str">
        <f t="shared" si="52"/>
        <v>Středočeský</v>
      </c>
      <c r="J1111" t="str">
        <f t="shared" si="53"/>
        <v>Středočeský</v>
      </c>
      <c r="K1111" t="str">
        <f t="shared" si="54"/>
        <v>Střední Čechy</v>
      </c>
    </row>
    <row r="1112" spans="1:11" x14ac:dyDescent="0.25">
      <c r="A1112">
        <v>537691</v>
      </c>
      <c r="B1112" t="s">
        <v>4062</v>
      </c>
      <c r="C1112">
        <v>6110</v>
      </c>
      <c r="D1112" t="s">
        <v>4690</v>
      </c>
      <c r="E1112" t="s">
        <v>4691</v>
      </c>
      <c r="F1112" t="s">
        <v>4690</v>
      </c>
      <c r="G1112" t="s">
        <v>4687</v>
      </c>
      <c r="H1112" t="s">
        <v>4688</v>
      </c>
      <c r="I1112" t="str">
        <f t="shared" si="52"/>
        <v>Kraj</v>
      </c>
      <c r="J1112" t="str">
        <f t="shared" si="53"/>
        <v>Vysočina</v>
      </c>
      <c r="K1112" t="str">
        <f t="shared" si="54"/>
        <v>Jihovýchod</v>
      </c>
    </row>
    <row r="1113" spans="1:11" x14ac:dyDescent="0.25">
      <c r="A1113">
        <v>537705</v>
      </c>
      <c r="B1113" t="s">
        <v>4012</v>
      </c>
      <c r="C1113">
        <v>2106</v>
      </c>
      <c r="D1113" t="s">
        <v>3468</v>
      </c>
      <c r="E1113" t="s">
        <v>3461</v>
      </c>
      <c r="F1113" t="s">
        <v>3460</v>
      </c>
      <c r="G1113" t="s">
        <v>3447</v>
      </c>
      <c r="H1113" t="s">
        <v>3448</v>
      </c>
      <c r="I1113" t="str">
        <f t="shared" si="52"/>
        <v>Středočeský</v>
      </c>
      <c r="J1113" t="str">
        <f t="shared" si="53"/>
        <v>Středočeský</v>
      </c>
      <c r="K1113" t="str">
        <f t="shared" si="54"/>
        <v>Střední Čechy</v>
      </c>
    </row>
    <row r="1114" spans="1:11" x14ac:dyDescent="0.25">
      <c r="A1114">
        <v>537713</v>
      </c>
      <c r="B1114" t="s">
        <v>2411</v>
      </c>
      <c r="C1114">
        <v>7113</v>
      </c>
      <c r="D1114" t="s">
        <v>2392</v>
      </c>
      <c r="E1114" t="s">
        <v>2276</v>
      </c>
      <c r="F1114" t="s">
        <v>2275</v>
      </c>
      <c r="G1114" t="s">
        <v>2277</v>
      </c>
      <c r="H1114" t="s">
        <v>2278</v>
      </c>
      <c r="I1114" t="str">
        <f t="shared" si="52"/>
        <v>Olomoucký</v>
      </c>
      <c r="J1114" t="str">
        <f t="shared" si="53"/>
        <v>Olomoucký</v>
      </c>
      <c r="K1114" t="str">
        <f t="shared" si="54"/>
        <v>Střední Morava</v>
      </c>
    </row>
    <row r="1115" spans="1:11" x14ac:dyDescent="0.25">
      <c r="A1115">
        <v>537721</v>
      </c>
      <c r="B1115" t="s">
        <v>4013</v>
      </c>
      <c r="C1115">
        <v>2113</v>
      </c>
      <c r="D1115" t="s">
        <v>3891</v>
      </c>
      <c r="E1115" t="s">
        <v>3446</v>
      </c>
      <c r="F1115" t="s">
        <v>3445</v>
      </c>
      <c r="G1115" t="s">
        <v>3447</v>
      </c>
      <c r="H1115" t="s">
        <v>3448</v>
      </c>
      <c r="I1115" t="str">
        <f t="shared" si="52"/>
        <v>Středočeský</v>
      </c>
      <c r="J1115" t="str">
        <f t="shared" si="53"/>
        <v>Středočeský</v>
      </c>
      <c r="K1115" t="str">
        <f t="shared" si="54"/>
        <v>Střední Čechy</v>
      </c>
    </row>
    <row r="1116" spans="1:11" x14ac:dyDescent="0.25">
      <c r="A1116">
        <v>537730</v>
      </c>
      <c r="B1116" t="s">
        <v>4711</v>
      </c>
      <c r="C1116">
        <v>6110</v>
      </c>
      <c r="D1116" t="s">
        <v>4690</v>
      </c>
      <c r="E1116" t="s">
        <v>4691</v>
      </c>
      <c r="F1116" t="s">
        <v>4690</v>
      </c>
      <c r="G1116" t="s">
        <v>4687</v>
      </c>
      <c r="H1116" t="s">
        <v>4688</v>
      </c>
      <c r="I1116" t="str">
        <f t="shared" si="52"/>
        <v>Kraj</v>
      </c>
      <c r="J1116" t="str">
        <f t="shared" si="53"/>
        <v>Vysočina</v>
      </c>
      <c r="K1116" t="str">
        <f t="shared" si="54"/>
        <v>Jihovýchod</v>
      </c>
    </row>
    <row r="1117" spans="1:11" x14ac:dyDescent="0.25">
      <c r="A1117">
        <v>537748</v>
      </c>
      <c r="B1117" t="s">
        <v>4014</v>
      </c>
      <c r="C1117">
        <v>2110</v>
      </c>
      <c r="D1117" t="s">
        <v>3460</v>
      </c>
      <c r="E1117" t="s">
        <v>3461</v>
      </c>
      <c r="F1117" t="s">
        <v>3460</v>
      </c>
      <c r="G1117" t="s">
        <v>3447</v>
      </c>
      <c r="H1117" t="s">
        <v>3448</v>
      </c>
      <c r="I1117" t="str">
        <f t="shared" si="52"/>
        <v>Středočeský</v>
      </c>
      <c r="J1117" t="str">
        <f t="shared" si="53"/>
        <v>Středočeský</v>
      </c>
      <c r="K1117" t="str">
        <f t="shared" si="54"/>
        <v>Střední Čechy</v>
      </c>
    </row>
    <row r="1118" spans="1:11" x14ac:dyDescent="0.25">
      <c r="A1118">
        <v>537756</v>
      </c>
      <c r="B1118" t="s">
        <v>4015</v>
      </c>
      <c r="C1118">
        <v>2118</v>
      </c>
      <c r="D1118" t="s">
        <v>3445</v>
      </c>
      <c r="E1118" t="s">
        <v>3446</v>
      </c>
      <c r="F1118" t="s">
        <v>3445</v>
      </c>
      <c r="G1118" t="s">
        <v>3447</v>
      </c>
      <c r="H1118" t="s">
        <v>3448</v>
      </c>
      <c r="I1118" t="str">
        <f t="shared" si="52"/>
        <v>Středočeský</v>
      </c>
      <c r="J1118" t="str">
        <f t="shared" si="53"/>
        <v>Středočeský</v>
      </c>
      <c r="K1118" t="str">
        <f t="shared" si="54"/>
        <v>Střední Čechy</v>
      </c>
    </row>
    <row r="1119" spans="1:11" x14ac:dyDescent="0.25">
      <c r="A1119">
        <v>537764</v>
      </c>
      <c r="B1119" t="s">
        <v>4016</v>
      </c>
      <c r="C1119">
        <v>2118</v>
      </c>
      <c r="D1119" t="s">
        <v>3445</v>
      </c>
      <c r="E1119" t="s">
        <v>3446</v>
      </c>
      <c r="F1119" t="s">
        <v>3445</v>
      </c>
      <c r="G1119" t="s">
        <v>3447</v>
      </c>
      <c r="H1119" t="s">
        <v>3448</v>
      </c>
      <c r="I1119" t="str">
        <f t="shared" si="52"/>
        <v>Středočeský</v>
      </c>
      <c r="J1119" t="str">
        <f t="shared" si="53"/>
        <v>Středočeský</v>
      </c>
      <c r="K1119" t="str">
        <f t="shared" si="54"/>
        <v>Střední Čechy</v>
      </c>
    </row>
    <row r="1120" spans="1:11" x14ac:dyDescent="0.25">
      <c r="A1120">
        <v>537772</v>
      </c>
      <c r="B1120" t="s">
        <v>4017</v>
      </c>
      <c r="C1120">
        <v>2119</v>
      </c>
      <c r="D1120" t="s">
        <v>3858</v>
      </c>
      <c r="E1120" t="s">
        <v>3446</v>
      </c>
      <c r="F1120" t="s">
        <v>3445</v>
      </c>
      <c r="G1120" t="s">
        <v>3447</v>
      </c>
      <c r="H1120" t="s">
        <v>3448</v>
      </c>
      <c r="I1120" t="str">
        <f t="shared" si="52"/>
        <v>Středočeský</v>
      </c>
      <c r="J1120" t="str">
        <f t="shared" si="53"/>
        <v>Středočeský</v>
      </c>
      <c r="K1120" t="str">
        <f t="shared" si="54"/>
        <v>Střední Čechy</v>
      </c>
    </row>
    <row r="1121" spans="1:11" x14ac:dyDescent="0.25">
      <c r="A1121">
        <v>537781</v>
      </c>
      <c r="B1121" t="s">
        <v>4018</v>
      </c>
      <c r="C1121">
        <v>2113</v>
      </c>
      <c r="D1121" t="s">
        <v>3891</v>
      </c>
      <c r="E1121" t="s">
        <v>3446</v>
      </c>
      <c r="F1121" t="s">
        <v>3445</v>
      </c>
      <c r="G1121" t="s">
        <v>3447</v>
      </c>
      <c r="H1121" t="s">
        <v>3448</v>
      </c>
      <c r="I1121" t="str">
        <f t="shared" si="52"/>
        <v>Středočeský</v>
      </c>
      <c r="J1121" t="str">
        <f t="shared" si="53"/>
        <v>Středočeský</v>
      </c>
      <c r="K1121" t="str">
        <f t="shared" si="54"/>
        <v>Střední Čechy</v>
      </c>
    </row>
    <row r="1122" spans="1:11" x14ac:dyDescent="0.25">
      <c r="A1122">
        <v>537799</v>
      </c>
      <c r="B1122" t="s">
        <v>4019</v>
      </c>
      <c r="C1122">
        <v>2119</v>
      </c>
      <c r="D1122" t="s">
        <v>3858</v>
      </c>
      <c r="E1122" t="s">
        <v>3446</v>
      </c>
      <c r="F1122" t="s">
        <v>3445</v>
      </c>
      <c r="G1122" t="s">
        <v>3447</v>
      </c>
      <c r="H1122" t="s">
        <v>3448</v>
      </c>
      <c r="I1122" t="str">
        <f t="shared" si="52"/>
        <v>Středočeský</v>
      </c>
      <c r="J1122" t="str">
        <f t="shared" si="53"/>
        <v>Středočeský</v>
      </c>
      <c r="K1122" t="str">
        <f t="shared" si="54"/>
        <v>Střední Čechy</v>
      </c>
    </row>
    <row r="1123" spans="1:11" x14ac:dyDescent="0.25">
      <c r="A1123">
        <v>537802</v>
      </c>
      <c r="B1123" t="s">
        <v>4020</v>
      </c>
      <c r="C1123">
        <v>2119</v>
      </c>
      <c r="D1123" t="s">
        <v>3858</v>
      </c>
      <c r="E1123" t="s">
        <v>3446</v>
      </c>
      <c r="F1123" t="s">
        <v>3445</v>
      </c>
      <c r="G1123" t="s">
        <v>3447</v>
      </c>
      <c r="H1123" t="s">
        <v>3448</v>
      </c>
      <c r="I1123" t="str">
        <f t="shared" si="52"/>
        <v>Středočeský</v>
      </c>
      <c r="J1123" t="str">
        <f t="shared" si="53"/>
        <v>Středočeský</v>
      </c>
      <c r="K1123" t="str">
        <f t="shared" si="54"/>
        <v>Střední Čechy</v>
      </c>
    </row>
    <row r="1124" spans="1:11" x14ac:dyDescent="0.25">
      <c r="A1124">
        <v>537811</v>
      </c>
      <c r="B1124" t="s">
        <v>4021</v>
      </c>
      <c r="C1124">
        <v>2119</v>
      </c>
      <c r="D1124" t="s">
        <v>3858</v>
      </c>
      <c r="E1124" t="s">
        <v>3446</v>
      </c>
      <c r="F1124" t="s">
        <v>3445</v>
      </c>
      <c r="G1124" t="s">
        <v>3447</v>
      </c>
      <c r="H1124" t="s">
        <v>3448</v>
      </c>
      <c r="I1124" t="str">
        <f t="shared" si="52"/>
        <v>Středočeský</v>
      </c>
      <c r="J1124" t="str">
        <f t="shared" si="53"/>
        <v>Středočeský</v>
      </c>
      <c r="K1124" t="str">
        <f t="shared" si="54"/>
        <v>Střední Čechy</v>
      </c>
    </row>
    <row r="1125" spans="1:11" x14ac:dyDescent="0.25">
      <c r="A1125">
        <v>537829</v>
      </c>
      <c r="B1125" t="s">
        <v>2718</v>
      </c>
      <c r="C1125">
        <v>6103</v>
      </c>
      <c r="D1125" t="s">
        <v>4712</v>
      </c>
      <c r="E1125" t="s">
        <v>4691</v>
      </c>
      <c r="F1125" t="s">
        <v>4690</v>
      </c>
      <c r="G1125" t="s">
        <v>4687</v>
      </c>
      <c r="H1125" t="s">
        <v>4688</v>
      </c>
      <c r="I1125" t="str">
        <f t="shared" si="52"/>
        <v>Kraj</v>
      </c>
      <c r="J1125" t="str">
        <f t="shared" si="53"/>
        <v>Vysočina</v>
      </c>
      <c r="K1125" t="str">
        <f t="shared" si="54"/>
        <v>Jihovýchod</v>
      </c>
    </row>
    <row r="1126" spans="1:11" x14ac:dyDescent="0.25">
      <c r="A1126">
        <v>537837</v>
      </c>
      <c r="B1126" t="s">
        <v>4022</v>
      </c>
      <c r="C1126">
        <v>2113</v>
      </c>
      <c r="D1126" t="s">
        <v>3891</v>
      </c>
      <c r="E1126" t="s">
        <v>3446</v>
      </c>
      <c r="F1126" t="s">
        <v>3445</v>
      </c>
      <c r="G1126" t="s">
        <v>3447</v>
      </c>
      <c r="H1126" t="s">
        <v>3448</v>
      </c>
      <c r="I1126" t="str">
        <f t="shared" si="52"/>
        <v>Středočeský</v>
      </c>
      <c r="J1126" t="str">
        <f t="shared" si="53"/>
        <v>Středočeský</v>
      </c>
      <c r="K1126" t="str">
        <f t="shared" si="54"/>
        <v>Střední Čechy</v>
      </c>
    </row>
    <row r="1127" spans="1:11" x14ac:dyDescent="0.25">
      <c r="A1127">
        <v>537845</v>
      </c>
      <c r="B1127" t="s">
        <v>1259</v>
      </c>
      <c r="C1127">
        <v>4103</v>
      </c>
      <c r="D1127" t="s">
        <v>1248</v>
      </c>
      <c r="E1127" t="s">
        <v>1249</v>
      </c>
      <c r="F1127" t="s">
        <v>1248</v>
      </c>
      <c r="G1127" t="s">
        <v>1250</v>
      </c>
      <c r="H1127" t="s">
        <v>1251</v>
      </c>
      <c r="I1127" t="str">
        <f t="shared" si="52"/>
        <v>Karlovarský</v>
      </c>
      <c r="J1127" t="str">
        <f t="shared" si="53"/>
        <v>Karlovarský</v>
      </c>
      <c r="K1127" t="str">
        <f t="shared" si="54"/>
        <v>Severozápad</v>
      </c>
    </row>
    <row r="1128" spans="1:11" x14ac:dyDescent="0.25">
      <c r="A1128">
        <v>537853</v>
      </c>
      <c r="B1128" t="s">
        <v>4023</v>
      </c>
      <c r="C1128">
        <v>2118</v>
      </c>
      <c r="D1128" t="s">
        <v>3445</v>
      </c>
      <c r="E1128" t="s">
        <v>3446</v>
      </c>
      <c r="F1128" t="s">
        <v>3445</v>
      </c>
      <c r="G1128" t="s">
        <v>3447</v>
      </c>
      <c r="H1128" t="s">
        <v>3448</v>
      </c>
      <c r="I1128" t="str">
        <f t="shared" si="52"/>
        <v>Středočeský</v>
      </c>
      <c r="J1128" t="str">
        <f t="shared" si="53"/>
        <v>Středočeský</v>
      </c>
      <c r="K1128" t="str">
        <f t="shared" si="54"/>
        <v>Střední Čechy</v>
      </c>
    </row>
    <row r="1129" spans="1:11" x14ac:dyDescent="0.25">
      <c r="A1129">
        <v>537861</v>
      </c>
      <c r="B1129" t="s">
        <v>4024</v>
      </c>
      <c r="C1129">
        <v>2113</v>
      </c>
      <c r="D1129" t="s">
        <v>3891</v>
      </c>
      <c r="E1129" t="s">
        <v>3446</v>
      </c>
      <c r="F1129" t="s">
        <v>3445</v>
      </c>
      <c r="G1129" t="s">
        <v>3447</v>
      </c>
      <c r="H1129" t="s">
        <v>3448</v>
      </c>
      <c r="I1129" t="str">
        <f t="shared" si="52"/>
        <v>Středočeský</v>
      </c>
      <c r="J1129" t="str">
        <f t="shared" si="53"/>
        <v>Středočeský</v>
      </c>
      <c r="K1129" t="str">
        <f t="shared" si="54"/>
        <v>Střední Čechy</v>
      </c>
    </row>
    <row r="1130" spans="1:11" x14ac:dyDescent="0.25">
      <c r="A1130">
        <v>537870</v>
      </c>
      <c r="B1130" t="s">
        <v>1260</v>
      </c>
      <c r="C1130">
        <v>4103</v>
      </c>
      <c r="D1130" t="s">
        <v>1248</v>
      </c>
      <c r="E1130" t="s">
        <v>1249</v>
      </c>
      <c r="F1130" t="s">
        <v>1248</v>
      </c>
      <c r="G1130" t="s">
        <v>1250</v>
      </c>
      <c r="H1130" t="s">
        <v>1251</v>
      </c>
      <c r="I1130" t="str">
        <f t="shared" si="52"/>
        <v>Karlovarský</v>
      </c>
      <c r="J1130" t="str">
        <f t="shared" si="53"/>
        <v>Karlovarský</v>
      </c>
      <c r="K1130" t="str">
        <f t="shared" si="54"/>
        <v>Severozápad</v>
      </c>
    </row>
    <row r="1131" spans="1:11" x14ac:dyDescent="0.25">
      <c r="A1131">
        <v>537888</v>
      </c>
      <c r="B1131" t="s">
        <v>4025</v>
      </c>
      <c r="C1131">
        <v>2110</v>
      </c>
      <c r="D1131" t="s">
        <v>3460</v>
      </c>
      <c r="E1131" t="s">
        <v>3461</v>
      </c>
      <c r="F1131" t="s">
        <v>3460</v>
      </c>
      <c r="G1131" t="s">
        <v>3447</v>
      </c>
      <c r="H1131" t="s">
        <v>3448</v>
      </c>
      <c r="I1131" t="str">
        <f t="shared" si="52"/>
        <v>Středočeský</v>
      </c>
      <c r="J1131" t="str">
        <f t="shared" si="53"/>
        <v>Středočeský</v>
      </c>
      <c r="K1131" t="str">
        <f t="shared" si="54"/>
        <v>Střední Čechy</v>
      </c>
    </row>
    <row r="1132" spans="1:11" x14ac:dyDescent="0.25">
      <c r="A1132">
        <v>537896</v>
      </c>
      <c r="B1132" t="s">
        <v>4026</v>
      </c>
      <c r="C1132">
        <v>2118</v>
      </c>
      <c r="D1132" t="s">
        <v>3445</v>
      </c>
      <c r="E1132" t="s">
        <v>3446</v>
      </c>
      <c r="F1132" t="s">
        <v>3445</v>
      </c>
      <c r="G1132" t="s">
        <v>3447</v>
      </c>
      <c r="H1132" t="s">
        <v>3448</v>
      </c>
      <c r="I1132" t="str">
        <f t="shared" si="52"/>
        <v>Středočeský</v>
      </c>
      <c r="J1132" t="str">
        <f t="shared" si="53"/>
        <v>Středočeský</v>
      </c>
      <c r="K1132" t="str">
        <f t="shared" si="54"/>
        <v>Střední Čechy</v>
      </c>
    </row>
    <row r="1133" spans="1:11" x14ac:dyDescent="0.25">
      <c r="A1133">
        <v>537900</v>
      </c>
      <c r="B1133" t="s">
        <v>4027</v>
      </c>
      <c r="C1133">
        <v>2119</v>
      </c>
      <c r="D1133" t="s">
        <v>3858</v>
      </c>
      <c r="E1133" t="s">
        <v>3446</v>
      </c>
      <c r="F1133" t="s">
        <v>3445</v>
      </c>
      <c r="G1133" t="s">
        <v>3447</v>
      </c>
      <c r="H1133" t="s">
        <v>3448</v>
      </c>
      <c r="I1133" t="str">
        <f t="shared" si="52"/>
        <v>Středočeský</v>
      </c>
      <c r="J1133" t="str">
        <f t="shared" si="53"/>
        <v>Středočeský</v>
      </c>
      <c r="K1133" t="str">
        <f t="shared" si="54"/>
        <v>Střední Čechy</v>
      </c>
    </row>
    <row r="1134" spans="1:11" x14ac:dyDescent="0.25">
      <c r="A1134">
        <v>537918</v>
      </c>
      <c r="B1134" t="s">
        <v>1261</v>
      </c>
      <c r="C1134">
        <v>4103</v>
      </c>
      <c r="D1134" t="s">
        <v>1248</v>
      </c>
      <c r="E1134" t="s">
        <v>1249</v>
      </c>
      <c r="F1134" t="s">
        <v>1248</v>
      </c>
      <c r="G1134" t="s">
        <v>1250</v>
      </c>
      <c r="H1134" t="s">
        <v>1251</v>
      </c>
      <c r="I1134" t="str">
        <f t="shared" si="52"/>
        <v>Karlovarský</v>
      </c>
      <c r="J1134" t="str">
        <f t="shared" si="53"/>
        <v>Karlovarský</v>
      </c>
      <c r="K1134" t="str">
        <f t="shared" si="54"/>
        <v>Severozápad</v>
      </c>
    </row>
    <row r="1135" spans="1:11" x14ac:dyDescent="0.25">
      <c r="A1135">
        <v>537926</v>
      </c>
      <c r="B1135" t="s">
        <v>1262</v>
      </c>
      <c r="C1135">
        <v>4103</v>
      </c>
      <c r="D1135" t="s">
        <v>1248</v>
      </c>
      <c r="E1135" t="s">
        <v>1249</v>
      </c>
      <c r="F1135" t="s">
        <v>1248</v>
      </c>
      <c r="G1135" t="s">
        <v>1250</v>
      </c>
      <c r="H1135" t="s">
        <v>1251</v>
      </c>
      <c r="I1135" t="str">
        <f t="shared" si="52"/>
        <v>Karlovarský</v>
      </c>
      <c r="J1135" t="str">
        <f t="shared" si="53"/>
        <v>Karlovarský</v>
      </c>
      <c r="K1135" t="str">
        <f t="shared" si="54"/>
        <v>Severozápad</v>
      </c>
    </row>
    <row r="1136" spans="1:11" x14ac:dyDescent="0.25">
      <c r="A1136">
        <v>537934</v>
      </c>
      <c r="B1136" t="s">
        <v>1263</v>
      </c>
      <c r="C1136">
        <v>4103</v>
      </c>
      <c r="D1136" t="s">
        <v>1248</v>
      </c>
      <c r="E1136" t="s">
        <v>1249</v>
      </c>
      <c r="F1136" t="s">
        <v>1248</v>
      </c>
      <c r="G1136" t="s">
        <v>1250</v>
      </c>
      <c r="H1136" t="s">
        <v>1251</v>
      </c>
      <c r="I1136" t="str">
        <f t="shared" si="52"/>
        <v>Karlovarský</v>
      </c>
      <c r="J1136" t="str">
        <f t="shared" si="53"/>
        <v>Karlovarský</v>
      </c>
      <c r="K1136" t="str">
        <f t="shared" si="54"/>
        <v>Severozápad</v>
      </c>
    </row>
    <row r="1137" spans="1:11" x14ac:dyDescent="0.25">
      <c r="A1137">
        <v>537942</v>
      </c>
      <c r="B1137" t="s">
        <v>1391</v>
      </c>
      <c r="C1137">
        <v>2118</v>
      </c>
      <c r="D1137" t="s">
        <v>3445</v>
      </c>
      <c r="E1137" t="s">
        <v>3446</v>
      </c>
      <c r="F1137" t="s">
        <v>3445</v>
      </c>
      <c r="G1137" t="s">
        <v>3447</v>
      </c>
      <c r="H1137" t="s">
        <v>3448</v>
      </c>
      <c r="I1137" t="str">
        <f t="shared" si="52"/>
        <v>Středočeský</v>
      </c>
      <c r="J1137" t="str">
        <f t="shared" si="53"/>
        <v>Středočeský</v>
      </c>
      <c r="K1137" t="str">
        <f t="shared" si="54"/>
        <v>Střední Čechy</v>
      </c>
    </row>
    <row r="1138" spans="1:11" x14ac:dyDescent="0.25">
      <c r="A1138">
        <v>537951</v>
      </c>
      <c r="B1138" t="s">
        <v>4028</v>
      </c>
      <c r="C1138">
        <v>2119</v>
      </c>
      <c r="D1138" t="s">
        <v>3858</v>
      </c>
      <c r="E1138" t="s">
        <v>3446</v>
      </c>
      <c r="F1138" t="s">
        <v>3445</v>
      </c>
      <c r="G1138" t="s">
        <v>3447</v>
      </c>
      <c r="H1138" t="s">
        <v>3448</v>
      </c>
      <c r="I1138" t="str">
        <f t="shared" si="52"/>
        <v>Středočeský</v>
      </c>
      <c r="J1138" t="str">
        <f t="shared" si="53"/>
        <v>Středočeský</v>
      </c>
      <c r="K1138" t="str">
        <f t="shared" si="54"/>
        <v>Střední Čechy</v>
      </c>
    </row>
    <row r="1139" spans="1:11" x14ac:dyDescent="0.25">
      <c r="A1139">
        <v>537969</v>
      </c>
      <c r="B1139" t="s">
        <v>1264</v>
      </c>
      <c r="C1139">
        <v>4103</v>
      </c>
      <c r="D1139" t="s">
        <v>1248</v>
      </c>
      <c r="E1139" t="s">
        <v>1249</v>
      </c>
      <c r="F1139" t="s">
        <v>1248</v>
      </c>
      <c r="G1139" t="s">
        <v>1250</v>
      </c>
      <c r="H1139" t="s">
        <v>1251</v>
      </c>
      <c r="I1139" t="str">
        <f t="shared" si="52"/>
        <v>Karlovarský</v>
      </c>
      <c r="J1139" t="str">
        <f t="shared" si="53"/>
        <v>Karlovarský</v>
      </c>
      <c r="K1139" t="str">
        <f t="shared" si="54"/>
        <v>Severozápad</v>
      </c>
    </row>
    <row r="1140" spans="1:11" x14ac:dyDescent="0.25">
      <c r="A1140">
        <v>537977</v>
      </c>
      <c r="B1140" t="s">
        <v>4029</v>
      </c>
      <c r="C1140">
        <v>2119</v>
      </c>
      <c r="D1140" t="s">
        <v>3858</v>
      </c>
      <c r="E1140" t="s">
        <v>3446</v>
      </c>
      <c r="F1140" t="s">
        <v>3445</v>
      </c>
      <c r="G1140" t="s">
        <v>3447</v>
      </c>
      <c r="H1140" t="s">
        <v>3448</v>
      </c>
      <c r="I1140" t="str">
        <f t="shared" si="52"/>
        <v>Středočeský</v>
      </c>
      <c r="J1140" t="str">
        <f t="shared" si="53"/>
        <v>Středočeský</v>
      </c>
      <c r="K1140" t="str">
        <f t="shared" si="54"/>
        <v>Střední Čechy</v>
      </c>
    </row>
    <row r="1141" spans="1:11" x14ac:dyDescent="0.25">
      <c r="A1141">
        <v>537985</v>
      </c>
      <c r="B1141" t="s">
        <v>3673</v>
      </c>
      <c r="C1141">
        <v>2118</v>
      </c>
      <c r="D1141" t="s">
        <v>3445</v>
      </c>
      <c r="E1141" t="s">
        <v>3446</v>
      </c>
      <c r="F1141" t="s">
        <v>3445</v>
      </c>
      <c r="G1141" t="s">
        <v>3447</v>
      </c>
      <c r="H1141" t="s">
        <v>3448</v>
      </c>
      <c r="I1141" t="str">
        <f t="shared" si="52"/>
        <v>Středočeský</v>
      </c>
      <c r="J1141" t="str">
        <f t="shared" si="53"/>
        <v>Středočeský</v>
      </c>
      <c r="K1141" t="str">
        <f t="shared" si="54"/>
        <v>Střední Čechy</v>
      </c>
    </row>
    <row r="1142" spans="1:11" x14ac:dyDescent="0.25">
      <c r="A1142">
        <v>537993</v>
      </c>
      <c r="B1142" t="s">
        <v>4030</v>
      </c>
      <c r="C1142">
        <v>2106</v>
      </c>
      <c r="D1142" t="s">
        <v>3468</v>
      </c>
      <c r="E1142" t="s">
        <v>3446</v>
      </c>
      <c r="F1142" t="s">
        <v>3445</v>
      </c>
      <c r="G1142" t="s">
        <v>3447</v>
      </c>
      <c r="H1142" t="s">
        <v>3448</v>
      </c>
      <c r="I1142" t="str">
        <f t="shared" si="52"/>
        <v>Středočeský</v>
      </c>
      <c r="J1142" t="str">
        <f t="shared" si="53"/>
        <v>Středočeský</v>
      </c>
      <c r="K1142" t="str">
        <f t="shared" si="54"/>
        <v>Střední Čechy</v>
      </c>
    </row>
    <row r="1143" spans="1:11" x14ac:dyDescent="0.25">
      <c r="A1143">
        <v>538001</v>
      </c>
      <c r="B1143" t="s">
        <v>1265</v>
      </c>
      <c r="C1143">
        <v>4103</v>
      </c>
      <c r="D1143" t="s">
        <v>1248</v>
      </c>
      <c r="E1143" t="s">
        <v>1249</v>
      </c>
      <c r="F1143" t="s">
        <v>1248</v>
      </c>
      <c r="G1143" t="s">
        <v>1250</v>
      </c>
      <c r="H1143" t="s">
        <v>1251</v>
      </c>
      <c r="I1143" t="str">
        <f t="shared" si="52"/>
        <v>Karlovarský</v>
      </c>
      <c r="J1143" t="str">
        <f t="shared" si="53"/>
        <v>Karlovarský</v>
      </c>
      <c r="K1143" t="str">
        <f t="shared" si="54"/>
        <v>Severozápad</v>
      </c>
    </row>
    <row r="1144" spans="1:11" x14ac:dyDescent="0.25">
      <c r="A1144">
        <v>538019</v>
      </c>
      <c r="B1144" t="s">
        <v>1266</v>
      </c>
      <c r="C1144">
        <v>4103</v>
      </c>
      <c r="D1144" t="s">
        <v>1248</v>
      </c>
      <c r="E1144" t="s">
        <v>1249</v>
      </c>
      <c r="F1144" t="s">
        <v>1248</v>
      </c>
      <c r="G1144" t="s">
        <v>1250</v>
      </c>
      <c r="H1144" t="s">
        <v>1251</v>
      </c>
      <c r="I1144" t="str">
        <f t="shared" si="52"/>
        <v>Karlovarský</v>
      </c>
      <c r="J1144" t="str">
        <f t="shared" si="53"/>
        <v>Karlovarský</v>
      </c>
      <c r="K1144" t="str">
        <f t="shared" si="54"/>
        <v>Severozápad</v>
      </c>
    </row>
    <row r="1145" spans="1:11" x14ac:dyDescent="0.25">
      <c r="A1145">
        <v>538027</v>
      </c>
      <c r="B1145" t="s">
        <v>1267</v>
      </c>
      <c r="C1145">
        <v>4103</v>
      </c>
      <c r="D1145" t="s">
        <v>1248</v>
      </c>
      <c r="E1145" t="s">
        <v>1249</v>
      </c>
      <c r="F1145" t="s">
        <v>1248</v>
      </c>
      <c r="G1145" t="s">
        <v>1250</v>
      </c>
      <c r="H1145" t="s">
        <v>1251</v>
      </c>
      <c r="I1145" t="str">
        <f t="shared" si="52"/>
        <v>Karlovarský</v>
      </c>
      <c r="J1145" t="str">
        <f t="shared" si="53"/>
        <v>Karlovarský</v>
      </c>
      <c r="K1145" t="str">
        <f t="shared" si="54"/>
        <v>Severozápad</v>
      </c>
    </row>
    <row r="1146" spans="1:11" x14ac:dyDescent="0.25">
      <c r="A1146">
        <v>538035</v>
      </c>
      <c r="B1146" t="s">
        <v>4031</v>
      </c>
      <c r="C1146">
        <v>2110</v>
      </c>
      <c r="D1146" t="s">
        <v>3460</v>
      </c>
      <c r="E1146" t="s">
        <v>3461</v>
      </c>
      <c r="F1146" t="s">
        <v>3460</v>
      </c>
      <c r="G1146" t="s">
        <v>3447</v>
      </c>
      <c r="H1146" t="s">
        <v>3448</v>
      </c>
      <c r="I1146" t="str">
        <f t="shared" si="52"/>
        <v>Středočeský</v>
      </c>
      <c r="J1146" t="str">
        <f t="shared" si="53"/>
        <v>Středočeský</v>
      </c>
      <c r="K1146" t="str">
        <f t="shared" si="54"/>
        <v>Střední Čechy</v>
      </c>
    </row>
    <row r="1147" spans="1:11" x14ac:dyDescent="0.25">
      <c r="A1147">
        <v>538043</v>
      </c>
      <c r="B1147" t="s">
        <v>164</v>
      </c>
      <c r="C1147">
        <v>2122</v>
      </c>
      <c r="D1147" t="s">
        <v>868</v>
      </c>
      <c r="E1147" t="s">
        <v>3451</v>
      </c>
      <c r="F1147" t="s">
        <v>3452</v>
      </c>
      <c r="G1147" t="s">
        <v>3447</v>
      </c>
      <c r="H1147" t="s">
        <v>3448</v>
      </c>
      <c r="I1147" t="str">
        <f t="shared" si="52"/>
        <v>Středočeský</v>
      </c>
      <c r="J1147" t="str">
        <f t="shared" si="53"/>
        <v>Středočeský</v>
      </c>
      <c r="K1147" t="str">
        <f t="shared" si="54"/>
        <v>Střední Čechy</v>
      </c>
    </row>
    <row r="1148" spans="1:11" x14ac:dyDescent="0.25">
      <c r="A1148">
        <v>538051</v>
      </c>
      <c r="B1148" t="s">
        <v>4032</v>
      </c>
      <c r="C1148">
        <v>2103</v>
      </c>
      <c r="D1148" t="s">
        <v>3450</v>
      </c>
      <c r="E1148" t="s">
        <v>3451</v>
      </c>
      <c r="F1148" t="s">
        <v>3452</v>
      </c>
      <c r="G1148" t="s">
        <v>3447</v>
      </c>
      <c r="H1148" t="s">
        <v>3448</v>
      </c>
      <c r="I1148" t="str">
        <f t="shared" si="52"/>
        <v>Středočeský</v>
      </c>
      <c r="J1148" t="str">
        <f t="shared" si="53"/>
        <v>Středočeský</v>
      </c>
      <c r="K1148" t="str">
        <f t="shared" si="54"/>
        <v>Střední Čechy</v>
      </c>
    </row>
    <row r="1149" spans="1:11" x14ac:dyDescent="0.25">
      <c r="A1149">
        <v>538086</v>
      </c>
      <c r="B1149" t="s">
        <v>4033</v>
      </c>
      <c r="C1149">
        <v>2103</v>
      </c>
      <c r="D1149" t="s">
        <v>3450</v>
      </c>
      <c r="E1149" t="s">
        <v>3451</v>
      </c>
      <c r="F1149" t="s">
        <v>3452</v>
      </c>
      <c r="G1149" t="s">
        <v>3447</v>
      </c>
      <c r="H1149" t="s">
        <v>3448</v>
      </c>
      <c r="I1149" t="str">
        <f t="shared" si="52"/>
        <v>Středočeský</v>
      </c>
      <c r="J1149" t="str">
        <f t="shared" si="53"/>
        <v>Středočeský</v>
      </c>
      <c r="K1149" t="str">
        <f t="shared" si="54"/>
        <v>Střední Čechy</v>
      </c>
    </row>
    <row r="1150" spans="1:11" x14ac:dyDescent="0.25">
      <c r="A1150">
        <v>538094</v>
      </c>
      <c r="B1150" t="s">
        <v>3450</v>
      </c>
      <c r="C1150">
        <v>2103</v>
      </c>
      <c r="D1150" t="s">
        <v>3450</v>
      </c>
      <c r="E1150" t="s">
        <v>3451</v>
      </c>
      <c r="F1150" t="s">
        <v>3452</v>
      </c>
      <c r="G1150" t="s">
        <v>3447</v>
      </c>
      <c r="H1150" t="s">
        <v>3448</v>
      </c>
      <c r="I1150" t="str">
        <f t="shared" si="52"/>
        <v>Středočeský</v>
      </c>
      <c r="J1150" t="str">
        <f t="shared" si="53"/>
        <v>Středočeský</v>
      </c>
      <c r="K1150" t="str">
        <f t="shared" si="54"/>
        <v>Střední Čechy</v>
      </c>
    </row>
    <row r="1151" spans="1:11" x14ac:dyDescent="0.25">
      <c r="A1151">
        <v>538108</v>
      </c>
      <c r="B1151" t="s">
        <v>4034</v>
      </c>
      <c r="C1151">
        <v>2103</v>
      </c>
      <c r="D1151" t="s">
        <v>3450</v>
      </c>
      <c r="E1151" t="s">
        <v>3451</v>
      </c>
      <c r="F1151" t="s">
        <v>3452</v>
      </c>
      <c r="G1151" t="s">
        <v>3447</v>
      </c>
      <c r="H1151" t="s">
        <v>3448</v>
      </c>
      <c r="I1151" t="str">
        <f t="shared" si="52"/>
        <v>Středočeský</v>
      </c>
      <c r="J1151" t="str">
        <f t="shared" si="53"/>
        <v>Středočeský</v>
      </c>
      <c r="K1151" t="str">
        <f t="shared" si="54"/>
        <v>Střední Čechy</v>
      </c>
    </row>
    <row r="1152" spans="1:11" x14ac:dyDescent="0.25">
      <c r="A1152">
        <v>538116</v>
      </c>
      <c r="B1152" t="s">
        <v>1268</v>
      </c>
      <c r="C1152">
        <v>4103</v>
      </c>
      <c r="D1152" t="s">
        <v>1248</v>
      </c>
      <c r="E1152" t="s">
        <v>1249</v>
      </c>
      <c r="F1152" t="s">
        <v>1248</v>
      </c>
      <c r="G1152" t="s">
        <v>1250</v>
      </c>
      <c r="H1152" t="s">
        <v>1251</v>
      </c>
      <c r="I1152" t="str">
        <f t="shared" si="52"/>
        <v>Karlovarský</v>
      </c>
      <c r="J1152" t="str">
        <f t="shared" si="53"/>
        <v>Karlovarský</v>
      </c>
      <c r="K1152" t="str">
        <f t="shared" si="54"/>
        <v>Severozápad</v>
      </c>
    </row>
    <row r="1153" spans="1:11" x14ac:dyDescent="0.25">
      <c r="A1153">
        <v>538132</v>
      </c>
      <c r="B1153" t="s">
        <v>4035</v>
      </c>
      <c r="C1153">
        <v>2103</v>
      </c>
      <c r="D1153" t="s">
        <v>3450</v>
      </c>
      <c r="E1153" t="s">
        <v>3451</v>
      </c>
      <c r="F1153" t="s">
        <v>3452</v>
      </c>
      <c r="G1153" t="s">
        <v>3447</v>
      </c>
      <c r="H1153" t="s">
        <v>3448</v>
      </c>
      <c r="I1153" t="str">
        <f t="shared" si="52"/>
        <v>Středočeský</v>
      </c>
      <c r="J1153" t="str">
        <f t="shared" si="53"/>
        <v>Středočeský</v>
      </c>
      <c r="K1153" t="str">
        <f t="shared" si="54"/>
        <v>Střední Čechy</v>
      </c>
    </row>
    <row r="1154" spans="1:11" x14ac:dyDescent="0.25">
      <c r="A1154">
        <v>538141</v>
      </c>
      <c r="B1154" t="s">
        <v>4036</v>
      </c>
      <c r="C1154">
        <v>2122</v>
      </c>
      <c r="D1154" t="s">
        <v>868</v>
      </c>
      <c r="E1154" t="s">
        <v>3451</v>
      </c>
      <c r="F1154" t="s">
        <v>3452</v>
      </c>
      <c r="G1154" t="s">
        <v>3447</v>
      </c>
      <c r="H1154" t="s">
        <v>3448</v>
      </c>
      <c r="I1154" t="str">
        <f t="shared" si="52"/>
        <v>Středočeský</v>
      </c>
      <c r="J1154" t="str">
        <f t="shared" si="53"/>
        <v>Středočeský</v>
      </c>
      <c r="K1154" t="str">
        <f t="shared" si="54"/>
        <v>Střední Čechy</v>
      </c>
    </row>
    <row r="1155" spans="1:11" x14ac:dyDescent="0.25">
      <c r="A1155">
        <v>538159</v>
      </c>
      <c r="B1155" t="s">
        <v>527</v>
      </c>
      <c r="C1155">
        <v>4106</v>
      </c>
      <c r="D1155" t="s">
        <v>1253</v>
      </c>
      <c r="E1155" t="s">
        <v>1249</v>
      </c>
      <c r="F1155" t="s">
        <v>1248</v>
      </c>
      <c r="G1155" t="s">
        <v>1250</v>
      </c>
      <c r="H1155" t="s">
        <v>1251</v>
      </c>
      <c r="I1155" t="str">
        <f t="shared" si="52"/>
        <v>Karlovarský</v>
      </c>
      <c r="J1155" t="str">
        <f t="shared" si="53"/>
        <v>Karlovarský</v>
      </c>
      <c r="K1155" t="str">
        <f t="shared" si="54"/>
        <v>Severozápad</v>
      </c>
    </row>
    <row r="1156" spans="1:11" x14ac:dyDescent="0.25">
      <c r="A1156">
        <v>538167</v>
      </c>
      <c r="B1156" t="s">
        <v>4037</v>
      </c>
      <c r="C1156">
        <v>2122</v>
      </c>
      <c r="D1156" t="s">
        <v>868</v>
      </c>
      <c r="E1156" t="s">
        <v>3451</v>
      </c>
      <c r="F1156" t="s">
        <v>3452</v>
      </c>
      <c r="G1156" t="s">
        <v>3447</v>
      </c>
      <c r="H1156" t="s">
        <v>3448</v>
      </c>
      <c r="I1156" t="str">
        <f t="shared" ref="I1156:I1219" si="55">LEFT(H1156, FIND(" ", H1156 &amp; " ") - 1)</f>
        <v>Středočeský</v>
      </c>
      <c r="J1156" t="str">
        <f t="shared" ref="J1156:J1219" si="56">IF(LEFT(H1156,4)="Kraj", MID(H1156, FIND(" ", H1156)+1, LEN(H1156) - FIND(" ", H1156)), LEFT(H1156, FIND(" ", H1156 &amp; " ") - 1))</f>
        <v>Středočeský</v>
      </c>
      <c r="K1156" t="str">
        <f t="shared" ref="K1156:K1219" si="57">_xlfn.XLOOKUP(H1156,$N$33:$N$46,$M$33:$M$46)</f>
        <v>Střední Čechy</v>
      </c>
    </row>
    <row r="1157" spans="1:11" x14ac:dyDescent="0.25">
      <c r="A1157">
        <v>538183</v>
      </c>
      <c r="B1157" t="s">
        <v>3038</v>
      </c>
      <c r="C1157">
        <v>3208</v>
      </c>
      <c r="D1157" t="s">
        <v>3028</v>
      </c>
      <c r="E1157" t="s">
        <v>3029</v>
      </c>
      <c r="F1157" t="s">
        <v>3030</v>
      </c>
      <c r="G1157" t="s">
        <v>3012</v>
      </c>
      <c r="H1157" t="s">
        <v>3013</v>
      </c>
      <c r="I1157" t="str">
        <f t="shared" si="55"/>
        <v>Plzeňský</v>
      </c>
      <c r="J1157" t="str">
        <f t="shared" si="56"/>
        <v>Plzeňský</v>
      </c>
      <c r="K1157" t="str">
        <f t="shared" si="57"/>
        <v>Jihozápad</v>
      </c>
    </row>
    <row r="1158" spans="1:11" x14ac:dyDescent="0.25">
      <c r="A1158">
        <v>538191</v>
      </c>
      <c r="B1158" t="s">
        <v>4038</v>
      </c>
      <c r="C1158">
        <v>2103</v>
      </c>
      <c r="D1158" t="s">
        <v>3450</v>
      </c>
      <c r="E1158" t="s">
        <v>3451</v>
      </c>
      <c r="F1158" t="s">
        <v>3452</v>
      </c>
      <c r="G1158" t="s">
        <v>3447</v>
      </c>
      <c r="H1158" t="s">
        <v>3448</v>
      </c>
      <c r="I1158" t="str">
        <f t="shared" si="55"/>
        <v>Středočeský</v>
      </c>
      <c r="J1158" t="str">
        <f t="shared" si="56"/>
        <v>Středočeský</v>
      </c>
      <c r="K1158" t="str">
        <f t="shared" si="57"/>
        <v>Střední Čechy</v>
      </c>
    </row>
    <row r="1159" spans="1:11" x14ac:dyDescent="0.25">
      <c r="A1159">
        <v>538221</v>
      </c>
      <c r="B1159" t="s">
        <v>4039</v>
      </c>
      <c r="C1159">
        <v>2103</v>
      </c>
      <c r="D1159" t="s">
        <v>3450</v>
      </c>
      <c r="E1159" t="s">
        <v>3451</v>
      </c>
      <c r="F1159" t="s">
        <v>3452</v>
      </c>
      <c r="G1159" t="s">
        <v>3447</v>
      </c>
      <c r="H1159" t="s">
        <v>3448</v>
      </c>
      <c r="I1159" t="str">
        <f t="shared" si="55"/>
        <v>Středočeský</v>
      </c>
      <c r="J1159" t="str">
        <f t="shared" si="56"/>
        <v>Středočeský</v>
      </c>
      <c r="K1159" t="str">
        <f t="shared" si="57"/>
        <v>Střední Čechy</v>
      </c>
    </row>
    <row r="1160" spans="1:11" x14ac:dyDescent="0.25">
      <c r="A1160">
        <v>538230</v>
      </c>
      <c r="B1160" t="s">
        <v>4040</v>
      </c>
      <c r="C1160">
        <v>2103</v>
      </c>
      <c r="D1160" t="s">
        <v>3450</v>
      </c>
      <c r="E1160" t="s">
        <v>3451</v>
      </c>
      <c r="F1160" t="s">
        <v>3452</v>
      </c>
      <c r="G1160" t="s">
        <v>3447</v>
      </c>
      <c r="H1160" t="s">
        <v>3448</v>
      </c>
      <c r="I1160" t="str">
        <f t="shared" si="55"/>
        <v>Středočeský</v>
      </c>
      <c r="J1160" t="str">
        <f t="shared" si="56"/>
        <v>Středočeský</v>
      </c>
      <c r="K1160" t="str">
        <f t="shared" si="57"/>
        <v>Střední Čechy</v>
      </c>
    </row>
    <row r="1161" spans="1:11" x14ac:dyDescent="0.25">
      <c r="A1161">
        <v>538248</v>
      </c>
      <c r="B1161" t="s">
        <v>4041</v>
      </c>
      <c r="C1161">
        <v>2122</v>
      </c>
      <c r="D1161" t="s">
        <v>868</v>
      </c>
      <c r="E1161" t="s">
        <v>3451</v>
      </c>
      <c r="F1161" t="s">
        <v>3452</v>
      </c>
      <c r="G1161" t="s">
        <v>3447</v>
      </c>
      <c r="H1161" t="s">
        <v>3448</v>
      </c>
      <c r="I1161" t="str">
        <f t="shared" si="55"/>
        <v>Středočeský</v>
      </c>
      <c r="J1161" t="str">
        <f t="shared" si="56"/>
        <v>Středočeský</v>
      </c>
      <c r="K1161" t="str">
        <f t="shared" si="57"/>
        <v>Střední Čechy</v>
      </c>
    </row>
    <row r="1162" spans="1:11" x14ac:dyDescent="0.25">
      <c r="A1162">
        <v>538256</v>
      </c>
      <c r="B1162" t="s">
        <v>355</v>
      </c>
      <c r="C1162">
        <v>2103</v>
      </c>
      <c r="D1162" t="s">
        <v>3450</v>
      </c>
      <c r="E1162" t="s">
        <v>3451</v>
      </c>
      <c r="F1162" t="s">
        <v>3452</v>
      </c>
      <c r="G1162" t="s">
        <v>3447</v>
      </c>
      <c r="H1162" t="s">
        <v>3448</v>
      </c>
      <c r="I1162" t="str">
        <f t="shared" si="55"/>
        <v>Středočeský</v>
      </c>
      <c r="J1162" t="str">
        <f t="shared" si="56"/>
        <v>Středočeský</v>
      </c>
      <c r="K1162" t="str">
        <f t="shared" si="57"/>
        <v>Střední Čechy</v>
      </c>
    </row>
    <row r="1163" spans="1:11" x14ac:dyDescent="0.25">
      <c r="A1163">
        <v>538264</v>
      </c>
      <c r="B1163" t="s">
        <v>4042</v>
      </c>
      <c r="C1163">
        <v>2103</v>
      </c>
      <c r="D1163" t="s">
        <v>3450</v>
      </c>
      <c r="E1163" t="s">
        <v>3451</v>
      </c>
      <c r="F1163" t="s">
        <v>3452</v>
      </c>
      <c r="G1163" t="s">
        <v>3447</v>
      </c>
      <c r="H1163" t="s">
        <v>3448</v>
      </c>
      <c r="I1163" t="str">
        <f t="shared" si="55"/>
        <v>Středočeský</v>
      </c>
      <c r="J1163" t="str">
        <f t="shared" si="56"/>
        <v>Středočeský</v>
      </c>
      <c r="K1163" t="str">
        <f t="shared" si="57"/>
        <v>Střední Čechy</v>
      </c>
    </row>
    <row r="1164" spans="1:11" x14ac:dyDescent="0.25">
      <c r="A1164">
        <v>538272</v>
      </c>
      <c r="B1164" t="s">
        <v>4043</v>
      </c>
      <c r="C1164">
        <v>2103</v>
      </c>
      <c r="D1164" t="s">
        <v>3450</v>
      </c>
      <c r="E1164" t="s">
        <v>3451</v>
      </c>
      <c r="F1164" t="s">
        <v>3452</v>
      </c>
      <c r="G1164" t="s">
        <v>3447</v>
      </c>
      <c r="H1164" t="s">
        <v>3448</v>
      </c>
      <c r="I1164" t="str">
        <f t="shared" si="55"/>
        <v>Středočeský</v>
      </c>
      <c r="J1164" t="str">
        <f t="shared" si="56"/>
        <v>Středočeský</v>
      </c>
      <c r="K1164" t="str">
        <f t="shared" si="57"/>
        <v>Střední Čechy</v>
      </c>
    </row>
    <row r="1165" spans="1:11" x14ac:dyDescent="0.25">
      <c r="A1165">
        <v>538281</v>
      </c>
      <c r="B1165" t="s">
        <v>4044</v>
      </c>
      <c r="C1165">
        <v>2122</v>
      </c>
      <c r="D1165" t="s">
        <v>868</v>
      </c>
      <c r="E1165" t="s">
        <v>3451</v>
      </c>
      <c r="F1165" t="s">
        <v>3452</v>
      </c>
      <c r="G1165" t="s">
        <v>3447</v>
      </c>
      <c r="H1165" t="s">
        <v>3448</v>
      </c>
      <c r="I1165" t="str">
        <f t="shared" si="55"/>
        <v>Středočeský</v>
      </c>
      <c r="J1165" t="str">
        <f t="shared" si="56"/>
        <v>Středočeský</v>
      </c>
      <c r="K1165" t="str">
        <f t="shared" si="57"/>
        <v>Střední Čechy</v>
      </c>
    </row>
    <row r="1166" spans="1:11" x14ac:dyDescent="0.25">
      <c r="A1166">
        <v>538299</v>
      </c>
      <c r="B1166" t="s">
        <v>4045</v>
      </c>
      <c r="C1166">
        <v>2122</v>
      </c>
      <c r="D1166" t="s">
        <v>868</v>
      </c>
      <c r="E1166" t="s">
        <v>3451</v>
      </c>
      <c r="F1166" t="s">
        <v>3452</v>
      </c>
      <c r="G1166" t="s">
        <v>3447</v>
      </c>
      <c r="H1166" t="s">
        <v>3448</v>
      </c>
      <c r="I1166" t="str">
        <f t="shared" si="55"/>
        <v>Středočeský</v>
      </c>
      <c r="J1166" t="str">
        <f t="shared" si="56"/>
        <v>Středočeský</v>
      </c>
      <c r="K1166" t="str">
        <f t="shared" si="57"/>
        <v>Střední Čechy</v>
      </c>
    </row>
    <row r="1167" spans="1:11" x14ac:dyDescent="0.25">
      <c r="A1167">
        <v>538311</v>
      </c>
      <c r="B1167" t="s">
        <v>4046</v>
      </c>
      <c r="C1167">
        <v>2103</v>
      </c>
      <c r="D1167" t="s">
        <v>3450</v>
      </c>
      <c r="E1167" t="s">
        <v>3451</v>
      </c>
      <c r="F1167" t="s">
        <v>3452</v>
      </c>
      <c r="G1167" t="s">
        <v>3447</v>
      </c>
      <c r="H1167" t="s">
        <v>3448</v>
      </c>
      <c r="I1167" t="str">
        <f t="shared" si="55"/>
        <v>Středočeský</v>
      </c>
      <c r="J1167" t="str">
        <f t="shared" si="56"/>
        <v>Středočeský</v>
      </c>
      <c r="K1167" t="str">
        <f t="shared" si="57"/>
        <v>Střední Čechy</v>
      </c>
    </row>
    <row r="1168" spans="1:11" x14ac:dyDescent="0.25">
      <c r="A1168">
        <v>538329</v>
      </c>
      <c r="B1168" t="s">
        <v>4047</v>
      </c>
      <c r="C1168">
        <v>2103</v>
      </c>
      <c r="D1168" t="s">
        <v>3450</v>
      </c>
      <c r="E1168" t="s">
        <v>3451</v>
      </c>
      <c r="F1168" t="s">
        <v>3452</v>
      </c>
      <c r="G1168" t="s">
        <v>3447</v>
      </c>
      <c r="H1168" t="s">
        <v>3448</v>
      </c>
      <c r="I1168" t="str">
        <f t="shared" si="55"/>
        <v>Středočeský</v>
      </c>
      <c r="J1168" t="str">
        <f t="shared" si="56"/>
        <v>Středočeský</v>
      </c>
      <c r="K1168" t="str">
        <f t="shared" si="57"/>
        <v>Střední Čechy</v>
      </c>
    </row>
    <row r="1169" spans="1:11" x14ac:dyDescent="0.25">
      <c r="A1169">
        <v>538337</v>
      </c>
      <c r="B1169" t="s">
        <v>1269</v>
      </c>
      <c r="C1169">
        <v>4107</v>
      </c>
      <c r="D1169" t="s">
        <v>1257</v>
      </c>
      <c r="E1169" t="s">
        <v>1258</v>
      </c>
      <c r="F1169" t="s">
        <v>1257</v>
      </c>
      <c r="G1169" t="s">
        <v>1250</v>
      </c>
      <c r="H1169" t="s">
        <v>1251</v>
      </c>
      <c r="I1169" t="str">
        <f t="shared" si="55"/>
        <v>Karlovarský</v>
      </c>
      <c r="J1169" t="str">
        <f t="shared" si="56"/>
        <v>Karlovarský</v>
      </c>
      <c r="K1169" t="str">
        <f t="shared" si="57"/>
        <v>Severozápad</v>
      </c>
    </row>
    <row r="1170" spans="1:11" x14ac:dyDescent="0.25">
      <c r="A1170">
        <v>538345</v>
      </c>
      <c r="B1170" t="s">
        <v>4048</v>
      </c>
      <c r="C1170">
        <v>2117</v>
      </c>
      <c r="D1170" t="s">
        <v>3647</v>
      </c>
      <c r="E1170" t="s">
        <v>3504</v>
      </c>
      <c r="F1170" t="s">
        <v>3503</v>
      </c>
      <c r="G1170" t="s">
        <v>3447</v>
      </c>
      <c r="H1170" t="s">
        <v>3448</v>
      </c>
      <c r="I1170" t="str">
        <f t="shared" si="55"/>
        <v>Středočeský</v>
      </c>
      <c r="J1170" t="str">
        <f t="shared" si="56"/>
        <v>Středočeský</v>
      </c>
      <c r="K1170" t="str">
        <f t="shared" si="57"/>
        <v>Střední Čechy</v>
      </c>
    </row>
    <row r="1171" spans="1:11" x14ac:dyDescent="0.25">
      <c r="A1171">
        <v>538370</v>
      </c>
      <c r="B1171" t="s">
        <v>4049</v>
      </c>
      <c r="C1171">
        <v>2122</v>
      </c>
      <c r="D1171" t="s">
        <v>868</v>
      </c>
      <c r="E1171" t="s">
        <v>3451</v>
      </c>
      <c r="F1171" t="s">
        <v>3452</v>
      </c>
      <c r="G1171" t="s">
        <v>3447</v>
      </c>
      <c r="H1171" t="s">
        <v>3448</v>
      </c>
      <c r="I1171" t="str">
        <f t="shared" si="55"/>
        <v>Středočeský</v>
      </c>
      <c r="J1171" t="str">
        <f t="shared" si="56"/>
        <v>Středočeský</v>
      </c>
      <c r="K1171" t="str">
        <f t="shared" si="57"/>
        <v>Střední Čechy</v>
      </c>
    </row>
    <row r="1172" spans="1:11" x14ac:dyDescent="0.25">
      <c r="A1172">
        <v>538396</v>
      </c>
      <c r="B1172" t="s">
        <v>1270</v>
      </c>
      <c r="C1172">
        <v>4107</v>
      </c>
      <c r="D1172" t="s">
        <v>1257</v>
      </c>
      <c r="E1172" t="s">
        <v>1258</v>
      </c>
      <c r="F1172" t="s">
        <v>1257</v>
      </c>
      <c r="G1172" t="s">
        <v>1250</v>
      </c>
      <c r="H1172" t="s">
        <v>1251</v>
      </c>
      <c r="I1172" t="str">
        <f t="shared" si="55"/>
        <v>Karlovarský</v>
      </c>
      <c r="J1172" t="str">
        <f t="shared" si="56"/>
        <v>Karlovarský</v>
      </c>
      <c r="K1172" t="str">
        <f t="shared" si="57"/>
        <v>Severozápad</v>
      </c>
    </row>
    <row r="1173" spans="1:11" x14ac:dyDescent="0.25">
      <c r="A1173">
        <v>538418</v>
      </c>
      <c r="B1173" t="s">
        <v>4050</v>
      </c>
      <c r="C1173">
        <v>2122</v>
      </c>
      <c r="D1173" t="s">
        <v>868</v>
      </c>
      <c r="E1173" t="s">
        <v>3451</v>
      </c>
      <c r="F1173" t="s">
        <v>3452</v>
      </c>
      <c r="G1173" t="s">
        <v>3447</v>
      </c>
      <c r="H1173" t="s">
        <v>3448</v>
      </c>
      <c r="I1173" t="str">
        <f t="shared" si="55"/>
        <v>Středočeský</v>
      </c>
      <c r="J1173" t="str">
        <f t="shared" si="56"/>
        <v>Středočeský</v>
      </c>
      <c r="K1173" t="str">
        <f t="shared" si="57"/>
        <v>Střední Čechy</v>
      </c>
    </row>
    <row r="1174" spans="1:11" x14ac:dyDescent="0.25">
      <c r="A1174">
        <v>538426</v>
      </c>
      <c r="B1174" t="s">
        <v>713</v>
      </c>
      <c r="C1174">
        <v>2122</v>
      </c>
      <c r="D1174" t="s">
        <v>868</v>
      </c>
      <c r="E1174" t="s">
        <v>3451</v>
      </c>
      <c r="F1174" t="s">
        <v>3452</v>
      </c>
      <c r="G1174" t="s">
        <v>3447</v>
      </c>
      <c r="H1174" t="s">
        <v>3448</v>
      </c>
      <c r="I1174" t="str">
        <f t="shared" si="55"/>
        <v>Středočeský</v>
      </c>
      <c r="J1174" t="str">
        <f t="shared" si="56"/>
        <v>Středočeský</v>
      </c>
      <c r="K1174" t="str">
        <f t="shared" si="57"/>
        <v>Střední Čechy</v>
      </c>
    </row>
    <row r="1175" spans="1:11" x14ac:dyDescent="0.25">
      <c r="A1175">
        <v>538434</v>
      </c>
      <c r="B1175" t="s">
        <v>1271</v>
      </c>
      <c r="C1175">
        <v>4107</v>
      </c>
      <c r="D1175" t="s">
        <v>1257</v>
      </c>
      <c r="E1175" t="s">
        <v>1258</v>
      </c>
      <c r="F1175" t="s">
        <v>1257</v>
      </c>
      <c r="G1175" t="s">
        <v>1250</v>
      </c>
      <c r="H1175" t="s">
        <v>1251</v>
      </c>
      <c r="I1175" t="str">
        <f t="shared" si="55"/>
        <v>Karlovarský</v>
      </c>
      <c r="J1175" t="str">
        <f t="shared" si="56"/>
        <v>Karlovarský</v>
      </c>
      <c r="K1175" t="str">
        <f t="shared" si="57"/>
        <v>Severozápad</v>
      </c>
    </row>
    <row r="1176" spans="1:11" x14ac:dyDescent="0.25">
      <c r="A1176">
        <v>538442</v>
      </c>
      <c r="B1176" t="s">
        <v>4051</v>
      </c>
      <c r="C1176">
        <v>2103</v>
      </c>
      <c r="D1176" t="s">
        <v>3450</v>
      </c>
      <c r="E1176" t="s">
        <v>3451</v>
      </c>
      <c r="F1176" t="s">
        <v>3452</v>
      </c>
      <c r="G1176" t="s">
        <v>3447</v>
      </c>
      <c r="H1176" t="s">
        <v>3448</v>
      </c>
      <c r="I1176" t="str">
        <f t="shared" si="55"/>
        <v>Středočeský</v>
      </c>
      <c r="J1176" t="str">
        <f t="shared" si="56"/>
        <v>Středočeský</v>
      </c>
      <c r="K1176" t="str">
        <f t="shared" si="57"/>
        <v>Střední Čechy</v>
      </c>
    </row>
    <row r="1177" spans="1:11" x14ac:dyDescent="0.25">
      <c r="A1177">
        <v>538451</v>
      </c>
      <c r="B1177" t="s">
        <v>4052</v>
      </c>
      <c r="C1177">
        <v>2122</v>
      </c>
      <c r="D1177" t="s">
        <v>868</v>
      </c>
      <c r="E1177" t="s">
        <v>3451</v>
      </c>
      <c r="F1177" t="s">
        <v>3452</v>
      </c>
      <c r="G1177" t="s">
        <v>3447</v>
      </c>
      <c r="H1177" t="s">
        <v>3448</v>
      </c>
      <c r="I1177" t="str">
        <f t="shared" si="55"/>
        <v>Středočeský</v>
      </c>
      <c r="J1177" t="str">
        <f t="shared" si="56"/>
        <v>Středočeský</v>
      </c>
      <c r="K1177" t="str">
        <f t="shared" si="57"/>
        <v>Střední Čechy</v>
      </c>
    </row>
    <row r="1178" spans="1:11" x14ac:dyDescent="0.25">
      <c r="A1178">
        <v>538469</v>
      </c>
      <c r="B1178" t="s">
        <v>4053</v>
      </c>
      <c r="C1178">
        <v>2103</v>
      </c>
      <c r="D1178" t="s">
        <v>3450</v>
      </c>
      <c r="E1178" t="s">
        <v>3451</v>
      </c>
      <c r="F1178" t="s">
        <v>3452</v>
      </c>
      <c r="G1178" t="s">
        <v>3447</v>
      </c>
      <c r="H1178" t="s">
        <v>3448</v>
      </c>
      <c r="I1178" t="str">
        <f t="shared" si="55"/>
        <v>Středočeský</v>
      </c>
      <c r="J1178" t="str">
        <f t="shared" si="56"/>
        <v>Středočeský</v>
      </c>
      <c r="K1178" t="str">
        <f t="shared" si="57"/>
        <v>Střední Čechy</v>
      </c>
    </row>
    <row r="1179" spans="1:11" x14ac:dyDescent="0.25">
      <c r="A1179">
        <v>538477</v>
      </c>
      <c r="B1179" t="s">
        <v>4054</v>
      </c>
      <c r="C1179">
        <v>2103</v>
      </c>
      <c r="D1179" t="s">
        <v>3450</v>
      </c>
      <c r="E1179" t="s">
        <v>3451</v>
      </c>
      <c r="F1179" t="s">
        <v>3452</v>
      </c>
      <c r="G1179" t="s">
        <v>3447</v>
      </c>
      <c r="H1179" t="s">
        <v>3448</v>
      </c>
      <c r="I1179" t="str">
        <f t="shared" si="55"/>
        <v>Středočeský</v>
      </c>
      <c r="J1179" t="str">
        <f t="shared" si="56"/>
        <v>Středočeský</v>
      </c>
      <c r="K1179" t="str">
        <f t="shared" si="57"/>
        <v>Střední Čechy</v>
      </c>
    </row>
    <row r="1180" spans="1:11" x14ac:dyDescent="0.25">
      <c r="A1180">
        <v>538485</v>
      </c>
      <c r="B1180" t="s">
        <v>4055</v>
      </c>
      <c r="C1180">
        <v>2122</v>
      </c>
      <c r="D1180" t="s">
        <v>868</v>
      </c>
      <c r="E1180" t="s">
        <v>3451</v>
      </c>
      <c r="F1180" t="s">
        <v>3452</v>
      </c>
      <c r="G1180" t="s">
        <v>3447</v>
      </c>
      <c r="H1180" t="s">
        <v>3448</v>
      </c>
      <c r="I1180" t="str">
        <f t="shared" si="55"/>
        <v>Středočeský</v>
      </c>
      <c r="J1180" t="str">
        <f t="shared" si="56"/>
        <v>Středočeský</v>
      </c>
      <c r="K1180" t="str">
        <f t="shared" si="57"/>
        <v>Střední Čechy</v>
      </c>
    </row>
    <row r="1181" spans="1:11" x14ac:dyDescent="0.25">
      <c r="A1181">
        <v>538493</v>
      </c>
      <c r="B1181" t="s">
        <v>3538</v>
      </c>
      <c r="C1181">
        <v>2122</v>
      </c>
      <c r="D1181" t="s">
        <v>868</v>
      </c>
      <c r="E1181" t="s">
        <v>3451</v>
      </c>
      <c r="F1181" t="s">
        <v>3452</v>
      </c>
      <c r="G1181" t="s">
        <v>3447</v>
      </c>
      <c r="H1181" t="s">
        <v>3448</v>
      </c>
      <c r="I1181" t="str">
        <f t="shared" si="55"/>
        <v>Středočeský</v>
      </c>
      <c r="J1181" t="str">
        <f t="shared" si="56"/>
        <v>Středočeský</v>
      </c>
      <c r="K1181" t="str">
        <f t="shared" si="57"/>
        <v>Střední Čechy</v>
      </c>
    </row>
    <row r="1182" spans="1:11" x14ac:dyDescent="0.25">
      <c r="A1182">
        <v>538507</v>
      </c>
      <c r="B1182" t="s">
        <v>4056</v>
      </c>
      <c r="C1182">
        <v>2103</v>
      </c>
      <c r="D1182" t="s">
        <v>3450</v>
      </c>
      <c r="E1182" t="s">
        <v>3451</v>
      </c>
      <c r="F1182" t="s">
        <v>3452</v>
      </c>
      <c r="G1182" t="s">
        <v>3447</v>
      </c>
      <c r="H1182" t="s">
        <v>3448</v>
      </c>
      <c r="I1182" t="str">
        <f t="shared" si="55"/>
        <v>Středočeský</v>
      </c>
      <c r="J1182" t="str">
        <f t="shared" si="56"/>
        <v>Středočeský</v>
      </c>
      <c r="K1182" t="str">
        <f t="shared" si="57"/>
        <v>Střední Čechy</v>
      </c>
    </row>
    <row r="1183" spans="1:11" x14ac:dyDescent="0.25">
      <c r="A1183">
        <v>538515</v>
      </c>
      <c r="B1183" t="s">
        <v>4057</v>
      </c>
      <c r="C1183">
        <v>2103</v>
      </c>
      <c r="D1183" t="s">
        <v>3450</v>
      </c>
      <c r="E1183" t="s">
        <v>3451</v>
      </c>
      <c r="F1183" t="s">
        <v>3452</v>
      </c>
      <c r="G1183" t="s">
        <v>3447</v>
      </c>
      <c r="H1183" t="s">
        <v>3448</v>
      </c>
      <c r="I1183" t="str">
        <f t="shared" si="55"/>
        <v>Středočeský</v>
      </c>
      <c r="J1183" t="str">
        <f t="shared" si="56"/>
        <v>Středočeský</v>
      </c>
      <c r="K1183" t="str">
        <f t="shared" si="57"/>
        <v>Střední Čechy</v>
      </c>
    </row>
    <row r="1184" spans="1:11" x14ac:dyDescent="0.25">
      <c r="A1184">
        <v>538523</v>
      </c>
      <c r="B1184" t="s">
        <v>4058</v>
      </c>
      <c r="C1184">
        <v>2122</v>
      </c>
      <c r="D1184" t="s">
        <v>868</v>
      </c>
      <c r="E1184" t="s">
        <v>3451</v>
      </c>
      <c r="F1184" t="s">
        <v>3452</v>
      </c>
      <c r="G1184" t="s">
        <v>3447</v>
      </c>
      <c r="H1184" t="s">
        <v>3448</v>
      </c>
      <c r="I1184" t="str">
        <f t="shared" si="55"/>
        <v>Středočeský</v>
      </c>
      <c r="J1184" t="str">
        <f t="shared" si="56"/>
        <v>Středočeský</v>
      </c>
      <c r="K1184" t="str">
        <f t="shared" si="57"/>
        <v>Střední Čechy</v>
      </c>
    </row>
    <row r="1185" spans="1:11" x14ac:dyDescent="0.25">
      <c r="A1185">
        <v>538540</v>
      </c>
      <c r="B1185" t="s">
        <v>4059</v>
      </c>
      <c r="C1185">
        <v>2103</v>
      </c>
      <c r="D1185" t="s">
        <v>3450</v>
      </c>
      <c r="E1185" t="s">
        <v>3451</v>
      </c>
      <c r="F1185" t="s">
        <v>3452</v>
      </c>
      <c r="G1185" t="s">
        <v>3447</v>
      </c>
      <c r="H1185" t="s">
        <v>3448</v>
      </c>
      <c r="I1185" t="str">
        <f t="shared" si="55"/>
        <v>Středočeský</v>
      </c>
      <c r="J1185" t="str">
        <f t="shared" si="56"/>
        <v>Středočeský</v>
      </c>
      <c r="K1185" t="str">
        <f t="shared" si="57"/>
        <v>Střední Čechy</v>
      </c>
    </row>
    <row r="1186" spans="1:11" x14ac:dyDescent="0.25">
      <c r="A1186">
        <v>538558</v>
      </c>
      <c r="B1186" t="s">
        <v>44</v>
      </c>
      <c r="C1186">
        <v>2103</v>
      </c>
      <c r="D1186" t="s">
        <v>3450</v>
      </c>
      <c r="E1186" t="s">
        <v>3451</v>
      </c>
      <c r="F1186" t="s">
        <v>3452</v>
      </c>
      <c r="G1186" t="s">
        <v>3447</v>
      </c>
      <c r="H1186" t="s">
        <v>3448</v>
      </c>
      <c r="I1186" t="str">
        <f t="shared" si="55"/>
        <v>Středočeský</v>
      </c>
      <c r="J1186" t="str">
        <f t="shared" si="56"/>
        <v>Středočeský</v>
      </c>
      <c r="K1186" t="str">
        <f t="shared" si="57"/>
        <v>Střední Čechy</v>
      </c>
    </row>
    <row r="1187" spans="1:11" x14ac:dyDescent="0.25">
      <c r="A1187">
        <v>538566</v>
      </c>
      <c r="B1187" t="s">
        <v>4060</v>
      </c>
      <c r="C1187">
        <v>2103</v>
      </c>
      <c r="D1187" t="s">
        <v>3450</v>
      </c>
      <c r="E1187" t="s">
        <v>3451</v>
      </c>
      <c r="F1187" t="s">
        <v>3452</v>
      </c>
      <c r="G1187" t="s">
        <v>3447</v>
      </c>
      <c r="H1187" t="s">
        <v>3448</v>
      </c>
      <c r="I1187" t="str">
        <f t="shared" si="55"/>
        <v>Středočeský</v>
      </c>
      <c r="J1187" t="str">
        <f t="shared" si="56"/>
        <v>Středočeský</v>
      </c>
      <c r="K1187" t="str">
        <f t="shared" si="57"/>
        <v>Střední Čechy</v>
      </c>
    </row>
    <row r="1188" spans="1:11" x14ac:dyDescent="0.25">
      <c r="A1188">
        <v>538574</v>
      </c>
      <c r="B1188" t="s">
        <v>4061</v>
      </c>
      <c r="C1188">
        <v>2103</v>
      </c>
      <c r="D1188" t="s">
        <v>3450</v>
      </c>
      <c r="E1188" t="s">
        <v>3451</v>
      </c>
      <c r="F1188" t="s">
        <v>3452</v>
      </c>
      <c r="G1188" t="s">
        <v>3447</v>
      </c>
      <c r="H1188" t="s">
        <v>3448</v>
      </c>
      <c r="I1188" t="str">
        <f t="shared" si="55"/>
        <v>Středočeský</v>
      </c>
      <c r="J1188" t="str">
        <f t="shared" si="56"/>
        <v>Středočeský</v>
      </c>
      <c r="K1188" t="str">
        <f t="shared" si="57"/>
        <v>Střední Čechy</v>
      </c>
    </row>
    <row r="1189" spans="1:11" x14ac:dyDescent="0.25">
      <c r="A1189">
        <v>538582</v>
      </c>
      <c r="B1189" t="s">
        <v>4062</v>
      </c>
      <c r="C1189">
        <v>2122</v>
      </c>
      <c r="D1189" t="s">
        <v>868</v>
      </c>
      <c r="E1189" t="s">
        <v>3451</v>
      </c>
      <c r="F1189" t="s">
        <v>3452</v>
      </c>
      <c r="G1189" t="s">
        <v>3447</v>
      </c>
      <c r="H1189" t="s">
        <v>3448</v>
      </c>
      <c r="I1189" t="str">
        <f t="shared" si="55"/>
        <v>Středočeský</v>
      </c>
      <c r="J1189" t="str">
        <f t="shared" si="56"/>
        <v>Středočeský</v>
      </c>
      <c r="K1189" t="str">
        <f t="shared" si="57"/>
        <v>Střední Čechy</v>
      </c>
    </row>
    <row r="1190" spans="1:11" x14ac:dyDescent="0.25">
      <c r="A1190">
        <v>538591</v>
      </c>
      <c r="B1190" t="s">
        <v>1272</v>
      </c>
      <c r="C1190">
        <v>4107</v>
      </c>
      <c r="D1190" t="s">
        <v>1257</v>
      </c>
      <c r="E1190" t="s">
        <v>1258</v>
      </c>
      <c r="F1190" t="s">
        <v>1257</v>
      </c>
      <c r="G1190" t="s">
        <v>1250</v>
      </c>
      <c r="H1190" t="s">
        <v>1251</v>
      </c>
      <c r="I1190" t="str">
        <f t="shared" si="55"/>
        <v>Karlovarský</v>
      </c>
      <c r="J1190" t="str">
        <f t="shared" si="56"/>
        <v>Karlovarský</v>
      </c>
      <c r="K1190" t="str">
        <f t="shared" si="57"/>
        <v>Severozápad</v>
      </c>
    </row>
    <row r="1191" spans="1:11" x14ac:dyDescent="0.25">
      <c r="A1191">
        <v>538604</v>
      </c>
      <c r="B1191" t="s">
        <v>4063</v>
      </c>
      <c r="C1191">
        <v>2103</v>
      </c>
      <c r="D1191" t="s">
        <v>3450</v>
      </c>
      <c r="E1191" t="s">
        <v>3451</v>
      </c>
      <c r="F1191" t="s">
        <v>3452</v>
      </c>
      <c r="G1191" t="s">
        <v>3447</v>
      </c>
      <c r="H1191" t="s">
        <v>3448</v>
      </c>
      <c r="I1191" t="str">
        <f t="shared" si="55"/>
        <v>Středočeský</v>
      </c>
      <c r="J1191" t="str">
        <f t="shared" si="56"/>
        <v>Středočeský</v>
      </c>
      <c r="K1191" t="str">
        <f t="shared" si="57"/>
        <v>Střední Čechy</v>
      </c>
    </row>
    <row r="1192" spans="1:11" x14ac:dyDescent="0.25">
      <c r="A1192">
        <v>538612</v>
      </c>
      <c r="B1192" t="s">
        <v>87</v>
      </c>
      <c r="C1192">
        <v>2122</v>
      </c>
      <c r="D1192" t="s">
        <v>868</v>
      </c>
      <c r="E1192" t="s">
        <v>3451</v>
      </c>
      <c r="F1192" t="s">
        <v>3452</v>
      </c>
      <c r="G1192" t="s">
        <v>3447</v>
      </c>
      <c r="H1192" t="s">
        <v>3448</v>
      </c>
      <c r="I1192" t="str">
        <f t="shared" si="55"/>
        <v>Středočeský</v>
      </c>
      <c r="J1192" t="str">
        <f t="shared" si="56"/>
        <v>Středočeský</v>
      </c>
      <c r="K1192" t="str">
        <f t="shared" si="57"/>
        <v>Střední Čechy</v>
      </c>
    </row>
    <row r="1193" spans="1:11" x14ac:dyDescent="0.25">
      <c r="A1193">
        <v>538621</v>
      </c>
      <c r="B1193" t="s">
        <v>4064</v>
      </c>
      <c r="C1193">
        <v>2103</v>
      </c>
      <c r="D1193" t="s">
        <v>3450</v>
      </c>
      <c r="E1193" t="s">
        <v>3451</v>
      </c>
      <c r="F1193" t="s">
        <v>3452</v>
      </c>
      <c r="G1193" t="s">
        <v>3447</v>
      </c>
      <c r="H1193" t="s">
        <v>3448</v>
      </c>
      <c r="I1193" t="str">
        <f t="shared" si="55"/>
        <v>Středočeský</v>
      </c>
      <c r="J1193" t="str">
        <f t="shared" si="56"/>
        <v>Středočeský</v>
      </c>
      <c r="K1193" t="str">
        <f t="shared" si="57"/>
        <v>Střední Čechy</v>
      </c>
    </row>
    <row r="1194" spans="1:11" x14ac:dyDescent="0.25">
      <c r="A1194">
        <v>538639</v>
      </c>
      <c r="B1194" t="s">
        <v>4065</v>
      </c>
      <c r="C1194">
        <v>2103</v>
      </c>
      <c r="D1194" t="s">
        <v>3450</v>
      </c>
      <c r="E1194" t="s">
        <v>3451</v>
      </c>
      <c r="F1194" t="s">
        <v>3452</v>
      </c>
      <c r="G1194" t="s">
        <v>3447</v>
      </c>
      <c r="H1194" t="s">
        <v>3448</v>
      </c>
      <c r="I1194" t="str">
        <f t="shared" si="55"/>
        <v>Středočeský</v>
      </c>
      <c r="J1194" t="str">
        <f t="shared" si="56"/>
        <v>Středočeský</v>
      </c>
      <c r="K1194" t="str">
        <f t="shared" si="57"/>
        <v>Střední Čechy</v>
      </c>
    </row>
    <row r="1195" spans="1:11" x14ac:dyDescent="0.25">
      <c r="A1195">
        <v>538647</v>
      </c>
      <c r="B1195" t="s">
        <v>4066</v>
      </c>
      <c r="C1195">
        <v>2111</v>
      </c>
      <c r="D1195" t="s">
        <v>3618</v>
      </c>
      <c r="E1195" t="s">
        <v>3504</v>
      </c>
      <c r="F1195" t="s">
        <v>3503</v>
      </c>
      <c r="G1195" t="s">
        <v>3447</v>
      </c>
      <c r="H1195" t="s">
        <v>3448</v>
      </c>
      <c r="I1195" t="str">
        <f t="shared" si="55"/>
        <v>Středočeský</v>
      </c>
      <c r="J1195" t="str">
        <f t="shared" si="56"/>
        <v>Středočeský</v>
      </c>
      <c r="K1195" t="str">
        <f t="shared" si="57"/>
        <v>Střední Čechy</v>
      </c>
    </row>
    <row r="1196" spans="1:11" x14ac:dyDescent="0.25">
      <c r="A1196">
        <v>538655</v>
      </c>
      <c r="B1196" t="s">
        <v>4067</v>
      </c>
      <c r="C1196">
        <v>2103</v>
      </c>
      <c r="D1196" t="s">
        <v>3450</v>
      </c>
      <c r="E1196" t="s">
        <v>3451</v>
      </c>
      <c r="F1196" t="s">
        <v>3452</v>
      </c>
      <c r="G1196" t="s">
        <v>3447</v>
      </c>
      <c r="H1196" t="s">
        <v>3448</v>
      </c>
      <c r="I1196" t="str">
        <f t="shared" si="55"/>
        <v>Středočeský</v>
      </c>
      <c r="J1196" t="str">
        <f t="shared" si="56"/>
        <v>Středočeský</v>
      </c>
      <c r="K1196" t="str">
        <f t="shared" si="57"/>
        <v>Střední Čechy</v>
      </c>
    </row>
    <row r="1197" spans="1:11" x14ac:dyDescent="0.25">
      <c r="A1197">
        <v>538663</v>
      </c>
      <c r="B1197" t="s">
        <v>1273</v>
      </c>
      <c r="C1197">
        <v>4107</v>
      </c>
      <c r="D1197" t="s">
        <v>1257</v>
      </c>
      <c r="E1197" t="s">
        <v>1258</v>
      </c>
      <c r="F1197" t="s">
        <v>1257</v>
      </c>
      <c r="G1197" t="s">
        <v>1250</v>
      </c>
      <c r="H1197" t="s">
        <v>1251</v>
      </c>
      <c r="I1197" t="str">
        <f t="shared" si="55"/>
        <v>Karlovarský</v>
      </c>
      <c r="J1197" t="str">
        <f t="shared" si="56"/>
        <v>Karlovarský</v>
      </c>
      <c r="K1197" t="str">
        <f t="shared" si="57"/>
        <v>Severozápad</v>
      </c>
    </row>
    <row r="1198" spans="1:11" x14ac:dyDescent="0.25">
      <c r="A1198">
        <v>538671</v>
      </c>
      <c r="B1198" t="s">
        <v>4068</v>
      </c>
      <c r="C1198">
        <v>2103</v>
      </c>
      <c r="D1198" t="s">
        <v>3450</v>
      </c>
      <c r="E1198" t="s">
        <v>3451</v>
      </c>
      <c r="F1198" t="s">
        <v>3452</v>
      </c>
      <c r="G1198" t="s">
        <v>3447</v>
      </c>
      <c r="H1198" t="s">
        <v>3448</v>
      </c>
      <c r="I1198" t="str">
        <f t="shared" si="55"/>
        <v>Středočeský</v>
      </c>
      <c r="J1198" t="str">
        <f t="shared" si="56"/>
        <v>Středočeský</v>
      </c>
      <c r="K1198" t="str">
        <f t="shared" si="57"/>
        <v>Střední Čechy</v>
      </c>
    </row>
    <row r="1199" spans="1:11" x14ac:dyDescent="0.25">
      <c r="A1199">
        <v>538680</v>
      </c>
      <c r="B1199" t="s">
        <v>4069</v>
      </c>
      <c r="C1199">
        <v>2101</v>
      </c>
      <c r="D1199" t="s">
        <v>681</v>
      </c>
      <c r="E1199" t="s">
        <v>3476</v>
      </c>
      <c r="F1199" t="s">
        <v>681</v>
      </c>
      <c r="G1199" t="s">
        <v>3447</v>
      </c>
      <c r="H1199" t="s">
        <v>3448</v>
      </c>
      <c r="I1199" t="str">
        <f t="shared" si="55"/>
        <v>Středočeský</v>
      </c>
      <c r="J1199" t="str">
        <f t="shared" si="56"/>
        <v>Středočeský</v>
      </c>
      <c r="K1199" t="str">
        <f t="shared" si="57"/>
        <v>Střední Čechy</v>
      </c>
    </row>
    <row r="1200" spans="1:11" x14ac:dyDescent="0.25">
      <c r="A1200">
        <v>538698</v>
      </c>
      <c r="B1200" t="s">
        <v>121</v>
      </c>
      <c r="C1200">
        <v>2122</v>
      </c>
      <c r="D1200" t="s">
        <v>868</v>
      </c>
      <c r="E1200" t="s">
        <v>3451</v>
      </c>
      <c r="F1200" t="s">
        <v>3452</v>
      </c>
      <c r="G1200" t="s">
        <v>3447</v>
      </c>
      <c r="H1200" t="s">
        <v>3448</v>
      </c>
      <c r="I1200" t="str">
        <f t="shared" si="55"/>
        <v>Středočeský</v>
      </c>
      <c r="J1200" t="str">
        <f t="shared" si="56"/>
        <v>Středočeský</v>
      </c>
      <c r="K1200" t="str">
        <f t="shared" si="57"/>
        <v>Střední Čechy</v>
      </c>
    </row>
    <row r="1201" spans="1:11" x14ac:dyDescent="0.25">
      <c r="A1201">
        <v>538701</v>
      </c>
      <c r="B1201" t="s">
        <v>4070</v>
      </c>
      <c r="C1201">
        <v>2103</v>
      </c>
      <c r="D1201" t="s">
        <v>3450</v>
      </c>
      <c r="E1201" t="s">
        <v>3451</v>
      </c>
      <c r="F1201" t="s">
        <v>3452</v>
      </c>
      <c r="G1201" t="s">
        <v>3447</v>
      </c>
      <c r="H1201" t="s">
        <v>3448</v>
      </c>
      <c r="I1201" t="str">
        <f t="shared" si="55"/>
        <v>Středočeský</v>
      </c>
      <c r="J1201" t="str">
        <f t="shared" si="56"/>
        <v>Středočeský</v>
      </c>
      <c r="K1201" t="str">
        <f t="shared" si="57"/>
        <v>Střední Čechy</v>
      </c>
    </row>
    <row r="1202" spans="1:11" x14ac:dyDescent="0.25">
      <c r="A1202">
        <v>538710</v>
      </c>
      <c r="B1202" t="s">
        <v>4071</v>
      </c>
      <c r="C1202">
        <v>2101</v>
      </c>
      <c r="D1202" t="s">
        <v>681</v>
      </c>
      <c r="E1202" t="s">
        <v>3476</v>
      </c>
      <c r="F1202" t="s">
        <v>681</v>
      </c>
      <c r="G1202" t="s">
        <v>3447</v>
      </c>
      <c r="H1202" t="s">
        <v>3448</v>
      </c>
      <c r="I1202" t="str">
        <f t="shared" si="55"/>
        <v>Středočeský</v>
      </c>
      <c r="J1202" t="str">
        <f t="shared" si="56"/>
        <v>Středočeský</v>
      </c>
      <c r="K1202" t="str">
        <f t="shared" si="57"/>
        <v>Střední Čechy</v>
      </c>
    </row>
    <row r="1203" spans="1:11" x14ac:dyDescent="0.25">
      <c r="A1203">
        <v>538728</v>
      </c>
      <c r="B1203" t="s">
        <v>868</v>
      </c>
      <c r="C1203">
        <v>2122</v>
      </c>
      <c r="D1203" t="s">
        <v>868</v>
      </c>
      <c r="E1203" t="s">
        <v>3451</v>
      </c>
      <c r="F1203" t="s">
        <v>3452</v>
      </c>
      <c r="G1203" t="s">
        <v>3447</v>
      </c>
      <c r="H1203" t="s">
        <v>3448</v>
      </c>
      <c r="I1203" t="str">
        <f t="shared" si="55"/>
        <v>Středočeský</v>
      </c>
      <c r="J1203" t="str">
        <f t="shared" si="56"/>
        <v>Středočeský</v>
      </c>
      <c r="K1203" t="str">
        <f t="shared" si="57"/>
        <v>Střední Čechy</v>
      </c>
    </row>
    <row r="1204" spans="1:11" x14ac:dyDescent="0.25">
      <c r="A1204">
        <v>538744</v>
      </c>
      <c r="B1204" t="s">
        <v>440</v>
      </c>
      <c r="C1204">
        <v>7213</v>
      </c>
      <c r="D1204" t="s">
        <v>5223</v>
      </c>
      <c r="E1204" t="s">
        <v>5224</v>
      </c>
      <c r="F1204" t="s">
        <v>5223</v>
      </c>
      <c r="G1204" t="s">
        <v>5225</v>
      </c>
      <c r="H1204" t="s">
        <v>5226</v>
      </c>
      <c r="I1204" t="str">
        <f t="shared" si="55"/>
        <v>Zlínský</v>
      </c>
      <c r="J1204" t="str">
        <f t="shared" si="56"/>
        <v>Zlínský</v>
      </c>
      <c r="K1204" t="str">
        <f t="shared" si="57"/>
        <v>Střední Morava</v>
      </c>
    </row>
    <row r="1205" spans="1:11" x14ac:dyDescent="0.25">
      <c r="A1205">
        <v>538752</v>
      </c>
      <c r="B1205" t="s">
        <v>4072</v>
      </c>
      <c r="C1205">
        <v>2122</v>
      </c>
      <c r="D1205" t="s">
        <v>868</v>
      </c>
      <c r="E1205" t="s">
        <v>3451</v>
      </c>
      <c r="F1205" t="s">
        <v>3452</v>
      </c>
      <c r="G1205" t="s">
        <v>3447</v>
      </c>
      <c r="H1205" t="s">
        <v>3448</v>
      </c>
      <c r="I1205" t="str">
        <f t="shared" si="55"/>
        <v>Středočeský</v>
      </c>
      <c r="J1205" t="str">
        <f t="shared" si="56"/>
        <v>Středočeský</v>
      </c>
      <c r="K1205" t="str">
        <f t="shared" si="57"/>
        <v>Střední Čechy</v>
      </c>
    </row>
    <row r="1206" spans="1:11" x14ac:dyDescent="0.25">
      <c r="A1206">
        <v>538761</v>
      </c>
      <c r="B1206" t="s">
        <v>4073</v>
      </c>
      <c r="C1206">
        <v>2103</v>
      </c>
      <c r="D1206" t="s">
        <v>3450</v>
      </c>
      <c r="E1206" t="s">
        <v>3451</v>
      </c>
      <c r="F1206" t="s">
        <v>3452</v>
      </c>
      <c r="G1206" t="s">
        <v>3447</v>
      </c>
      <c r="H1206" t="s">
        <v>3448</v>
      </c>
      <c r="I1206" t="str">
        <f t="shared" si="55"/>
        <v>Středočeský</v>
      </c>
      <c r="J1206" t="str">
        <f t="shared" si="56"/>
        <v>Středočeský</v>
      </c>
      <c r="K1206" t="str">
        <f t="shared" si="57"/>
        <v>Střední Čechy</v>
      </c>
    </row>
    <row r="1207" spans="1:11" x14ac:dyDescent="0.25">
      <c r="A1207">
        <v>538779</v>
      </c>
      <c r="B1207" t="s">
        <v>4074</v>
      </c>
      <c r="C1207">
        <v>2103</v>
      </c>
      <c r="D1207" t="s">
        <v>3450</v>
      </c>
      <c r="E1207" t="s">
        <v>3451</v>
      </c>
      <c r="F1207" t="s">
        <v>3452</v>
      </c>
      <c r="G1207" t="s">
        <v>3447</v>
      </c>
      <c r="H1207" t="s">
        <v>3448</v>
      </c>
      <c r="I1207" t="str">
        <f t="shared" si="55"/>
        <v>Středočeský</v>
      </c>
      <c r="J1207" t="str">
        <f t="shared" si="56"/>
        <v>Středočeský</v>
      </c>
      <c r="K1207" t="str">
        <f t="shared" si="57"/>
        <v>Střední Čechy</v>
      </c>
    </row>
    <row r="1208" spans="1:11" x14ac:dyDescent="0.25">
      <c r="A1208">
        <v>538787</v>
      </c>
      <c r="B1208" t="s">
        <v>4075</v>
      </c>
      <c r="C1208">
        <v>2122</v>
      </c>
      <c r="D1208" t="s">
        <v>868</v>
      </c>
      <c r="E1208" t="s">
        <v>3451</v>
      </c>
      <c r="F1208" t="s">
        <v>3452</v>
      </c>
      <c r="G1208" t="s">
        <v>3447</v>
      </c>
      <c r="H1208" t="s">
        <v>3448</v>
      </c>
      <c r="I1208" t="str">
        <f t="shared" si="55"/>
        <v>Středočeský</v>
      </c>
      <c r="J1208" t="str">
        <f t="shared" si="56"/>
        <v>Středočeský</v>
      </c>
      <c r="K1208" t="str">
        <f t="shared" si="57"/>
        <v>Střední Čechy</v>
      </c>
    </row>
    <row r="1209" spans="1:11" x14ac:dyDescent="0.25">
      <c r="A1209">
        <v>538795</v>
      </c>
      <c r="B1209" t="s">
        <v>1274</v>
      </c>
      <c r="C1209">
        <v>4101</v>
      </c>
      <c r="D1209" t="s">
        <v>1275</v>
      </c>
      <c r="E1209" t="s">
        <v>1276</v>
      </c>
      <c r="F1209" t="s">
        <v>1277</v>
      </c>
      <c r="G1209" t="s">
        <v>1250</v>
      </c>
      <c r="H1209" t="s">
        <v>1251</v>
      </c>
      <c r="I1209" t="str">
        <f t="shared" si="55"/>
        <v>Karlovarský</v>
      </c>
      <c r="J1209" t="str">
        <f t="shared" si="56"/>
        <v>Karlovarský</v>
      </c>
      <c r="K1209" t="str">
        <f t="shared" si="57"/>
        <v>Severozápad</v>
      </c>
    </row>
    <row r="1210" spans="1:11" x14ac:dyDescent="0.25">
      <c r="A1210">
        <v>538809</v>
      </c>
      <c r="B1210" t="s">
        <v>4076</v>
      </c>
      <c r="C1210">
        <v>2122</v>
      </c>
      <c r="D1210" t="s">
        <v>868</v>
      </c>
      <c r="E1210" t="s">
        <v>3451</v>
      </c>
      <c r="F1210" t="s">
        <v>3452</v>
      </c>
      <c r="G1210" t="s">
        <v>3447</v>
      </c>
      <c r="H1210" t="s">
        <v>3448</v>
      </c>
      <c r="I1210" t="str">
        <f t="shared" si="55"/>
        <v>Středočeský</v>
      </c>
      <c r="J1210" t="str">
        <f t="shared" si="56"/>
        <v>Středočeský</v>
      </c>
      <c r="K1210" t="str">
        <f t="shared" si="57"/>
        <v>Střední Čechy</v>
      </c>
    </row>
    <row r="1211" spans="1:11" x14ac:dyDescent="0.25">
      <c r="A1211">
        <v>538817</v>
      </c>
      <c r="B1211" t="s">
        <v>1278</v>
      </c>
      <c r="C1211">
        <v>4101</v>
      </c>
      <c r="D1211" t="s">
        <v>1275</v>
      </c>
      <c r="E1211" t="s">
        <v>1276</v>
      </c>
      <c r="F1211" t="s">
        <v>1277</v>
      </c>
      <c r="G1211" t="s">
        <v>1250</v>
      </c>
      <c r="H1211" t="s">
        <v>1251</v>
      </c>
      <c r="I1211" t="str">
        <f t="shared" si="55"/>
        <v>Karlovarský</v>
      </c>
      <c r="J1211" t="str">
        <f t="shared" si="56"/>
        <v>Karlovarský</v>
      </c>
      <c r="K1211" t="str">
        <f t="shared" si="57"/>
        <v>Severozápad</v>
      </c>
    </row>
    <row r="1212" spans="1:11" x14ac:dyDescent="0.25">
      <c r="A1212">
        <v>538825</v>
      </c>
      <c r="B1212" t="s">
        <v>3556</v>
      </c>
      <c r="C1212">
        <v>2122</v>
      </c>
      <c r="D1212" t="s">
        <v>868</v>
      </c>
      <c r="E1212" t="s">
        <v>3451</v>
      </c>
      <c r="F1212" t="s">
        <v>3452</v>
      </c>
      <c r="G1212" t="s">
        <v>3447</v>
      </c>
      <c r="H1212" t="s">
        <v>3448</v>
      </c>
      <c r="I1212" t="str">
        <f t="shared" si="55"/>
        <v>Středočeský</v>
      </c>
      <c r="J1212" t="str">
        <f t="shared" si="56"/>
        <v>Středočeský</v>
      </c>
      <c r="K1212" t="str">
        <f t="shared" si="57"/>
        <v>Střední Čechy</v>
      </c>
    </row>
    <row r="1213" spans="1:11" x14ac:dyDescent="0.25">
      <c r="A1213">
        <v>538833</v>
      </c>
      <c r="B1213" t="s">
        <v>4077</v>
      </c>
      <c r="C1213">
        <v>2122</v>
      </c>
      <c r="D1213" t="s">
        <v>868</v>
      </c>
      <c r="E1213" t="s">
        <v>3451</v>
      </c>
      <c r="F1213" t="s">
        <v>3452</v>
      </c>
      <c r="G1213" t="s">
        <v>3447</v>
      </c>
      <c r="H1213" t="s">
        <v>3448</v>
      </c>
      <c r="I1213" t="str">
        <f t="shared" si="55"/>
        <v>Středočeský</v>
      </c>
      <c r="J1213" t="str">
        <f t="shared" si="56"/>
        <v>Středočeský</v>
      </c>
      <c r="K1213" t="str">
        <f t="shared" si="57"/>
        <v>Střední Čechy</v>
      </c>
    </row>
    <row r="1214" spans="1:11" x14ac:dyDescent="0.25">
      <c r="A1214">
        <v>538841</v>
      </c>
      <c r="B1214" t="s">
        <v>4078</v>
      </c>
      <c r="C1214">
        <v>2122</v>
      </c>
      <c r="D1214" t="s">
        <v>868</v>
      </c>
      <c r="E1214" t="s">
        <v>3451</v>
      </c>
      <c r="F1214" t="s">
        <v>3452</v>
      </c>
      <c r="G1214" t="s">
        <v>3447</v>
      </c>
      <c r="H1214" t="s">
        <v>3448</v>
      </c>
      <c r="I1214" t="str">
        <f t="shared" si="55"/>
        <v>Středočeský</v>
      </c>
      <c r="J1214" t="str">
        <f t="shared" si="56"/>
        <v>Středočeský</v>
      </c>
      <c r="K1214" t="str">
        <f t="shared" si="57"/>
        <v>Střední Čechy</v>
      </c>
    </row>
    <row r="1215" spans="1:11" x14ac:dyDescent="0.25">
      <c r="A1215">
        <v>538850</v>
      </c>
      <c r="B1215" t="s">
        <v>4079</v>
      </c>
      <c r="C1215">
        <v>2122</v>
      </c>
      <c r="D1215" t="s">
        <v>868</v>
      </c>
      <c r="E1215" t="s">
        <v>3451</v>
      </c>
      <c r="F1215" t="s">
        <v>3452</v>
      </c>
      <c r="G1215" t="s">
        <v>3447</v>
      </c>
      <c r="H1215" t="s">
        <v>3448</v>
      </c>
      <c r="I1215" t="str">
        <f t="shared" si="55"/>
        <v>Středočeský</v>
      </c>
      <c r="J1215" t="str">
        <f t="shared" si="56"/>
        <v>Středočeský</v>
      </c>
      <c r="K1215" t="str">
        <f t="shared" si="57"/>
        <v>Střední Čechy</v>
      </c>
    </row>
    <row r="1216" spans="1:11" x14ac:dyDescent="0.25">
      <c r="A1216">
        <v>538868</v>
      </c>
      <c r="B1216" t="s">
        <v>1279</v>
      </c>
      <c r="C1216">
        <v>4102</v>
      </c>
      <c r="D1216" t="s">
        <v>1277</v>
      </c>
      <c r="E1216" t="s">
        <v>1276</v>
      </c>
      <c r="F1216" t="s">
        <v>1277</v>
      </c>
      <c r="G1216" t="s">
        <v>1250</v>
      </c>
      <c r="H1216" t="s">
        <v>1251</v>
      </c>
      <c r="I1216" t="str">
        <f t="shared" si="55"/>
        <v>Karlovarský</v>
      </c>
      <c r="J1216" t="str">
        <f t="shared" si="56"/>
        <v>Karlovarský</v>
      </c>
      <c r="K1216" t="str">
        <f t="shared" si="57"/>
        <v>Severozápad</v>
      </c>
    </row>
    <row r="1217" spans="1:11" x14ac:dyDescent="0.25">
      <c r="A1217">
        <v>538876</v>
      </c>
      <c r="B1217" t="s">
        <v>1393</v>
      </c>
      <c r="C1217">
        <v>2103</v>
      </c>
      <c r="D1217" t="s">
        <v>3450</v>
      </c>
      <c r="E1217" t="s">
        <v>3451</v>
      </c>
      <c r="F1217" t="s">
        <v>3452</v>
      </c>
      <c r="G1217" t="s">
        <v>3447</v>
      </c>
      <c r="H1217" t="s">
        <v>3448</v>
      </c>
      <c r="I1217" t="str">
        <f t="shared" si="55"/>
        <v>Středočeský</v>
      </c>
      <c r="J1217" t="str">
        <f t="shared" si="56"/>
        <v>Středočeský</v>
      </c>
      <c r="K1217" t="str">
        <f t="shared" si="57"/>
        <v>Střední Čechy</v>
      </c>
    </row>
    <row r="1218" spans="1:11" x14ac:dyDescent="0.25">
      <c r="A1218">
        <v>538884</v>
      </c>
      <c r="B1218" t="s">
        <v>4080</v>
      </c>
      <c r="C1218">
        <v>2103</v>
      </c>
      <c r="D1218" t="s">
        <v>3450</v>
      </c>
      <c r="E1218" t="s">
        <v>3451</v>
      </c>
      <c r="F1218" t="s">
        <v>3452</v>
      </c>
      <c r="G1218" t="s">
        <v>3447</v>
      </c>
      <c r="H1218" t="s">
        <v>3448</v>
      </c>
      <c r="I1218" t="str">
        <f t="shared" si="55"/>
        <v>Středočeský</v>
      </c>
      <c r="J1218" t="str">
        <f t="shared" si="56"/>
        <v>Středočeský</v>
      </c>
      <c r="K1218" t="str">
        <f t="shared" si="57"/>
        <v>Střední Čechy</v>
      </c>
    </row>
    <row r="1219" spans="1:11" x14ac:dyDescent="0.25">
      <c r="A1219">
        <v>538892</v>
      </c>
      <c r="B1219" t="s">
        <v>3560</v>
      </c>
      <c r="C1219">
        <v>2122</v>
      </c>
      <c r="D1219" t="s">
        <v>868</v>
      </c>
      <c r="E1219" t="s">
        <v>3451</v>
      </c>
      <c r="F1219" t="s">
        <v>3452</v>
      </c>
      <c r="G1219" t="s">
        <v>3447</v>
      </c>
      <c r="H1219" t="s">
        <v>3448</v>
      </c>
      <c r="I1219" t="str">
        <f t="shared" si="55"/>
        <v>Středočeský</v>
      </c>
      <c r="J1219" t="str">
        <f t="shared" si="56"/>
        <v>Středočeský</v>
      </c>
      <c r="K1219" t="str">
        <f t="shared" si="57"/>
        <v>Střední Čechy</v>
      </c>
    </row>
    <row r="1220" spans="1:11" x14ac:dyDescent="0.25">
      <c r="A1220">
        <v>538906</v>
      </c>
      <c r="B1220" t="s">
        <v>1280</v>
      </c>
      <c r="C1220">
        <v>4102</v>
      </c>
      <c r="D1220" t="s">
        <v>1277</v>
      </c>
      <c r="E1220" t="s">
        <v>1276</v>
      </c>
      <c r="F1220" t="s">
        <v>1277</v>
      </c>
      <c r="G1220" t="s">
        <v>1250</v>
      </c>
      <c r="H1220" t="s">
        <v>1251</v>
      </c>
      <c r="I1220" t="str">
        <f t="shared" ref="I1220:I1283" si="58">LEFT(H1220, FIND(" ", H1220 &amp; " ") - 1)</f>
        <v>Karlovarský</v>
      </c>
      <c r="J1220" t="str">
        <f t="shared" ref="J1220:J1283" si="59">IF(LEFT(H1220,4)="Kraj", MID(H1220, FIND(" ", H1220)+1, LEN(H1220) - FIND(" ", H1220)), LEFT(H1220, FIND(" ", H1220 &amp; " ") - 1))</f>
        <v>Karlovarský</v>
      </c>
      <c r="K1220" t="str">
        <f t="shared" ref="K1220:K1283" si="60">_xlfn.XLOOKUP(H1220,$N$33:$N$46,$M$33:$M$46)</f>
        <v>Severozápad</v>
      </c>
    </row>
    <row r="1221" spans="1:11" x14ac:dyDescent="0.25">
      <c r="A1221">
        <v>538914</v>
      </c>
      <c r="B1221" t="s">
        <v>4081</v>
      </c>
      <c r="C1221">
        <v>2103</v>
      </c>
      <c r="D1221" t="s">
        <v>3450</v>
      </c>
      <c r="E1221" t="s">
        <v>3451</v>
      </c>
      <c r="F1221" t="s">
        <v>3452</v>
      </c>
      <c r="G1221" t="s">
        <v>3447</v>
      </c>
      <c r="H1221" t="s">
        <v>3448</v>
      </c>
      <c r="I1221" t="str">
        <f t="shared" si="58"/>
        <v>Středočeský</v>
      </c>
      <c r="J1221" t="str">
        <f t="shared" si="59"/>
        <v>Středočeský</v>
      </c>
      <c r="K1221" t="str">
        <f t="shared" si="60"/>
        <v>Střední Čechy</v>
      </c>
    </row>
    <row r="1222" spans="1:11" x14ac:dyDescent="0.25">
      <c r="A1222">
        <v>538922</v>
      </c>
      <c r="B1222" t="s">
        <v>50</v>
      </c>
      <c r="C1222">
        <v>4102</v>
      </c>
      <c r="D1222" t="s">
        <v>1277</v>
      </c>
      <c r="E1222" t="s">
        <v>1276</v>
      </c>
      <c r="F1222" t="s">
        <v>1277</v>
      </c>
      <c r="G1222" t="s">
        <v>1250</v>
      </c>
      <c r="H1222" t="s">
        <v>1251</v>
      </c>
      <c r="I1222" t="str">
        <f t="shared" si="58"/>
        <v>Karlovarský</v>
      </c>
      <c r="J1222" t="str">
        <f t="shared" si="59"/>
        <v>Karlovarský</v>
      </c>
      <c r="K1222" t="str">
        <f t="shared" si="60"/>
        <v>Severozápad</v>
      </c>
    </row>
    <row r="1223" spans="1:11" x14ac:dyDescent="0.25">
      <c r="A1223">
        <v>538957</v>
      </c>
      <c r="B1223" t="s">
        <v>4082</v>
      </c>
      <c r="C1223">
        <v>2103</v>
      </c>
      <c r="D1223" t="s">
        <v>3450</v>
      </c>
      <c r="E1223" t="s">
        <v>3451</v>
      </c>
      <c r="F1223" t="s">
        <v>3452</v>
      </c>
      <c r="G1223" t="s">
        <v>3447</v>
      </c>
      <c r="H1223" t="s">
        <v>3448</v>
      </c>
      <c r="I1223" t="str">
        <f t="shared" si="58"/>
        <v>Středočeský</v>
      </c>
      <c r="J1223" t="str">
        <f t="shared" si="59"/>
        <v>Středočeský</v>
      </c>
      <c r="K1223" t="str">
        <f t="shared" si="60"/>
        <v>Střední Čechy</v>
      </c>
    </row>
    <row r="1224" spans="1:11" x14ac:dyDescent="0.25">
      <c r="A1224">
        <v>538965</v>
      </c>
      <c r="B1224" t="s">
        <v>4083</v>
      </c>
      <c r="C1224">
        <v>2103</v>
      </c>
      <c r="D1224" t="s">
        <v>3450</v>
      </c>
      <c r="E1224" t="s">
        <v>3451</v>
      </c>
      <c r="F1224" t="s">
        <v>3452</v>
      </c>
      <c r="G1224" t="s">
        <v>3447</v>
      </c>
      <c r="H1224" t="s">
        <v>3448</v>
      </c>
      <c r="I1224" t="str">
        <f t="shared" si="58"/>
        <v>Středočeský</v>
      </c>
      <c r="J1224" t="str">
        <f t="shared" si="59"/>
        <v>Středočeský</v>
      </c>
      <c r="K1224" t="str">
        <f t="shared" si="60"/>
        <v>Střední Čechy</v>
      </c>
    </row>
    <row r="1225" spans="1:11" x14ac:dyDescent="0.25">
      <c r="A1225">
        <v>538973</v>
      </c>
      <c r="B1225" t="s">
        <v>4084</v>
      </c>
      <c r="C1225">
        <v>2103</v>
      </c>
      <c r="D1225" t="s">
        <v>3450</v>
      </c>
      <c r="E1225" t="s">
        <v>3451</v>
      </c>
      <c r="F1225" t="s">
        <v>3452</v>
      </c>
      <c r="G1225" t="s">
        <v>3447</v>
      </c>
      <c r="H1225" t="s">
        <v>3448</v>
      </c>
      <c r="I1225" t="str">
        <f t="shared" si="58"/>
        <v>Středočeský</v>
      </c>
      <c r="J1225" t="str">
        <f t="shared" si="59"/>
        <v>Středočeský</v>
      </c>
      <c r="K1225" t="str">
        <f t="shared" si="60"/>
        <v>Střední Čechy</v>
      </c>
    </row>
    <row r="1226" spans="1:11" x14ac:dyDescent="0.25">
      <c r="A1226">
        <v>538981</v>
      </c>
      <c r="B1226" t="s">
        <v>4085</v>
      </c>
      <c r="C1226">
        <v>2122</v>
      </c>
      <c r="D1226" t="s">
        <v>868</v>
      </c>
      <c r="E1226" t="s">
        <v>3451</v>
      </c>
      <c r="F1226" t="s">
        <v>3452</v>
      </c>
      <c r="G1226" t="s">
        <v>3447</v>
      </c>
      <c r="H1226" t="s">
        <v>3448</v>
      </c>
      <c r="I1226" t="str">
        <f t="shared" si="58"/>
        <v>Středočeský</v>
      </c>
      <c r="J1226" t="str">
        <f t="shared" si="59"/>
        <v>Středočeský</v>
      </c>
      <c r="K1226" t="str">
        <f t="shared" si="60"/>
        <v>Střední Čechy</v>
      </c>
    </row>
    <row r="1227" spans="1:11" x14ac:dyDescent="0.25">
      <c r="A1227">
        <v>538990</v>
      </c>
      <c r="B1227" t="s">
        <v>4086</v>
      </c>
      <c r="C1227">
        <v>2103</v>
      </c>
      <c r="D1227" t="s">
        <v>3450</v>
      </c>
      <c r="E1227" t="s">
        <v>3451</v>
      </c>
      <c r="F1227" t="s">
        <v>3452</v>
      </c>
      <c r="G1227" t="s">
        <v>3447</v>
      </c>
      <c r="H1227" t="s">
        <v>3448</v>
      </c>
      <c r="I1227" t="str">
        <f t="shared" si="58"/>
        <v>Středočeský</v>
      </c>
      <c r="J1227" t="str">
        <f t="shared" si="59"/>
        <v>Středočeský</v>
      </c>
      <c r="K1227" t="str">
        <f t="shared" si="60"/>
        <v>Střední Čechy</v>
      </c>
    </row>
    <row r="1228" spans="1:11" x14ac:dyDescent="0.25">
      <c r="A1228">
        <v>539015</v>
      </c>
      <c r="B1228" t="s">
        <v>4087</v>
      </c>
      <c r="C1228">
        <v>2103</v>
      </c>
      <c r="D1228" t="s">
        <v>3450</v>
      </c>
      <c r="E1228" t="s">
        <v>3451</v>
      </c>
      <c r="F1228" t="s">
        <v>3452</v>
      </c>
      <c r="G1228" t="s">
        <v>3447</v>
      </c>
      <c r="H1228" t="s">
        <v>3448</v>
      </c>
      <c r="I1228" t="str">
        <f t="shared" si="58"/>
        <v>Středočeský</v>
      </c>
      <c r="J1228" t="str">
        <f t="shared" si="59"/>
        <v>Středočeský</v>
      </c>
      <c r="K1228" t="str">
        <f t="shared" si="60"/>
        <v>Střední Čechy</v>
      </c>
    </row>
    <row r="1229" spans="1:11" x14ac:dyDescent="0.25">
      <c r="A1229">
        <v>539023</v>
      </c>
      <c r="B1229" t="s">
        <v>1281</v>
      </c>
      <c r="C1229">
        <v>4102</v>
      </c>
      <c r="D1229" t="s">
        <v>1277</v>
      </c>
      <c r="E1229" t="s">
        <v>1276</v>
      </c>
      <c r="F1229" t="s">
        <v>1277</v>
      </c>
      <c r="G1229" t="s">
        <v>1250</v>
      </c>
      <c r="H1229" t="s">
        <v>1251</v>
      </c>
      <c r="I1229" t="str">
        <f t="shared" si="58"/>
        <v>Karlovarský</v>
      </c>
      <c r="J1229" t="str">
        <f t="shared" si="59"/>
        <v>Karlovarský</v>
      </c>
      <c r="K1229" t="str">
        <f t="shared" si="60"/>
        <v>Severozápad</v>
      </c>
    </row>
    <row r="1230" spans="1:11" x14ac:dyDescent="0.25">
      <c r="A1230">
        <v>539031</v>
      </c>
      <c r="B1230" t="s">
        <v>1526</v>
      </c>
      <c r="C1230">
        <v>2122</v>
      </c>
      <c r="D1230" t="s">
        <v>868</v>
      </c>
      <c r="E1230" t="s">
        <v>3451</v>
      </c>
      <c r="F1230" t="s">
        <v>3452</v>
      </c>
      <c r="G1230" t="s">
        <v>3447</v>
      </c>
      <c r="H1230" t="s">
        <v>3448</v>
      </c>
      <c r="I1230" t="str">
        <f t="shared" si="58"/>
        <v>Středočeský</v>
      </c>
      <c r="J1230" t="str">
        <f t="shared" si="59"/>
        <v>Středočeský</v>
      </c>
      <c r="K1230" t="str">
        <f t="shared" si="60"/>
        <v>Střední Čechy</v>
      </c>
    </row>
    <row r="1231" spans="1:11" x14ac:dyDescent="0.25">
      <c r="A1231">
        <v>539040</v>
      </c>
      <c r="B1231" t="s">
        <v>4088</v>
      </c>
      <c r="C1231">
        <v>2103</v>
      </c>
      <c r="D1231" t="s">
        <v>3450</v>
      </c>
      <c r="E1231" t="s">
        <v>3451</v>
      </c>
      <c r="F1231" t="s">
        <v>3452</v>
      </c>
      <c r="G1231" t="s">
        <v>3447</v>
      </c>
      <c r="H1231" t="s">
        <v>3448</v>
      </c>
      <c r="I1231" t="str">
        <f t="shared" si="58"/>
        <v>Středočeský</v>
      </c>
      <c r="J1231" t="str">
        <f t="shared" si="59"/>
        <v>Středočeský</v>
      </c>
      <c r="K1231" t="str">
        <f t="shared" si="60"/>
        <v>Střední Čechy</v>
      </c>
    </row>
    <row r="1232" spans="1:11" x14ac:dyDescent="0.25">
      <c r="A1232">
        <v>539058</v>
      </c>
      <c r="B1232" t="s">
        <v>4089</v>
      </c>
      <c r="C1232">
        <v>2103</v>
      </c>
      <c r="D1232" t="s">
        <v>3450</v>
      </c>
      <c r="E1232" t="s">
        <v>3451</v>
      </c>
      <c r="F1232" t="s">
        <v>3452</v>
      </c>
      <c r="G1232" t="s">
        <v>3447</v>
      </c>
      <c r="H1232" t="s">
        <v>3448</v>
      </c>
      <c r="I1232" t="str">
        <f t="shared" si="58"/>
        <v>Středočeský</v>
      </c>
      <c r="J1232" t="str">
        <f t="shared" si="59"/>
        <v>Středočeský</v>
      </c>
      <c r="K1232" t="str">
        <f t="shared" si="60"/>
        <v>Střední Čechy</v>
      </c>
    </row>
    <row r="1233" spans="1:11" x14ac:dyDescent="0.25">
      <c r="A1233">
        <v>539066</v>
      </c>
      <c r="B1233" t="s">
        <v>4090</v>
      </c>
      <c r="C1233">
        <v>2103</v>
      </c>
      <c r="D1233" t="s">
        <v>3450</v>
      </c>
      <c r="E1233" t="s">
        <v>3451</v>
      </c>
      <c r="F1233" t="s">
        <v>3452</v>
      </c>
      <c r="G1233" t="s">
        <v>3447</v>
      </c>
      <c r="H1233" t="s">
        <v>3448</v>
      </c>
      <c r="I1233" t="str">
        <f t="shared" si="58"/>
        <v>Středočeský</v>
      </c>
      <c r="J1233" t="str">
        <f t="shared" si="59"/>
        <v>Středočeský</v>
      </c>
      <c r="K1233" t="str">
        <f t="shared" si="60"/>
        <v>Střední Čechy</v>
      </c>
    </row>
    <row r="1234" spans="1:11" x14ac:dyDescent="0.25">
      <c r="A1234">
        <v>539074</v>
      </c>
      <c r="B1234" t="s">
        <v>1282</v>
      </c>
      <c r="C1234">
        <v>4102</v>
      </c>
      <c r="D1234" t="s">
        <v>1277</v>
      </c>
      <c r="E1234" t="s">
        <v>1276</v>
      </c>
      <c r="F1234" t="s">
        <v>1277</v>
      </c>
      <c r="G1234" t="s">
        <v>1250</v>
      </c>
      <c r="H1234" t="s">
        <v>1251</v>
      </c>
      <c r="I1234" t="str">
        <f t="shared" si="58"/>
        <v>Karlovarský</v>
      </c>
      <c r="J1234" t="str">
        <f t="shared" si="59"/>
        <v>Karlovarský</v>
      </c>
      <c r="K1234" t="str">
        <f t="shared" si="60"/>
        <v>Severozápad</v>
      </c>
    </row>
    <row r="1235" spans="1:11" x14ac:dyDescent="0.25">
      <c r="A1235">
        <v>539082</v>
      </c>
      <c r="B1235" t="s">
        <v>4091</v>
      </c>
      <c r="C1235">
        <v>2103</v>
      </c>
      <c r="D1235" t="s">
        <v>3450</v>
      </c>
      <c r="E1235" t="s">
        <v>3451</v>
      </c>
      <c r="F1235" t="s">
        <v>3452</v>
      </c>
      <c r="G1235" t="s">
        <v>3447</v>
      </c>
      <c r="H1235" t="s">
        <v>3448</v>
      </c>
      <c r="I1235" t="str">
        <f t="shared" si="58"/>
        <v>Středočeský</v>
      </c>
      <c r="J1235" t="str">
        <f t="shared" si="59"/>
        <v>Středočeský</v>
      </c>
      <c r="K1235" t="str">
        <f t="shared" si="60"/>
        <v>Střední Čechy</v>
      </c>
    </row>
    <row r="1236" spans="1:11" x14ac:dyDescent="0.25">
      <c r="A1236">
        <v>539091</v>
      </c>
      <c r="B1236" t="s">
        <v>4092</v>
      </c>
      <c r="C1236">
        <v>2122</v>
      </c>
      <c r="D1236" t="s">
        <v>868</v>
      </c>
      <c r="E1236" t="s">
        <v>3451</v>
      </c>
      <c r="F1236" t="s">
        <v>3452</v>
      </c>
      <c r="G1236" t="s">
        <v>3447</v>
      </c>
      <c r="H1236" t="s">
        <v>3448</v>
      </c>
      <c r="I1236" t="str">
        <f t="shared" si="58"/>
        <v>Středočeský</v>
      </c>
      <c r="J1236" t="str">
        <f t="shared" si="59"/>
        <v>Středočeský</v>
      </c>
      <c r="K1236" t="str">
        <f t="shared" si="60"/>
        <v>Střední Čechy</v>
      </c>
    </row>
    <row r="1237" spans="1:11" x14ac:dyDescent="0.25">
      <c r="A1237">
        <v>539104</v>
      </c>
      <c r="B1237" t="s">
        <v>1110</v>
      </c>
      <c r="C1237">
        <v>2105</v>
      </c>
      <c r="D1237" t="s">
        <v>3473</v>
      </c>
      <c r="E1237" t="s">
        <v>3474</v>
      </c>
      <c r="F1237" t="s">
        <v>3475</v>
      </c>
      <c r="G1237" t="s">
        <v>3447</v>
      </c>
      <c r="H1237" t="s">
        <v>3448</v>
      </c>
      <c r="I1237" t="str">
        <f t="shared" si="58"/>
        <v>Středočeský</v>
      </c>
      <c r="J1237" t="str">
        <f t="shared" si="59"/>
        <v>Středočeský</v>
      </c>
      <c r="K1237" t="str">
        <f t="shared" si="60"/>
        <v>Střední Čechy</v>
      </c>
    </row>
    <row r="1238" spans="1:11" x14ac:dyDescent="0.25">
      <c r="A1238">
        <v>539112</v>
      </c>
      <c r="B1238" t="s">
        <v>1283</v>
      </c>
      <c r="C1238">
        <v>4105</v>
      </c>
      <c r="D1238" t="s">
        <v>1284</v>
      </c>
      <c r="E1238" t="s">
        <v>1276</v>
      </c>
      <c r="F1238" t="s">
        <v>1277</v>
      </c>
      <c r="G1238" t="s">
        <v>1250</v>
      </c>
      <c r="H1238" t="s">
        <v>1251</v>
      </c>
      <c r="I1238" t="str">
        <f t="shared" si="58"/>
        <v>Karlovarský</v>
      </c>
      <c r="J1238" t="str">
        <f t="shared" si="59"/>
        <v>Karlovarský</v>
      </c>
      <c r="K1238" t="str">
        <f t="shared" si="60"/>
        <v>Severozápad</v>
      </c>
    </row>
    <row r="1239" spans="1:11" x14ac:dyDescent="0.25">
      <c r="A1239">
        <v>539121</v>
      </c>
      <c r="B1239" t="s">
        <v>4093</v>
      </c>
      <c r="C1239">
        <v>2105</v>
      </c>
      <c r="D1239" t="s">
        <v>3473</v>
      </c>
      <c r="E1239" t="s">
        <v>3474</v>
      </c>
      <c r="F1239" t="s">
        <v>3475</v>
      </c>
      <c r="G1239" t="s">
        <v>3447</v>
      </c>
      <c r="H1239" t="s">
        <v>3448</v>
      </c>
      <c r="I1239" t="str">
        <f t="shared" si="58"/>
        <v>Středočeský</v>
      </c>
      <c r="J1239" t="str">
        <f t="shared" si="59"/>
        <v>Středočeský</v>
      </c>
      <c r="K1239" t="str">
        <f t="shared" si="60"/>
        <v>Střední Čechy</v>
      </c>
    </row>
    <row r="1240" spans="1:11" x14ac:dyDescent="0.25">
      <c r="A1240">
        <v>539139</v>
      </c>
      <c r="B1240" t="s">
        <v>3473</v>
      </c>
      <c r="C1240">
        <v>2105</v>
      </c>
      <c r="D1240" t="s">
        <v>3473</v>
      </c>
      <c r="E1240" t="s">
        <v>3474</v>
      </c>
      <c r="F1240" t="s">
        <v>3475</v>
      </c>
      <c r="G1240" t="s">
        <v>3447</v>
      </c>
      <c r="H1240" t="s">
        <v>3448</v>
      </c>
      <c r="I1240" t="str">
        <f t="shared" si="58"/>
        <v>Středočeský</v>
      </c>
      <c r="J1240" t="str">
        <f t="shared" si="59"/>
        <v>Středočeský</v>
      </c>
      <c r="K1240" t="str">
        <f t="shared" si="60"/>
        <v>Střední Čechy</v>
      </c>
    </row>
    <row r="1241" spans="1:11" x14ac:dyDescent="0.25">
      <c r="A1241">
        <v>539147</v>
      </c>
      <c r="B1241" t="s">
        <v>4094</v>
      </c>
      <c r="C1241">
        <v>2105</v>
      </c>
      <c r="D1241" t="s">
        <v>3473</v>
      </c>
      <c r="E1241" t="s">
        <v>3474</v>
      </c>
      <c r="F1241" t="s">
        <v>3475</v>
      </c>
      <c r="G1241" t="s">
        <v>3447</v>
      </c>
      <c r="H1241" t="s">
        <v>3448</v>
      </c>
      <c r="I1241" t="str">
        <f t="shared" si="58"/>
        <v>Středočeský</v>
      </c>
      <c r="J1241" t="str">
        <f t="shared" si="59"/>
        <v>Středočeský</v>
      </c>
      <c r="K1241" t="str">
        <f t="shared" si="60"/>
        <v>Střední Čechy</v>
      </c>
    </row>
    <row r="1242" spans="1:11" x14ac:dyDescent="0.25">
      <c r="A1242">
        <v>539155</v>
      </c>
      <c r="B1242" t="s">
        <v>4095</v>
      </c>
      <c r="C1242">
        <v>2105</v>
      </c>
      <c r="D1242" t="s">
        <v>3473</v>
      </c>
      <c r="E1242" t="s">
        <v>3474</v>
      </c>
      <c r="F1242" t="s">
        <v>3475</v>
      </c>
      <c r="G1242" t="s">
        <v>3447</v>
      </c>
      <c r="H1242" t="s">
        <v>3448</v>
      </c>
      <c r="I1242" t="str">
        <f t="shared" si="58"/>
        <v>Středočeský</v>
      </c>
      <c r="J1242" t="str">
        <f t="shared" si="59"/>
        <v>Středočeský</v>
      </c>
      <c r="K1242" t="str">
        <f t="shared" si="60"/>
        <v>Střední Čechy</v>
      </c>
    </row>
    <row r="1243" spans="1:11" x14ac:dyDescent="0.25">
      <c r="A1243">
        <v>539163</v>
      </c>
      <c r="B1243" t="s">
        <v>4096</v>
      </c>
      <c r="C1243">
        <v>2105</v>
      </c>
      <c r="D1243" t="s">
        <v>3473</v>
      </c>
      <c r="E1243" t="s">
        <v>3474</v>
      </c>
      <c r="F1243" t="s">
        <v>3475</v>
      </c>
      <c r="G1243" t="s">
        <v>3447</v>
      </c>
      <c r="H1243" t="s">
        <v>3448</v>
      </c>
      <c r="I1243" t="str">
        <f t="shared" si="58"/>
        <v>Středočeský</v>
      </c>
      <c r="J1243" t="str">
        <f t="shared" si="59"/>
        <v>Středočeský</v>
      </c>
      <c r="K1243" t="str">
        <f t="shared" si="60"/>
        <v>Střední Čechy</v>
      </c>
    </row>
    <row r="1244" spans="1:11" x14ac:dyDescent="0.25">
      <c r="A1244">
        <v>539171</v>
      </c>
      <c r="B1244" t="s">
        <v>4097</v>
      </c>
      <c r="C1244">
        <v>2105</v>
      </c>
      <c r="D1244" t="s">
        <v>3473</v>
      </c>
      <c r="E1244" t="s">
        <v>3474</v>
      </c>
      <c r="F1244" t="s">
        <v>3475</v>
      </c>
      <c r="G1244" t="s">
        <v>3447</v>
      </c>
      <c r="H1244" t="s">
        <v>3448</v>
      </c>
      <c r="I1244" t="str">
        <f t="shared" si="58"/>
        <v>Středočeský</v>
      </c>
      <c r="J1244" t="str">
        <f t="shared" si="59"/>
        <v>Středočeský</v>
      </c>
      <c r="K1244" t="str">
        <f t="shared" si="60"/>
        <v>Střední Čechy</v>
      </c>
    </row>
    <row r="1245" spans="1:11" x14ac:dyDescent="0.25">
      <c r="A1245">
        <v>539180</v>
      </c>
      <c r="B1245" t="s">
        <v>3268</v>
      </c>
      <c r="C1245">
        <v>2105</v>
      </c>
      <c r="D1245" t="s">
        <v>3473</v>
      </c>
      <c r="E1245" t="s">
        <v>3474</v>
      </c>
      <c r="F1245" t="s">
        <v>3475</v>
      </c>
      <c r="G1245" t="s">
        <v>3447</v>
      </c>
      <c r="H1245" t="s">
        <v>3448</v>
      </c>
      <c r="I1245" t="str">
        <f t="shared" si="58"/>
        <v>Středočeský</v>
      </c>
      <c r="J1245" t="str">
        <f t="shared" si="59"/>
        <v>Středočeský</v>
      </c>
      <c r="K1245" t="str">
        <f t="shared" si="60"/>
        <v>Střední Čechy</v>
      </c>
    </row>
    <row r="1246" spans="1:11" x14ac:dyDescent="0.25">
      <c r="A1246">
        <v>539198</v>
      </c>
      <c r="B1246" t="s">
        <v>4098</v>
      </c>
      <c r="C1246">
        <v>2105</v>
      </c>
      <c r="D1246" t="s">
        <v>3473</v>
      </c>
      <c r="E1246" t="s">
        <v>3474</v>
      </c>
      <c r="F1246" t="s">
        <v>3475</v>
      </c>
      <c r="G1246" t="s">
        <v>3447</v>
      </c>
      <c r="H1246" t="s">
        <v>3448</v>
      </c>
      <c r="I1246" t="str">
        <f t="shared" si="58"/>
        <v>Středočeský</v>
      </c>
      <c r="J1246" t="str">
        <f t="shared" si="59"/>
        <v>Středočeský</v>
      </c>
      <c r="K1246" t="str">
        <f t="shared" si="60"/>
        <v>Střední Čechy</v>
      </c>
    </row>
    <row r="1247" spans="1:11" x14ac:dyDescent="0.25">
      <c r="A1247">
        <v>539201</v>
      </c>
      <c r="B1247" t="s">
        <v>4099</v>
      </c>
      <c r="C1247">
        <v>2111</v>
      </c>
      <c r="D1247" t="s">
        <v>3618</v>
      </c>
      <c r="E1247" t="s">
        <v>3504</v>
      </c>
      <c r="F1247" t="s">
        <v>3503</v>
      </c>
      <c r="G1247" t="s">
        <v>3447</v>
      </c>
      <c r="H1247" t="s">
        <v>3448</v>
      </c>
      <c r="I1247" t="str">
        <f t="shared" si="58"/>
        <v>Středočeský</v>
      </c>
      <c r="J1247" t="str">
        <f t="shared" si="59"/>
        <v>Středočeský</v>
      </c>
      <c r="K1247" t="str">
        <f t="shared" si="60"/>
        <v>Střední Čechy</v>
      </c>
    </row>
    <row r="1248" spans="1:11" x14ac:dyDescent="0.25">
      <c r="A1248">
        <v>539210</v>
      </c>
      <c r="B1248" t="s">
        <v>4100</v>
      </c>
      <c r="C1248">
        <v>2105</v>
      </c>
      <c r="D1248" t="s">
        <v>3473</v>
      </c>
      <c r="E1248" t="s">
        <v>3474</v>
      </c>
      <c r="F1248" t="s">
        <v>3475</v>
      </c>
      <c r="G1248" t="s">
        <v>3447</v>
      </c>
      <c r="H1248" t="s">
        <v>3448</v>
      </c>
      <c r="I1248" t="str">
        <f t="shared" si="58"/>
        <v>Středočeský</v>
      </c>
      <c r="J1248" t="str">
        <f t="shared" si="59"/>
        <v>Středočeský</v>
      </c>
      <c r="K1248" t="str">
        <f t="shared" si="60"/>
        <v>Střední Čechy</v>
      </c>
    </row>
    <row r="1249" spans="1:11" x14ac:dyDescent="0.25">
      <c r="A1249">
        <v>539228</v>
      </c>
      <c r="B1249" t="s">
        <v>668</v>
      </c>
      <c r="C1249">
        <v>2105</v>
      </c>
      <c r="D1249" t="s">
        <v>3473</v>
      </c>
      <c r="E1249" t="s">
        <v>3474</v>
      </c>
      <c r="F1249" t="s">
        <v>3475</v>
      </c>
      <c r="G1249" t="s">
        <v>3447</v>
      </c>
      <c r="H1249" t="s">
        <v>3448</v>
      </c>
      <c r="I1249" t="str">
        <f t="shared" si="58"/>
        <v>Středočeský</v>
      </c>
      <c r="J1249" t="str">
        <f t="shared" si="59"/>
        <v>Středočeský</v>
      </c>
      <c r="K1249" t="str">
        <f t="shared" si="60"/>
        <v>Střední Čechy</v>
      </c>
    </row>
    <row r="1250" spans="1:11" x14ac:dyDescent="0.25">
      <c r="A1250">
        <v>539236</v>
      </c>
      <c r="B1250" t="s">
        <v>4101</v>
      </c>
      <c r="C1250">
        <v>2105</v>
      </c>
      <c r="D1250" t="s">
        <v>3473</v>
      </c>
      <c r="E1250" t="s">
        <v>3474</v>
      </c>
      <c r="F1250" t="s">
        <v>3475</v>
      </c>
      <c r="G1250" t="s">
        <v>3447</v>
      </c>
      <c r="H1250" t="s">
        <v>3448</v>
      </c>
      <c r="I1250" t="str">
        <f t="shared" si="58"/>
        <v>Středočeský</v>
      </c>
      <c r="J1250" t="str">
        <f t="shared" si="59"/>
        <v>Středočeský</v>
      </c>
      <c r="K1250" t="str">
        <f t="shared" si="60"/>
        <v>Střední Čechy</v>
      </c>
    </row>
    <row r="1251" spans="1:11" x14ac:dyDescent="0.25">
      <c r="A1251">
        <v>539244</v>
      </c>
      <c r="B1251" t="s">
        <v>4102</v>
      </c>
      <c r="C1251">
        <v>2105</v>
      </c>
      <c r="D1251" t="s">
        <v>3473</v>
      </c>
      <c r="E1251" t="s">
        <v>3474</v>
      </c>
      <c r="F1251" t="s">
        <v>3475</v>
      </c>
      <c r="G1251" t="s">
        <v>3447</v>
      </c>
      <c r="H1251" t="s">
        <v>3448</v>
      </c>
      <c r="I1251" t="str">
        <f t="shared" si="58"/>
        <v>Středočeský</v>
      </c>
      <c r="J1251" t="str">
        <f t="shared" si="59"/>
        <v>Středočeský</v>
      </c>
      <c r="K1251" t="str">
        <f t="shared" si="60"/>
        <v>Střední Čechy</v>
      </c>
    </row>
    <row r="1252" spans="1:11" x14ac:dyDescent="0.25">
      <c r="A1252">
        <v>539252</v>
      </c>
      <c r="B1252" t="s">
        <v>3983</v>
      </c>
      <c r="C1252">
        <v>2105</v>
      </c>
      <c r="D1252" t="s">
        <v>3473</v>
      </c>
      <c r="E1252" t="s">
        <v>3474</v>
      </c>
      <c r="F1252" t="s">
        <v>3475</v>
      </c>
      <c r="G1252" t="s">
        <v>3447</v>
      </c>
      <c r="H1252" t="s">
        <v>3448</v>
      </c>
      <c r="I1252" t="str">
        <f t="shared" si="58"/>
        <v>Středočeský</v>
      </c>
      <c r="J1252" t="str">
        <f t="shared" si="59"/>
        <v>Středočeský</v>
      </c>
      <c r="K1252" t="str">
        <f t="shared" si="60"/>
        <v>Střední Čechy</v>
      </c>
    </row>
    <row r="1253" spans="1:11" x14ac:dyDescent="0.25">
      <c r="A1253">
        <v>539261</v>
      </c>
      <c r="B1253" t="s">
        <v>1589</v>
      </c>
      <c r="C1253">
        <v>2105</v>
      </c>
      <c r="D1253" t="s">
        <v>3473</v>
      </c>
      <c r="E1253" t="s">
        <v>3474</v>
      </c>
      <c r="F1253" t="s">
        <v>3475</v>
      </c>
      <c r="G1253" t="s">
        <v>3447</v>
      </c>
      <c r="H1253" t="s">
        <v>3448</v>
      </c>
      <c r="I1253" t="str">
        <f t="shared" si="58"/>
        <v>Středočeský</v>
      </c>
      <c r="J1253" t="str">
        <f t="shared" si="59"/>
        <v>Středočeský</v>
      </c>
      <c r="K1253" t="str">
        <f t="shared" si="60"/>
        <v>Střední Čechy</v>
      </c>
    </row>
    <row r="1254" spans="1:11" x14ac:dyDescent="0.25">
      <c r="A1254">
        <v>539279</v>
      </c>
      <c r="B1254" t="s">
        <v>1285</v>
      </c>
      <c r="C1254">
        <v>4105</v>
      </c>
      <c r="D1254" t="s">
        <v>1284</v>
      </c>
      <c r="E1254" t="s">
        <v>1276</v>
      </c>
      <c r="F1254" t="s">
        <v>1277</v>
      </c>
      <c r="G1254" t="s">
        <v>1250</v>
      </c>
      <c r="H1254" t="s">
        <v>1251</v>
      </c>
      <c r="I1254" t="str">
        <f t="shared" si="58"/>
        <v>Karlovarský</v>
      </c>
      <c r="J1254" t="str">
        <f t="shared" si="59"/>
        <v>Karlovarský</v>
      </c>
      <c r="K1254" t="str">
        <f t="shared" si="60"/>
        <v>Severozápad</v>
      </c>
    </row>
    <row r="1255" spans="1:11" x14ac:dyDescent="0.25">
      <c r="A1255">
        <v>539287</v>
      </c>
      <c r="B1255" t="s">
        <v>1434</v>
      </c>
      <c r="C1255">
        <v>2105</v>
      </c>
      <c r="D1255" t="s">
        <v>3473</v>
      </c>
      <c r="E1255" t="s">
        <v>3474</v>
      </c>
      <c r="F1255" t="s">
        <v>3475</v>
      </c>
      <c r="G1255" t="s">
        <v>3447</v>
      </c>
      <c r="H1255" t="s">
        <v>3448</v>
      </c>
      <c r="I1255" t="str">
        <f t="shared" si="58"/>
        <v>Středočeský</v>
      </c>
      <c r="J1255" t="str">
        <f t="shared" si="59"/>
        <v>Středočeský</v>
      </c>
      <c r="K1255" t="str">
        <f t="shared" si="60"/>
        <v>Střední Čechy</v>
      </c>
    </row>
    <row r="1256" spans="1:11" x14ac:dyDescent="0.25">
      <c r="A1256">
        <v>539295</v>
      </c>
      <c r="B1256" t="s">
        <v>188</v>
      </c>
      <c r="C1256">
        <v>2105</v>
      </c>
      <c r="D1256" t="s">
        <v>3473</v>
      </c>
      <c r="E1256" t="s">
        <v>3474</v>
      </c>
      <c r="F1256" t="s">
        <v>3475</v>
      </c>
      <c r="G1256" t="s">
        <v>3447</v>
      </c>
      <c r="H1256" t="s">
        <v>3448</v>
      </c>
      <c r="I1256" t="str">
        <f t="shared" si="58"/>
        <v>Středočeský</v>
      </c>
      <c r="J1256" t="str">
        <f t="shared" si="59"/>
        <v>Středočeský</v>
      </c>
      <c r="K1256" t="str">
        <f t="shared" si="60"/>
        <v>Střední Čechy</v>
      </c>
    </row>
    <row r="1257" spans="1:11" x14ac:dyDescent="0.25">
      <c r="A1257">
        <v>539309</v>
      </c>
      <c r="B1257" t="s">
        <v>4103</v>
      </c>
      <c r="C1257">
        <v>2105</v>
      </c>
      <c r="D1257" t="s">
        <v>3473</v>
      </c>
      <c r="E1257" t="s">
        <v>3474</v>
      </c>
      <c r="F1257" t="s">
        <v>3475</v>
      </c>
      <c r="G1257" t="s">
        <v>3447</v>
      </c>
      <c r="H1257" t="s">
        <v>3448</v>
      </c>
      <c r="I1257" t="str">
        <f t="shared" si="58"/>
        <v>Středočeský</v>
      </c>
      <c r="J1257" t="str">
        <f t="shared" si="59"/>
        <v>Středočeský</v>
      </c>
      <c r="K1257" t="str">
        <f t="shared" si="60"/>
        <v>Střední Čechy</v>
      </c>
    </row>
    <row r="1258" spans="1:11" x14ac:dyDescent="0.25">
      <c r="A1258">
        <v>539317</v>
      </c>
      <c r="B1258" t="s">
        <v>4104</v>
      </c>
      <c r="C1258">
        <v>2105</v>
      </c>
      <c r="D1258" t="s">
        <v>3473</v>
      </c>
      <c r="E1258" t="s">
        <v>3474</v>
      </c>
      <c r="F1258" t="s">
        <v>3475</v>
      </c>
      <c r="G1258" t="s">
        <v>3447</v>
      </c>
      <c r="H1258" t="s">
        <v>3448</v>
      </c>
      <c r="I1258" t="str">
        <f t="shared" si="58"/>
        <v>Středočeský</v>
      </c>
      <c r="J1258" t="str">
        <f t="shared" si="59"/>
        <v>Středočeský</v>
      </c>
      <c r="K1258" t="str">
        <f t="shared" si="60"/>
        <v>Střední Čechy</v>
      </c>
    </row>
    <row r="1259" spans="1:11" x14ac:dyDescent="0.25">
      <c r="A1259">
        <v>539325</v>
      </c>
      <c r="B1259" t="s">
        <v>4105</v>
      </c>
      <c r="C1259">
        <v>2105</v>
      </c>
      <c r="D1259" t="s">
        <v>3473</v>
      </c>
      <c r="E1259" t="s">
        <v>3474</v>
      </c>
      <c r="F1259" t="s">
        <v>3475</v>
      </c>
      <c r="G1259" t="s">
        <v>3447</v>
      </c>
      <c r="H1259" t="s">
        <v>3448</v>
      </c>
      <c r="I1259" t="str">
        <f t="shared" si="58"/>
        <v>Středočeský</v>
      </c>
      <c r="J1259" t="str">
        <f t="shared" si="59"/>
        <v>Středočeský</v>
      </c>
      <c r="K1259" t="str">
        <f t="shared" si="60"/>
        <v>Střední Čechy</v>
      </c>
    </row>
    <row r="1260" spans="1:11" x14ac:dyDescent="0.25">
      <c r="A1260">
        <v>539333</v>
      </c>
      <c r="B1260" t="s">
        <v>4106</v>
      </c>
      <c r="C1260">
        <v>2105</v>
      </c>
      <c r="D1260" t="s">
        <v>3473</v>
      </c>
      <c r="E1260" t="s">
        <v>3474</v>
      </c>
      <c r="F1260" t="s">
        <v>3475</v>
      </c>
      <c r="G1260" t="s">
        <v>3447</v>
      </c>
      <c r="H1260" t="s">
        <v>3448</v>
      </c>
      <c r="I1260" t="str">
        <f t="shared" si="58"/>
        <v>Středočeský</v>
      </c>
      <c r="J1260" t="str">
        <f t="shared" si="59"/>
        <v>Středočeský</v>
      </c>
      <c r="K1260" t="str">
        <f t="shared" si="60"/>
        <v>Střední Čechy</v>
      </c>
    </row>
    <row r="1261" spans="1:11" x14ac:dyDescent="0.25">
      <c r="A1261">
        <v>539341</v>
      </c>
      <c r="B1261" t="s">
        <v>4107</v>
      </c>
      <c r="C1261">
        <v>2105</v>
      </c>
      <c r="D1261" t="s">
        <v>3473</v>
      </c>
      <c r="E1261" t="s">
        <v>3474</v>
      </c>
      <c r="F1261" t="s">
        <v>3475</v>
      </c>
      <c r="G1261" t="s">
        <v>3447</v>
      </c>
      <c r="H1261" t="s">
        <v>3448</v>
      </c>
      <c r="I1261" t="str">
        <f t="shared" si="58"/>
        <v>Středočeský</v>
      </c>
      <c r="J1261" t="str">
        <f t="shared" si="59"/>
        <v>Středočeský</v>
      </c>
      <c r="K1261" t="str">
        <f t="shared" si="60"/>
        <v>Střední Čechy</v>
      </c>
    </row>
    <row r="1262" spans="1:11" x14ac:dyDescent="0.25">
      <c r="A1262">
        <v>539350</v>
      </c>
      <c r="B1262" t="s">
        <v>4108</v>
      </c>
      <c r="C1262">
        <v>2105</v>
      </c>
      <c r="D1262" t="s">
        <v>3473</v>
      </c>
      <c r="E1262" t="s">
        <v>3474</v>
      </c>
      <c r="F1262" t="s">
        <v>3475</v>
      </c>
      <c r="G1262" t="s">
        <v>3447</v>
      </c>
      <c r="H1262" t="s">
        <v>3448</v>
      </c>
      <c r="I1262" t="str">
        <f t="shared" si="58"/>
        <v>Středočeský</v>
      </c>
      <c r="J1262" t="str">
        <f t="shared" si="59"/>
        <v>Středočeský</v>
      </c>
      <c r="K1262" t="str">
        <f t="shared" si="60"/>
        <v>Střední Čechy</v>
      </c>
    </row>
    <row r="1263" spans="1:11" x14ac:dyDescent="0.25">
      <c r="A1263">
        <v>539368</v>
      </c>
      <c r="B1263" t="s">
        <v>4109</v>
      </c>
      <c r="C1263">
        <v>2105</v>
      </c>
      <c r="D1263" t="s">
        <v>3473</v>
      </c>
      <c r="E1263" t="s">
        <v>3474</v>
      </c>
      <c r="F1263" t="s">
        <v>3475</v>
      </c>
      <c r="G1263" t="s">
        <v>3447</v>
      </c>
      <c r="H1263" t="s">
        <v>3448</v>
      </c>
      <c r="I1263" t="str">
        <f t="shared" si="58"/>
        <v>Středočeský</v>
      </c>
      <c r="J1263" t="str">
        <f t="shared" si="59"/>
        <v>Středočeský</v>
      </c>
      <c r="K1263" t="str">
        <f t="shared" si="60"/>
        <v>Střední Čechy</v>
      </c>
    </row>
    <row r="1264" spans="1:11" x14ac:dyDescent="0.25">
      <c r="A1264">
        <v>539376</v>
      </c>
      <c r="B1264" t="s">
        <v>1286</v>
      </c>
      <c r="C1264">
        <v>4105</v>
      </c>
      <c r="D1264" t="s">
        <v>1284</v>
      </c>
      <c r="E1264" t="s">
        <v>1276</v>
      </c>
      <c r="F1264" t="s">
        <v>1277</v>
      </c>
      <c r="G1264" t="s">
        <v>1250</v>
      </c>
      <c r="H1264" t="s">
        <v>1251</v>
      </c>
      <c r="I1264" t="str">
        <f t="shared" si="58"/>
        <v>Karlovarský</v>
      </c>
      <c r="J1264" t="str">
        <f t="shared" si="59"/>
        <v>Karlovarský</v>
      </c>
      <c r="K1264" t="str">
        <f t="shared" si="60"/>
        <v>Severozápad</v>
      </c>
    </row>
    <row r="1265" spans="1:11" x14ac:dyDescent="0.25">
      <c r="A1265">
        <v>539384</v>
      </c>
      <c r="B1265" t="s">
        <v>701</v>
      </c>
      <c r="C1265">
        <v>2105</v>
      </c>
      <c r="D1265" t="s">
        <v>3473</v>
      </c>
      <c r="E1265" t="s">
        <v>3474</v>
      </c>
      <c r="F1265" t="s">
        <v>3475</v>
      </c>
      <c r="G1265" t="s">
        <v>3447</v>
      </c>
      <c r="H1265" t="s">
        <v>3448</v>
      </c>
      <c r="I1265" t="str">
        <f t="shared" si="58"/>
        <v>Středočeský</v>
      </c>
      <c r="J1265" t="str">
        <f t="shared" si="59"/>
        <v>Středočeský</v>
      </c>
      <c r="K1265" t="str">
        <f t="shared" si="60"/>
        <v>Střední Čechy</v>
      </c>
    </row>
    <row r="1266" spans="1:11" x14ac:dyDescent="0.25">
      <c r="A1266">
        <v>539392</v>
      </c>
      <c r="B1266" t="s">
        <v>4110</v>
      </c>
      <c r="C1266">
        <v>2105</v>
      </c>
      <c r="D1266" t="s">
        <v>3473</v>
      </c>
      <c r="E1266" t="s">
        <v>3474</v>
      </c>
      <c r="F1266" t="s">
        <v>3475</v>
      </c>
      <c r="G1266" t="s">
        <v>3447</v>
      </c>
      <c r="H1266" t="s">
        <v>3448</v>
      </c>
      <c r="I1266" t="str">
        <f t="shared" si="58"/>
        <v>Středočeský</v>
      </c>
      <c r="J1266" t="str">
        <f t="shared" si="59"/>
        <v>Středočeský</v>
      </c>
      <c r="K1266" t="str">
        <f t="shared" si="60"/>
        <v>Střední Čechy</v>
      </c>
    </row>
    <row r="1267" spans="1:11" x14ac:dyDescent="0.25">
      <c r="A1267">
        <v>539406</v>
      </c>
      <c r="B1267" t="s">
        <v>322</v>
      </c>
      <c r="C1267">
        <v>2105</v>
      </c>
      <c r="D1267" t="s">
        <v>3473</v>
      </c>
      <c r="E1267" t="s">
        <v>3474</v>
      </c>
      <c r="F1267" t="s">
        <v>3475</v>
      </c>
      <c r="G1267" t="s">
        <v>3447</v>
      </c>
      <c r="H1267" t="s">
        <v>3448</v>
      </c>
      <c r="I1267" t="str">
        <f t="shared" si="58"/>
        <v>Středočeský</v>
      </c>
      <c r="J1267" t="str">
        <f t="shared" si="59"/>
        <v>Středočeský</v>
      </c>
      <c r="K1267" t="str">
        <f t="shared" si="60"/>
        <v>Střední Čechy</v>
      </c>
    </row>
    <row r="1268" spans="1:11" x14ac:dyDescent="0.25">
      <c r="A1268">
        <v>539414</v>
      </c>
      <c r="B1268" t="s">
        <v>4111</v>
      </c>
      <c r="C1268">
        <v>2105</v>
      </c>
      <c r="D1268" t="s">
        <v>3473</v>
      </c>
      <c r="E1268" t="s">
        <v>3474</v>
      </c>
      <c r="F1268" t="s">
        <v>3475</v>
      </c>
      <c r="G1268" t="s">
        <v>3447</v>
      </c>
      <c r="H1268" t="s">
        <v>3448</v>
      </c>
      <c r="I1268" t="str">
        <f t="shared" si="58"/>
        <v>Středočeský</v>
      </c>
      <c r="J1268" t="str">
        <f t="shared" si="59"/>
        <v>Středočeský</v>
      </c>
      <c r="K1268" t="str">
        <f t="shared" si="60"/>
        <v>Střední Čechy</v>
      </c>
    </row>
    <row r="1269" spans="1:11" x14ac:dyDescent="0.25">
      <c r="A1269">
        <v>539422</v>
      </c>
      <c r="B1269" t="s">
        <v>4112</v>
      </c>
      <c r="C1269">
        <v>2105</v>
      </c>
      <c r="D1269" t="s">
        <v>3473</v>
      </c>
      <c r="E1269" t="s">
        <v>3474</v>
      </c>
      <c r="F1269" t="s">
        <v>3475</v>
      </c>
      <c r="G1269" t="s">
        <v>3447</v>
      </c>
      <c r="H1269" t="s">
        <v>3448</v>
      </c>
      <c r="I1269" t="str">
        <f t="shared" si="58"/>
        <v>Středočeský</v>
      </c>
      <c r="J1269" t="str">
        <f t="shared" si="59"/>
        <v>Středočeský</v>
      </c>
      <c r="K1269" t="str">
        <f t="shared" si="60"/>
        <v>Střední Čechy</v>
      </c>
    </row>
    <row r="1270" spans="1:11" x14ac:dyDescent="0.25">
      <c r="A1270">
        <v>539431</v>
      </c>
      <c r="B1270" t="s">
        <v>1287</v>
      </c>
      <c r="C1270">
        <v>4105</v>
      </c>
      <c r="D1270" t="s">
        <v>1284</v>
      </c>
      <c r="E1270" t="s">
        <v>1276</v>
      </c>
      <c r="F1270" t="s">
        <v>1277</v>
      </c>
      <c r="G1270" t="s">
        <v>1250</v>
      </c>
      <c r="H1270" t="s">
        <v>1251</v>
      </c>
      <c r="I1270" t="str">
        <f t="shared" si="58"/>
        <v>Karlovarský</v>
      </c>
      <c r="J1270" t="str">
        <f t="shared" si="59"/>
        <v>Karlovarský</v>
      </c>
      <c r="K1270" t="str">
        <f t="shared" si="60"/>
        <v>Severozápad</v>
      </c>
    </row>
    <row r="1271" spans="1:11" x14ac:dyDescent="0.25">
      <c r="A1271">
        <v>539457</v>
      </c>
      <c r="B1271" t="s">
        <v>2415</v>
      </c>
      <c r="C1271">
        <v>2105</v>
      </c>
      <c r="D1271" t="s">
        <v>3473</v>
      </c>
      <c r="E1271" t="s">
        <v>3474</v>
      </c>
      <c r="F1271" t="s">
        <v>3475</v>
      </c>
      <c r="G1271" t="s">
        <v>3447</v>
      </c>
      <c r="H1271" t="s">
        <v>3448</v>
      </c>
      <c r="I1271" t="str">
        <f t="shared" si="58"/>
        <v>Středočeský</v>
      </c>
      <c r="J1271" t="str">
        <f t="shared" si="59"/>
        <v>Středočeský</v>
      </c>
      <c r="K1271" t="str">
        <f t="shared" si="60"/>
        <v>Střední Čechy</v>
      </c>
    </row>
    <row r="1272" spans="1:11" x14ac:dyDescent="0.25">
      <c r="A1272">
        <v>539473</v>
      </c>
      <c r="B1272" t="s">
        <v>1288</v>
      </c>
      <c r="C1272">
        <v>4105</v>
      </c>
      <c r="D1272" t="s">
        <v>1284</v>
      </c>
      <c r="E1272" t="s">
        <v>1276</v>
      </c>
      <c r="F1272" t="s">
        <v>1277</v>
      </c>
      <c r="G1272" t="s">
        <v>1250</v>
      </c>
      <c r="H1272" t="s">
        <v>1251</v>
      </c>
      <c r="I1272" t="str">
        <f t="shared" si="58"/>
        <v>Karlovarský</v>
      </c>
      <c r="J1272" t="str">
        <f t="shared" si="59"/>
        <v>Karlovarský</v>
      </c>
      <c r="K1272" t="str">
        <f t="shared" si="60"/>
        <v>Severozápad</v>
      </c>
    </row>
    <row r="1273" spans="1:11" x14ac:dyDescent="0.25">
      <c r="A1273">
        <v>539481</v>
      </c>
      <c r="B1273" t="s">
        <v>1289</v>
      </c>
      <c r="C1273">
        <v>4105</v>
      </c>
      <c r="D1273" t="s">
        <v>1284</v>
      </c>
      <c r="E1273" t="s">
        <v>1276</v>
      </c>
      <c r="F1273" t="s">
        <v>1277</v>
      </c>
      <c r="G1273" t="s">
        <v>1250</v>
      </c>
      <c r="H1273" t="s">
        <v>1251</v>
      </c>
      <c r="I1273" t="str">
        <f t="shared" si="58"/>
        <v>Karlovarský</v>
      </c>
      <c r="J1273" t="str">
        <f t="shared" si="59"/>
        <v>Karlovarský</v>
      </c>
      <c r="K1273" t="str">
        <f t="shared" si="60"/>
        <v>Severozápad</v>
      </c>
    </row>
    <row r="1274" spans="1:11" x14ac:dyDescent="0.25">
      <c r="A1274">
        <v>539490</v>
      </c>
      <c r="B1274" t="s">
        <v>4113</v>
      </c>
      <c r="C1274">
        <v>2105</v>
      </c>
      <c r="D1274" t="s">
        <v>3473</v>
      </c>
      <c r="E1274" t="s">
        <v>3474</v>
      </c>
      <c r="F1274" t="s">
        <v>3475</v>
      </c>
      <c r="G1274" t="s">
        <v>3447</v>
      </c>
      <c r="H1274" t="s">
        <v>3448</v>
      </c>
      <c r="I1274" t="str">
        <f t="shared" si="58"/>
        <v>Středočeský</v>
      </c>
      <c r="J1274" t="str">
        <f t="shared" si="59"/>
        <v>Středočeský</v>
      </c>
      <c r="K1274" t="str">
        <f t="shared" si="60"/>
        <v>Střední Čechy</v>
      </c>
    </row>
    <row r="1275" spans="1:11" x14ac:dyDescent="0.25">
      <c r="A1275">
        <v>539503</v>
      </c>
      <c r="B1275" t="s">
        <v>4114</v>
      </c>
      <c r="C1275">
        <v>2105</v>
      </c>
      <c r="D1275" t="s">
        <v>3473</v>
      </c>
      <c r="E1275" t="s">
        <v>3474</v>
      </c>
      <c r="F1275" t="s">
        <v>3475</v>
      </c>
      <c r="G1275" t="s">
        <v>3447</v>
      </c>
      <c r="H1275" t="s">
        <v>3448</v>
      </c>
      <c r="I1275" t="str">
        <f t="shared" si="58"/>
        <v>Středočeský</v>
      </c>
      <c r="J1275" t="str">
        <f t="shared" si="59"/>
        <v>Středočeský</v>
      </c>
      <c r="K1275" t="str">
        <f t="shared" si="60"/>
        <v>Střední Čechy</v>
      </c>
    </row>
    <row r="1276" spans="1:11" x14ac:dyDescent="0.25">
      <c r="A1276">
        <v>539511</v>
      </c>
      <c r="B1276" t="s">
        <v>4115</v>
      </c>
      <c r="C1276">
        <v>2105</v>
      </c>
      <c r="D1276" t="s">
        <v>3473</v>
      </c>
      <c r="E1276" t="s">
        <v>3474</v>
      </c>
      <c r="F1276" t="s">
        <v>3475</v>
      </c>
      <c r="G1276" t="s">
        <v>3447</v>
      </c>
      <c r="H1276" t="s">
        <v>3448</v>
      </c>
      <c r="I1276" t="str">
        <f t="shared" si="58"/>
        <v>Středočeský</v>
      </c>
      <c r="J1276" t="str">
        <f t="shared" si="59"/>
        <v>Středočeský</v>
      </c>
      <c r="K1276" t="str">
        <f t="shared" si="60"/>
        <v>Střední Čechy</v>
      </c>
    </row>
    <row r="1277" spans="1:11" x14ac:dyDescent="0.25">
      <c r="A1277">
        <v>539520</v>
      </c>
      <c r="B1277" t="s">
        <v>4116</v>
      </c>
      <c r="C1277">
        <v>2105</v>
      </c>
      <c r="D1277" t="s">
        <v>3473</v>
      </c>
      <c r="E1277" t="s">
        <v>3474</v>
      </c>
      <c r="F1277" t="s">
        <v>3475</v>
      </c>
      <c r="G1277" t="s">
        <v>3447</v>
      </c>
      <c r="H1277" t="s">
        <v>3448</v>
      </c>
      <c r="I1277" t="str">
        <f t="shared" si="58"/>
        <v>Středočeský</v>
      </c>
      <c r="J1277" t="str">
        <f t="shared" si="59"/>
        <v>Středočeský</v>
      </c>
      <c r="K1277" t="str">
        <f t="shared" si="60"/>
        <v>Střední Čechy</v>
      </c>
    </row>
    <row r="1278" spans="1:11" x14ac:dyDescent="0.25">
      <c r="A1278">
        <v>539538</v>
      </c>
      <c r="B1278" t="s">
        <v>1290</v>
      </c>
      <c r="C1278">
        <v>4105</v>
      </c>
      <c r="D1278" t="s">
        <v>1284</v>
      </c>
      <c r="E1278" t="s">
        <v>1276</v>
      </c>
      <c r="F1278" t="s">
        <v>1277</v>
      </c>
      <c r="G1278" t="s">
        <v>1250</v>
      </c>
      <c r="H1278" t="s">
        <v>1251</v>
      </c>
      <c r="I1278" t="str">
        <f t="shared" si="58"/>
        <v>Karlovarský</v>
      </c>
      <c r="J1278" t="str">
        <f t="shared" si="59"/>
        <v>Karlovarský</v>
      </c>
      <c r="K1278" t="str">
        <f t="shared" si="60"/>
        <v>Severozápad</v>
      </c>
    </row>
    <row r="1279" spans="1:11" x14ac:dyDescent="0.25">
      <c r="A1279">
        <v>539546</v>
      </c>
      <c r="B1279" t="s">
        <v>738</v>
      </c>
      <c r="C1279">
        <v>2105</v>
      </c>
      <c r="D1279" t="s">
        <v>3473</v>
      </c>
      <c r="E1279" t="s">
        <v>3474</v>
      </c>
      <c r="F1279" t="s">
        <v>3475</v>
      </c>
      <c r="G1279" t="s">
        <v>3447</v>
      </c>
      <c r="H1279" t="s">
        <v>3448</v>
      </c>
      <c r="I1279" t="str">
        <f t="shared" si="58"/>
        <v>Středočeský</v>
      </c>
      <c r="J1279" t="str">
        <f t="shared" si="59"/>
        <v>Středočeský</v>
      </c>
      <c r="K1279" t="str">
        <f t="shared" si="60"/>
        <v>Střední Čechy</v>
      </c>
    </row>
    <row r="1280" spans="1:11" x14ac:dyDescent="0.25">
      <c r="A1280">
        <v>539554</v>
      </c>
      <c r="B1280" t="s">
        <v>1291</v>
      </c>
      <c r="C1280">
        <v>4102</v>
      </c>
      <c r="D1280" t="s">
        <v>1277</v>
      </c>
      <c r="E1280" t="s">
        <v>1276</v>
      </c>
      <c r="F1280" t="s">
        <v>1277</v>
      </c>
      <c r="G1280" t="s">
        <v>1250</v>
      </c>
      <c r="H1280" t="s">
        <v>1251</v>
      </c>
      <c r="I1280" t="str">
        <f t="shared" si="58"/>
        <v>Karlovarský</v>
      </c>
      <c r="J1280" t="str">
        <f t="shared" si="59"/>
        <v>Karlovarský</v>
      </c>
      <c r="K1280" t="str">
        <f t="shared" si="60"/>
        <v>Severozápad</v>
      </c>
    </row>
    <row r="1281" spans="1:11" x14ac:dyDescent="0.25">
      <c r="A1281">
        <v>539562</v>
      </c>
      <c r="B1281" t="s">
        <v>1708</v>
      </c>
      <c r="C1281">
        <v>2105</v>
      </c>
      <c r="D1281" t="s">
        <v>3473</v>
      </c>
      <c r="E1281" t="s">
        <v>3474</v>
      </c>
      <c r="F1281" t="s">
        <v>3475</v>
      </c>
      <c r="G1281" t="s">
        <v>3447</v>
      </c>
      <c r="H1281" t="s">
        <v>3448</v>
      </c>
      <c r="I1281" t="str">
        <f t="shared" si="58"/>
        <v>Středočeský</v>
      </c>
      <c r="J1281" t="str">
        <f t="shared" si="59"/>
        <v>Středočeský</v>
      </c>
      <c r="K1281" t="str">
        <f t="shared" si="60"/>
        <v>Střední Čechy</v>
      </c>
    </row>
    <row r="1282" spans="1:11" x14ac:dyDescent="0.25">
      <c r="A1282">
        <v>539571</v>
      </c>
      <c r="B1282" t="s">
        <v>4117</v>
      </c>
      <c r="C1282">
        <v>2105</v>
      </c>
      <c r="D1282" t="s">
        <v>3473</v>
      </c>
      <c r="E1282" t="s">
        <v>3474</v>
      </c>
      <c r="F1282" t="s">
        <v>3475</v>
      </c>
      <c r="G1282" t="s">
        <v>3447</v>
      </c>
      <c r="H1282" t="s">
        <v>3448</v>
      </c>
      <c r="I1282" t="str">
        <f t="shared" si="58"/>
        <v>Středočeský</v>
      </c>
      <c r="J1282" t="str">
        <f t="shared" si="59"/>
        <v>Středočeský</v>
      </c>
      <c r="K1282" t="str">
        <f t="shared" si="60"/>
        <v>Střední Čechy</v>
      </c>
    </row>
    <row r="1283" spans="1:11" x14ac:dyDescent="0.25">
      <c r="A1283">
        <v>539597</v>
      </c>
      <c r="B1283" t="s">
        <v>4118</v>
      </c>
      <c r="C1283">
        <v>2105</v>
      </c>
      <c r="D1283" t="s">
        <v>3473</v>
      </c>
      <c r="E1283" t="s">
        <v>3474</v>
      </c>
      <c r="F1283" t="s">
        <v>3475</v>
      </c>
      <c r="G1283" t="s">
        <v>3447</v>
      </c>
      <c r="H1283" t="s">
        <v>3448</v>
      </c>
      <c r="I1283" t="str">
        <f t="shared" si="58"/>
        <v>Středočeský</v>
      </c>
      <c r="J1283" t="str">
        <f t="shared" si="59"/>
        <v>Středočeský</v>
      </c>
      <c r="K1283" t="str">
        <f t="shared" si="60"/>
        <v>Střední Čechy</v>
      </c>
    </row>
    <row r="1284" spans="1:11" x14ac:dyDescent="0.25">
      <c r="A1284">
        <v>539619</v>
      </c>
      <c r="B1284" t="s">
        <v>1292</v>
      </c>
      <c r="C1284">
        <v>4102</v>
      </c>
      <c r="D1284" t="s">
        <v>1277</v>
      </c>
      <c r="E1284" t="s">
        <v>1276</v>
      </c>
      <c r="F1284" t="s">
        <v>1277</v>
      </c>
      <c r="G1284" t="s">
        <v>1250</v>
      </c>
      <c r="H1284" t="s">
        <v>1251</v>
      </c>
      <c r="I1284" t="str">
        <f t="shared" ref="I1284:I1347" si="61">LEFT(H1284, FIND(" ", H1284 &amp; " ") - 1)</f>
        <v>Karlovarský</v>
      </c>
      <c r="J1284" t="str">
        <f t="shared" ref="J1284:J1347" si="62">IF(LEFT(H1284,4)="Kraj", MID(H1284, FIND(" ", H1284)+1, LEN(H1284) - FIND(" ", H1284)), LEFT(H1284, FIND(" ", H1284 &amp; " ") - 1))</f>
        <v>Karlovarský</v>
      </c>
      <c r="K1284" t="str">
        <f t="shared" ref="K1284:K1347" si="63">_xlfn.XLOOKUP(H1284,$N$33:$N$46,$M$33:$M$46)</f>
        <v>Severozápad</v>
      </c>
    </row>
    <row r="1285" spans="1:11" x14ac:dyDescent="0.25">
      <c r="A1285">
        <v>539627</v>
      </c>
      <c r="B1285" t="s">
        <v>4119</v>
      </c>
      <c r="C1285">
        <v>2105</v>
      </c>
      <c r="D1285" t="s">
        <v>3473</v>
      </c>
      <c r="E1285" t="s">
        <v>3474</v>
      </c>
      <c r="F1285" t="s">
        <v>3475</v>
      </c>
      <c r="G1285" t="s">
        <v>3447</v>
      </c>
      <c r="H1285" t="s">
        <v>3448</v>
      </c>
      <c r="I1285" t="str">
        <f t="shared" si="61"/>
        <v>Středočeský</v>
      </c>
      <c r="J1285" t="str">
        <f t="shared" si="62"/>
        <v>Středočeský</v>
      </c>
      <c r="K1285" t="str">
        <f t="shared" si="63"/>
        <v>Střední Čechy</v>
      </c>
    </row>
    <row r="1286" spans="1:11" x14ac:dyDescent="0.25">
      <c r="A1286">
        <v>539643</v>
      </c>
      <c r="B1286" t="s">
        <v>4120</v>
      </c>
      <c r="C1286">
        <v>2105</v>
      </c>
      <c r="D1286" t="s">
        <v>3473</v>
      </c>
      <c r="E1286" t="s">
        <v>3474</v>
      </c>
      <c r="F1286" t="s">
        <v>3475</v>
      </c>
      <c r="G1286" t="s">
        <v>3447</v>
      </c>
      <c r="H1286" t="s">
        <v>3448</v>
      </c>
      <c r="I1286" t="str">
        <f t="shared" si="61"/>
        <v>Středočeský</v>
      </c>
      <c r="J1286" t="str">
        <f t="shared" si="62"/>
        <v>Středočeský</v>
      </c>
      <c r="K1286" t="str">
        <f t="shared" si="63"/>
        <v>Střední Čechy</v>
      </c>
    </row>
    <row r="1287" spans="1:11" x14ac:dyDescent="0.25">
      <c r="A1287">
        <v>539651</v>
      </c>
      <c r="B1287" t="s">
        <v>4121</v>
      </c>
      <c r="C1287">
        <v>2105</v>
      </c>
      <c r="D1287" t="s">
        <v>3473</v>
      </c>
      <c r="E1287" t="s">
        <v>3474</v>
      </c>
      <c r="F1287" t="s">
        <v>3475</v>
      </c>
      <c r="G1287" t="s">
        <v>3447</v>
      </c>
      <c r="H1287" t="s">
        <v>3448</v>
      </c>
      <c r="I1287" t="str">
        <f t="shared" si="61"/>
        <v>Středočeský</v>
      </c>
      <c r="J1287" t="str">
        <f t="shared" si="62"/>
        <v>Středočeský</v>
      </c>
      <c r="K1287" t="str">
        <f t="shared" si="63"/>
        <v>Střední Čechy</v>
      </c>
    </row>
    <row r="1288" spans="1:11" x14ac:dyDescent="0.25">
      <c r="A1288">
        <v>539660</v>
      </c>
      <c r="B1288" t="s">
        <v>613</v>
      </c>
      <c r="C1288">
        <v>2105</v>
      </c>
      <c r="D1288" t="s">
        <v>3473</v>
      </c>
      <c r="E1288" t="s">
        <v>3474</v>
      </c>
      <c r="F1288" t="s">
        <v>3475</v>
      </c>
      <c r="G1288" t="s">
        <v>3447</v>
      </c>
      <c r="H1288" t="s">
        <v>3448</v>
      </c>
      <c r="I1288" t="str">
        <f t="shared" si="61"/>
        <v>Středočeský</v>
      </c>
      <c r="J1288" t="str">
        <f t="shared" si="62"/>
        <v>Středočeský</v>
      </c>
      <c r="K1288" t="str">
        <f t="shared" si="63"/>
        <v>Střední Čechy</v>
      </c>
    </row>
    <row r="1289" spans="1:11" x14ac:dyDescent="0.25">
      <c r="A1289">
        <v>539686</v>
      </c>
      <c r="B1289" t="s">
        <v>4122</v>
      </c>
      <c r="C1289">
        <v>2105</v>
      </c>
      <c r="D1289" t="s">
        <v>3473</v>
      </c>
      <c r="E1289" t="s">
        <v>3474</v>
      </c>
      <c r="F1289" t="s">
        <v>3475</v>
      </c>
      <c r="G1289" t="s">
        <v>3447</v>
      </c>
      <c r="H1289" t="s">
        <v>3448</v>
      </c>
      <c r="I1289" t="str">
        <f t="shared" si="61"/>
        <v>Středočeský</v>
      </c>
      <c r="J1289" t="str">
        <f t="shared" si="62"/>
        <v>Středočeský</v>
      </c>
      <c r="K1289" t="str">
        <f t="shared" si="63"/>
        <v>Střední Čechy</v>
      </c>
    </row>
    <row r="1290" spans="1:11" x14ac:dyDescent="0.25">
      <c r="A1290">
        <v>539708</v>
      </c>
      <c r="B1290" t="s">
        <v>4123</v>
      </c>
      <c r="C1290">
        <v>2105</v>
      </c>
      <c r="D1290" t="s">
        <v>3473</v>
      </c>
      <c r="E1290" t="s">
        <v>3474</v>
      </c>
      <c r="F1290" t="s">
        <v>3475</v>
      </c>
      <c r="G1290" t="s">
        <v>3447</v>
      </c>
      <c r="H1290" t="s">
        <v>3448</v>
      </c>
      <c r="I1290" t="str">
        <f t="shared" si="61"/>
        <v>Středočeský</v>
      </c>
      <c r="J1290" t="str">
        <f t="shared" si="62"/>
        <v>Středočeský</v>
      </c>
      <c r="K1290" t="str">
        <f t="shared" si="63"/>
        <v>Střední Čechy</v>
      </c>
    </row>
    <row r="1291" spans="1:11" x14ac:dyDescent="0.25">
      <c r="A1291">
        <v>539716</v>
      </c>
      <c r="B1291" t="s">
        <v>3039</v>
      </c>
      <c r="C1291">
        <v>3207</v>
      </c>
      <c r="D1291" t="s">
        <v>3040</v>
      </c>
      <c r="E1291" t="s">
        <v>3022</v>
      </c>
      <c r="F1291" t="s">
        <v>3023</v>
      </c>
      <c r="G1291" t="s">
        <v>3012</v>
      </c>
      <c r="H1291" t="s">
        <v>3013</v>
      </c>
      <c r="I1291" t="str">
        <f t="shared" si="61"/>
        <v>Plzeňský</v>
      </c>
      <c r="J1291" t="str">
        <f t="shared" si="62"/>
        <v>Plzeňský</v>
      </c>
      <c r="K1291" t="str">
        <f t="shared" si="63"/>
        <v>Jihozápad</v>
      </c>
    </row>
    <row r="1292" spans="1:11" x14ac:dyDescent="0.25">
      <c r="A1292">
        <v>539732</v>
      </c>
      <c r="B1292" t="s">
        <v>153</v>
      </c>
      <c r="C1292">
        <v>2105</v>
      </c>
      <c r="D1292" t="s">
        <v>3473</v>
      </c>
      <c r="E1292" t="s">
        <v>3474</v>
      </c>
      <c r="F1292" t="s">
        <v>3475</v>
      </c>
      <c r="G1292" t="s">
        <v>3447</v>
      </c>
      <c r="H1292" t="s">
        <v>3448</v>
      </c>
      <c r="I1292" t="str">
        <f t="shared" si="61"/>
        <v>Středočeský</v>
      </c>
      <c r="J1292" t="str">
        <f t="shared" si="62"/>
        <v>Středočeský</v>
      </c>
      <c r="K1292" t="str">
        <f t="shared" si="63"/>
        <v>Střední Čechy</v>
      </c>
    </row>
    <row r="1293" spans="1:11" x14ac:dyDescent="0.25">
      <c r="A1293">
        <v>539741</v>
      </c>
      <c r="B1293" t="s">
        <v>3041</v>
      </c>
      <c r="C1293">
        <v>3209</v>
      </c>
      <c r="D1293" t="s">
        <v>3042</v>
      </c>
      <c r="E1293" t="s">
        <v>3043</v>
      </c>
      <c r="F1293" t="s">
        <v>3044</v>
      </c>
      <c r="G1293" t="s">
        <v>3012</v>
      </c>
      <c r="H1293" t="s">
        <v>3013</v>
      </c>
      <c r="I1293" t="str">
        <f t="shared" si="61"/>
        <v>Plzeňský</v>
      </c>
      <c r="J1293" t="str">
        <f t="shared" si="62"/>
        <v>Plzeňský</v>
      </c>
      <c r="K1293" t="str">
        <f t="shared" si="63"/>
        <v>Jihozápad</v>
      </c>
    </row>
    <row r="1294" spans="1:11" x14ac:dyDescent="0.25">
      <c r="A1294">
        <v>539759</v>
      </c>
      <c r="B1294" t="s">
        <v>4124</v>
      </c>
      <c r="C1294">
        <v>2105</v>
      </c>
      <c r="D1294" t="s">
        <v>3473</v>
      </c>
      <c r="E1294" t="s">
        <v>3474</v>
      </c>
      <c r="F1294" t="s">
        <v>3475</v>
      </c>
      <c r="G1294" t="s">
        <v>3447</v>
      </c>
      <c r="H1294" t="s">
        <v>3448</v>
      </c>
      <c r="I1294" t="str">
        <f t="shared" si="61"/>
        <v>Středočeský</v>
      </c>
      <c r="J1294" t="str">
        <f t="shared" si="62"/>
        <v>Středočeský</v>
      </c>
      <c r="K1294" t="str">
        <f t="shared" si="63"/>
        <v>Střední Čechy</v>
      </c>
    </row>
    <row r="1295" spans="1:11" x14ac:dyDescent="0.25">
      <c r="A1295">
        <v>539767</v>
      </c>
      <c r="B1295" t="s">
        <v>4125</v>
      </c>
      <c r="C1295">
        <v>2105</v>
      </c>
      <c r="D1295" t="s">
        <v>3473</v>
      </c>
      <c r="E1295" t="s">
        <v>3474</v>
      </c>
      <c r="F1295" t="s">
        <v>3475</v>
      </c>
      <c r="G1295" t="s">
        <v>3447</v>
      </c>
      <c r="H1295" t="s">
        <v>3448</v>
      </c>
      <c r="I1295" t="str">
        <f t="shared" si="61"/>
        <v>Středočeský</v>
      </c>
      <c r="J1295" t="str">
        <f t="shared" si="62"/>
        <v>Středočeský</v>
      </c>
      <c r="K1295" t="str">
        <f t="shared" si="63"/>
        <v>Střední Čechy</v>
      </c>
    </row>
    <row r="1296" spans="1:11" x14ac:dyDescent="0.25">
      <c r="A1296">
        <v>539775</v>
      </c>
      <c r="B1296" t="s">
        <v>4126</v>
      </c>
      <c r="C1296">
        <v>2105</v>
      </c>
      <c r="D1296" t="s">
        <v>3473</v>
      </c>
      <c r="E1296" t="s">
        <v>3474</v>
      </c>
      <c r="F1296" t="s">
        <v>3475</v>
      </c>
      <c r="G1296" t="s">
        <v>3447</v>
      </c>
      <c r="H1296" t="s">
        <v>3448</v>
      </c>
      <c r="I1296" t="str">
        <f t="shared" si="61"/>
        <v>Středočeský</v>
      </c>
      <c r="J1296" t="str">
        <f t="shared" si="62"/>
        <v>Středočeský</v>
      </c>
      <c r="K1296" t="str">
        <f t="shared" si="63"/>
        <v>Střední Čechy</v>
      </c>
    </row>
    <row r="1297" spans="1:11" x14ac:dyDescent="0.25">
      <c r="A1297">
        <v>539783</v>
      </c>
      <c r="B1297" t="s">
        <v>3045</v>
      </c>
      <c r="C1297">
        <v>3210</v>
      </c>
      <c r="D1297" t="s">
        <v>3046</v>
      </c>
      <c r="E1297" t="s">
        <v>3022</v>
      </c>
      <c r="F1297" t="s">
        <v>3023</v>
      </c>
      <c r="G1297" t="s">
        <v>3012</v>
      </c>
      <c r="H1297" t="s">
        <v>3013</v>
      </c>
      <c r="I1297" t="str">
        <f t="shared" si="61"/>
        <v>Plzeňský</v>
      </c>
      <c r="J1297" t="str">
        <f t="shared" si="62"/>
        <v>Plzeňský</v>
      </c>
      <c r="K1297" t="str">
        <f t="shared" si="63"/>
        <v>Jihozápad</v>
      </c>
    </row>
    <row r="1298" spans="1:11" x14ac:dyDescent="0.25">
      <c r="A1298">
        <v>539805</v>
      </c>
      <c r="B1298" t="s">
        <v>3061</v>
      </c>
      <c r="C1298">
        <v>2105</v>
      </c>
      <c r="D1298" t="s">
        <v>3473</v>
      </c>
      <c r="E1298" t="s">
        <v>3474</v>
      </c>
      <c r="F1298" t="s">
        <v>3475</v>
      </c>
      <c r="G1298" t="s">
        <v>3447</v>
      </c>
      <c r="H1298" t="s">
        <v>3448</v>
      </c>
      <c r="I1298" t="str">
        <f t="shared" si="61"/>
        <v>Středočeský</v>
      </c>
      <c r="J1298" t="str">
        <f t="shared" si="62"/>
        <v>Středočeský</v>
      </c>
      <c r="K1298" t="str">
        <f t="shared" si="63"/>
        <v>Střední Čechy</v>
      </c>
    </row>
    <row r="1299" spans="1:11" x14ac:dyDescent="0.25">
      <c r="A1299">
        <v>539813</v>
      </c>
      <c r="B1299" t="s">
        <v>4127</v>
      </c>
      <c r="C1299">
        <v>2105</v>
      </c>
      <c r="D1299" t="s">
        <v>3473</v>
      </c>
      <c r="E1299" t="s">
        <v>3474</v>
      </c>
      <c r="F1299" t="s">
        <v>3475</v>
      </c>
      <c r="G1299" t="s">
        <v>3447</v>
      </c>
      <c r="H1299" t="s">
        <v>3448</v>
      </c>
      <c r="I1299" t="str">
        <f t="shared" si="61"/>
        <v>Středočeský</v>
      </c>
      <c r="J1299" t="str">
        <f t="shared" si="62"/>
        <v>Středočeský</v>
      </c>
      <c r="K1299" t="str">
        <f t="shared" si="63"/>
        <v>Střední Čechy</v>
      </c>
    </row>
    <row r="1300" spans="1:11" x14ac:dyDescent="0.25">
      <c r="A1300">
        <v>539821</v>
      </c>
      <c r="B1300" t="s">
        <v>3047</v>
      </c>
      <c r="C1300">
        <v>3210</v>
      </c>
      <c r="D1300" t="s">
        <v>3046</v>
      </c>
      <c r="E1300" t="s">
        <v>3022</v>
      </c>
      <c r="F1300" t="s">
        <v>3023</v>
      </c>
      <c r="G1300" t="s">
        <v>3012</v>
      </c>
      <c r="H1300" t="s">
        <v>3013</v>
      </c>
      <c r="I1300" t="str">
        <f t="shared" si="61"/>
        <v>Plzeňský</v>
      </c>
      <c r="J1300" t="str">
        <f t="shared" si="62"/>
        <v>Plzeňský</v>
      </c>
      <c r="K1300" t="str">
        <f t="shared" si="63"/>
        <v>Jihozápad</v>
      </c>
    </row>
    <row r="1301" spans="1:11" x14ac:dyDescent="0.25">
      <c r="A1301">
        <v>539830</v>
      </c>
      <c r="B1301" t="s">
        <v>4128</v>
      </c>
      <c r="C1301">
        <v>2105</v>
      </c>
      <c r="D1301" t="s">
        <v>3473</v>
      </c>
      <c r="E1301" t="s">
        <v>3474</v>
      </c>
      <c r="F1301" t="s">
        <v>3475</v>
      </c>
      <c r="G1301" t="s">
        <v>3447</v>
      </c>
      <c r="H1301" t="s">
        <v>3448</v>
      </c>
      <c r="I1301" t="str">
        <f t="shared" si="61"/>
        <v>Středočeský</v>
      </c>
      <c r="J1301" t="str">
        <f t="shared" si="62"/>
        <v>Středočeský</v>
      </c>
      <c r="K1301" t="str">
        <f t="shared" si="63"/>
        <v>Střední Čechy</v>
      </c>
    </row>
    <row r="1302" spans="1:11" x14ac:dyDescent="0.25">
      <c r="A1302">
        <v>539848</v>
      </c>
      <c r="B1302" t="s">
        <v>4129</v>
      </c>
      <c r="C1302">
        <v>2105</v>
      </c>
      <c r="D1302" t="s">
        <v>3473</v>
      </c>
      <c r="E1302" t="s">
        <v>3474</v>
      </c>
      <c r="F1302" t="s">
        <v>3475</v>
      </c>
      <c r="G1302" t="s">
        <v>3447</v>
      </c>
      <c r="H1302" t="s">
        <v>3448</v>
      </c>
      <c r="I1302" t="str">
        <f t="shared" si="61"/>
        <v>Středočeský</v>
      </c>
      <c r="J1302" t="str">
        <f t="shared" si="62"/>
        <v>Středočeský</v>
      </c>
      <c r="K1302" t="str">
        <f t="shared" si="63"/>
        <v>Střední Čechy</v>
      </c>
    </row>
    <row r="1303" spans="1:11" x14ac:dyDescent="0.25">
      <c r="A1303">
        <v>539856</v>
      </c>
      <c r="B1303" t="s">
        <v>4130</v>
      </c>
      <c r="C1303">
        <v>2105</v>
      </c>
      <c r="D1303" t="s">
        <v>3473</v>
      </c>
      <c r="E1303" t="s">
        <v>3474</v>
      </c>
      <c r="F1303" t="s">
        <v>3475</v>
      </c>
      <c r="G1303" t="s">
        <v>3447</v>
      </c>
      <c r="H1303" t="s">
        <v>3448</v>
      </c>
      <c r="I1303" t="str">
        <f t="shared" si="61"/>
        <v>Středočeský</v>
      </c>
      <c r="J1303" t="str">
        <f t="shared" si="62"/>
        <v>Středočeský</v>
      </c>
      <c r="K1303" t="str">
        <f t="shared" si="63"/>
        <v>Střední Čechy</v>
      </c>
    </row>
    <row r="1304" spans="1:11" x14ac:dyDescent="0.25">
      <c r="A1304">
        <v>539872</v>
      </c>
      <c r="B1304" t="s">
        <v>4131</v>
      </c>
      <c r="C1304">
        <v>2105</v>
      </c>
      <c r="D1304" t="s">
        <v>3473</v>
      </c>
      <c r="E1304" t="s">
        <v>3474</v>
      </c>
      <c r="F1304" t="s">
        <v>3475</v>
      </c>
      <c r="G1304" t="s">
        <v>3447</v>
      </c>
      <c r="H1304" t="s">
        <v>3448</v>
      </c>
      <c r="I1304" t="str">
        <f t="shared" si="61"/>
        <v>Středočeský</v>
      </c>
      <c r="J1304" t="str">
        <f t="shared" si="62"/>
        <v>Středočeský</v>
      </c>
      <c r="K1304" t="str">
        <f t="shared" si="63"/>
        <v>Střední Čechy</v>
      </c>
    </row>
    <row r="1305" spans="1:11" x14ac:dyDescent="0.25">
      <c r="A1305">
        <v>539881</v>
      </c>
      <c r="B1305" t="s">
        <v>4132</v>
      </c>
      <c r="C1305">
        <v>2105</v>
      </c>
      <c r="D1305" t="s">
        <v>3473</v>
      </c>
      <c r="E1305" t="s">
        <v>3474</v>
      </c>
      <c r="F1305" t="s">
        <v>3475</v>
      </c>
      <c r="G1305" t="s">
        <v>3447</v>
      </c>
      <c r="H1305" t="s">
        <v>3448</v>
      </c>
      <c r="I1305" t="str">
        <f t="shared" si="61"/>
        <v>Středočeský</v>
      </c>
      <c r="J1305" t="str">
        <f t="shared" si="62"/>
        <v>Středočeský</v>
      </c>
      <c r="K1305" t="str">
        <f t="shared" si="63"/>
        <v>Střední Čechy</v>
      </c>
    </row>
    <row r="1306" spans="1:11" x14ac:dyDescent="0.25">
      <c r="A1306">
        <v>539902</v>
      </c>
      <c r="B1306" t="s">
        <v>2443</v>
      </c>
      <c r="C1306">
        <v>2105</v>
      </c>
      <c r="D1306" t="s">
        <v>3473</v>
      </c>
      <c r="E1306" t="s">
        <v>3474</v>
      </c>
      <c r="F1306" t="s">
        <v>3475</v>
      </c>
      <c r="G1306" t="s">
        <v>3447</v>
      </c>
      <c r="H1306" t="s">
        <v>3448</v>
      </c>
      <c r="I1306" t="str">
        <f t="shared" si="61"/>
        <v>Středočeský</v>
      </c>
      <c r="J1306" t="str">
        <f t="shared" si="62"/>
        <v>Středočeský</v>
      </c>
      <c r="K1306" t="str">
        <f t="shared" si="63"/>
        <v>Střední Čechy</v>
      </c>
    </row>
    <row r="1307" spans="1:11" x14ac:dyDescent="0.25">
      <c r="A1307">
        <v>539911</v>
      </c>
      <c r="B1307" t="s">
        <v>3477</v>
      </c>
      <c r="C1307">
        <v>2120</v>
      </c>
      <c r="D1307" t="s">
        <v>3477</v>
      </c>
      <c r="E1307" t="s">
        <v>3478</v>
      </c>
      <c r="F1307" t="s">
        <v>3477</v>
      </c>
      <c r="G1307" t="s">
        <v>3447</v>
      </c>
      <c r="H1307" t="s">
        <v>3448</v>
      </c>
      <c r="I1307" t="str">
        <f t="shared" si="61"/>
        <v>Středočeský</v>
      </c>
      <c r="J1307" t="str">
        <f t="shared" si="62"/>
        <v>Středočeský</v>
      </c>
      <c r="K1307" t="str">
        <f t="shared" si="63"/>
        <v>Střední Čechy</v>
      </c>
    </row>
    <row r="1308" spans="1:11" x14ac:dyDescent="0.25">
      <c r="A1308">
        <v>539929</v>
      </c>
      <c r="B1308" t="s">
        <v>3048</v>
      </c>
      <c r="C1308">
        <v>3210</v>
      </c>
      <c r="D1308" t="s">
        <v>3046</v>
      </c>
      <c r="E1308" t="s">
        <v>3022</v>
      </c>
      <c r="F1308" t="s">
        <v>3023</v>
      </c>
      <c r="G1308" t="s">
        <v>3012</v>
      </c>
      <c r="H1308" t="s">
        <v>3013</v>
      </c>
      <c r="I1308" t="str">
        <f t="shared" si="61"/>
        <v>Plzeňský</v>
      </c>
      <c r="J1308" t="str">
        <f t="shared" si="62"/>
        <v>Plzeňský</v>
      </c>
      <c r="K1308" t="str">
        <f t="shared" si="63"/>
        <v>Jihozápad</v>
      </c>
    </row>
    <row r="1309" spans="1:11" x14ac:dyDescent="0.25">
      <c r="A1309">
        <v>539937</v>
      </c>
      <c r="B1309" t="s">
        <v>3049</v>
      </c>
      <c r="C1309">
        <v>3210</v>
      </c>
      <c r="D1309" t="s">
        <v>3046</v>
      </c>
      <c r="E1309" t="s">
        <v>3022</v>
      </c>
      <c r="F1309" t="s">
        <v>3023</v>
      </c>
      <c r="G1309" t="s">
        <v>3012</v>
      </c>
      <c r="H1309" t="s">
        <v>3013</v>
      </c>
      <c r="I1309" t="str">
        <f t="shared" si="61"/>
        <v>Plzeňský</v>
      </c>
      <c r="J1309" t="str">
        <f t="shared" si="62"/>
        <v>Plzeňský</v>
      </c>
      <c r="K1309" t="str">
        <f t="shared" si="63"/>
        <v>Jihozápad</v>
      </c>
    </row>
    <row r="1310" spans="1:11" x14ac:dyDescent="0.25">
      <c r="A1310">
        <v>539945</v>
      </c>
      <c r="B1310" t="s">
        <v>3050</v>
      </c>
      <c r="C1310">
        <v>3210</v>
      </c>
      <c r="D1310" t="s">
        <v>3046</v>
      </c>
      <c r="E1310" t="s">
        <v>3022</v>
      </c>
      <c r="F1310" t="s">
        <v>3023</v>
      </c>
      <c r="G1310" t="s">
        <v>3012</v>
      </c>
      <c r="H1310" t="s">
        <v>3013</v>
      </c>
      <c r="I1310" t="str">
        <f t="shared" si="61"/>
        <v>Plzeňský</v>
      </c>
      <c r="J1310" t="str">
        <f t="shared" si="62"/>
        <v>Plzeňský</v>
      </c>
      <c r="K1310" t="str">
        <f t="shared" si="63"/>
        <v>Jihozápad</v>
      </c>
    </row>
    <row r="1311" spans="1:11" x14ac:dyDescent="0.25">
      <c r="A1311">
        <v>539953</v>
      </c>
      <c r="B1311" t="s">
        <v>2393</v>
      </c>
      <c r="C1311">
        <v>2120</v>
      </c>
      <c r="D1311" t="s">
        <v>3477</v>
      </c>
      <c r="E1311" t="s">
        <v>3478</v>
      </c>
      <c r="F1311" t="s">
        <v>3477</v>
      </c>
      <c r="G1311" t="s">
        <v>3447</v>
      </c>
      <c r="H1311" t="s">
        <v>3448</v>
      </c>
      <c r="I1311" t="str">
        <f t="shared" si="61"/>
        <v>Středočeský</v>
      </c>
      <c r="J1311" t="str">
        <f t="shared" si="62"/>
        <v>Středočeský</v>
      </c>
      <c r="K1311" t="str">
        <f t="shared" si="63"/>
        <v>Střední Čechy</v>
      </c>
    </row>
    <row r="1312" spans="1:11" x14ac:dyDescent="0.25">
      <c r="A1312">
        <v>539961</v>
      </c>
      <c r="B1312" t="s">
        <v>2412</v>
      </c>
      <c r="C1312">
        <v>7111</v>
      </c>
      <c r="D1312" t="s">
        <v>2275</v>
      </c>
      <c r="E1312" t="s">
        <v>2276</v>
      </c>
      <c r="F1312" t="s">
        <v>2275</v>
      </c>
      <c r="G1312" t="s">
        <v>2277</v>
      </c>
      <c r="H1312" t="s">
        <v>2278</v>
      </c>
      <c r="I1312" t="str">
        <f t="shared" si="61"/>
        <v>Olomoucký</v>
      </c>
      <c r="J1312" t="str">
        <f t="shared" si="62"/>
        <v>Olomoucký</v>
      </c>
      <c r="K1312" t="str">
        <f t="shared" si="63"/>
        <v>Střední Morava</v>
      </c>
    </row>
    <row r="1313" spans="1:11" x14ac:dyDescent="0.25">
      <c r="A1313">
        <v>539970</v>
      </c>
      <c r="B1313" t="s">
        <v>1111</v>
      </c>
      <c r="C1313">
        <v>2107</v>
      </c>
      <c r="D1313" t="s">
        <v>3482</v>
      </c>
      <c r="E1313" t="s">
        <v>3478</v>
      </c>
      <c r="F1313" t="s">
        <v>3477</v>
      </c>
      <c r="G1313" t="s">
        <v>3447</v>
      </c>
      <c r="H1313" t="s">
        <v>3448</v>
      </c>
      <c r="I1313" t="str">
        <f t="shared" si="61"/>
        <v>Středočeský</v>
      </c>
      <c r="J1313" t="str">
        <f t="shared" si="62"/>
        <v>Středočeský</v>
      </c>
      <c r="K1313" t="str">
        <f t="shared" si="63"/>
        <v>Střední Čechy</v>
      </c>
    </row>
    <row r="1314" spans="1:11" x14ac:dyDescent="0.25">
      <c r="A1314">
        <v>539988</v>
      </c>
      <c r="B1314" t="s">
        <v>4133</v>
      </c>
      <c r="C1314">
        <v>2120</v>
      </c>
      <c r="D1314" t="s">
        <v>3477</v>
      </c>
      <c r="E1314" t="s">
        <v>3478</v>
      </c>
      <c r="F1314" t="s">
        <v>3477</v>
      </c>
      <c r="G1314" t="s">
        <v>3447</v>
      </c>
      <c r="H1314" t="s">
        <v>3448</v>
      </c>
      <c r="I1314" t="str">
        <f t="shared" si="61"/>
        <v>Středočeský</v>
      </c>
      <c r="J1314" t="str">
        <f t="shared" si="62"/>
        <v>Středočeský</v>
      </c>
      <c r="K1314" t="str">
        <f t="shared" si="63"/>
        <v>Střední Čechy</v>
      </c>
    </row>
    <row r="1315" spans="1:11" x14ac:dyDescent="0.25">
      <c r="A1315">
        <v>540005</v>
      </c>
      <c r="B1315" t="s">
        <v>2413</v>
      </c>
      <c r="C1315">
        <v>7112</v>
      </c>
      <c r="D1315" t="s">
        <v>2294</v>
      </c>
      <c r="E1315" t="s">
        <v>2281</v>
      </c>
      <c r="F1315" t="s">
        <v>2280</v>
      </c>
      <c r="G1315" t="s">
        <v>2277</v>
      </c>
      <c r="H1315" t="s">
        <v>2278</v>
      </c>
      <c r="I1315" t="str">
        <f t="shared" si="61"/>
        <v>Olomoucký</v>
      </c>
      <c r="J1315" t="str">
        <f t="shared" si="62"/>
        <v>Olomoucký</v>
      </c>
      <c r="K1315" t="str">
        <f t="shared" si="63"/>
        <v>Střední Morava</v>
      </c>
    </row>
    <row r="1316" spans="1:11" x14ac:dyDescent="0.25">
      <c r="A1316">
        <v>540013</v>
      </c>
      <c r="B1316" t="s">
        <v>440</v>
      </c>
      <c r="C1316">
        <v>2120</v>
      </c>
      <c r="D1316" t="s">
        <v>3477</v>
      </c>
      <c r="E1316" t="s">
        <v>3478</v>
      </c>
      <c r="F1316" t="s">
        <v>3477</v>
      </c>
      <c r="G1316" t="s">
        <v>3447</v>
      </c>
      <c r="H1316" t="s">
        <v>3448</v>
      </c>
      <c r="I1316" t="str">
        <f t="shared" si="61"/>
        <v>Středočeský</v>
      </c>
      <c r="J1316" t="str">
        <f t="shared" si="62"/>
        <v>Středočeský</v>
      </c>
      <c r="K1316" t="str">
        <f t="shared" si="63"/>
        <v>Střední Čechy</v>
      </c>
    </row>
    <row r="1317" spans="1:11" x14ac:dyDescent="0.25">
      <c r="A1317">
        <v>540021</v>
      </c>
      <c r="B1317" t="s">
        <v>4134</v>
      </c>
      <c r="C1317">
        <v>2120</v>
      </c>
      <c r="D1317" t="s">
        <v>3477</v>
      </c>
      <c r="E1317" t="s">
        <v>3478</v>
      </c>
      <c r="F1317" t="s">
        <v>3477</v>
      </c>
      <c r="G1317" t="s">
        <v>3447</v>
      </c>
      <c r="H1317" t="s">
        <v>3448</v>
      </c>
      <c r="I1317" t="str">
        <f t="shared" si="61"/>
        <v>Středočeský</v>
      </c>
      <c r="J1317" t="str">
        <f t="shared" si="62"/>
        <v>Středočeský</v>
      </c>
      <c r="K1317" t="str">
        <f t="shared" si="63"/>
        <v>Střední Čechy</v>
      </c>
    </row>
    <row r="1318" spans="1:11" x14ac:dyDescent="0.25">
      <c r="A1318">
        <v>540030</v>
      </c>
      <c r="B1318" t="s">
        <v>2414</v>
      </c>
      <c r="C1318">
        <v>7102</v>
      </c>
      <c r="D1318" t="s">
        <v>2387</v>
      </c>
      <c r="E1318" t="s">
        <v>2388</v>
      </c>
      <c r="F1318" t="s">
        <v>2387</v>
      </c>
      <c r="G1318" t="s">
        <v>2277</v>
      </c>
      <c r="H1318" t="s">
        <v>2278</v>
      </c>
      <c r="I1318" t="str">
        <f t="shared" si="61"/>
        <v>Olomoucký</v>
      </c>
      <c r="J1318" t="str">
        <f t="shared" si="62"/>
        <v>Olomoucký</v>
      </c>
      <c r="K1318" t="str">
        <f t="shared" si="63"/>
        <v>Střední Morava</v>
      </c>
    </row>
    <row r="1319" spans="1:11" x14ac:dyDescent="0.25">
      <c r="A1319">
        <v>540048</v>
      </c>
      <c r="B1319" t="s">
        <v>4135</v>
      </c>
      <c r="C1319">
        <v>2105</v>
      </c>
      <c r="D1319" t="s">
        <v>3473</v>
      </c>
      <c r="E1319" t="s">
        <v>3474</v>
      </c>
      <c r="F1319" t="s">
        <v>3475</v>
      </c>
      <c r="G1319" t="s">
        <v>3447</v>
      </c>
      <c r="H1319" t="s">
        <v>3448</v>
      </c>
      <c r="I1319" t="str">
        <f t="shared" si="61"/>
        <v>Středočeský</v>
      </c>
      <c r="J1319" t="str">
        <f t="shared" si="62"/>
        <v>Středočeský</v>
      </c>
      <c r="K1319" t="str">
        <f t="shared" si="63"/>
        <v>Střední Čechy</v>
      </c>
    </row>
    <row r="1320" spans="1:11" x14ac:dyDescent="0.25">
      <c r="A1320">
        <v>540056</v>
      </c>
      <c r="B1320" t="s">
        <v>875</v>
      </c>
      <c r="C1320">
        <v>3212</v>
      </c>
      <c r="D1320" t="s">
        <v>3021</v>
      </c>
      <c r="E1320" t="s">
        <v>3022</v>
      </c>
      <c r="F1320" t="s">
        <v>3023</v>
      </c>
      <c r="G1320" t="s">
        <v>3012</v>
      </c>
      <c r="H1320" t="s">
        <v>3013</v>
      </c>
      <c r="I1320" t="str">
        <f t="shared" si="61"/>
        <v>Plzeňský</v>
      </c>
      <c r="J1320" t="str">
        <f t="shared" si="62"/>
        <v>Plzeňský</v>
      </c>
      <c r="K1320" t="str">
        <f t="shared" si="63"/>
        <v>Jihozápad</v>
      </c>
    </row>
    <row r="1321" spans="1:11" x14ac:dyDescent="0.25">
      <c r="A1321">
        <v>540064</v>
      </c>
      <c r="B1321" t="s">
        <v>3051</v>
      </c>
      <c r="C1321">
        <v>3212</v>
      </c>
      <c r="D1321" t="s">
        <v>3021</v>
      </c>
      <c r="E1321" t="s">
        <v>3022</v>
      </c>
      <c r="F1321" t="s">
        <v>3023</v>
      </c>
      <c r="G1321" t="s">
        <v>3012</v>
      </c>
      <c r="H1321" t="s">
        <v>3013</v>
      </c>
      <c r="I1321" t="str">
        <f t="shared" si="61"/>
        <v>Plzeňský</v>
      </c>
      <c r="J1321" t="str">
        <f t="shared" si="62"/>
        <v>Plzeňský</v>
      </c>
      <c r="K1321" t="str">
        <f t="shared" si="63"/>
        <v>Jihozápad</v>
      </c>
    </row>
    <row r="1322" spans="1:11" x14ac:dyDescent="0.25">
      <c r="A1322">
        <v>540072</v>
      </c>
      <c r="B1322" t="s">
        <v>4136</v>
      </c>
      <c r="C1322">
        <v>2120</v>
      </c>
      <c r="D1322" t="s">
        <v>3477</v>
      </c>
      <c r="E1322" t="s">
        <v>3478</v>
      </c>
      <c r="F1322" t="s">
        <v>3477</v>
      </c>
      <c r="G1322" t="s">
        <v>3447</v>
      </c>
      <c r="H1322" t="s">
        <v>3448</v>
      </c>
      <c r="I1322" t="str">
        <f t="shared" si="61"/>
        <v>Středočeský</v>
      </c>
      <c r="J1322" t="str">
        <f t="shared" si="62"/>
        <v>Středočeský</v>
      </c>
      <c r="K1322" t="str">
        <f t="shared" si="63"/>
        <v>Střední Čechy</v>
      </c>
    </row>
    <row r="1323" spans="1:11" x14ac:dyDescent="0.25">
      <c r="A1323">
        <v>540081</v>
      </c>
      <c r="B1323" t="s">
        <v>4137</v>
      </c>
      <c r="C1323">
        <v>2107</v>
      </c>
      <c r="D1323" t="s">
        <v>3482</v>
      </c>
      <c r="E1323" t="s">
        <v>3478</v>
      </c>
      <c r="F1323" t="s">
        <v>3477</v>
      </c>
      <c r="G1323" t="s">
        <v>3447</v>
      </c>
      <c r="H1323" t="s">
        <v>3448</v>
      </c>
      <c r="I1323" t="str">
        <f t="shared" si="61"/>
        <v>Středočeský</v>
      </c>
      <c r="J1323" t="str">
        <f t="shared" si="62"/>
        <v>Středočeský</v>
      </c>
      <c r="K1323" t="str">
        <f t="shared" si="63"/>
        <v>Střední Čechy</v>
      </c>
    </row>
    <row r="1324" spans="1:11" x14ac:dyDescent="0.25">
      <c r="A1324">
        <v>540099</v>
      </c>
      <c r="B1324" t="s">
        <v>4138</v>
      </c>
      <c r="C1324">
        <v>2107</v>
      </c>
      <c r="D1324" t="s">
        <v>3482</v>
      </c>
      <c r="E1324" t="s">
        <v>3478</v>
      </c>
      <c r="F1324" t="s">
        <v>3477</v>
      </c>
      <c r="G1324" t="s">
        <v>3447</v>
      </c>
      <c r="H1324" t="s">
        <v>3448</v>
      </c>
      <c r="I1324" t="str">
        <f t="shared" si="61"/>
        <v>Středočeský</v>
      </c>
      <c r="J1324" t="str">
        <f t="shared" si="62"/>
        <v>Středočeský</v>
      </c>
      <c r="K1324" t="str">
        <f t="shared" si="63"/>
        <v>Střední Čechy</v>
      </c>
    </row>
    <row r="1325" spans="1:11" x14ac:dyDescent="0.25">
      <c r="A1325">
        <v>540102</v>
      </c>
      <c r="B1325" t="s">
        <v>3052</v>
      </c>
      <c r="C1325">
        <v>3207</v>
      </c>
      <c r="D1325" t="s">
        <v>3040</v>
      </c>
      <c r="E1325" t="s">
        <v>3022</v>
      </c>
      <c r="F1325" t="s">
        <v>3023</v>
      </c>
      <c r="G1325" t="s">
        <v>3012</v>
      </c>
      <c r="H1325" t="s">
        <v>3013</v>
      </c>
      <c r="I1325" t="str">
        <f t="shared" si="61"/>
        <v>Plzeňský</v>
      </c>
      <c r="J1325" t="str">
        <f t="shared" si="62"/>
        <v>Plzeňský</v>
      </c>
      <c r="K1325" t="str">
        <f t="shared" si="63"/>
        <v>Jihozápad</v>
      </c>
    </row>
    <row r="1326" spans="1:11" x14ac:dyDescent="0.25">
      <c r="A1326">
        <v>540111</v>
      </c>
      <c r="B1326" t="s">
        <v>3482</v>
      </c>
      <c r="C1326">
        <v>2107</v>
      </c>
      <c r="D1326" t="s">
        <v>3482</v>
      </c>
      <c r="E1326" t="s">
        <v>3478</v>
      </c>
      <c r="F1326" t="s">
        <v>3477</v>
      </c>
      <c r="G1326" t="s">
        <v>3447</v>
      </c>
      <c r="H1326" t="s">
        <v>3448</v>
      </c>
      <c r="I1326" t="str">
        <f t="shared" si="61"/>
        <v>Středočeský</v>
      </c>
      <c r="J1326" t="str">
        <f t="shared" si="62"/>
        <v>Středočeský</v>
      </c>
      <c r="K1326" t="str">
        <f t="shared" si="63"/>
        <v>Střední Čechy</v>
      </c>
    </row>
    <row r="1327" spans="1:11" x14ac:dyDescent="0.25">
      <c r="A1327">
        <v>540129</v>
      </c>
      <c r="B1327" t="s">
        <v>4139</v>
      </c>
      <c r="C1327">
        <v>2120</v>
      </c>
      <c r="D1327" t="s">
        <v>3477</v>
      </c>
      <c r="E1327" t="s">
        <v>3478</v>
      </c>
      <c r="F1327" t="s">
        <v>3477</v>
      </c>
      <c r="G1327" t="s">
        <v>3447</v>
      </c>
      <c r="H1327" t="s">
        <v>3448</v>
      </c>
      <c r="I1327" t="str">
        <f t="shared" si="61"/>
        <v>Středočeský</v>
      </c>
      <c r="J1327" t="str">
        <f t="shared" si="62"/>
        <v>Středočeský</v>
      </c>
      <c r="K1327" t="str">
        <f t="shared" si="63"/>
        <v>Střední Čechy</v>
      </c>
    </row>
    <row r="1328" spans="1:11" x14ac:dyDescent="0.25">
      <c r="A1328">
        <v>540137</v>
      </c>
      <c r="B1328" t="s">
        <v>3053</v>
      </c>
      <c r="C1328">
        <v>3207</v>
      </c>
      <c r="D1328" t="s">
        <v>3040</v>
      </c>
      <c r="E1328" t="s">
        <v>3022</v>
      </c>
      <c r="F1328" t="s">
        <v>3023</v>
      </c>
      <c r="G1328" t="s">
        <v>3012</v>
      </c>
      <c r="H1328" t="s">
        <v>3013</v>
      </c>
      <c r="I1328" t="str">
        <f t="shared" si="61"/>
        <v>Plzeňský</v>
      </c>
      <c r="J1328" t="str">
        <f t="shared" si="62"/>
        <v>Plzeňský</v>
      </c>
      <c r="K1328" t="str">
        <f t="shared" si="63"/>
        <v>Jihozápad</v>
      </c>
    </row>
    <row r="1329" spans="1:11" x14ac:dyDescent="0.25">
      <c r="A1329">
        <v>540145</v>
      </c>
      <c r="B1329" t="s">
        <v>4140</v>
      </c>
      <c r="C1329">
        <v>2120</v>
      </c>
      <c r="D1329" t="s">
        <v>3477</v>
      </c>
      <c r="E1329" t="s">
        <v>3478</v>
      </c>
      <c r="F1329" t="s">
        <v>3477</v>
      </c>
      <c r="G1329" t="s">
        <v>3447</v>
      </c>
      <c r="H1329" t="s">
        <v>3448</v>
      </c>
      <c r="I1329" t="str">
        <f t="shared" si="61"/>
        <v>Středočeský</v>
      </c>
      <c r="J1329" t="str">
        <f t="shared" si="62"/>
        <v>Středočeský</v>
      </c>
      <c r="K1329" t="str">
        <f t="shared" si="63"/>
        <v>Střední Čechy</v>
      </c>
    </row>
    <row r="1330" spans="1:11" x14ac:dyDescent="0.25">
      <c r="A1330">
        <v>540153</v>
      </c>
      <c r="B1330" t="s">
        <v>802</v>
      </c>
      <c r="C1330">
        <v>2120</v>
      </c>
      <c r="D1330" t="s">
        <v>3477</v>
      </c>
      <c r="E1330" t="s">
        <v>3478</v>
      </c>
      <c r="F1330" t="s">
        <v>3477</v>
      </c>
      <c r="G1330" t="s">
        <v>3447</v>
      </c>
      <c r="H1330" t="s">
        <v>3448</v>
      </c>
      <c r="I1330" t="str">
        <f t="shared" si="61"/>
        <v>Středočeský</v>
      </c>
      <c r="J1330" t="str">
        <f t="shared" si="62"/>
        <v>Středočeský</v>
      </c>
      <c r="K1330" t="str">
        <f t="shared" si="63"/>
        <v>Střední Čechy</v>
      </c>
    </row>
    <row r="1331" spans="1:11" x14ac:dyDescent="0.25">
      <c r="A1331">
        <v>540161</v>
      </c>
      <c r="B1331" t="s">
        <v>2415</v>
      </c>
      <c r="C1331">
        <v>7106</v>
      </c>
      <c r="D1331" t="s">
        <v>2407</v>
      </c>
      <c r="E1331" t="s">
        <v>2276</v>
      </c>
      <c r="F1331" t="s">
        <v>2275</v>
      </c>
      <c r="G1331" t="s">
        <v>2277</v>
      </c>
      <c r="H1331" t="s">
        <v>2278</v>
      </c>
      <c r="I1331" t="str">
        <f t="shared" si="61"/>
        <v>Olomoucký</v>
      </c>
      <c r="J1331" t="str">
        <f t="shared" si="62"/>
        <v>Olomoucký</v>
      </c>
      <c r="K1331" t="str">
        <f t="shared" si="63"/>
        <v>Střední Morava</v>
      </c>
    </row>
    <row r="1332" spans="1:11" x14ac:dyDescent="0.25">
      <c r="A1332">
        <v>540170</v>
      </c>
      <c r="B1332" t="s">
        <v>4141</v>
      </c>
      <c r="C1332">
        <v>2107</v>
      </c>
      <c r="D1332" t="s">
        <v>3482</v>
      </c>
      <c r="E1332" t="s">
        <v>3478</v>
      </c>
      <c r="F1332" t="s">
        <v>3477</v>
      </c>
      <c r="G1332" t="s">
        <v>3447</v>
      </c>
      <c r="H1332" t="s">
        <v>3448</v>
      </c>
      <c r="I1332" t="str">
        <f t="shared" si="61"/>
        <v>Středočeský</v>
      </c>
      <c r="J1332" t="str">
        <f t="shared" si="62"/>
        <v>Středočeský</v>
      </c>
      <c r="K1332" t="str">
        <f t="shared" si="63"/>
        <v>Střední Čechy</v>
      </c>
    </row>
    <row r="1333" spans="1:11" x14ac:dyDescent="0.25">
      <c r="A1333">
        <v>540188</v>
      </c>
      <c r="B1333" t="s">
        <v>4142</v>
      </c>
      <c r="C1333">
        <v>2107</v>
      </c>
      <c r="D1333" t="s">
        <v>3482</v>
      </c>
      <c r="E1333" t="s">
        <v>3478</v>
      </c>
      <c r="F1333" t="s">
        <v>3477</v>
      </c>
      <c r="G1333" t="s">
        <v>3447</v>
      </c>
      <c r="H1333" t="s">
        <v>3448</v>
      </c>
      <c r="I1333" t="str">
        <f t="shared" si="61"/>
        <v>Středočeský</v>
      </c>
      <c r="J1333" t="str">
        <f t="shared" si="62"/>
        <v>Středočeský</v>
      </c>
      <c r="K1333" t="str">
        <f t="shared" si="63"/>
        <v>Střední Čechy</v>
      </c>
    </row>
    <row r="1334" spans="1:11" x14ac:dyDescent="0.25">
      <c r="A1334">
        <v>540196</v>
      </c>
      <c r="B1334" t="s">
        <v>2416</v>
      </c>
      <c r="C1334">
        <v>7106</v>
      </c>
      <c r="D1334" t="s">
        <v>2407</v>
      </c>
      <c r="E1334" t="s">
        <v>2276</v>
      </c>
      <c r="F1334" t="s">
        <v>2275</v>
      </c>
      <c r="G1334" t="s">
        <v>2277</v>
      </c>
      <c r="H1334" t="s">
        <v>2278</v>
      </c>
      <c r="I1334" t="str">
        <f t="shared" si="61"/>
        <v>Olomoucký</v>
      </c>
      <c r="J1334" t="str">
        <f t="shared" si="62"/>
        <v>Olomoucký</v>
      </c>
      <c r="K1334" t="str">
        <f t="shared" si="63"/>
        <v>Střední Morava</v>
      </c>
    </row>
    <row r="1335" spans="1:11" x14ac:dyDescent="0.25">
      <c r="A1335">
        <v>540200</v>
      </c>
      <c r="B1335" t="s">
        <v>2231</v>
      </c>
      <c r="C1335">
        <v>3207</v>
      </c>
      <c r="D1335" t="s">
        <v>3040</v>
      </c>
      <c r="E1335" t="s">
        <v>3022</v>
      </c>
      <c r="F1335" t="s">
        <v>3023</v>
      </c>
      <c r="G1335" t="s">
        <v>3012</v>
      </c>
      <c r="H1335" t="s">
        <v>3013</v>
      </c>
      <c r="I1335" t="str">
        <f t="shared" si="61"/>
        <v>Plzeňský</v>
      </c>
      <c r="J1335" t="str">
        <f t="shared" si="62"/>
        <v>Plzeňský</v>
      </c>
      <c r="K1335" t="str">
        <f t="shared" si="63"/>
        <v>Jihozápad</v>
      </c>
    </row>
    <row r="1336" spans="1:11" x14ac:dyDescent="0.25">
      <c r="A1336">
        <v>540218</v>
      </c>
      <c r="B1336" t="s">
        <v>4143</v>
      </c>
      <c r="C1336">
        <v>2123</v>
      </c>
      <c r="D1336" t="s">
        <v>3484</v>
      </c>
      <c r="E1336" t="s">
        <v>3478</v>
      </c>
      <c r="F1336" t="s">
        <v>3477</v>
      </c>
      <c r="G1336" t="s">
        <v>3447</v>
      </c>
      <c r="H1336" t="s">
        <v>3448</v>
      </c>
      <c r="I1336" t="str">
        <f t="shared" si="61"/>
        <v>Středočeský</v>
      </c>
      <c r="J1336" t="str">
        <f t="shared" si="62"/>
        <v>Středočeský</v>
      </c>
      <c r="K1336" t="str">
        <f t="shared" si="63"/>
        <v>Střední Čechy</v>
      </c>
    </row>
    <row r="1337" spans="1:11" x14ac:dyDescent="0.25">
      <c r="A1337">
        <v>540226</v>
      </c>
      <c r="B1337" t="s">
        <v>2417</v>
      </c>
      <c r="C1337">
        <v>7111</v>
      </c>
      <c r="D1337" t="s">
        <v>2275</v>
      </c>
      <c r="E1337" t="s">
        <v>2276</v>
      </c>
      <c r="F1337" t="s">
        <v>2275</v>
      </c>
      <c r="G1337" t="s">
        <v>2277</v>
      </c>
      <c r="H1337" t="s">
        <v>2278</v>
      </c>
      <c r="I1337" t="str">
        <f t="shared" si="61"/>
        <v>Olomoucký</v>
      </c>
      <c r="J1337" t="str">
        <f t="shared" si="62"/>
        <v>Olomoucký</v>
      </c>
      <c r="K1337" t="str">
        <f t="shared" si="63"/>
        <v>Střední Morava</v>
      </c>
    </row>
    <row r="1338" spans="1:11" x14ac:dyDescent="0.25">
      <c r="A1338">
        <v>540234</v>
      </c>
      <c r="B1338" t="s">
        <v>1697</v>
      </c>
      <c r="C1338">
        <v>7113</v>
      </c>
      <c r="D1338" t="s">
        <v>2392</v>
      </c>
      <c r="E1338" t="s">
        <v>2276</v>
      </c>
      <c r="F1338" t="s">
        <v>2275</v>
      </c>
      <c r="G1338" t="s">
        <v>2277</v>
      </c>
      <c r="H1338" t="s">
        <v>2278</v>
      </c>
      <c r="I1338" t="str">
        <f t="shared" si="61"/>
        <v>Olomoucký</v>
      </c>
      <c r="J1338" t="str">
        <f t="shared" si="62"/>
        <v>Olomoucký</v>
      </c>
      <c r="K1338" t="str">
        <f t="shared" si="63"/>
        <v>Střední Morava</v>
      </c>
    </row>
    <row r="1339" spans="1:11" x14ac:dyDescent="0.25">
      <c r="A1339">
        <v>540242</v>
      </c>
      <c r="B1339" t="s">
        <v>4144</v>
      </c>
      <c r="C1339">
        <v>2120</v>
      </c>
      <c r="D1339" t="s">
        <v>3477</v>
      </c>
      <c r="E1339" t="s">
        <v>3478</v>
      </c>
      <c r="F1339" t="s">
        <v>3477</v>
      </c>
      <c r="G1339" t="s">
        <v>3447</v>
      </c>
      <c r="H1339" t="s">
        <v>3448</v>
      </c>
      <c r="I1339" t="str">
        <f t="shared" si="61"/>
        <v>Středočeský</v>
      </c>
      <c r="J1339" t="str">
        <f t="shared" si="62"/>
        <v>Středočeský</v>
      </c>
      <c r="K1339" t="str">
        <f t="shared" si="63"/>
        <v>Střední Čechy</v>
      </c>
    </row>
    <row r="1340" spans="1:11" x14ac:dyDescent="0.25">
      <c r="A1340">
        <v>540251</v>
      </c>
      <c r="B1340" t="s">
        <v>3054</v>
      </c>
      <c r="C1340">
        <v>3201</v>
      </c>
      <c r="D1340" t="s">
        <v>3025</v>
      </c>
      <c r="E1340" t="s">
        <v>3022</v>
      </c>
      <c r="F1340" t="s">
        <v>3023</v>
      </c>
      <c r="G1340" t="s">
        <v>3012</v>
      </c>
      <c r="H1340" t="s">
        <v>3013</v>
      </c>
      <c r="I1340" t="str">
        <f t="shared" si="61"/>
        <v>Plzeňský</v>
      </c>
      <c r="J1340" t="str">
        <f t="shared" si="62"/>
        <v>Plzeňský</v>
      </c>
      <c r="K1340" t="str">
        <f t="shared" si="63"/>
        <v>Jihozápad</v>
      </c>
    </row>
    <row r="1341" spans="1:11" x14ac:dyDescent="0.25">
      <c r="A1341">
        <v>540269</v>
      </c>
      <c r="B1341" t="s">
        <v>44</v>
      </c>
      <c r="C1341">
        <v>3212</v>
      </c>
      <c r="D1341" t="s">
        <v>3021</v>
      </c>
      <c r="E1341" t="s">
        <v>3022</v>
      </c>
      <c r="F1341" t="s">
        <v>3023</v>
      </c>
      <c r="G1341" t="s">
        <v>3012</v>
      </c>
      <c r="H1341" t="s">
        <v>3013</v>
      </c>
      <c r="I1341" t="str">
        <f t="shared" si="61"/>
        <v>Plzeňský</v>
      </c>
      <c r="J1341" t="str">
        <f t="shared" si="62"/>
        <v>Plzeňský</v>
      </c>
      <c r="K1341" t="str">
        <f t="shared" si="63"/>
        <v>Jihozápad</v>
      </c>
    </row>
    <row r="1342" spans="1:11" x14ac:dyDescent="0.25">
      <c r="A1342">
        <v>540285</v>
      </c>
      <c r="B1342" t="s">
        <v>4145</v>
      </c>
      <c r="C1342">
        <v>2107</v>
      </c>
      <c r="D1342" t="s">
        <v>3482</v>
      </c>
      <c r="E1342" t="s">
        <v>3478</v>
      </c>
      <c r="F1342" t="s">
        <v>3477</v>
      </c>
      <c r="G1342" t="s">
        <v>3447</v>
      </c>
      <c r="H1342" t="s">
        <v>3448</v>
      </c>
      <c r="I1342" t="str">
        <f t="shared" si="61"/>
        <v>Středočeský</v>
      </c>
      <c r="J1342" t="str">
        <f t="shared" si="62"/>
        <v>Středočeský</v>
      </c>
      <c r="K1342" t="str">
        <f t="shared" si="63"/>
        <v>Střední Čechy</v>
      </c>
    </row>
    <row r="1343" spans="1:11" x14ac:dyDescent="0.25">
      <c r="A1343">
        <v>540293</v>
      </c>
      <c r="B1343" t="s">
        <v>3055</v>
      </c>
      <c r="C1343">
        <v>3210</v>
      </c>
      <c r="D1343" t="s">
        <v>3046</v>
      </c>
      <c r="E1343" t="s">
        <v>3022</v>
      </c>
      <c r="F1343" t="s">
        <v>3023</v>
      </c>
      <c r="G1343" t="s">
        <v>3012</v>
      </c>
      <c r="H1343" t="s">
        <v>3013</v>
      </c>
      <c r="I1343" t="str">
        <f t="shared" si="61"/>
        <v>Plzeňský</v>
      </c>
      <c r="J1343" t="str">
        <f t="shared" si="62"/>
        <v>Plzeňský</v>
      </c>
      <c r="K1343" t="str">
        <f t="shared" si="63"/>
        <v>Jihozápad</v>
      </c>
    </row>
    <row r="1344" spans="1:11" x14ac:dyDescent="0.25">
      <c r="A1344">
        <v>540307</v>
      </c>
      <c r="B1344" t="s">
        <v>3056</v>
      </c>
      <c r="C1344">
        <v>3207</v>
      </c>
      <c r="D1344" t="s">
        <v>3040</v>
      </c>
      <c r="E1344" t="s">
        <v>3022</v>
      </c>
      <c r="F1344" t="s">
        <v>3023</v>
      </c>
      <c r="G1344" t="s">
        <v>3012</v>
      </c>
      <c r="H1344" t="s">
        <v>3013</v>
      </c>
      <c r="I1344" t="str">
        <f t="shared" si="61"/>
        <v>Plzeňský</v>
      </c>
      <c r="J1344" t="str">
        <f t="shared" si="62"/>
        <v>Plzeňský</v>
      </c>
      <c r="K1344" t="str">
        <f t="shared" si="63"/>
        <v>Jihozápad</v>
      </c>
    </row>
    <row r="1345" spans="1:11" x14ac:dyDescent="0.25">
      <c r="A1345">
        <v>540315</v>
      </c>
      <c r="B1345" t="s">
        <v>3378</v>
      </c>
      <c r="C1345">
        <v>2120</v>
      </c>
      <c r="D1345" t="s">
        <v>3477</v>
      </c>
      <c r="E1345" t="s">
        <v>3478</v>
      </c>
      <c r="F1345" t="s">
        <v>3477</v>
      </c>
      <c r="G1345" t="s">
        <v>3447</v>
      </c>
      <c r="H1345" t="s">
        <v>3448</v>
      </c>
      <c r="I1345" t="str">
        <f t="shared" si="61"/>
        <v>Středočeský</v>
      </c>
      <c r="J1345" t="str">
        <f t="shared" si="62"/>
        <v>Středočeský</v>
      </c>
      <c r="K1345" t="str">
        <f t="shared" si="63"/>
        <v>Střední Čechy</v>
      </c>
    </row>
    <row r="1346" spans="1:11" x14ac:dyDescent="0.25">
      <c r="A1346">
        <v>540323</v>
      </c>
      <c r="B1346" t="s">
        <v>4146</v>
      </c>
      <c r="C1346">
        <v>2107</v>
      </c>
      <c r="D1346" t="s">
        <v>3482</v>
      </c>
      <c r="E1346" t="s">
        <v>3478</v>
      </c>
      <c r="F1346" t="s">
        <v>3477</v>
      </c>
      <c r="G1346" t="s">
        <v>3447</v>
      </c>
      <c r="H1346" t="s">
        <v>3448</v>
      </c>
      <c r="I1346" t="str">
        <f t="shared" si="61"/>
        <v>Středočeský</v>
      </c>
      <c r="J1346" t="str">
        <f t="shared" si="62"/>
        <v>Středočeský</v>
      </c>
      <c r="K1346" t="str">
        <f t="shared" si="63"/>
        <v>Střední Čechy</v>
      </c>
    </row>
    <row r="1347" spans="1:11" x14ac:dyDescent="0.25">
      <c r="A1347">
        <v>540331</v>
      </c>
      <c r="B1347" t="s">
        <v>2418</v>
      </c>
      <c r="C1347">
        <v>7111</v>
      </c>
      <c r="D1347" t="s">
        <v>2275</v>
      </c>
      <c r="E1347" t="s">
        <v>2276</v>
      </c>
      <c r="F1347" t="s">
        <v>2275</v>
      </c>
      <c r="G1347" t="s">
        <v>2277</v>
      </c>
      <c r="H1347" t="s">
        <v>2278</v>
      </c>
      <c r="I1347" t="str">
        <f t="shared" si="61"/>
        <v>Olomoucký</v>
      </c>
      <c r="J1347" t="str">
        <f t="shared" si="62"/>
        <v>Olomoucký</v>
      </c>
      <c r="K1347" t="str">
        <f t="shared" si="63"/>
        <v>Střední Morava</v>
      </c>
    </row>
    <row r="1348" spans="1:11" x14ac:dyDescent="0.25">
      <c r="A1348">
        <v>540340</v>
      </c>
      <c r="B1348" t="s">
        <v>3057</v>
      </c>
      <c r="C1348">
        <v>3210</v>
      </c>
      <c r="D1348" t="s">
        <v>3046</v>
      </c>
      <c r="E1348" t="s">
        <v>3022</v>
      </c>
      <c r="F1348" t="s">
        <v>3023</v>
      </c>
      <c r="G1348" t="s">
        <v>3012</v>
      </c>
      <c r="H1348" t="s">
        <v>3013</v>
      </c>
      <c r="I1348" t="str">
        <f t="shared" ref="I1348:I1411" si="64">LEFT(H1348, FIND(" ", H1348 &amp; " ") - 1)</f>
        <v>Plzeňský</v>
      </c>
      <c r="J1348" t="str">
        <f t="shared" ref="J1348:J1411" si="65">IF(LEFT(H1348,4)="Kraj", MID(H1348, FIND(" ", H1348)+1, LEN(H1348) - FIND(" ", H1348)), LEFT(H1348, FIND(" ", H1348 &amp; " ") - 1))</f>
        <v>Plzeňský</v>
      </c>
      <c r="K1348" t="str">
        <f t="shared" ref="K1348:K1411" si="66">_xlfn.XLOOKUP(H1348,$N$33:$N$46,$M$33:$M$46)</f>
        <v>Jihozápad</v>
      </c>
    </row>
    <row r="1349" spans="1:11" x14ac:dyDescent="0.25">
      <c r="A1349">
        <v>540358</v>
      </c>
      <c r="B1349" t="s">
        <v>4147</v>
      </c>
      <c r="C1349">
        <v>2120</v>
      </c>
      <c r="D1349" t="s">
        <v>3477</v>
      </c>
      <c r="E1349" t="s">
        <v>3478</v>
      </c>
      <c r="F1349" t="s">
        <v>3477</v>
      </c>
      <c r="G1349" t="s">
        <v>3447</v>
      </c>
      <c r="H1349" t="s">
        <v>3448</v>
      </c>
      <c r="I1349" t="str">
        <f t="shared" si="64"/>
        <v>Středočeský</v>
      </c>
      <c r="J1349" t="str">
        <f t="shared" si="65"/>
        <v>Středočeský</v>
      </c>
      <c r="K1349" t="str">
        <f t="shared" si="66"/>
        <v>Střední Čechy</v>
      </c>
    </row>
    <row r="1350" spans="1:11" x14ac:dyDescent="0.25">
      <c r="A1350">
        <v>540366</v>
      </c>
      <c r="B1350" t="s">
        <v>2419</v>
      </c>
      <c r="C1350">
        <v>7106</v>
      </c>
      <c r="D1350" t="s">
        <v>2407</v>
      </c>
      <c r="E1350" t="s">
        <v>2276</v>
      </c>
      <c r="F1350" t="s">
        <v>2275</v>
      </c>
      <c r="G1350" t="s">
        <v>2277</v>
      </c>
      <c r="H1350" t="s">
        <v>2278</v>
      </c>
      <c r="I1350" t="str">
        <f t="shared" si="64"/>
        <v>Olomoucký</v>
      </c>
      <c r="J1350" t="str">
        <f t="shared" si="65"/>
        <v>Olomoucký</v>
      </c>
      <c r="K1350" t="str">
        <f t="shared" si="66"/>
        <v>Střední Morava</v>
      </c>
    </row>
    <row r="1351" spans="1:11" x14ac:dyDescent="0.25">
      <c r="A1351">
        <v>540374</v>
      </c>
      <c r="B1351" t="s">
        <v>4148</v>
      </c>
      <c r="C1351">
        <v>2120</v>
      </c>
      <c r="D1351" t="s">
        <v>3477</v>
      </c>
      <c r="E1351" t="s">
        <v>3478</v>
      </c>
      <c r="F1351" t="s">
        <v>3477</v>
      </c>
      <c r="G1351" t="s">
        <v>3447</v>
      </c>
      <c r="H1351" t="s">
        <v>3448</v>
      </c>
      <c r="I1351" t="str">
        <f t="shared" si="64"/>
        <v>Středočeský</v>
      </c>
      <c r="J1351" t="str">
        <f t="shared" si="65"/>
        <v>Středočeský</v>
      </c>
      <c r="K1351" t="str">
        <f t="shared" si="66"/>
        <v>Střední Čechy</v>
      </c>
    </row>
    <row r="1352" spans="1:11" x14ac:dyDescent="0.25">
      <c r="A1352">
        <v>540382</v>
      </c>
      <c r="B1352" t="s">
        <v>1166</v>
      </c>
      <c r="C1352">
        <v>7102</v>
      </c>
      <c r="D1352" t="s">
        <v>2387</v>
      </c>
      <c r="E1352" t="s">
        <v>2388</v>
      </c>
      <c r="F1352" t="s">
        <v>2387</v>
      </c>
      <c r="G1352" t="s">
        <v>2277</v>
      </c>
      <c r="H1352" t="s">
        <v>2278</v>
      </c>
      <c r="I1352" t="str">
        <f t="shared" si="64"/>
        <v>Olomoucký</v>
      </c>
      <c r="J1352" t="str">
        <f t="shared" si="65"/>
        <v>Olomoucký</v>
      </c>
      <c r="K1352" t="str">
        <f t="shared" si="66"/>
        <v>Střední Morava</v>
      </c>
    </row>
    <row r="1353" spans="1:11" x14ac:dyDescent="0.25">
      <c r="A1353">
        <v>540391</v>
      </c>
      <c r="B1353" t="s">
        <v>4105</v>
      </c>
      <c r="C1353">
        <v>2123</v>
      </c>
      <c r="D1353" t="s">
        <v>3484</v>
      </c>
      <c r="E1353" t="s">
        <v>3478</v>
      </c>
      <c r="F1353" t="s">
        <v>3477</v>
      </c>
      <c r="G1353" t="s">
        <v>3447</v>
      </c>
      <c r="H1353" t="s">
        <v>3448</v>
      </c>
      <c r="I1353" t="str">
        <f t="shared" si="64"/>
        <v>Středočeský</v>
      </c>
      <c r="J1353" t="str">
        <f t="shared" si="65"/>
        <v>Středočeský</v>
      </c>
      <c r="K1353" t="str">
        <f t="shared" si="66"/>
        <v>Střední Čechy</v>
      </c>
    </row>
    <row r="1354" spans="1:11" x14ac:dyDescent="0.25">
      <c r="A1354">
        <v>540404</v>
      </c>
      <c r="B1354" t="s">
        <v>4149</v>
      </c>
      <c r="C1354">
        <v>2120</v>
      </c>
      <c r="D1354" t="s">
        <v>3477</v>
      </c>
      <c r="E1354" t="s">
        <v>3478</v>
      </c>
      <c r="F1354" t="s">
        <v>3477</v>
      </c>
      <c r="G1354" t="s">
        <v>3447</v>
      </c>
      <c r="H1354" t="s">
        <v>3448</v>
      </c>
      <c r="I1354" t="str">
        <f t="shared" si="64"/>
        <v>Středočeský</v>
      </c>
      <c r="J1354" t="str">
        <f t="shared" si="65"/>
        <v>Středočeský</v>
      </c>
      <c r="K1354" t="str">
        <f t="shared" si="66"/>
        <v>Střední Čechy</v>
      </c>
    </row>
    <row r="1355" spans="1:11" x14ac:dyDescent="0.25">
      <c r="A1355">
        <v>540412</v>
      </c>
      <c r="B1355" t="s">
        <v>3058</v>
      </c>
      <c r="C1355">
        <v>3210</v>
      </c>
      <c r="D1355" t="s">
        <v>3046</v>
      </c>
      <c r="E1355" t="s">
        <v>3022</v>
      </c>
      <c r="F1355" t="s">
        <v>3023</v>
      </c>
      <c r="G1355" t="s">
        <v>3012</v>
      </c>
      <c r="H1355" t="s">
        <v>3013</v>
      </c>
      <c r="I1355" t="str">
        <f t="shared" si="64"/>
        <v>Plzeňský</v>
      </c>
      <c r="J1355" t="str">
        <f t="shared" si="65"/>
        <v>Plzeňský</v>
      </c>
      <c r="K1355" t="str">
        <f t="shared" si="66"/>
        <v>Jihozápad</v>
      </c>
    </row>
    <row r="1356" spans="1:11" x14ac:dyDescent="0.25">
      <c r="A1356">
        <v>540421</v>
      </c>
      <c r="B1356" t="s">
        <v>3059</v>
      </c>
      <c r="C1356">
        <v>3210</v>
      </c>
      <c r="D1356" t="s">
        <v>3046</v>
      </c>
      <c r="E1356" t="s">
        <v>3022</v>
      </c>
      <c r="F1356" t="s">
        <v>3023</v>
      </c>
      <c r="G1356" t="s">
        <v>3012</v>
      </c>
      <c r="H1356" t="s">
        <v>3013</v>
      </c>
      <c r="I1356" t="str">
        <f t="shared" si="64"/>
        <v>Plzeňský</v>
      </c>
      <c r="J1356" t="str">
        <f t="shared" si="65"/>
        <v>Plzeňský</v>
      </c>
      <c r="K1356" t="str">
        <f t="shared" si="66"/>
        <v>Jihozápad</v>
      </c>
    </row>
    <row r="1357" spans="1:11" x14ac:dyDescent="0.25">
      <c r="A1357">
        <v>540439</v>
      </c>
      <c r="B1357" t="s">
        <v>4150</v>
      </c>
      <c r="C1357">
        <v>2120</v>
      </c>
      <c r="D1357" t="s">
        <v>3477</v>
      </c>
      <c r="E1357" t="s">
        <v>3478</v>
      </c>
      <c r="F1357" t="s">
        <v>3477</v>
      </c>
      <c r="G1357" t="s">
        <v>3447</v>
      </c>
      <c r="H1357" t="s">
        <v>3448</v>
      </c>
      <c r="I1357" t="str">
        <f t="shared" si="64"/>
        <v>Středočeský</v>
      </c>
      <c r="J1357" t="str">
        <f t="shared" si="65"/>
        <v>Středočeský</v>
      </c>
      <c r="K1357" t="str">
        <f t="shared" si="66"/>
        <v>Střední Čechy</v>
      </c>
    </row>
    <row r="1358" spans="1:11" x14ac:dyDescent="0.25">
      <c r="A1358">
        <v>540447</v>
      </c>
      <c r="B1358" t="s">
        <v>4151</v>
      </c>
      <c r="C1358">
        <v>2123</v>
      </c>
      <c r="D1358" t="s">
        <v>3484</v>
      </c>
      <c r="E1358" t="s">
        <v>3478</v>
      </c>
      <c r="F1358" t="s">
        <v>3477</v>
      </c>
      <c r="G1358" t="s">
        <v>3447</v>
      </c>
      <c r="H1358" t="s">
        <v>3448</v>
      </c>
      <c r="I1358" t="str">
        <f t="shared" si="64"/>
        <v>Středočeský</v>
      </c>
      <c r="J1358" t="str">
        <f t="shared" si="65"/>
        <v>Středočeský</v>
      </c>
      <c r="K1358" t="str">
        <f t="shared" si="66"/>
        <v>Střední Čechy</v>
      </c>
    </row>
    <row r="1359" spans="1:11" x14ac:dyDescent="0.25">
      <c r="A1359">
        <v>540463</v>
      </c>
      <c r="B1359" t="s">
        <v>3060</v>
      </c>
      <c r="C1359">
        <v>3210</v>
      </c>
      <c r="D1359" t="s">
        <v>3046</v>
      </c>
      <c r="E1359" t="s">
        <v>3022</v>
      </c>
      <c r="F1359" t="s">
        <v>3023</v>
      </c>
      <c r="G1359" t="s">
        <v>3012</v>
      </c>
      <c r="H1359" t="s">
        <v>3013</v>
      </c>
      <c r="I1359" t="str">
        <f t="shared" si="64"/>
        <v>Plzeňský</v>
      </c>
      <c r="J1359" t="str">
        <f t="shared" si="65"/>
        <v>Plzeňský</v>
      </c>
      <c r="K1359" t="str">
        <f t="shared" si="66"/>
        <v>Jihozápad</v>
      </c>
    </row>
    <row r="1360" spans="1:11" x14ac:dyDescent="0.25">
      <c r="A1360">
        <v>540471</v>
      </c>
      <c r="B1360" t="s">
        <v>2407</v>
      </c>
      <c r="C1360">
        <v>7106</v>
      </c>
      <c r="D1360" t="s">
        <v>2407</v>
      </c>
      <c r="E1360" t="s">
        <v>2276</v>
      </c>
      <c r="F1360" t="s">
        <v>2275</v>
      </c>
      <c r="G1360" t="s">
        <v>2277</v>
      </c>
      <c r="H1360" t="s">
        <v>2278</v>
      </c>
      <c r="I1360" t="str">
        <f t="shared" si="64"/>
        <v>Olomoucký</v>
      </c>
      <c r="J1360" t="str">
        <f t="shared" si="65"/>
        <v>Olomoucký</v>
      </c>
      <c r="K1360" t="str">
        <f t="shared" si="66"/>
        <v>Střední Morava</v>
      </c>
    </row>
    <row r="1361" spans="1:11" x14ac:dyDescent="0.25">
      <c r="A1361">
        <v>540480</v>
      </c>
      <c r="B1361" t="s">
        <v>2420</v>
      </c>
      <c r="C1361">
        <v>7106</v>
      </c>
      <c r="D1361" t="s">
        <v>2407</v>
      </c>
      <c r="E1361" t="s">
        <v>2276</v>
      </c>
      <c r="F1361" t="s">
        <v>2275</v>
      </c>
      <c r="G1361" t="s">
        <v>2277</v>
      </c>
      <c r="H1361" t="s">
        <v>2278</v>
      </c>
      <c r="I1361" t="str">
        <f t="shared" si="64"/>
        <v>Olomoucký</v>
      </c>
      <c r="J1361" t="str">
        <f t="shared" si="65"/>
        <v>Olomoucký</v>
      </c>
      <c r="K1361" t="str">
        <f t="shared" si="66"/>
        <v>Střední Morava</v>
      </c>
    </row>
    <row r="1362" spans="1:11" x14ac:dyDescent="0.25">
      <c r="A1362">
        <v>540498</v>
      </c>
      <c r="B1362" t="s">
        <v>4152</v>
      </c>
      <c r="C1362">
        <v>2123</v>
      </c>
      <c r="D1362" t="s">
        <v>3484</v>
      </c>
      <c r="E1362" t="s">
        <v>3478</v>
      </c>
      <c r="F1362" t="s">
        <v>3477</v>
      </c>
      <c r="G1362" t="s">
        <v>3447</v>
      </c>
      <c r="H1362" t="s">
        <v>3448</v>
      </c>
      <c r="I1362" t="str">
        <f t="shared" si="64"/>
        <v>Středočeský</v>
      </c>
      <c r="J1362" t="str">
        <f t="shared" si="65"/>
        <v>Středočeský</v>
      </c>
      <c r="K1362" t="str">
        <f t="shared" si="66"/>
        <v>Střední Čechy</v>
      </c>
    </row>
    <row r="1363" spans="1:11" x14ac:dyDescent="0.25">
      <c r="A1363">
        <v>540501</v>
      </c>
      <c r="B1363" t="s">
        <v>2421</v>
      </c>
      <c r="C1363">
        <v>7111</v>
      </c>
      <c r="D1363" t="s">
        <v>2275</v>
      </c>
      <c r="E1363" t="s">
        <v>2276</v>
      </c>
      <c r="F1363" t="s">
        <v>2275</v>
      </c>
      <c r="G1363" t="s">
        <v>2277</v>
      </c>
      <c r="H1363" t="s">
        <v>2278</v>
      </c>
      <c r="I1363" t="str">
        <f t="shared" si="64"/>
        <v>Olomoucký</v>
      </c>
      <c r="J1363" t="str">
        <f t="shared" si="65"/>
        <v>Olomoucký</v>
      </c>
      <c r="K1363" t="str">
        <f t="shared" si="66"/>
        <v>Střední Morava</v>
      </c>
    </row>
    <row r="1364" spans="1:11" x14ac:dyDescent="0.25">
      <c r="A1364">
        <v>540510</v>
      </c>
      <c r="B1364" t="s">
        <v>654</v>
      </c>
      <c r="C1364">
        <v>7111</v>
      </c>
      <c r="D1364" t="s">
        <v>2275</v>
      </c>
      <c r="E1364" t="s">
        <v>2276</v>
      </c>
      <c r="F1364" t="s">
        <v>2275</v>
      </c>
      <c r="G1364" t="s">
        <v>2277</v>
      </c>
      <c r="H1364" t="s">
        <v>2278</v>
      </c>
      <c r="I1364" t="str">
        <f t="shared" si="64"/>
        <v>Olomoucký</v>
      </c>
      <c r="J1364" t="str">
        <f t="shared" si="65"/>
        <v>Olomoucký</v>
      </c>
      <c r="K1364" t="str">
        <f t="shared" si="66"/>
        <v>Střední Morava</v>
      </c>
    </row>
    <row r="1365" spans="1:11" x14ac:dyDescent="0.25">
      <c r="A1365">
        <v>540528</v>
      </c>
      <c r="B1365" t="s">
        <v>3061</v>
      </c>
      <c r="C1365">
        <v>3201</v>
      </c>
      <c r="D1365" t="s">
        <v>3025</v>
      </c>
      <c r="E1365" t="s">
        <v>3022</v>
      </c>
      <c r="F1365" t="s">
        <v>3023</v>
      </c>
      <c r="G1365" t="s">
        <v>3012</v>
      </c>
      <c r="H1365" t="s">
        <v>3013</v>
      </c>
      <c r="I1365" t="str">
        <f t="shared" si="64"/>
        <v>Plzeňský</v>
      </c>
      <c r="J1365" t="str">
        <f t="shared" si="65"/>
        <v>Plzeňský</v>
      </c>
      <c r="K1365" t="str">
        <f t="shared" si="66"/>
        <v>Jihozápad</v>
      </c>
    </row>
    <row r="1366" spans="1:11" x14ac:dyDescent="0.25">
      <c r="A1366">
        <v>540536</v>
      </c>
      <c r="B1366" t="s">
        <v>4153</v>
      </c>
      <c r="C1366">
        <v>2120</v>
      </c>
      <c r="D1366" t="s">
        <v>3477</v>
      </c>
      <c r="E1366" t="s">
        <v>3478</v>
      </c>
      <c r="F1366" t="s">
        <v>3477</v>
      </c>
      <c r="G1366" t="s">
        <v>3447</v>
      </c>
      <c r="H1366" t="s">
        <v>3448</v>
      </c>
      <c r="I1366" t="str">
        <f t="shared" si="64"/>
        <v>Středočeský</v>
      </c>
      <c r="J1366" t="str">
        <f t="shared" si="65"/>
        <v>Středočeský</v>
      </c>
      <c r="K1366" t="str">
        <f t="shared" si="66"/>
        <v>Střední Čechy</v>
      </c>
    </row>
    <row r="1367" spans="1:11" x14ac:dyDescent="0.25">
      <c r="A1367">
        <v>540544</v>
      </c>
      <c r="B1367" t="s">
        <v>2422</v>
      </c>
      <c r="C1367">
        <v>7111</v>
      </c>
      <c r="D1367" t="s">
        <v>2275</v>
      </c>
      <c r="E1367" t="s">
        <v>2276</v>
      </c>
      <c r="F1367" t="s">
        <v>2275</v>
      </c>
      <c r="G1367" t="s">
        <v>2277</v>
      </c>
      <c r="H1367" t="s">
        <v>2278</v>
      </c>
      <c r="I1367" t="str">
        <f t="shared" si="64"/>
        <v>Olomoucký</v>
      </c>
      <c r="J1367" t="str">
        <f t="shared" si="65"/>
        <v>Olomoucký</v>
      </c>
      <c r="K1367" t="str">
        <f t="shared" si="66"/>
        <v>Střední Morava</v>
      </c>
    </row>
    <row r="1368" spans="1:11" x14ac:dyDescent="0.25">
      <c r="A1368">
        <v>540552</v>
      </c>
      <c r="B1368" t="s">
        <v>4154</v>
      </c>
      <c r="C1368">
        <v>2123</v>
      </c>
      <c r="D1368" t="s">
        <v>3484</v>
      </c>
      <c r="E1368" t="s">
        <v>3478</v>
      </c>
      <c r="F1368" t="s">
        <v>3477</v>
      </c>
      <c r="G1368" t="s">
        <v>3447</v>
      </c>
      <c r="H1368" t="s">
        <v>3448</v>
      </c>
      <c r="I1368" t="str">
        <f t="shared" si="64"/>
        <v>Středočeský</v>
      </c>
      <c r="J1368" t="str">
        <f t="shared" si="65"/>
        <v>Středočeský</v>
      </c>
      <c r="K1368" t="str">
        <f t="shared" si="66"/>
        <v>Střední Čechy</v>
      </c>
    </row>
    <row r="1369" spans="1:11" x14ac:dyDescent="0.25">
      <c r="A1369">
        <v>540561</v>
      </c>
      <c r="B1369" t="s">
        <v>3062</v>
      </c>
      <c r="C1369">
        <v>3209</v>
      </c>
      <c r="D1369" t="s">
        <v>3042</v>
      </c>
      <c r="E1369" t="s">
        <v>3043</v>
      </c>
      <c r="F1369" t="s">
        <v>3044</v>
      </c>
      <c r="G1369" t="s">
        <v>3012</v>
      </c>
      <c r="H1369" t="s">
        <v>3013</v>
      </c>
      <c r="I1369" t="str">
        <f t="shared" si="64"/>
        <v>Plzeňský</v>
      </c>
      <c r="J1369" t="str">
        <f t="shared" si="65"/>
        <v>Plzeňský</v>
      </c>
      <c r="K1369" t="str">
        <f t="shared" si="66"/>
        <v>Jihozápad</v>
      </c>
    </row>
    <row r="1370" spans="1:11" x14ac:dyDescent="0.25">
      <c r="A1370">
        <v>540579</v>
      </c>
      <c r="B1370" t="s">
        <v>4155</v>
      </c>
      <c r="C1370">
        <v>2123</v>
      </c>
      <c r="D1370" t="s">
        <v>3484</v>
      </c>
      <c r="E1370" t="s">
        <v>3478</v>
      </c>
      <c r="F1370" t="s">
        <v>3477</v>
      </c>
      <c r="G1370" t="s">
        <v>3447</v>
      </c>
      <c r="H1370" t="s">
        <v>3448</v>
      </c>
      <c r="I1370" t="str">
        <f t="shared" si="64"/>
        <v>Středočeský</v>
      </c>
      <c r="J1370" t="str">
        <f t="shared" si="65"/>
        <v>Středočeský</v>
      </c>
      <c r="K1370" t="str">
        <f t="shared" si="66"/>
        <v>Střední Čechy</v>
      </c>
    </row>
    <row r="1371" spans="1:11" x14ac:dyDescent="0.25">
      <c r="A1371">
        <v>540587</v>
      </c>
      <c r="B1371" t="s">
        <v>4156</v>
      </c>
      <c r="C1371">
        <v>2120</v>
      </c>
      <c r="D1371" t="s">
        <v>3477</v>
      </c>
      <c r="E1371" t="s">
        <v>3478</v>
      </c>
      <c r="F1371" t="s">
        <v>3477</v>
      </c>
      <c r="G1371" t="s">
        <v>3447</v>
      </c>
      <c r="H1371" t="s">
        <v>3448</v>
      </c>
      <c r="I1371" t="str">
        <f t="shared" si="64"/>
        <v>Středočeský</v>
      </c>
      <c r="J1371" t="str">
        <f t="shared" si="65"/>
        <v>Středočeský</v>
      </c>
      <c r="K1371" t="str">
        <f t="shared" si="66"/>
        <v>Střední Čechy</v>
      </c>
    </row>
    <row r="1372" spans="1:11" x14ac:dyDescent="0.25">
      <c r="A1372">
        <v>540595</v>
      </c>
      <c r="B1372" t="s">
        <v>2423</v>
      </c>
      <c r="C1372">
        <v>7106</v>
      </c>
      <c r="D1372" t="s">
        <v>2407</v>
      </c>
      <c r="E1372" t="s">
        <v>2276</v>
      </c>
      <c r="F1372" t="s">
        <v>2275</v>
      </c>
      <c r="G1372" t="s">
        <v>2277</v>
      </c>
      <c r="H1372" t="s">
        <v>2278</v>
      </c>
      <c r="I1372" t="str">
        <f t="shared" si="64"/>
        <v>Olomoucký</v>
      </c>
      <c r="J1372" t="str">
        <f t="shared" si="65"/>
        <v>Olomoucký</v>
      </c>
      <c r="K1372" t="str">
        <f t="shared" si="66"/>
        <v>Střední Morava</v>
      </c>
    </row>
    <row r="1373" spans="1:11" x14ac:dyDescent="0.25">
      <c r="A1373">
        <v>540609</v>
      </c>
      <c r="B1373" t="s">
        <v>942</v>
      </c>
      <c r="C1373">
        <v>7106</v>
      </c>
      <c r="D1373" t="s">
        <v>2407</v>
      </c>
      <c r="E1373" t="s">
        <v>2276</v>
      </c>
      <c r="F1373" t="s">
        <v>2275</v>
      </c>
      <c r="G1373" t="s">
        <v>2277</v>
      </c>
      <c r="H1373" t="s">
        <v>2278</v>
      </c>
      <c r="I1373" t="str">
        <f t="shared" si="64"/>
        <v>Olomoucký</v>
      </c>
      <c r="J1373" t="str">
        <f t="shared" si="65"/>
        <v>Olomoucký</v>
      </c>
      <c r="K1373" t="str">
        <f t="shared" si="66"/>
        <v>Střední Morava</v>
      </c>
    </row>
    <row r="1374" spans="1:11" x14ac:dyDescent="0.25">
      <c r="A1374">
        <v>540617</v>
      </c>
      <c r="B1374" t="s">
        <v>3063</v>
      </c>
      <c r="C1374">
        <v>3212</v>
      </c>
      <c r="D1374" t="s">
        <v>3021</v>
      </c>
      <c r="E1374" t="s">
        <v>3022</v>
      </c>
      <c r="F1374" t="s">
        <v>3023</v>
      </c>
      <c r="G1374" t="s">
        <v>3012</v>
      </c>
      <c r="H1374" t="s">
        <v>3013</v>
      </c>
      <c r="I1374" t="str">
        <f t="shared" si="64"/>
        <v>Plzeňský</v>
      </c>
      <c r="J1374" t="str">
        <f t="shared" si="65"/>
        <v>Plzeňský</v>
      </c>
      <c r="K1374" t="str">
        <f t="shared" si="66"/>
        <v>Jihozápad</v>
      </c>
    </row>
    <row r="1375" spans="1:11" x14ac:dyDescent="0.25">
      <c r="A1375">
        <v>540625</v>
      </c>
      <c r="B1375" t="s">
        <v>4157</v>
      </c>
      <c r="C1375">
        <v>2120</v>
      </c>
      <c r="D1375" t="s">
        <v>3477</v>
      </c>
      <c r="E1375" t="s">
        <v>3478</v>
      </c>
      <c r="F1375" t="s">
        <v>3477</v>
      </c>
      <c r="G1375" t="s">
        <v>3447</v>
      </c>
      <c r="H1375" t="s">
        <v>3448</v>
      </c>
      <c r="I1375" t="str">
        <f t="shared" si="64"/>
        <v>Středočeský</v>
      </c>
      <c r="J1375" t="str">
        <f t="shared" si="65"/>
        <v>Středočeský</v>
      </c>
      <c r="K1375" t="str">
        <f t="shared" si="66"/>
        <v>Střední Čechy</v>
      </c>
    </row>
    <row r="1376" spans="1:11" x14ac:dyDescent="0.25">
      <c r="A1376">
        <v>540633</v>
      </c>
      <c r="B1376" t="s">
        <v>3064</v>
      </c>
      <c r="C1376">
        <v>3212</v>
      </c>
      <c r="D1376" t="s">
        <v>3021</v>
      </c>
      <c r="E1376" t="s">
        <v>3022</v>
      </c>
      <c r="F1376" t="s">
        <v>3023</v>
      </c>
      <c r="G1376" t="s">
        <v>3012</v>
      </c>
      <c r="H1376" t="s">
        <v>3013</v>
      </c>
      <c r="I1376" t="str">
        <f t="shared" si="64"/>
        <v>Plzeňský</v>
      </c>
      <c r="J1376" t="str">
        <f t="shared" si="65"/>
        <v>Plzeňský</v>
      </c>
      <c r="K1376" t="str">
        <f t="shared" si="66"/>
        <v>Jihozápad</v>
      </c>
    </row>
    <row r="1377" spans="1:11" x14ac:dyDescent="0.25">
      <c r="A1377">
        <v>540641</v>
      </c>
      <c r="B1377" t="s">
        <v>3065</v>
      </c>
      <c r="C1377">
        <v>3209</v>
      </c>
      <c r="D1377" t="s">
        <v>3042</v>
      </c>
      <c r="E1377" t="s">
        <v>3043</v>
      </c>
      <c r="F1377" t="s">
        <v>3044</v>
      </c>
      <c r="G1377" t="s">
        <v>3012</v>
      </c>
      <c r="H1377" t="s">
        <v>3013</v>
      </c>
      <c r="I1377" t="str">
        <f t="shared" si="64"/>
        <v>Plzeňský</v>
      </c>
      <c r="J1377" t="str">
        <f t="shared" si="65"/>
        <v>Plzeňský</v>
      </c>
      <c r="K1377" t="str">
        <f t="shared" si="66"/>
        <v>Jihozápad</v>
      </c>
    </row>
    <row r="1378" spans="1:11" x14ac:dyDescent="0.25">
      <c r="A1378">
        <v>540650</v>
      </c>
      <c r="B1378" t="s">
        <v>2424</v>
      </c>
      <c r="C1378">
        <v>7111</v>
      </c>
      <c r="D1378" t="s">
        <v>2275</v>
      </c>
      <c r="E1378" t="s">
        <v>2276</v>
      </c>
      <c r="F1378" t="s">
        <v>2275</v>
      </c>
      <c r="G1378" t="s">
        <v>2277</v>
      </c>
      <c r="H1378" t="s">
        <v>2278</v>
      </c>
      <c r="I1378" t="str">
        <f t="shared" si="64"/>
        <v>Olomoucký</v>
      </c>
      <c r="J1378" t="str">
        <f t="shared" si="65"/>
        <v>Olomoucký</v>
      </c>
      <c r="K1378" t="str">
        <f t="shared" si="66"/>
        <v>Střední Morava</v>
      </c>
    </row>
    <row r="1379" spans="1:11" x14ac:dyDescent="0.25">
      <c r="A1379">
        <v>540668</v>
      </c>
      <c r="B1379" t="s">
        <v>3066</v>
      </c>
      <c r="C1379">
        <v>3212</v>
      </c>
      <c r="D1379" t="s">
        <v>3021</v>
      </c>
      <c r="E1379" t="s">
        <v>3022</v>
      </c>
      <c r="F1379" t="s">
        <v>3023</v>
      </c>
      <c r="G1379" t="s">
        <v>3012</v>
      </c>
      <c r="H1379" t="s">
        <v>3013</v>
      </c>
      <c r="I1379" t="str">
        <f t="shared" si="64"/>
        <v>Plzeňský</v>
      </c>
      <c r="J1379" t="str">
        <f t="shared" si="65"/>
        <v>Plzeňský</v>
      </c>
      <c r="K1379" t="str">
        <f t="shared" si="66"/>
        <v>Jihozápad</v>
      </c>
    </row>
    <row r="1380" spans="1:11" x14ac:dyDescent="0.25">
      <c r="A1380">
        <v>540676</v>
      </c>
      <c r="B1380" t="s">
        <v>3067</v>
      </c>
      <c r="C1380">
        <v>3207</v>
      </c>
      <c r="D1380" t="s">
        <v>3040</v>
      </c>
      <c r="E1380" t="s">
        <v>3022</v>
      </c>
      <c r="F1380" t="s">
        <v>3023</v>
      </c>
      <c r="G1380" t="s">
        <v>3012</v>
      </c>
      <c r="H1380" t="s">
        <v>3013</v>
      </c>
      <c r="I1380" t="str">
        <f t="shared" si="64"/>
        <v>Plzeňský</v>
      </c>
      <c r="J1380" t="str">
        <f t="shared" si="65"/>
        <v>Plzeňský</v>
      </c>
      <c r="K1380" t="str">
        <f t="shared" si="66"/>
        <v>Jihozápad</v>
      </c>
    </row>
    <row r="1381" spans="1:11" x14ac:dyDescent="0.25">
      <c r="A1381">
        <v>540684</v>
      </c>
      <c r="B1381" t="s">
        <v>2131</v>
      </c>
      <c r="C1381">
        <v>7102</v>
      </c>
      <c r="D1381" t="s">
        <v>2387</v>
      </c>
      <c r="E1381" t="s">
        <v>2388</v>
      </c>
      <c r="F1381" t="s">
        <v>2387</v>
      </c>
      <c r="G1381" t="s">
        <v>2277</v>
      </c>
      <c r="H1381" t="s">
        <v>2278</v>
      </c>
      <c r="I1381" t="str">
        <f t="shared" si="64"/>
        <v>Olomoucký</v>
      </c>
      <c r="J1381" t="str">
        <f t="shared" si="65"/>
        <v>Olomoucký</v>
      </c>
      <c r="K1381" t="str">
        <f t="shared" si="66"/>
        <v>Střední Morava</v>
      </c>
    </row>
    <row r="1382" spans="1:11" x14ac:dyDescent="0.25">
      <c r="A1382">
        <v>540692</v>
      </c>
      <c r="B1382" t="s">
        <v>1431</v>
      </c>
      <c r="C1382">
        <v>3207</v>
      </c>
      <c r="D1382" t="s">
        <v>3040</v>
      </c>
      <c r="E1382" t="s">
        <v>3022</v>
      </c>
      <c r="F1382" t="s">
        <v>3023</v>
      </c>
      <c r="G1382" t="s">
        <v>3012</v>
      </c>
      <c r="H1382" t="s">
        <v>3013</v>
      </c>
      <c r="I1382" t="str">
        <f t="shared" si="64"/>
        <v>Plzeňský</v>
      </c>
      <c r="J1382" t="str">
        <f t="shared" si="65"/>
        <v>Plzeňský</v>
      </c>
      <c r="K1382" t="str">
        <f t="shared" si="66"/>
        <v>Jihozápad</v>
      </c>
    </row>
    <row r="1383" spans="1:11" x14ac:dyDescent="0.25">
      <c r="A1383">
        <v>540706</v>
      </c>
      <c r="B1383" t="s">
        <v>3068</v>
      </c>
      <c r="C1383">
        <v>3201</v>
      </c>
      <c r="D1383" t="s">
        <v>3025</v>
      </c>
      <c r="E1383" t="s">
        <v>3022</v>
      </c>
      <c r="F1383" t="s">
        <v>3023</v>
      </c>
      <c r="G1383" t="s">
        <v>3012</v>
      </c>
      <c r="H1383" t="s">
        <v>3013</v>
      </c>
      <c r="I1383" t="str">
        <f t="shared" si="64"/>
        <v>Plzeňský</v>
      </c>
      <c r="J1383" t="str">
        <f t="shared" si="65"/>
        <v>Plzeňský</v>
      </c>
      <c r="K1383" t="str">
        <f t="shared" si="66"/>
        <v>Jihozápad</v>
      </c>
    </row>
    <row r="1384" spans="1:11" x14ac:dyDescent="0.25">
      <c r="A1384">
        <v>540714</v>
      </c>
      <c r="B1384" t="s">
        <v>4158</v>
      </c>
      <c r="C1384">
        <v>2107</v>
      </c>
      <c r="D1384" t="s">
        <v>3482</v>
      </c>
      <c r="E1384" t="s">
        <v>3478</v>
      </c>
      <c r="F1384" t="s">
        <v>3477</v>
      </c>
      <c r="G1384" t="s">
        <v>3447</v>
      </c>
      <c r="H1384" t="s">
        <v>3448</v>
      </c>
      <c r="I1384" t="str">
        <f t="shared" si="64"/>
        <v>Středočeský</v>
      </c>
      <c r="J1384" t="str">
        <f t="shared" si="65"/>
        <v>Středočeský</v>
      </c>
      <c r="K1384" t="str">
        <f t="shared" si="66"/>
        <v>Střední Čechy</v>
      </c>
    </row>
    <row r="1385" spans="1:11" x14ac:dyDescent="0.25">
      <c r="A1385">
        <v>540722</v>
      </c>
      <c r="B1385" t="s">
        <v>3069</v>
      </c>
      <c r="C1385">
        <v>3211</v>
      </c>
      <c r="D1385" t="s">
        <v>3015</v>
      </c>
      <c r="E1385" t="s">
        <v>3016</v>
      </c>
      <c r="F1385" t="s">
        <v>3015</v>
      </c>
      <c r="G1385" t="s">
        <v>3012</v>
      </c>
      <c r="H1385" t="s">
        <v>3013</v>
      </c>
      <c r="I1385" t="str">
        <f t="shared" si="64"/>
        <v>Plzeňský</v>
      </c>
      <c r="J1385" t="str">
        <f t="shared" si="65"/>
        <v>Plzeňský</v>
      </c>
      <c r="K1385" t="str">
        <f t="shared" si="66"/>
        <v>Jihozápad</v>
      </c>
    </row>
    <row r="1386" spans="1:11" x14ac:dyDescent="0.25">
      <c r="A1386">
        <v>540731</v>
      </c>
      <c r="B1386" t="s">
        <v>2425</v>
      </c>
      <c r="C1386">
        <v>7106</v>
      </c>
      <c r="D1386" t="s">
        <v>2407</v>
      </c>
      <c r="E1386" t="s">
        <v>2276</v>
      </c>
      <c r="F1386" t="s">
        <v>2275</v>
      </c>
      <c r="G1386" t="s">
        <v>2277</v>
      </c>
      <c r="H1386" t="s">
        <v>2278</v>
      </c>
      <c r="I1386" t="str">
        <f t="shared" si="64"/>
        <v>Olomoucký</v>
      </c>
      <c r="J1386" t="str">
        <f t="shared" si="65"/>
        <v>Olomoucký</v>
      </c>
      <c r="K1386" t="str">
        <f t="shared" si="66"/>
        <v>Střední Morava</v>
      </c>
    </row>
    <row r="1387" spans="1:11" x14ac:dyDescent="0.25">
      <c r="A1387">
        <v>540749</v>
      </c>
      <c r="B1387" t="s">
        <v>4159</v>
      </c>
      <c r="C1387">
        <v>2123</v>
      </c>
      <c r="D1387" t="s">
        <v>3484</v>
      </c>
      <c r="E1387" t="s">
        <v>3478</v>
      </c>
      <c r="F1387" t="s">
        <v>3477</v>
      </c>
      <c r="G1387" t="s">
        <v>3447</v>
      </c>
      <c r="H1387" t="s">
        <v>3448</v>
      </c>
      <c r="I1387" t="str">
        <f t="shared" si="64"/>
        <v>Středočeský</v>
      </c>
      <c r="J1387" t="str">
        <f t="shared" si="65"/>
        <v>Středočeský</v>
      </c>
      <c r="K1387" t="str">
        <f t="shared" si="66"/>
        <v>Střední Čechy</v>
      </c>
    </row>
    <row r="1388" spans="1:11" x14ac:dyDescent="0.25">
      <c r="A1388">
        <v>540757</v>
      </c>
      <c r="B1388" t="s">
        <v>4160</v>
      </c>
      <c r="C1388">
        <v>2120</v>
      </c>
      <c r="D1388" t="s">
        <v>3477</v>
      </c>
      <c r="E1388" t="s">
        <v>3478</v>
      </c>
      <c r="F1388" t="s">
        <v>3477</v>
      </c>
      <c r="G1388" t="s">
        <v>3447</v>
      </c>
      <c r="H1388" t="s">
        <v>3448</v>
      </c>
      <c r="I1388" t="str">
        <f t="shared" si="64"/>
        <v>Středočeský</v>
      </c>
      <c r="J1388" t="str">
        <f t="shared" si="65"/>
        <v>Středočeský</v>
      </c>
      <c r="K1388" t="str">
        <f t="shared" si="66"/>
        <v>Střední Čechy</v>
      </c>
    </row>
    <row r="1389" spans="1:11" x14ac:dyDescent="0.25">
      <c r="A1389">
        <v>540765</v>
      </c>
      <c r="B1389" t="s">
        <v>4161</v>
      </c>
      <c r="C1389">
        <v>2105</v>
      </c>
      <c r="D1389" t="s">
        <v>3473</v>
      </c>
      <c r="E1389" t="s">
        <v>3474</v>
      </c>
      <c r="F1389" t="s">
        <v>3475</v>
      </c>
      <c r="G1389" t="s">
        <v>3447</v>
      </c>
      <c r="H1389" t="s">
        <v>3448</v>
      </c>
      <c r="I1389" t="str">
        <f t="shared" si="64"/>
        <v>Středočeský</v>
      </c>
      <c r="J1389" t="str">
        <f t="shared" si="65"/>
        <v>Středočeský</v>
      </c>
      <c r="K1389" t="str">
        <f t="shared" si="66"/>
        <v>Střední Čechy</v>
      </c>
    </row>
    <row r="1390" spans="1:11" x14ac:dyDescent="0.25">
      <c r="A1390">
        <v>540773</v>
      </c>
      <c r="B1390" t="s">
        <v>2426</v>
      </c>
      <c r="C1390">
        <v>7113</v>
      </c>
      <c r="D1390" t="s">
        <v>2392</v>
      </c>
      <c r="E1390" t="s">
        <v>2276</v>
      </c>
      <c r="F1390" t="s">
        <v>2275</v>
      </c>
      <c r="G1390" t="s">
        <v>2277</v>
      </c>
      <c r="H1390" t="s">
        <v>2278</v>
      </c>
      <c r="I1390" t="str">
        <f t="shared" si="64"/>
        <v>Olomoucký</v>
      </c>
      <c r="J1390" t="str">
        <f t="shared" si="65"/>
        <v>Olomoucký</v>
      </c>
      <c r="K1390" t="str">
        <f t="shared" si="66"/>
        <v>Střední Morava</v>
      </c>
    </row>
    <row r="1391" spans="1:11" x14ac:dyDescent="0.25">
      <c r="A1391">
        <v>540781</v>
      </c>
      <c r="B1391" t="s">
        <v>4162</v>
      </c>
      <c r="C1391">
        <v>2107</v>
      </c>
      <c r="D1391" t="s">
        <v>3482</v>
      </c>
      <c r="E1391" t="s">
        <v>3478</v>
      </c>
      <c r="F1391" t="s">
        <v>3477</v>
      </c>
      <c r="G1391" t="s">
        <v>3447</v>
      </c>
      <c r="H1391" t="s">
        <v>3448</v>
      </c>
      <c r="I1391" t="str">
        <f t="shared" si="64"/>
        <v>Středočeský</v>
      </c>
      <c r="J1391" t="str">
        <f t="shared" si="65"/>
        <v>Středočeský</v>
      </c>
      <c r="K1391" t="str">
        <f t="shared" si="66"/>
        <v>Střední Čechy</v>
      </c>
    </row>
    <row r="1392" spans="1:11" x14ac:dyDescent="0.25">
      <c r="A1392">
        <v>540790</v>
      </c>
      <c r="B1392" t="s">
        <v>4163</v>
      </c>
      <c r="C1392">
        <v>2123</v>
      </c>
      <c r="D1392" t="s">
        <v>3484</v>
      </c>
      <c r="E1392" t="s">
        <v>3478</v>
      </c>
      <c r="F1392" t="s">
        <v>3477</v>
      </c>
      <c r="G1392" t="s">
        <v>3447</v>
      </c>
      <c r="H1392" t="s">
        <v>3448</v>
      </c>
      <c r="I1392" t="str">
        <f t="shared" si="64"/>
        <v>Středočeský</v>
      </c>
      <c r="J1392" t="str">
        <f t="shared" si="65"/>
        <v>Středočeský</v>
      </c>
      <c r="K1392" t="str">
        <f t="shared" si="66"/>
        <v>Střední Čechy</v>
      </c>
    </row>
    <row r="1393" spans="1:11" x14ac:dyDescent="0.25">
      <c r="A1393">
        <v>540803</v>
      </c>
      <c r="B1393" t="s">
        <v>59</v>
      </c>
      <c r="C1393">
        <v>3211</v>
      </c>
      <c r="D1393" t="s">
        <v>3015</v>
      </c>
      <c r="E1393" t="s">
        <v>3016</v>
      </c>
      <c r="F1393" t="s">
        <v>3015</v>
      </c>
      <c r="G1393" t="s">
        <v>3012</v>
      </c>
      <c r="H1393" t="s">
        <v>3013</v>
      </c>
      <c r="I1393" t="str">
        <f t="shared" si="64"/>
        <v>Plzeňský</v>
      </c>
      <c r="J1393" t="str">
        <f t="shared" si="65"/>
        <v>Plzeňský</v>
      </c>
      <c r="K1393" t="str">
        <f t="shared" si="66"/>
        <v>Jihozápad</v>
      </c>
    </row>
    <row r="1394" spans="1:11" x14ac:dyDescent="0.25">
      <c r="A1394">
        <v>540811</v>
      </c>
      <c r="B1394" t="s">
        <v>4164</v>
      </c>
      <c r="C1394">
        <v>2107</v>
      </c>
      <c r="D1394" t="s">
        <v>3482</v>
      </c>
      <c r="E1394" t="s">
        <v>3478</v>
      </c>
      <c r="F1394" t="s">
        <v>3477</v>
      </c>
      <c r="G1394" t="s">
        <v>3447</v>
      </c>
      <c r="H1394" t="s">
        <v>3448</v>
      </c>
      <c r="I1394" t="str">
        <f t="shared" si="64"/>
        <v>Středočeský</v>
      </c>
      <c r="J1394" t="str">
        <f t="shared" si="65"/>
        <v>Středočeský</v>
      </c>
      <c r="K1394" t="str">
        <f t="shared" si="66"/>
        <v>Střední Čechy</v>
      </c>
    </row>
    <row r="1395" spans="1:11" x14ac:dyDescent="0.25">
      <c r="A1395">
        <v>540820</v>
      </c>
      <c r="B1395" t="s">
        <v>4165</v>
      </c>
      <c r="C1395">
        <v>2123</v>
      </c>
      <c r="D1395" t="s">
        <v>3484</v>
      </c>
      <c r="E1395" t="s">
        <v>3478</v>
      </c>
      <c r="F1395" t="s">
        <v>3477</v>
      </c>
      <c r="G1395" t="s">
        <v>3447</v>
      </c>
      <c r="H1395" t="s">
        <v>3448</v>
      </c>
      <c r="I1395" t="str">
        <f t="shared" si="64"/>
        <v>Středočeský</v>
      </c>
      <c r="J1395" t="str">
        <f t="shared" si="65"/>
        <v>Středočeský</v>
      </c>
      <c r="K1395" t="str">
        <f t="shared" si="66"/>
        <v>Střední Čechy</v>
      </c>
    </row>
    <row r="1396" spans="1:11" x14ac:dyDescent="0.25">
      <c r="A1396">
        <v>540846</v>
      </c>
      <c r="B1396" t="s">
        <v>4166</v>
      </c>
      <c r="C1396">
        <v>2123</v>
      </c>
      <c r="D1396" t="s">
        <v>3484</v>
      </c>
      <c r="E1396" t="s">
        <v>3478</v>
      </c>
      <c r="F1396" t="s">
        <v>3477</v>
      </c>
      <c r="G1396" t="s">
        <v>3447</v>
      </c>
      <c r="H1396" t="s">
        <v>3448</v>
      </c>
      <c r="I1396" t="str">
        <f t="shared" si="64"/>
        <v>Středočeský</v>
      </c>
      <c r="J1396" t="str">
        <f t="shared" si="65"/>
        <v>Středočeský</v>
      </c>
      <c r="K1396" t="str">
        <f t="shared" si="66"/>
        <v>Střední Čechy</v>
      </c>
    </row>
    <row r="1397" spans="1:11" x14ac:dyDescent="0.25">
      <c r="A1397">
        <v>540854</v>
      </c>
      <c r="B1397" t="s">
        <v>2427</v>
      </c>
      <c r="C1397">
        <v>7113</v>
      </c>
      <c r="D1397" t="s">
        <v>2392</v>
      </c>
      <c r="E1397" t="s">
        <v>2276</v>
      </c>
      <c r="F1397" t="s">
        <v>2275</v>
      </c>
      <c r="G1397" t="s">
        <v>2277</v>
      </c>
      <c r="H1397" t="s">
        <v>2278</v>
      </c>
      <c r="I1397" t="str">
        <f t="shared" si="64"/>
        <v>Olomoucký</v>
      </c>
      <c r="J1397" t="str">
        <f t="shared" si="65"/>
        <v>Olomoucký</v>
      </c>
      <c r="K1397" t="str">
        <f t="shared" si="66"/>
        <v>Střední Morava</v>
      </c>
    </row>
    <row r="1398" spans="1:11" x14ac:dyDescent="0.25">
      <c r="A1398">
        <v>540862</v>
      </c>
      <c r="B1398" t="s">
        <v>2428</v>
      </c>
      <c r="C1398">
        <v>7111</v>
      </c>
      <c r="D1398" t="s">
        <v>2275</v>
      </c>
      <c r="E1398" t="s">
        <v>2276</v>
      </c>
      <c r="F1398" t="s">
        <v>2275</v>
      </c>
      <c r="G1398" t="s">
        <v>2277</v>
      </c>
      <c r="H1398" t="s">
        <v>2278</v>
      </c>
      <c r="I1398" t="str">
        <f t="shared" si="64"/>
        <v>Olomoucký</v>
      </c>
      <c r="J1398" t="str">
        <f t="shared" si="65"/>
        <v>Olomoucký</v>
      </c>
      <c r="K1398" t="str">
        <f t="shared" si="66"/>
        <v>Střední Morava</v>
      </c>
    </row>
    <row r="1399" spans="1:11" x14ac:dyDescent="0.25">
      <c r="A1399">
        <v>540871</v>
      </c>
      <c r="B1399" t="s">
        <v>2429</v>
      </c>
      <c r="C1399">
        <v>7113</v>
      </c>
      <c r="D1399" t="s">
        <v>2392</v>
      </c>
      <c r="E1399" t="s">
        <v>2276</v>
      </c>
      <c r="F1399" t="s">
        <v>2275</v>
      </c>
      <c r="G1399" t="s">
        <v>2277</v>
      </c>
      <c r="H1399" t="s">
        <v>2278</v>
      </c>
      <c r="I1399" t="str">
        <f t="shared" si="64"/>
        <v>Olomoucký</v>
      </c>
      <c r="J1399" t="str">
        <f t="shared" si="65"/>
        <v>Olomoucký</v>
      </c>
      <c r="K1399" t="str">
        <f t="shared" si="66"/>
        <v>Střední Morava</v>
      </c>
    </row>
    <row r="1400" spans="1:11" x14ac:dyDescent="0.25">
      <c r="A1400">
        <v>540889</v>
      </c>
      <c r="B1400" t="s">
        <v>4167</v>
      </c>
      <c r="C1400">
        <v>2107</v>
      </c>
      <c r="D1400" t="s">
        <v>3482</v>
      </c>
      <c r="E1400" t="s">
        <v>3478</v>
      </c>
      <c r="F1400" t="s">
        <v>3477</v>
      </c>
      <c r="G1400" t="s">
        <v>3447</v>
      </c>
      <c r="H1400" t="s">
        <v>3448</v>
      </c>
      <c r="I1400" t="str">
        <f t="shared" si="64"/>
        <v>Středočeský</v>
      </c>
      <c r="J1400" t="str">
        <f t="shared" si="65"/>
        <v>Středočeský</v>
      </c>
      <c r="K1400" t="str">
        <f t="shared" si="66"/>
        <v>Střední Čechy</v>
      </c>
    </row>
    <row r="1401" spans="1:11" x14ac:dyDescent="0.25">
      <c r="A1401">
        <v>540897</v>
      </c>
      <c r="B1401" t="s">
        <v>3838</v>
      </c>
      <c r="C1401">
        <v>2107</v>
      </c>
      <c r="D1401" t="s">
        <v>3482</v>
      </c>
      <c r="E1401" t="s">
        <v>3478</v>
      </c>
      <c r="F1401" t="s">
        <v>3477</v>
      </c>
      <c r="G1401" t="s">
        <v>3447</v>
      </c>
      <c r="H1401" t="s">
        <v>3448</v>
      </c>
      <c r="I1401" t="str">
        <f t="shared" si="64"/>
        <v>Středočeský</v>
      </c>
      <c r="J1401" t="str">
        <f t="shared" si="65"/>
        <v>Středočeský</v>
      </c>
      <c r="K1401" t="str">
        <f t="shared" si="66"/>
        <v>Střední Čechy</v>
      </c>
    </row>
    <row r="1402" spans="1:11" x14ac:dyDescent="0.25">
      <c r="A1402">
        <v>540901</v>
      </c>
      <c r="B1402" t="s">
        <v>4168</v>
      </c>
      <c r="C1402">
        <v>2107</v>
      </c>
      <c r="D1402" t="s">
        <v>3482</v>
      </c>
      <c r="E1402" t="s">
        <v>3478</v>
      </c>
      <c r="F1402" t="s">
        <v>3477</v>
      </c>
      <c r="G1402" t="s">
        <v>3447</v>
      </c>
      <c r="H1402" t="s">
        <v>3448</v>
      </c>
      <c r="I1402" t="str">
        <f t="shared" si="64"/>
        <v>Středočeský</v>
      </c>
      <c r="J1402" t="str">
        <f t="shared" si="65"/>
        <v>Středočeský</v>
      </c>
      <c r="K1402" t="str">
        <f t="shared" si="66"/>
        <v>Střední Čechy</v>
      </c>
    </row>
    <row r="1403" spans="1:11" x14ac:dyDescent="0.25">
      <c r="A1403">
        <v>540919</v>
      </c>
      <c r="B1403" t="s">
        <v>2430</v>
      </c>
      <c r="C1403">
        <v>7113</v>
      </c>
      <c r="D1403" t="s">
        <v>2392</v>
      </c>
      <c r="E1403" t="s">
        <v>2276</v>
      </c>
      <c r="F1403" t="s">
        <v>2275</v>
      </c>
      <c r="G1403" t="s">
        <v>2277</v>
      </c>
      <c r="H1403" t="s">
        <v>2278</v>
      </c>
      <c r="I1403" t="str">
        <f t="shared" si="64"/>
        <v>Olomoucký</v>
      </c>
      <c r="J1403" t="str">
        <f t="shared" si="65"/>
        <v>Olomoucký</v>
      </c>
      <c r="K1403" t="str">
        <f t="shared" si="66"/>
        <v>Střední Morava</v>
      </c>
    </row>
    <row r="1404" spans="1:11" x14ac:dyDescent="0.25">
      <c r="A1404">
        <v>540927</v>
      </c>
      <c r="B1404" t="s">
        <v>3070</v>
      </c>
      <c r="C1404">
        <v>3211</v>
      </c>
      <c r="D1404" t="s">
        <v>3015</v>
      </c>
      <c r="E1404" t="s">
        <v>3016</v>
      </c>
      <c r="F1404" t="s">
        <v>3015</v>
      </c>
      <c r="G1404" t="s">
        <v>3012</v>
      </c>
      <c r="H1404" t="s">
        <v>3013</v>
      </c>
      <c r="I1404" t="str">
        <f t="shared" si="64"/>
        <v>Plzeňský</v>
      </c>
      <c r="J1404" t="str">
        <f t="shared" si="65"/>
        <v>Plzeňský</v>
      </c>
      <c r="K1404" t="str">
        <f t="shared" si="66"/>
        <v>Jihozápad</v>
      </c>
    </row>
    <row r="1405" spans="1:11" x14ac:dyDescent="0.25">
      <c r="A1405">
        <v>540935</v>
      </c>
      <c r="B1405" t="s">
        <v>4169</v>
      </c>
      <c r="C1405">
        <v>2120</v>
      </c>
      <c r="D1405" t="s">
        <v>3477</v>
      </c>
      <c r="E1405" t="s">
        <v>3478</v>
      </c>
      <c r="F1405" t="s">
        <v>3477</v>
      </c>
      <c r="G1405" t="s">
        <v>3447</v>
      </c>
      <c r="H1405" t="s">
        <v>3448</v>
      </c>
      <c r="I1405" t="str">
        <f t="shared" si="64"/>
        <v>Středočeský</v>
      </c>
      <c r="J1405" t="str">
        <f t="shared" si="65"/>
        <v>Středočeský</v>
      </c>
      <c r="K1405" t="str">
        <f t="shared" si="66"/>
        <v>Střední Čechy</v>
      </c>
    </row>
    <row r="1406" spans="1:11" x14ac:dyDescent="0.25">
      <c r="A1406">
        <v>540943</v>
      </c>
      <c r="B1406" t="s">
        <v>4170</v>
      </c>
      <c r="C1406">
        <v>2120</v>
      </c>
      <c r="D1406" t="s">
        <v>3477</v>
      </c>
      <c r="E1406" t="s">
        <v>3478</v>
      </c>
      <c r="F1406" t="s">
        <v>3477</v>
      </c>
      <c r="G1406" t="s">
        <v>3447</v>
      </c>
      <c r="H1406" t="s">
        <v>3448</v>
      </c>
      <c r="I1406" t="str">
        <f t="shared" si="64"/>
        <v>Středočeský</v>
      </c>
      <c r="J1406" t="str">
        <f t="shared" si="65"/>
        <v>Středočeský</v>
      </c>
      <c r="K1406" t="str">
        <f t="shared" si="66"/>
        <v>Střední Čechy</v>
      </c>
    </row>
    <row r="1407" spans="1:11" x14ac:dyDescent="0.25">
      <c r="A1407">
        <v>540951</v>
      </c>
      <c r="B1407" t="s">
        <v>4171</v>
      </c>
      <c r="C1407">
        <v>2107</v>
      </c>
      <c r="D1407" t="s">
        <v>3482</v>
      </c>
      <c r="E1407" t="s">
        <v>3478</v>
      </c>
      <c r="F1407" t="s">
        <v>3477</v>
      </c>
      <c r="G1407" t="s">
        <v>3447</v>
      </c>
      <c r="H1407" t="s">
        <v>3448</v>
      </c>
      <c r="I1407" t="str">
        <f t="shared" si="64"/>
        <v>Středočeský</v>
      </c>
      <c r="J1407" t="str">
        <f t="shared" si="65"/>
        <v>Středočeský</v>
      </c>
      <c r="K1407" t="str">
        <f t="shared" si="66"/>
        <v>Střední Čechy</v>
      </c>
    </row>
    <row r="1408" spans="1:11" x14ac:dyDescent="0.25">
      <c r="A1408">
        <v>540960</v>
      </c>
      <c r="B1408" t="s">
        <v>1970</v>
      </c>
      <c r="C1408">
        <v>2120</v>
      </c>
      <c r="D1408" t="s">
        <v>3477</v>
      </c>
      <c r="E1408" t="s">
        <v>3478</v>
      </c>
      <c r="F1408" t="s">
        <v>3477</v>
      </c>
      <c r="G1408" t="s">
        <v>3447</v>
      </c>
      <c r="H1408" t="s">
        <v>3448</v>
      </c>
      <c r="I1408" t="str">
        <f t="shared" si="64"/>
        <v>Středočeský</v>
      </c>
      <c r="J1408" t="str">
        <f t="shared" si="65"/>
        <v>Středočeský</v>
      </c>
      <c r="K1408" t="str">
        <f t="shared" si="66"/>
        <v>Střední Čechy</v>
      </c>
    </row>
    <row r="1409" spans="1:11" x14ac:dyDescent="0.25">
      <c r="A1409">
        <v>540978</v>
      </c>
      <c r="B1409" t="s">
        <v>2431</v>
      </c>
      <c r="C1409">
        <v>7111</v>
      </c>
      <c r="D1409" t="s">
        <v>2275</v>
      </c>
      <c r="E1409" t="s">
        <v>2276</v>
      </c>
      <c r="F1409" t="s">
        <v>2275</v>
      </c>
      <c r="G1409" t="s">
        <v>2277</v>
      </c>
      <c r="H1409" t="s">
        <v>2278</v>
      </c>
      <c r="I1409" t="str">
        <f t="shared" si="64"/>
        <v>Olomoucký</v>
      </c>
      <c r="J1409" t="str">
        <f t="shared" si="65"/>
        <v>Olomoucký</v>
      </c>
      <c r="K1409" t="str">
        <f t="shared" si="66"/>
        <v>Střední Morava</v>
      </c>
    </row>
    <row r="1410" spans="1:11" x14ac:dyDescent="0.25">
      <c r="A1410">
        <v>540986</v>
      </c>
      <c r="B1410" t="s">
        <v>2432</v>
      </c>
      <c r="C1410">
        <v>7111</v>
      </c>
      <c r="D1410" t="s">
        <v>2275</v>
      </c>
      <c r="E1410" t="s">
        <v>2276</v>
      </c>
      <c r="F1410" t="s">
        <v>2275</v>
      </c>
      <c r="G1410" t="s">
        <v>2277</v>
      </c>
      <c r="H1410" t="s">
        <v>2278</v>
      </c>
      <c r="I1410" t="str">
        <f t="shared" si="64"/>
        <v>Olomoucký</v>
      </c>
      <c r="J1410" t="str">
        <f t="shared" si="65"/>
        <v>Olomoucký</v>
      </c>
      <c r="K1410" t="str">
        <f t="shared" si="66"/>
        <v>Střední Morava</v>
      </c>
    </row>
    <row r="1411" spans="1:11" x14ac:dyDescent="0.25">
      <c r="A1411">
        <v>541001</v>
      </c>
      <c r="B1411" t="s">
        <v>1314</v>
      </c>
      <c r="C1411">
        <v>3211</v>
      </c>
      <c r="D1411" t="s">
        <v>3015</v>
      </c>
      <c r="E1411" t="s">
        <v>3016</v>
      </c>
      <c r="F1411" t="s">
        <v>3015</v>
      </c>
      <c r="G1411" t="s">
        <v>3012</v>
      </c>
      <c r="H1411" t="s">
        <v>3013</v>
      </c>
      <c r="I1411" t="str">
        <f t="shared" si="64"/>
        <v>Plzeňský</v>
      </c>
      <c r="J1411" t="str">
        <f t="shared" si="65"/>
        <v>Plzeňský</v>
      </c>
      <c r="K1411" t="str">
        <f t="shared" si="66"/>
        <v>Jihozápad</v>
      </c>
    </row>
    <row r="1412" spans="1:11" x14ac:dyDescent="0.25">
      <c r="A1412">
        <v>541010</v>
      </c>
      <c r="B1412" t="s">
        <v>4172</v>
      </c>
      <c r="C1412">
        <v>2107</v>
      </c>
      <c r="D1412" t="s">
        <v>3482</v>
      </c>
      <c r="E1412" t="s">
        <v>3478</v>
      </c>
      <c r="F1412" t="s">
        <v>3477</v>
      </c>
      <c r="G1412" t="s">
        <v>3447</v>
      </c>
      <c r="H1412" t="s">
        <v>3448</v>
      </c>
      <c r="I1412" t="str">
        <f t="shared" ref="I1412:I1475" si="67">LEFT(H1412, FIND(" ", H1412 &amp; " ") - 1)</f>
        <v>Středočeský</v>
      </c>
      <c r="J1412" t="str">
        <f t="shared" ref="J1412:J1475" si="68">IF(LEFT(H1412,4)="Kraj", MID(H1412, FIND(" ", H1412)+1, LEN(H1412) - FIND(" ", H1412)), LEFT(H1412, FIND(" ", H1412 &amp; " ") - 1))</f>
        <v>Středočeský</v>
      </c>
      <c r="K1412" t="str">
        <f t="shared" ref="K1412:K1475" si="69">_xlfn.XLOOKUP(H1412,$N$33:$N$46,$M$33:$M$46)</f>
        <v>Střední Čechy</v>
      </c>
    </row>
    <row r="1413" spans="1:11" x14ac:dyDescent="0.25">
      <c r="A1413">
        <v>541028</v>
      </c>
      <c r="B1413" t="s">
        <v>4173</v>
      </c>
      <c r="C1413">
        <v>2120</v>
      </c>
      <c r="D1413" t="s">
        <v>3477</v>
      </c>
      <c r="E1413" t="s">
        <v>3478</v>
      </c>
      <c r="F1413" t="s">
        <v>3477</v>
      </c>
      <c r="G1413" t="s">
        <v>3447</v>
      </c>
      <c r="H1413" t="s">
        <v>3448</v>
      </c>
      <c r="I1413" t="str">
        <f t="shared" si="67"/>
        <v>Středočeský</v>
      </c>
      <c r="J1413" t="str">
        <f t="shared" si="68"/>
        <v>Středočeský</v>
      </c>
      <c r="K1413" t="str">
        <f t="shared" si="69"/>
        <v>Střední Čechy</v>
      </c>
    </row>
    <row r="1414" spans="1:11" x14ac:dyDescent="0.25">
      <c r="A1414">
        <v>541036</v>
      </c>
      <c r="B1414" t="s">
        <v>2433</v>
      </c>
      <c r="C1414">
        <v>7102</v>
      </c>
      <c r="D1414" t="s">
        <v>2387</v>
      </c>
      <c r="E1414" t="s">
        <v>2388</v>
      </c>
      <c r="F1414" t="s">
        <v>2387</v>
      </c>
      <c r="G1414" t="s">
        <v>2277</v>
      </c>
      <c r="H1414" t="s">
        <v>2278</v>
      </c>
      <c r="I1414" t="str">
        <f t="shared" si="67"/>
        <v>Olomoucký</v>
      </c>
      <c r="J1414" t="str">
        <f t="shared" si="68"/>
        <v>Olomoucký</v>
      </c>
      <c r="K1414" t="str">
        <f t="shared" si="69"/>
        <v>Střední Morava</v>
      </c>
    </row>
    <row r="1415" spans="1:11" x14ac:dyDescent="0.25">
      <c r="A1415">
        <v>541044</v>
      </c>
      <c r="B1415" t="s">
        <v>739</v>
      </c>
      <c r="C1415">
        <v>2123</v>
      </c>
      <c r="D1415" t="s">
        <v>3484</v>
      </c>
      <c r="E1415" t="s">
        <v>3478</v>
      </c>
      <c r="F1415" t="s">
        <v>3477</v>
      </c>
      <c r="G1415" t="s">
        <v>3447</v>
      </c>
      <c r="H1415" t="s">
        <v>3448</v>
      </c>
      <c r="I1415" t="str">
        <f t="shared" si="67"/>
        <v>Středočeský</v>
      </c>
      <c r="J1415" t="str">
        <f t="shared" si="68"/>
        <v>Středočeský</v>
      </c>
      <c r="K1415" t="str">
        <f t="shared" si="69"/>
        <v>Střední Čechy</v>
      </c>
    </row>
    <row r="1416" spans="1:11" x14ac:dyDescent="0.25">
      <c r="A1416">
        <v>541052</v>
      </c>
      <c r="B1416" t="s">
        <v>4174</v>
      </c>
      <c r="C1416">
        <v>2120</v>
      </c>
      <c r="D1416" t="s">
        <v>3477</v>
      </c>
      <c r="E1416" t="s">
        <v>3478</v>
      </c>
      <c r="F1416" t="s">
        <v>3477</v>
      </c>
      <c r="G1416" t="s">
        <v>3447</v>
      </c>
      <c r="H1416" t="s">
        <v>3448</v>
      </c>
      <c r="I1416" t="str">
        <f t="shared" si="67"/>
        <v>Středočeský</v>
      </c>
      <c r="J1416" t="str">
        <f t="shared" si="68"/>
        <v>Středočeský</v>
      </c>
      <c r="K1416" t="str">
        <f t="shared" si="69"/>
        <v>Střední Čechy</v>
      </c>
    </row>
    <row r="1417" spans="1:11" x14ac:dyDescent="0.25">
      <c r="A1417">
        <v>541061</v>
      </c>
      <c r="B1417" t="s">
        <v>3071</v>
      </c>
      <c r="C1417">
        <v>3211</v>
      </c>
      <c r="D1417" t="s">
        <v>3015</v>
      </c>
      <c r="E1417" t="s">
        <v>3016</v>
      </c>
      <c r="F1417" t="s">
        <v>3015</v>
      </c>
      <c r="G1417" t="s">
        <v>3012</v>
      </c>
      <c r="H1417" t="s">
        <v>3013</v>
      </c>
      <c r="I1417" t="str">
        <f t="shared" si="67"/>
        <v>Plzeňský</v>
      </c>
      <c r="J1417" t="str">
        <f t="shared" si="68"/>
        <v>Plzeňský</v>
      </c>
      <c r="K1417" t="str">
        <f t="shared" si="69"/>
        <v>Jihozápad</v>
      </c>
    </row>
    <row r="1418" spans="1:11" x14ac:dyDescent="0.25">
      <c r="A1418">
        <v>541079</v>
      </c>
      <c r="B1418" t="s">
        <v>2077</v>
      </c>
      <c r="C1418">
        <v>7111</v>
      </c>
      <c r="D1418" t="s">
        <v>2275</v>
      </c>
      <c r="E1418" t="s">
        <v>2276</v>
      </c>
      <c r="F1418" t="s">
        <v>2275</v>
      </c>
      <c r="G1418" t="s">
        <v>2277</v>
      </c>
      <c r="H1418" t="s">
        <v>2278</v>
      </c>
      <c r="I1418" t="str">
        <f t="shared" si="67"/>
        <v>Olomoucký</v>
      </c>
      <c r="J1418" t="str">
        <f t="shared" si="68"/>
        <v>Olomoucký</v>
      </c>
      <c r="K1418" t="str">
        <f t="shared" si="69"/>
        <v>Střední Morava</v>
      </c>
    </row>
    <row r="1419" spans="1:11" x14ac:dyDescent="0.25">
      <c r="A1419">
        <v>541087</v>
      </c>
      <c r="B1419" t="s">
        <v>4175</v>
      </c>
      <c r="C1419">
        <v>2123</v>
      </c>
      <c r="D1419" t="s">
        <v>3484</v>
      </c>
      <c r="E1419" t="s">
        <v>3478</v>
      </c>
      <c r="F1419" t="s">
        <v>3477</v>
      </c>
      <c r="G1419" t="s">
        <v>3447</v>
      </c>
      <c r="H1419" t="s">
        <v>3448</v>
      </c>
      <c r="I1419" t="str">
        <f t="shared" si="67"/>
        <v>Středočeský</v>
      </c>
      <c r="J1419" t="str">
        <f t="shared" si="68"/>
        <v>Středočeský</v>
      </c>
      <c r="K1419" t="str">
        <f t="shared" si="69"/>
        <v>Střední Čechy</v>
      </c>
    </row>
    <row r="1420" spans="1:11" x14ac:dyDescent="0.25">
      <c r="A1420">
        <v>541095</v>
      </c>
      <c r="B1420" t="s">
        <v>2797</v>
      </c>
      <c r="C1420">
        <v>3211</v>
      </c>
      <c r="D1420" t="s">
        <v>3015</v>
      </c>
      <c r="E1420" t="s">
        <v>3016</v>
      </c>
      <c r="F1420" t="s">
        <v>3015</v>
      </c>
      <c r="G1420" t="s">
        <v>3012</v>
      </c>
      <c r="H1420" t="s">
        <v>3013</v>
      </c>
      <c r="I1420" t="str">
        <f t="shared" si="67"/>
        <v>Plzeňský</v>
      </c>
      <c r="J1420" t="str">
        <f t="shared" si="68"/>
        <v>Plzeňský</v>
      </c>
      <c r="K1420" t="str">
        <f t="shared" si="69"/>
        <v>Jihozápad</v>
      </c>
    </row>
    <row r="1421" spans="1:11" x14ac:dyDescent="0.25">
      <c r="A1421">
        <v>541109</v>
      </c>
      <c r="B1421" t="s">
        <v>2434</v>
      </c>
      <c r="C1421">
        <v>7111</v>
      </c>
      <c r="D1421" t="s">
        <v>2275</v>
      </c>
      <c r="E1421" t="s">
        <v>2276</v>
      </c>
      <c r="F1421" t="s">
        <v>2275</v>
      </c>
      <c r="G1421" t="s">
        <v>2277</v>
      </c>
      <c r="H1421" t="s">
        <v>2278</v>
      </c>
      <c r="I1421" t="str">
        <f t="shared" si="67"/>
        <v>Olomoucký</v>
      </c>
      <c r="J1421" t="str">
        <f t="shared" si="68"/>
        <v>Olomoucký</v>
      </c>
      <c r="K1421" t="str">
        <f t="shared" si="69"/>
        <v>Střední Morava</v>
      </c>
    </row>
    <row r="1422" spans="1:11" x14ac:dyDescent="0.25">
      <c r="A1422">
        <v>541117</v>
      </c>
      <c r="B1422" t="s">
        <v>2435</v>
      </c>
      <c r="C1422">
        <v>7102</v>
      </c>
      <c r="D1422" t="s">
        <v>2387</v>
      </c>
      <c r="E1422" t="s">
        <v>2388</v>
      </c>
      <c r="F1422" t="s">
        <v>2387</v>
      </c>
      <c r="G1422" t="s">
        <v>2277</v>
      </c>
      <c r="H1422" t="s">
        <v>2278</v>
      </c>
      <c r="I1422" t="str">
        <f t="shared" si="67"/>
        <v>Olomoucký</v>
      </c>
      <c r="J1422" t="str">
        <f t="shared" si="68"/>
        <v>Olomoucký</v>
      </c>
      <c r="K1422" t="str">
        <f t="shared" si="69"/>
        <v>Střední Morava</v>
      </c>
    </row>
    <row r="1423" spans="1:11" x14ac:dyDescent="0.25">
      <c r="A1423">
        <v>541125</v>
      </c>
      <c r="B1423" t="s">
        <v>2436</v>
      </c>
      <c r="C1423">
        <v>7113</v>
      </c>
      <c r="D1423" t="s">
        <v>2392</v>
      </c>
      <c r="E1423" t="s">
        <v>2276</v>
      </c>
      <c r="F1423" t="s">
        <v>2275</v>
      </c>
      <c r="G1423" t="s">
        <v>2277</v>
      </c>
      <c r="H1423" t="s">
        <v>2278</v>
      </c>
      <c r="I1423" t="str">
        <f t="shared" si="67"/>
        <v>Olomoucký</v>
      </c>
      <c r="J1423" t="str">
        <f t="shared" si="68"/>
        <v>Olomoucký</v>
      </c>
      <c r="K1423" t="str">
        <f t="shared" si="69"/>
        <v>Střední Morava</v>
      </c>
    </row>
    <row r="1424" spans="1:11" x14ac:dyDescent="0.25">
      <c r="A1424">
        <v>541133</v>
      </c>
      <c r="B1424" t="s">
        <v>4176</v>
      </c>
      <c r="C1424">
        <v>2123</v>
      </c>
      <c r="D1424" t="s">
        <v>3484</v>
      </c>
      <c r="E1424" t="s">
        <v>3478</v>
      </c>
      <c r="F1424" t="s">
        <v>3477</v>
      </c>
      <c r="G1424" t="s">
        <v>3447</v>
      </c>
      <c r="H1424" t="s">
        <v>3448</v>
      </c>
      <c r="I1424" t="str">
        <f t="shared" si="67"/>
        <v>Středočeský</v>
      </c>
      <c r="J1424" t="str">
        <f t="shared" si="68"/>
        <v>Středočeský</v>
      </c>
      <c r="K1424" t="str">
        <f t="shared" si="69"/>
        <v>Střední Čechy</v>
      </c>
    </row>
    <row r="1425" spans="1:11" x14ac:dyDescent="0.25">
      <c r="A1425">
        <v>541141</v>
      </c>
      <c r="B1425" t="s">
        <v>3072</v>
      </c>
      <c r="C1425">
        <v>3211</v>
      </c>
      <c r="D1425" t="s">
        <v>3015</v>
      </c>
      <c r="E1425" t="s">
        <v>3016</v>
      </c>
      <c r="F1425" t="s">
        <v>3015</v>
      </c>
      <c r="G1425" t="s">
        <v>3012</v>
      </c>
      <c r="H1425" t="s">
        <v>3013</v>
      </c>
      <c r="I1425" t="str">
        <f t="shared" si="67"/>
        <v>Plzeňský</v>
      </c>
      <c r="J1425" t="str">
        <f t="shared" si="68"/>
        <v>Plzeňský</v>
      </c>
      <c r="K1425" t="str">
        <f t="shared" si="69"/>
        <v>Jihozápad</v>
      </c>
    </row>
    <row r="1426" spans="1:11" x14ac:dyDescent="0.25">
      <c r="A1426">
        <v>541150</v>
      </c>
      <c r="B1426" t="s">
        <v>191</v>
      </c>
      <c r="C1426">
        <v>3211</v>
      </c>
      <c r="D1426" t="s">
        <v>3015</v>
      </c>
      <c r="E1426" t="s">
        <v>3016</v>
      </c>
      <c r="F1426" t="s">
        <v>3015</v>
      </c>
      <c r="G1426" t="s">
        <v>3012</v>
      </c>
      <c r="H1426" t="s">
        <v>3013</v>
      </c>
      <c r="I1426" t="str">
        <f t="shared" si="67"/>
        <v>Plzeňský</v>
      </c>
      <c r="J1426" t="str">
        <f t="shared" si="68"/>
        <v>Plzeňský</v>
      </c>
      <c r="K1426" t="str">
        <f t="shared" si="69"/>
        <v>Jihozápad</v>
      </c>
    </row>
    <row r="1427" spans="1:11" x14ac:dyDescent="0.25">
      <c r="A1427">
        <v>541168</v>
      </c>
      <c r="B1427" t="s">
        <v>2437</v>
      </c>
      <c r="C1427">
        <v>7113</v>
      </c>
      <c r="D1427" t="s">
        <v>2392</v>
      </c>
      <c r="E1427" t="s">
        <v>2276</v>
      </c>
      <c r="F1427" t="s">
        <v>2275</v>
      </c>
      <c r="G1427" t="s">
        <v>2277</v>
      </c>
      <c r="H1427" t="s">
        <v>2278</v>
      </c>
      <c r="I1427" t="str">
        <f t="shared" si="67"/>
        <v>Olomoucký</v>
      </c>
      <c r="J1427" t="str">
        <f t="shared" si="68"/>
        <v>Olomoucký</v>
      </c>
      <c r="K1427" t="str">
        <f t="shared" si="69"/>
        <v>Střední Morava</v>
      </c>
    </row>
    <row r="1428" spans="1:11" x14ac:dyDescent="0.25">
      <c r="A1428">
        <v>541176</v>
      </c>
      <c r="B1428" t="s">
        <v>3073</v>
      </c>
      <c r="C1428">
        <v>3211</v>
      </c>
      <c r="D1428" t="s">
        <v>3015</v>
      </c>
      <c r="E1428" t="s">
        <v>3016</v>
      </c>
      <c r="F1428" t="s">
        <v>3015</v>
      </c>
      <c r="G1428" t="s">
        <v>3012</v>
      </c>
      <c r="H1428" t="s">
        <v>3013</v>
      </c>
      <c r="I1428" t="str">
        <f t="shared" si="67"/>
        <v>Plzeňský</v>
      </c>
      <c r="J1428" t="str">
        <f t="shared" si="68"/>
        <v>Plzeňský</v>
      </c>
      <c r="K1428" t="str">
        <f t="shared" si="69"/>
        <v>Jihozápad</v>
      </c>
    </row>
    <row r="1429" spans="1:11" x14ac:dyDescent="0.25">
      <c r="A1429">
        <v>541192</v>
      </c>
      <c r="B1429" t="s">
        <v>3074</v>
      </c>
      <c r="C1429">
        <v>3211</v>
      </c>
      <c r="D1429" t="s">
        <v>3015</v>
      </c>
      <c r="E1429" t="s">
        <v>3016</v>
      </c>
      <c r="F1429" t="s">
        <v>3015</v>
      </c>
      <c r="G1429" t="s">
        <v>3012</v>
      </c>
      <c r="H1429" t="s">
        <v>3013</v>
      </c>
      <c r="I1429" t="str">
        <f t="shared" si="67"/>
        <v>Plzeňský</v>
      </c>
      <c r="J1429" t="str">
        <f t="shared" si="68"/>
        <v>Plzeňský</v>
      </c>
      <c r="K1429" t="str">
        <f t="shared" si="69"/>
        <v>Jihozápad</v>
      </c>
    </row>
    <row r="1430" spans="1:11" x14ac:dyDescent="0.25">
      <c r="A1430">
        <v>541206</v>
      </c>
      <c r="B1430" t="s">
        <v>4177</v>
      </c>
      <c r="C1430">
        <v>2107</v>
      </c>
      <c r="D1430" t="s">
        <v>3482</v>
      </c>
      <c r="E1430" t="s">
        <v>3478</v>
      </c>
      <c r="F1430" t="s">
        <v>3477</v>
      </c>
      <c r="G1430" t="s">
        <v>3447</v>
      </c>
      <c r="H1430" t="s">
        <v>3448</v>
      </c>
      <c r="I1430" t="str">
        <f t="shared" si="67"/>
        <v>Středočeský</v>
      </c>
      <c r="J1430" t="str">
        <f t="shared" si="68"/>
        <v>Středočeský</v>
      </c>
      <c r="K1430" t="str">
        <f t="shared" si="69"/>
        <v>Střední Čechy</v>
      </c>
    </row>
    <row r="1431" spans="1:11" x14ac:dyDescent="0.25">
      <c r="A1431">
        <v>541214</v>
      </c>
      <c r="B1431" t="s">
        <v>2438</v>
      </c>
      <c r="C1431">
        <v>7102</v>
      </c>
      <c r="D1431" t="s">
        <v>2387</v>
      </c>
      <c r="E1431" t="s">
        <v>2388</v>
      </c>
      <c r="F1431" t="s">
        <v>2387</v>
      </c>
      <c r="G1431" t="s">
        <v>2277</v>
      </c>
      <c r="H1431" t="s">
        <v>2278</v>
      </c>
      <c r="I1431" t="str">
        <f t="shared" si="67"/>
        <v>Olomoucký</v>
      </c>
      <c r="J1431" t="str">
        <f t="shared" si="68"/>
        <v>Olomoucký</v>
      </c>
      <c r="K1431" t="str">
        <f t="shared" si="69"/>
        <v>Střední Morava</v>
      </c>
    </row>
    <row r="1432" spans="1:11" x14ac:dyDescent="0.25">
      <c r="A1432">
        <v>541222</v>
      </c>
      <c r="B1432" t="s">
        <v>2439</v>
      </c>
      <c r="C1432">
        <v>7106</v>
      </c>
      <c r="D1432" t="s">
        <v>2407</v>
      </c>
      <c r="E1432" t="s">
        <v>2276</v>
      </c>
      <c r="F1432" t="s">
        <v>2275</v>
      </c>
      <c r="G1432" t="s">
        <v>2277</v>
      </c>
      <c r="H1432" t="s">
        <v>2278</v>
      </c>
      <c r="I1432" t="str">
        <f t="shared" si="67"/>
        <v>Olomoucký</v>
      </c>
      <c r="J1432" t="str">
        <f t="shared" si="68"/>
        <v>Olomoucký</v>
      </c>
      <c r="K1432" t="str">
        <f t="shared" si="69"/>
        <v>Střední Morava</v>
      </c>
    </row>
    <row r="1433" spans="1:11" x14ac:dyDescent="0.25">
      <c r="A1433">
        <v>541231</v>
      </c>
      <c r="B1433" t="s">
        <v>4178</v>
      </c>
      <c r="C1433">
        <v>2120</v>
      </c>
      <c r="D1433" t="s">
        <v>3477</v>
      </c>
      <c r="E1433" t="s">
        <v>3478</v>
      </c>
      <c r="F1433" t="s">
        <v>3477</v>
      </c>
      <c r="G1433" t="s">
        <v>3447</v>
      </c>
      <c r="H1433" t="s">
        <v>3448</v>
      </c>
      <c r="I1433" t="str">
        <f t="shared" si="67"/>
        <v>Středočeský</v>
      </c>
      <c r="J1433" t="str">
        <f t="shared" si="68"/>
        <v>Středočeský</v>
      </c>
      <c r="K1433" t="str">
        <f t="shared" si="69"/>
        <v>Střední Čechy</v>
      </c>
    </row>
    <row r="1434" spans="1:11" x14ac:dyDescent="0.25">
      <c r="A1434">
        <v>541249</v>
      </c>
      <c r="B1434" t="s">
        <v>2440</v>
      </c>
      <c r="C1434">
        <v>7102</v>
      </c>
      <c r="D1434" t="s">
        <v>2387</v>
      </c>
      <c r="E1434" t="s">
        <v>2388</v>
      </c>
      <c r="F1434" t="s">
        <v>2387</v>
      </c>
      <c r="G1434" t="s">
        <v>2277</v>
      </c>
      <c r="H1434" t="s">
        <v>2278</v>
      </c>
      <c r="I1434" t="str">
        <f t="shared" si="67"/>
        <v>Olomoucký</v>
      </c>
      <c r="J1434" t="str">
        <f t="shared" si="68"/>
        <v>Olomoucký</v>
      </c>
      <c r="K1434" t="str">
        <f t="shared" si="69"/>
        <v>Střední Morava</v>
      </c>
    </row>
    <row r="1435" spans="1:11" x14ac:dyDescent="0.25">
      <c r="A1435">
        <v>541257</v>
      </c>
      <c r="B1435" t="s">
        <v>1189</v>
      </c>
      <c r="C1435">
        <v>2107</v>
      </c>
      <c r="D1435" t="s">
        <v>3482</v>
      </c>
      <c r="E1435" t="s">
        <v>3478</v>
      </c>
      <c r="F1435" t="s">
        <v>3477</v>
      </c>
      <c r="G1435" t="s">
        <v>3447</v>
      </c>
      <c r="H1435" t="s">
        <v>3448</v>
      </c>
      <c r="I1435" t="str">
        <f t="shared" si="67"/>
        <v>Středočeský</v>
      </c>
      <c r="J1435" t="str">
        <f t="shared" si="68"/>
        <v>Středočeský</v>
      </c>
      <c r="K1435" t="str">
        <f t="shared" si="69"/>
        <v>Střední Čechy</v>
      </c>
    </row>
    <row r="1436" spans="1:11" x14ac:dyDescent="0.25">
      <c r="A1436">
        <v>541265</v>
      </c>
      <c r="B1436" t="s">
        <v>2441</v>
      </c>
      <c r="C1436">
        <v>7111</v>
      </c>
      <c r="D1436" t="s">
        <v>2275</v>
      </c>
      <c r="E1436" t="s">
        <v>2276</v>
      </c>
      <c r="F1436" t="s">
        <v>2275</v>
      </c>
      <c r="G1436" t="s">
        <v>2277</v>
      </c>
      <c r="H1436" t="s">
        <v>2278</v>
      </c>
      <c r="I1436" t="str">
        <f t="shared" si="67"/>
        <v>Olomoucký</v>
      </c>
      <c r="J1436" t="str">
        <f t="shared" si="68"/>
        <v>Olomoucký</v>
      </c>
      <c r="K1436" t="str">
        <f t="shared" si="69"/>
        <v>Střední Morava</v>
      </c>
    </row>
    <row r="1437" spans="1:11" x14ac:dyDescent="0.25">
      <c r="A1437">
        <v>541273</v>
      </c>
      <c r="B1437" t="s">
        <v>2918</v>
      </c>
      <c r="C1437">
        <v>2120</v>
      </c>
      <c r="D1437" t="s">
        <v>3477</v>
      </c>
      <c r="E1437" t="s">
        <v>3478</v>
      </c>
      <c r="F1437" t="s">
        <v>3477</v>
      </c>
      <c r="G1437" t="s">
        <v>3447</v>
      </c>
      <c r="H1437" t="s">
        <v>3448</v>
      </c>
      <c r="I1437" t="str">
        <f t="shared" si="67"/>
        <v>Středočeský</v>
      </c>
      <c r="J1437" t="str">
        <f t="shared" si="68"/>
        <v>Středočeský</v>
      </c>
      <c r="K1437" t="str">
        <f t="shared" si="69"/>
        <v>Střední Čechy</v>
      </c>
    </row>
    <row r="1438" spans="1:11" x14ac:dyDescent="0.25">
      <c r="A1438">
        <v>541281</v>
      </c>
      <c r="B1438" t="s">
        <v>3484</v>
      </c>
      <c r="C1438">
        <v>2123</v>
      </c>
      <c r="D1438" t="s">
        <v>3484</v>
      </c>
      <c r="E1438" t="s">
        <v>3478</v>
      </c>
      <c r="F1438" t="s">
        <v>3477</v>
      </c>
      <c r="G1438" t="s">
        <v>3447</v>
      </c>
      <c r="H1438" t="s">
        <v>3448</v>
      </c>
      <c r="I1438" t="str">
        <f t="shared" si="67"/>
        <v>Středočeský</v>
      </c>
      <c r="J1438" t="str">
        <f t="shared" si="68"/>
        <v>Středočeský</v>
      </c>
      <c r="K1438" t="str">
        <f t="shared" si="69"/>
        <v>Střední Čechy</v>
      </c>
    </row>
    <row r="1439" spans="1:11" x14ac:dyDescent="0.25">
      <c r="A1439">
        <v>541290</v>
      </c>
      <c r="B1439" t="s">
        <v>3075</v>
      </c>
      <c r="C1439">
        <v>3213</v>
      </c>
      <c r="D1439" t="s">
        <v>3010</v>
      </c>
      <c r="E1439" t="s">
        <v>3011</v>
      </c>
      <c r="F1439" t="s">
        <v>1835</v>
      </c>
      <c r="G1439" t="s">
        <v>3012</v>
      </c>
      <c r="H1439" t="s">
        <v>3013</v>
      </c>
      <c r="I1439" t="str">
        <f t="shared" si="67"/>
        <v>Plzeňský</v>
      </c>
      <c r="J1439" t="str">
        <f t="shared" si="68"/>
        <v>Plzeňský</v>
      </c>
      <c r="K1439" t="str">
        <f t="shared" si="69"/>
        <v>Jihozápad</v>
      </c>
    </row>
    <row r="1440" spans="1:11" x14ac:dyDescent="0.25">
      <c r="A1440">
        <v>541303</v>
      </c>
      <c r="B1440" t="s">
        <v>2442</v>
      </c>
      <c r="C1440">
        <v>7102</v>
      </c>
      <c r="D1440" t="s">
        <v>2387</v>
      </c>
      <c r="E1440" t="s">
        <v>2388</v>
      </c>
      <c r="F1440" t="s">
        <v>2387</v>
      </c>
      <c r="G1440" t="s">
        <v>2277</v>
      </c>
      <c r="H1440" t="s">
        <v>2278</v>
      </c>
      <c r="I1440" t="str">
        <f t="shared" si="67"/>
        <v>Olomoucký</v>
      </c>
      <c r="J1440" t="str">
        <f t="shared" si="68"/>
        <v>Olomoucký</v>
      </c>
      <c r="K1440" t="str">
        <f t="shared" si="69"/>
        <v>Střední Morava</v>
      </c>
    </row>
    <row r="1441" spans="1:11" x14ac:dyDescent="0.25">
      <c r="A1441">
        <v>541311</v>
      </c>
      <c r="B1441" t="s">
        <v>4179</v>
      </c>
      <c r="C1441">
        <v>2120</v>
      </c>
      <c r="D1441" t="s">
        <v>3477</v>
      </c>
      <c r="E1441" t="s">
        <v>3478</v>
      </c>
      <c r="F1441" t="s">
        <v>3477</v>
      </c>
      <c r="G1441" t="s">
        <v>3447</v>
      </c>
      <c r="H1441" t="s">
        <v>3448</v>
      </c>
      <c r="I1441" t="str">
        <f t="shared" si="67"/>
        <v>Středočeský</v>
      </c>
      <c r="J1441" t="str">
        <f t="shared" si="68"/>
        <v>Středočeský</v>
      </c>
      <c r="K1441" t="str">
        <f t="shared" si="69"/>
        <v>Střední Čechy</v>
      </c>
    </row>
    <row r="1442" spans="1:11" x14ac:dyDescent="0.25">
      <c r="A1442">
        <v>541320</v>
      </c>
      <c r="B1442" t="s">
        <v>4180</v>
      </c>
      <c r="C1442">
        <v>2120</v>
      </c>
      <c r="D1442" t="s">
        <v>3477</v>
      </c>
      <c r="E1442" t="s">
        <v>3478</v>
      </c>
      <c r="F1442" t="s">
        <v>3477</v>
      </c>
      <c r="G1442" t="s">
        <v>3447</v>
      </c>
      <c r="H1442" t="s">
        <v>3448</v>
      </c>
      <c r="I1442" t="str">
        <f t="shared" si="67"/>
        <v>Středočeský</v>
      </c>
      <c r="J1442" t="str">
        <f t="shared" si="68"/>
        <v>Středočeský</v>
      </c>
      <c r="K1442" t="str">
        <f t="shared" si="69"/>
        <v>Střední Čechy</v>
      </c>
    </row>
    <row r="1443" spans="1:11" x14ac:dyDescent="0.25">
      <c r="A1443">
        <v>541338</v>
      </c>
      <c r="B1443" t="s">
        <v>4181</v>
      </c>
      <c r="C1443">
        <v>2107</v>
      </c>
      <c r="D1443" t="s">
        <v>3482</v>
      </c>
      <c r="E1443" t="s">
        <v>3478</v>
      </c>
      <c r="F1443" t="s">
        <v>3477</v>
      </c>
      <c r="G1443" t="s">
        <v>3447</v>
      </c>
      <c r="H1443" t="s">
        <v>3448</v>
      </c>
      <c r="I1443" t="str">
        <f t="shared" si="67"/>
        <v>Středočeský</v>
      </c>
      <c r="J1443" t="str">
        <f t="shared" si="68"/>
        <v>Středočeský</v>
      </c>
      <c r="K1443" t="str">
        <f t="shared" si="69"/>
        <v>Střední Čechy</v>
      </c>
    </row>
    <row r="1444" spans="1:11" x14ac:dyDescent="0.25">
      <c r="A1444">
        <v>541346</v>
      </c>
      <c r="B1444" t="s">
        <v>1787</v>
      </c>
      <c r="C1444">
        <v>7102</v>
      </c>
      <c r="D1444" t="s">
        <v>2387</v>
      </c>
      <c r="E1444" t="s">
        <v>2388</v>
      </c>
      <c r="F1444" t="s">
        <v>2387</v>
      </c>
      <c r="G1444" t="s">
        <v>2277</v>
      </c>
      <c r="H1444" t="s">
        <v>2278</v>
      </c>
      <c r="I1444" t="str">
        <f t="shared" si="67"/>
        <v>Olomoucký</v>
      </c>
      <c r="J1444" t="str">
        <f t="shared" si="68"/>
        <v>Olomoucký</v>
      </c>
      <c r="K1444" t="str">
        <f t="shared" si="69"/>
        <v>Střední Morava</v>
      </c>
    </row>
    <row r="1445" spans="1:11" x14ac:dyDescent="0.25">
      <c r="A1445">
        <v>541354</v>
      </c>
      <c r="B1445" t="s">
        <v>2392</v>
      </c>
      <c r="C1445">
        <v>7113</v>
      </c>
      <c r="D1445" t="s">
        <v>2392</v>
      </c>
      <c r="E1445" t="s">
        <v>2276</v>
      </c>
      <c r="F1445" t="s">
        <v>2275</v>
      </c>
      <c r="G1445" t="s">
        <v>2277</v>
      </c>
      <c r="H1445" t="s">
        <v>2278</v>
      </c>
      <c r="I1445" t="str">
        <f t="shared" si="67"/>
        <v>Olomoucký</v>
      </c>
      <c r="J1445" t="str">
        <f t="shared" si="68"/>
        <v>Olomoucký</v>
      </c>
      <c r="K1445" t="str">
        <f t="shared" si="69"/>
        <v>Střední Morava</v>
      </c>
    </row>
    <row r="1446" spans="1:11" x14ac:dyDescent="0.25">
      <c r="A1446">
        <v>541362</v>
      </c>
      <c r="B1446" t="s">
        <v>3076</v>
      </c>
      <c r="C1446">
        <v>3215</v>
      </c>
      <c r="D1446" t="s">
        <v>1835</v>
      </c>
      <c r="E1446" t="s">
        <v>3011</v>
      </c>
      <c r="F1446" t="s">
        <v>1835</v>
      </c>
      <c r="G1446" t="s">
        <v>3012</v>
      </c>
      <c r="H1446" t="s">
        <v>3013</v>
      </c>
      <c r="I1446" t="str">
        <f t="shared" si="67"/>
        <v>Plzeňský</v>
      </c>
      <c r="J1446" t="str">
        <f t="shared" si="68"/>
        <v>Plzeňský</v>
      </c>
      <c r="K1446" t="str">
        <f t="shared" si="69"/>
        <v>Jihozápad</v>
      </c>
    </row>
    <row r="1447" spans="1:11" x14ac:dyDescent="0.25">
      <c r="A1447">
        <v>541371</v>
      </c>
      <c r="B1447" t="s">
        <v>4182</v>
      </c>
      <c r="C1447">
        <v>2120</v>
      </c>
      <c r="D1447" t="s">
        <v>3477</v>
      </c>
      <c r="E1447" t="s">
        <v>3478</v>
      </c>
      <c r="F1447" t="s">
        <v>3477</v>
      </c>
      <c r="G1447" t="s">
        <v>3447</v>
      </c>
      <c r="H1447" t="s">
        <v>3448</v>
      </c>
      <c r="I1447" t="str">
        <f t="shared" si="67"/>
        <v>Středočeský</v>
      </c>
      <c r="J1447" t="str">
        <f t="shared" si="68"/>
        <v>Středočeský</v>
      </c>
      <c r="K1447" t="str">
        <f t="shared" si="69"/>
        <v>Střední Čechy</v>
      </c>
    </row>
    <row r="1448" spans="1:11" x14ac:dyDescent="0.25">
      <c r="A1448">
        <v>541389</v>
      </c>
      <c r="B1448" t="s">
        <v>4183</v>
      </c>
      <c r="C1448">
        <v>2107</v>
      </c>
      <c r="D1448" t="s">
        <v>3482</v>
      </c>
      <c r="E1448" t="s">
        <v>3478</v>
      </c>
      <c r="F1448" t="s">
        <v>3477</v>
      </c>
      <c r="G1448" t="s">
        <v>3447</v>
      </c>
      <c r="H1448" t="s">
        <v>3448</v>
      </c>
      <c r="I1448" t="str">
        <f t="shared" si="67"/>
        <v>Středočeský</v>
      </c>
      <c r="J1448" t="str">
        <f t="shared" si="68"/>
        <v>Středočeský</v>
      </c>
      <c r="K1448" t="str">
        <f t="shared" si="69"/>
        <v>Střední Čechy</v>
      </c>
    </row>
    <row r="1449" spans="1:11" x14ac:dyDescent="0.25">
      <c r="A1449">
        <v>541397</v>
      </c>
      <c r="B1449" t="s">
        <v>4184</v>
      </c>
      <c r="C1449">
        <v>2123</v>
      </c>
      <c r="D1449" t="s">
        <v>3484</v>
      </c>
      <c r="E1449" t="s">
        <v>3478</v>
      </c>
      <c r="F1449" t="s">
        <v>3477</v>
      </c>
      <c r="G1449" t="s">
        <v>3447</v>
      </c>
      <c r="H1449" t="s">
        <v>3448</v>
      </c>
      <c r="I1449" t="str">
        <f t="shared" si="67"/>
        <v>Středočeský</v>
      </c>
      <c r="J1449" t="str">
        <f t="shared" si="68"/>
        <v>Středočeský</v>
      </c>
      <c r="K1449" t="str">
        <f t="shared" si="69"/>
        <v>Střední Čechy</v>
      </c>
    </row>
    <row r="1450" spans="1:11" x14ac:dyDescent="0.25">
      <c r="A1450">
        <v>541401</v>
      </c>
      <c r="B1450" t="s">
        <v>1398</v>
      </c>
      <c r="C1450">
        <v>3215</v>
      </c>
      <c r="D1450" t="s">
        <v>1835</v>
      </c>
      <c r="E1450" t="s">
        <v>3011</v>
      </c>
      <c r="F1450" t="s">
        <v>1835</v>
      </c>
      <c r="G1450" t="s">
        <v>3012</v>
      </c>
      <c r="H1450" t="s">
        <v>3013</v>
      </c>
      <c r="I1450" t="str">
        <f t="shared" si="67"/>
        <v>Plzeňský</v>
      </c>
      <c r="J1450" t="str">
        <f t="shared" si="68"/>
        <v>Plzeňský</v>
      </c>
      <c r="K1450" t="str">
        <f t="shared" si="69"/>
        <v>Jihozápad</v>
      </c>
    </row>
    <row r="1451" spans="1:11" x14ac:dyDescent="0.25">
      <c r="A1451">
        <v>541419</v>
      </c>
      <c r="B1451" t="s">
        <v>4185</v>
      </c>
      <c r="C1451">
        <v>2123</v>
      </c>
      <c r="D1451" t="s">
        <v>3484</v>
      </c>
      <c r="E1451" t="s">
        <v>3478</v>
      </c>
      <c r="F1451" t="s">
        <v>3477</v>
      </c>
      <c r="G1451" t="s">
        <v>3447</v>
      </c>
      <c r="H1451" t="s">
        <v>3448</v>
      </c>
      <c r="I1451" t="str">
        <f t="shared" si="67"/>
        <v>Středočeský</v>
      </c>
      <c r="J1451" t="str">
        <f t="shared" si="68"/>
        <v>Středočeský</v>
      </c>
      <c r="K1451" t="str">
        <f t="shared" si="69"/>
        <v>Střední Čechy</v>
      </c>
    </row>
    <row r="1452" spans="1:11" x14ac:dyDescent="0.25">
      <c r="A1452">
        <v>541427</v>
      </c>
      <c r="B1452" t="s">
        <v>4186</v>
      </c>
      <c r="C1452">
        <v>2120</v>
      </c>
      <c r="D1452" t="s">
        <v>3477</v>
      </c>
      <c r="E1452" t="s">
        <v>3478</v>
      </c>
      <c r="F1452" t="s">
        <v>3477</v>
      </c>
      <c r="G1452" t="s">
        <v>3447</v>
      </c>
      <c r="H1452" t="s">
        <v>3448</v>
      </c>
      <c r="I1452" t="str">
        <f t="shared" si="67"/>
        <v>Středočeský</v>
      </c>
      <c r="J1452" t="str">
        <f t="shared" si="68"/>
        <v>Středočeský</v>
      </c>
      <c r="K1452" t="str">
        <f t="shared" si="69"/>
        <v>Střední Čechy</v>
      </c>
    </row>
    <row r="1453" spans="1:11" x14ac:dyDescent="0.25">
      <c r="A1453">
        <v>541435</v>
      </c>
      <c r="B1453" t="s">
        <v>3077</v>
      </c>
      <c r="C1453">
        <v>3213</v>
      </c>
      <c r="D1453" t="s">
        <v>3010</v>
      </c>
      <c r="E1453" t="s">
        <v>3011</v>
      </c>
      <c r="F1453" t="s">
        <v>1835</v>
      </c>
      <c r="G1453" t="s">
        <v>3012</v>
      </c>
      <c r="H1453" t="s">
        <v>3013</v>
      </c>
      <c r="I1453" t="str">
        <f t="shared" si="67"/>
        <v>Plzeňský</v>
      </c>
      <c r="J1453" t="str">
        <f t="shared" si="68"/>
        <v>Plzeňský</v>
      </c>
      <c r="K1453" t="str">
        <f t="shared" si="69"/>
        <v>Jihozápad</v>
      </c>
    </row>
    <row r="1454" spans="1:11" x14ac:dyDescent="0.25">
      <c r="A1454">
        <v>541443</v>
      </c>
      <c r="B1454" t="s">
        <v>732</v>
      </c>
      <c r="C1454">
        <v>3215</v>
      </c>
      <c r="D1454" t="s">
        <v>1835</v>
      </c>
      <c r="E1454" t="s">
        <v>3011</v>
      </c>
      <c r="F1454" t="s">
        <v>1835</v>
      </c>
      <c r="G1454" t="s">
        <v>3012</v>
      </c>
      <c r="H1454" t="s">
        <v>3013</v>
      </c>
      <c r="I1454" t="str">
        <f t="shared" si="67"/>
        <v>Plzeňský</v>
      </c>
      <c r="J1454" t="str">
        <f t="shared" si="68"/>
        <v>Plzeňský</v>
      </c>
      <c r="K1454" t="str">
        <f t="shared" si="69"/>
        <v>Jihozápad</v>
      </c>
    </row>
    <row r="1455" spans="1:11" x14ac:dyDescent="0.25">
      <c r="A1455">
        <v>541451</v>
      </c>
      <c r="B1455" t="s">
        <v>4187</v>
      </c>
      <c r="C1455">
        <v>2120</v>
      </c>
      <c r="D1455" t="s">
        <v>3477</v>
      </c>
      <c r="E1455" t="s">
        <v>3478</v>
      </c>
      <c r="F1455" t="s">
        <v>3477</v>
      </c>
      <c r="G1455" t="s">
        <v>3447</v>
      </c>
      <c r="H1455" t="s">
        <v>3448</v>
      </c>
      <c r="I1455" t="str">
        <f t="shared" si="67"/>
        <v>Středočeský</v>
      </c>
      <c r="J1455" t="str">
        <f t="shared" si="68"/>
        <v>Středočeský</v>
      </c>
      <c r="K1455" t="str">
        <f t="shared" si="69"/>
        <v>Střední Čechy</v>
      </c>
    </row>
    <row r="1456" spans="1:11" x14ac:dyDescent="0.25">
      <c r="A1456">
        <v>541460</v>
      </c>
      <c r="B1456" t="s">
        <v>347</v>
      </c>
      <c r="C1456">
        <v>3213</v>
      </c>
      <c r="D1456" t="s">
        <v>3010</v>
      </c>
      <c r="E1456" t="s">
        <v>3011</v>
      </c>
      <c r="F1456" t="s">
        <v>1835</v>
      </c>
      <c r="G1456" t="s">
        <v>3012</v>
      </c>
      <c r="H1456" t="s">
        <v>3013</v>
      </c>
      <c r="I1456" t="str">
        <f t="shared" si="67"/>
        <v>Plzeňský</v>
      </c>
      <c r="J1456" t="str">
        <f t="shared" si="68"/>
        <v>Plzeňský</v>
      </c>
      <c r="K1456" t="str">
        <f t="shared" si="69"/>
        <v>Jihozápad</v>
      </c>
    </row>
    <row r="1457" spans="1:11" x14ac:dyDescent="0.25">
      <c r="A1457">
        <v>541478</v>
      </c>
      <c r="B1457" t="s">
        <v>2443</v>
      </c>
      <c r="C1457">
        <v>7113</v>
      </c>
      <c r="D1457" t="s">
        <v>2392</v>
      </c>
      <c r="E1457" t="s">
        <v>2276</v>
      </c>
      <c r="F1457" t="s">
        <v>2275</v>
      </c>
      <c r="G1457" t="s">
        <v>2277</v>
      </c>
      <c r="H1457" t="s">
        <v>2278</v>
      </c>
      <c r="I1457" t="str">
        <f t="shared" si="67"/>
        <v>Olomoucký</v>
      </c>
      <c r="J1457" t="str">
        <f t="shared" si="68"/>
        <v>Olomoucký</v>
      </c>
      <c r="K1457" t="str">
        <f t="shared" si="69"/>
        <v>Střední Morava</v>
      </c>
    </row>
    <row r="1458" spans="1:11" x14ac:dyDescent="0.25">
      <c r="A1458">
        <v>541486</v>
      </c>
      <c r="B1458" t="s">
        <v>3078</v>
      </c>
      <c r="C1458">
        <v>3213</v>
      </c>
      <c r="D1458" t="s">
        <v>3010</v>
      </c>
      <c r="E1458" t="s">
        <v>3011</v>
      </c>
      <c r="F1458" t="s">
        <v>1835</v>
      </c>
      <c r="G1458" t="s">
        <v>3012</v>
      </c>
      <c r="H1458" t="s">
        <v>3013</v>
      </c>
      <c r="I1458" t="str">
        <f t="shared" si="67"/>
        <v>Plzeňský</v>
      </c>
      <c r="J1458" t="str">
        <f t="shared" si="68"/>
        <v>Plzeňský</v>
      </c>
      <c r="K1458" t="str">
        <f t="shared" si="69"/>
        <v>Jihozápad</v>
      </c>
    </row>
    <row r="1459" spans="1:11" x14ac:dyDescent="0.25">
      <c r="A1459">
        <v>541494</v>
      </c>
      <c r="B1459" t="s">
        <v>3079</v>
      </c>
      <c r="C1459">
        <v>3213</v>
      </c>
      <c r="D1459" t="s">
        <v>3010</v>
      </c>
      <c r="E1459" t="s">
        <v>3011</v>
      </c>
      <c r="F1459" t="s">
        <v>1835</v>
      </c>
      <c r="G1459" t="s">
        <v>3012</v>
      </c>
      <c r="H1459" t="s">
        <v>3013</v>
      </c>
      <c r="I1459" t="str">
        <f t="shared" si="67"/>
        <v>Plzeňský</v>
      </c>
      <c r="J1459" t="str">
        <f t="shared" si="68"/>
        <v>Plzeňský</v>
      </c>
      <c r="K1459" t="str">
        <f t="shared" si="69"/>
        <v>Jihozápad</v>
      </c>
    </row>
    <row r="1460" spans="1:11" x14ac:dyDescent="0.25">
      <c r="A1460">
        <v>541508</v>
      </c>
      <c r="B1460" t="s">
        <v>4188</v>
      </c>
      <c r="C1460">
        <v>2120</v>
      </c>
      <c r="D1460" t="s">
        <v>3477</v>
      </c>
      <c r="E1460" t="s">
        <v>3478</v>
      </c>
      <c r="F1460" t="s">
        <v>3477</v>
      </c>
      <c r="G1460" t="s">
        <v>3447</v>
      </c>
      <c r="H1460" t="s">
        <v>3448</v>
      </c>
      <c r="I1460" t="str">
        <f t="shared" si="67"/>
        <v>Středočeský</v>
      </c>
      <c r="J1460" t="str">
        <f t="shared" si="68"/>
        <v>Středočeský</v>
      </c>
      <c r="K1460" t="str">
        <f t="shared" si="69"/>
        <v>Střední Čechy</v>
      </c>
    </row>
    <row r="1461" spans="1:11" x14ac:dyDescent="0.25">
      <c r="A1461">
        <v>541516</v>
      </c>
      <c r="B1461" t="s">
        <v>18</v>
      </c>
      <c r="C1461">
        <v>2120</v>
      </c>
      <c r="D1461" t="s">
        <v>3477</v>
      </c>
      <c r="E1461" t="s">
        <v>3478</v>
      </c>
      <c r="F1461" t="s">
        <v>3477</v>
      </c>
      <c r="G1461" t="s">
        <v>3447</v>
      </c>
      <c r="H1461" t="s">
        <v>3448</v>
      </c>
      <c r="I1461" t="str">
        <f t="shared" si="67"/>
        <v>Středočeský</v>
      </c>
      <c r="J1461" t="str">
        <f t="shared" si="68"/>
        <v>Středočeský</v>
      </c>
      <c r="K1461" t="str">
        <f t="shared" si="69"/>
        <v>Střední Čechy</v>
      </c>
    </row>
    <row r="1462" spans="1:11" x14ac:dyDescent="0.25">
      <c r="A1462">
        <v>541524</v>
      </c>
      <c r="B1462" t="s">
        <v>434</v>
      </c>
      <c r="C1462">
        <v>2120</v>
      </c>
      <c r="D1462" t="s">
        <v>3477</v>
      </c>
      <c r="E1462" t="s">
        <v>3478</v>
      </c>
      <c r="F1462" t="s">
        <v>3477</v>
      </c>
      <c r="G1462" t="s">
        <v>3447</v>
      </c>
      <c r="H1462" t="s">
        <v>3448</v>
      </c>
      <c r="I1462" t="str">
        <f t="shared" si="67"/>
        <v>Středočeský</v>
      </c>
      <c r="J1462" t="str">
        <f t="shared" si="68"/>
        <v>Středočeský</v>
      </c>
      <c r="K1462" t="str">
        <f t="shared" si="69"/>
        <v>Střední Čechy</v>
      </c>
    </row>
    <row r="1463" spans="1:11" x14ac:dyDescent="0.25">
      <c r="A1463">
        <v>541532</v>
      </c>
      <c r="B1463" t="s">
        <v>3080</v>
      </c>
      <c r="C1463">
        <v>3215</v>
      </c>
      <c r="D1463" t="s">
        <v>1835</v>
      </c>
      <c r="E1463" t="s">
        <v>3011</v>
      </c>
      <c r="F1463" t="s">
        <v>1835</v>
      </c>
      <c r="G1463" t="s">
        <v>3012</v>
      </c>
      <c r="H1463" t="s">
        <v>3013</v>
      </c>
      <c r="I1463" t="str">
        <f t="shared" si="67"/>
        <v>Plzeňský</v>
      </c>
      <c r="J1463" t="str">
        <f t="shared" si="68"/>
        <v>Plzeňský</v>
      </c>
      <c r="K1463" t="str">
        <f t="shared" si="69"/>
        <v>Jihozápad</v>
      </c>
    </row>
    <row r="1464" spans="1:11" x14ac:dyDescent="0.25">
      <c r="A1464">
        <v>541541</v>
      </c>
      <c r="B1464" t="s">
        <v>4189</v>
      </c>
      <c r="C1464">
        <v>2107</v>
      </c>
      <c r="D1464" t="s">
        <v>3482</v>
      </c>
      <c r="E1464" t="s">
        <v>3478</v>
      </c>
      <c r="F1464" t="s">
        <v>3477</v>
      </c>
      <c r="G1464" t="s">
        <v>3447</v>
      </c>
      <c r="H1464" t="s">
        <v>3448</v>
      </c>
      <c r="I1464" t="str">
        <f t="shared" si="67"/>
        <v>Středočeský</v>
      </c>
      <c r="J1464" t="str">
        <f t="shared" si="68"/>
        <v>Středočeský</v>
      </c>
      <c r="K1464" t="str">
        <f t="shared" si="69"/>
        <v>Střední Čechy</v>
      </c>
    </row>
    <row r="1465" spans="1:11" x14ac:dyDescent="0.25">
      <c r="A1465">
        <v>541559</v>
      </c>
      <c r="B1465" t="s">
        <v>3081</v>
      </c>
      <c r="C1465">
        <v>3215</v>
      </c>
      <c r="D1465" t="s">
        <v>1835</v>
      </c>
      <c r="E1465" t="s">
        <v>3011</v>
      </c>
      <c r="F1465" t="s">
        <v>1835</v>
      </c>
      <c r="G1465" t="s">
        <v>3012</v>
      </c>
      <c r="H1465" t="s">
        <v>3013</v>
      </c>
      <c r="I1465" t="str">
        <f t="shared" si="67"/>
        <v>Plzeňský</v>
      </c>
      <c r="J1465" t="str">
        <f t="shared" si="68"/>
        <v>Plzeňský</v>
      </c>
      <c r="K1465" t="str">
        <f t="shared" si="69"/>
        <v>Jihozápad</v>
      </c>
    </row>
    <row r="1466" spans="1:11" x14ac:dyDescent="0.25">
      <c r="A1466">
        <v>541567</v>
      </c>
      <c r="B1466" t="s">
        <v>964</v>
      </c>
      <c r="C1466">
        <v>2120</v>
      </c>
      <c r="D1466" t="s">
        <v>3477</v>
      </c>
      <c r="E1466" t="s">
        <v>3478</v>
      </c>
      <c r="F1466" t="s">
        <v>3477</v>
      </c>
      <c r="G1466" t="s">
        <v>3447</v>
      </c>
      <c r="H1466" t="s">
        <v>3448</v>
      </c>
      <c r="I1466" t="str">
        <f t="shared" si="67"/>
        <v>Středočeský</v>
      </c>
      <c r="J1466" t="str">
        <f t="shared" si="68"/>
        <v>Středočeský</v>
      </c>
      <c r="K1466" t="str">
        <f t="shared" si="69"/>
        <v>Střední Čechy</v>
      </c>
    </row>
    <row r="1467" spans="1:11" x14ac:dyDescent="0.25">
      <c r="A1467">
        <v>541575</v>
      </c>
      <c r="B1467" t="s">
        <v>2444</v>
      </c>
      <c r="C1467">
        <v>7102</v>
      </c>
      <c r="D1467" t="s">
        <v>2387</v>
      </c>
      <c r="E1467" t="s">
        <v>2388</v>
      </c>
      <c r="F1467" t="s">
        <v>2387</v>
      </c>
      <c r="G1467" t="s">
        <v>2277</v>
      </c>
      <c r="H1467" t="s">
        <v>2278</v>
      </c>
      <c r="I1467" t="str">
        <f t="shared" si="67"/>
        <v>Olomoucký</v>
      </c>
      <c r="J1467" t="str">
        <f t="shared" si="68"/>
        <v>Olomoucký</v>
      </c>
      <c r="K1467" t="str">
        <f t="shared" si="69"/>
        <v>Střední Morava</v>
      </c>
    </row>
    <row r="1468" spans="1:11" x14ac:dyDescent="0.25">
      <c r="A1468">
        <v>541583</v>
      </c>
      <c r="B1468" t="s">
        <v>4190</v>
      </c>
      <c r="C1468">
        <v>2120</v>
      </c>
      <c r="D1468" t="s">
        <v>3477</v>
      </c>
      <c r="E1468" t="s">
        <v>3478</v>
      </c>
      <c r="F1468" t="s">
        <v>3477</v>
      </c>
      <c r="G1468" t="s">
        <v>3447</v>
      </c>
      <c r="H1468" t="s">
        <v>3448</v>
      </c>
      <c r="I1468" t="str">
        <f t="shared" si="67"/>
        <v>Středočeský</v>
      </c>
      <c r="J1468" t="str">
        <f t="shared" si="68"/>
        <v>Středočeský</v>
      </c>
      <c r="K1468" t="str">
        <f t="shared" si="69"/>
        <v>Střední Čechy</v>
      </c>
    </row>
    <row r="1469" spans="1:11" x14ac:dyDescent="0.25">
      <c r="A1469">
        <v>541591</v>
      </c>
      <c r="B1469" t="s">
        <v>4191</v>
      </c>
      <c r="C1469">
        <v>2123</v>
      </c>
      <c r="D1469" t="s">
        <v>3484</v>
      </c>
      <c r="E1469" t="s">
        <v>3478</v>
      </c>
      <c r="F1469" t="s">
        <v>3477</v>
      </c>
      <c r="G1469" t="s">
        <v>3447</v>
      </c>
      <c r="H1469" t="s">
        <v>3448</v>
      </c>
      <c r="I1469" t="str">
        <f t="shared" si="67"/>
        <v>Středočeský</v>
      </c>
      <c r="J1469" t="str">
        <f t="shared" si="68"/>
        <v>Středočeský</v>
      </c>
      <c r="K1469" t="str">
        <f t="shared" si="69"/>
        <v>Střední Čechy</v>
      </c>
    </row>
    <row r="1470" spans="1:11" x14ac:dyDescent="0.25">
      <c r="A1470">
        <v>541605</v>
      </c>
      <c r="B1470" t="s">
        <v>3082</v>
      </c>
      <c r="C1470">
        <v>3215</v>
      </c>
      <c r="D1470" t="s">
        <v>1835</v>
      </c>
      <c r="E1470" t="s">
        <v>3011</v>
      </c>
      <c r="F1470" t="s">
        <v>1835</v>
      </c>
      <c r="G1470" t="s">
        <v>3012</v>
      </c>
      <c r="H1470" t="s">
        <v>3013</v>
      </c>
      <c r="I1470" t="str">
        <f t="shared" si="67"/>
        <v>Plzeňský</v>
      </c>
      <c r="J1470" t="str">
        <f t="shared" si="68"/>
        <v>Plzeňský</v>
      </c>
      <c r="K1470" t="str">
        <f t="shared" si="69"/>
        <v>Jihozápad</v>
      </c>
    </row>
    <row r="1471" spans="1:11" x14ac:dyDescent="0.25">
      <c r="A1471">
        <v>541613</v>
      </c>
      <c r="B1471" t="s">
        <v>4192</v>
      </c>
      <c r="C1471">
        <v>2120</v>
      </c>
      <c r="D1471" t="s">
        <v>3477</v>
      </c>
      <c r="E1471" t="s">
        <v>3478</v>
      </c>
      <c r="F1471" t="s">
        <v>3477</v>
      </c>
      <c r="G1471" t="s">
        <v>3447</v>
      </c>
      <c r="H1471" t="s">
        <v>3448</v>
      </c>
      <c r="I1471" t="str">
        <f t="shared" si="67"/>
        <v>Středočeský</v>
      </c>
      <c r="J1471" t="str">
        <f t="shared" si="68"/>
        <v>Středočeský</v>
      </c>
      <c r="K1471" t="str">
        <f t="shared" si="69"/>
        <v>Střední Čechy</v>
      </c>
    </row>
    <row r="1472" spans="1:11" x14ac:dyDescent="0.25">
      <c r="A1472">
        <v>541621</v>
      </c>
      <c r="B1472" t="s">
        <v>2996</v>
      </c>
      <c r="C1472">
        <v>3215</v>
      </c>
      <c r="D1472" t="s">
        <v>1835</v>
      </c>
      <c r="E1472" t="s">
        <v>3011</v>
      </c>
      <c r="F1472" t="s">
        <v>1835</v>
      </c>
      <c r="G1472" t="s">
        <v>3012</v>
      </c>
      <c r="H1472" t="s">
        <v>3013</v>
      </c>
      <c r="I1472" t="str">
        <f t="shared" si="67"/>
        <v>Plzeňský</v>
      </c>
      <c r="J1472" t="str">
        <f t="shared" si="68"/>
        <v>Plzeňský</v>
      </c>
      <c r="K1472" t="str">
        <f t="shared" si="69"/>
        <v>Jihozápad</v>
      </c>
    </row>
    <row r="1473" spans="1:11" x14ac:dyDescent="0.25">
      <c r="A1473">
        <v>541630</v>
      </c>
      <c r="B1473" t="s">
        <v>5230</v>
      </c>
      <c r="C1473">
        <v>7212</v>
      </c>
      <c r="D1473" t="s">
        <v>5230</v>
      </c>
      <c r="E1473" t="s">
        <v>5229</v>
      </c>
      <c r="F1473" t="s">
        <v>5230</v>
      </c>
      <c r="G1473" t="s">
        <v>5225</v>
      </c>
      <c r="H1473" t="s">
        <v>5226</v>
      </c>
      <c r="I1473" t="str">
        <f t="shared" si="67"/>
        <v>Zlínský</v>
      </c>
      <c r="J1473" t="str">
        <f t="shared" si="68"/>
        <v>Zlínský</v>
      </c>
      <c r="K1473" t="str">
        <f t="shared" si="69"/>
        <v>Střední Morava</v>
      </c>
    </row>
    <row r="1474" spans="1:11" x14ac:dyDescent="0.25">
      <c r="A1474">
        <v>541648</v>
      </c>
      <c r="B1474" t="s">
        <v>5239</v>
      </c>
      <c r="C1474">
        <v>7210</v>
      </c>
      <c r="D1474" t="s">
        <v>5228</v>
      </c>
      <c r="E1474" t="s">
        <v>5229</v>
      </c>
      <c r="F1474" t="s">
        <v>5230</v>
      </c>
      <c r="G1474" t="s">
        <v>5225</v>
      </c>
      <c r="H1474" t="s">
        <v>5226</v>
      </c>
      <c r="I1474" t="str">
        <f t="shared" si="67"/>
        <v>Zlínský</v>
      </c>
      <c r="J1474" t="str">
        <f t="shared" si="68"/>
        <v>Zlínský</v>
      </c>
      <c r="K1474" t="str">
        <f t="shared" si="69"/>
        <v>Střední Morava</v>
      </c>
    </row>
    <row r="1475" spans="1:11" x14ac:dyDescent="0.25">
      <c r="A1475">
        <v>541656</v>
      </c>
      <c r="B1475" t="s">
        <v>3518</v>
      </c>
      <c r="C1475">
        <v>2121</v>
      </c>
      <c r="D1475" t="s">
        <v>3518</v>
      </c>
      <c r="E1475" t="s">
        <v>3519</v>
      </c>
      <c r="F1475" t="s">
        <v>3518</v>
      </c>
      <c r="G1475" t="s">
        <v>3447</v>
      </c>
      <c r="H1475" t="s">
        <v>3448</v>
      </c>
      <c r="I1475" t="str">
        <f t="shared" si="67"/>
        <v>Středočeský</v>
      </c>
      <c r="J1475" t="str">
        <f t="shared" si="68"/>
        <v>Středočeský</v>
      </c>
      <c r="K1475" t="str">
        <f t="shared" si="69"/>
        <v>Střední Čechy</v>
      </c>
    </row>
    <row r="1476" spans="1:11" x14ac:dyDescent="0.25">
      <c r="A1476">
        <v>541664</v>
      </c>
      <c r="B1476" t="s">
        <v>3005</v>
      </c>
      <c r="C1476">
        <v>3213</v>
      </c>
      <c r="D1476" t="s">
        <v>3010</v>
      </c>
      <c r="E1476" t="s">
        <v>3011</v>
      </c>
      <c r="F1476" t="s">
        <v>1835</v>
      </c>
      <c r="G1476" t="s">
        <v>3012</v>
      </c>
      <c r="H1476" t="s">
        <v>3013</v>
      </c>
      <c r="I1476" t="str">
        <f t="shared" ref="I1476:I1539" si="70">LEFT(H1476, FIND(" ", H1476 &amp; " ") - 1)</f>
        <v>Plzeňský</v>
      </c>
      <c r="J1476" t="str">
        <f t="shared" ref="J1476:J1539" si="71">IF(LEFT(H1476,4)="Kraj", MID(H1476, FIND(" ", H1476)+1, LEN(H1476) - FIND(" ", H1476)), LEFT(H1476, FIND(" ", H1476 &amp; " ") - 1))</f>
        <v>Plzeňský</v>
      </c>
      <c r="K1476" t="str">
        <f t="shared" ref="K1476:K1539" si="72">_xlfn.XLOOKUP(H1476,$N$33:$N$46,$M$33:$M$46)</f>
        <v>Jihozápad</v>
      </c>
    </row>
    <row r="1477" spans="1:11" x14ac:dyDescent="0.25">
      <c r="A1477">
        <v>541672</v>
      </c>
      <c r="B1477" t="s">
        <v>4193</v>
      </c>
      <c r="C1477">
        <v>2121</v>
      </c>
      <c r="D1477" t="s">
        <v>3518</v>
      </c>
      <c r="E1477" t="s">
        <v>3519</v>
      </c>
      <c r="F1477" t="s">
        <v>3518</v>
      </c>
      <c r="G1477" t="s">
        <v>3447</v>
      </c>
      <c r="H1477" t="s">
        <v>3448</v>
      </c>
      <c r="I1477" t="str">
        <f t="shared" si="70"/>
        <v>Středočeský</v>
      </c>
      <c r="J1477" t="str">
        <f t="shared" si="71"/>
        <v>Středočeský</v>
      </c>
      <c r="K1477" t="str">
        <f t="shared" si="72"/>
        <v>Střední Čechy</v>
      </c>
    </row>
    <row r="1478" spans="1:11" x14ac:dyDescent="0.25">
      <c r="A1478">
        <v>541681</v>
      </c>
      <c r="B1478" t="s">
        <v>3083</v>
      </c>
      <c r="C1478">
        <v>3213</v>
      </c>
      <c r="D1478" t="s">
        <v>3010</v>
      </c>
      <c r="E1478" t="s">
        <v>3011</v>
      </c>
      <c r="F1478" t="s">
        <v>1835</v>
      </c>
      <c r="G1478" t="s">
        <v>3012</v>
      </c>
      <c r="H1478" t="s">
        <v>3013</v>
      </c>
      <c r="I1478" t="str">
        <f t="shared" si="70"/>
        <v>Plzeňský</v>
      </c>
      <c r="J1478" t="str">
        <f t="shared" si="71"/>
        <v>Plzeňský</v>
      </c>
      <c r="K1478" t="str">
        <f t="shared" si="72"/>
        <v>Jihozápad</v>
      </c>
    </row>
    <row r="1479" spans="1:11" x14ac:dyDescent="0.25">
      <c r="A1479">
        <v>541699</v>
      </c>
      <c r="B1479" t="s">
        <v>2879</v>
      </c>
      <c r="C1479">
        <v>2121</v>
      </c>
      <c r="D1479" t="s">
        <v>3518</v>
      </c>
      <c r="E1479" t="s">
        <v>3519</v>
      </c>
      <c r="F1479" t="s">
        <v>3518</v>
      </c>
      <c r="G1479" t="s">
        <v>3447</v>
      </c>
      <c r="H1479" t="s">
        <v>3448</v>
      </c>
      <c r="I1479" t="str">
        <f t="shared" si="70"/>
        <v>Středočeský</v>
      </c>
      <c r="J1479" t="str">
        <f t="shared" si="71"/>
        <v>Středočeský</v>
      </c>
      <c r="K1479" t="str">
        <f t="shared" si="72"/>
        <v>Střední Čechy</v>
      </c>
    </row>
    <row r="1480" spans="1:11" x14ac:dyDescent="0.25">
      <c r="A1480">
        <v>541702</v>
      </c>
      <c r="B1480" t="s">
        <v>3084</v>
      </c>
      <c r="C1480">
        <v>3215</v>
      </c>
      <c r="D1480" t="s">
        <v>1835</v>
      </c>
      <c r="E1480" t="s">
        <v>3011</v>
      </c>
      <c r="F1480" t="s">
        <v>1835</v>
      </c>
      <c r="G1480" t="s">
        <v>3012</v>
      </c>
      <c r="H1480" t="s">
        <v>3013</v>
      </c>
      <c r="I1480" t="str">
        <f t="shared" si="70"/>
        <v>Plzeňský</v>
      </c>
      <c r="J1480" t="str">
        <f t="shared" si="71"/>
        <v>Plzeňský</v>
      </c>
      <c r="K1480" t="str">
        <f t="shared" si="72"/>
        <v>Jihozápad</v>
      </c>
    </row>
    <row r="1481" spans="1:11" x14ac:dyDescent="0.25">
      <c r="A1481">
        <v>541711</v>
      </c>
      <c r="B1481" t="s">
        <v>5240</v>
      </c>
      <c r="C1481">
        <v>7212</v>
      </c>
      <c r="D1481" t="s">
        <v>5230</v>
      </c>
      <c r="E1481" t="s">
        <v>5229</v>
      </c>
      <c r="F1481" t="s">
        <v>5230</v>
      </c>
      <c r="G1481" t="s">
        <v>5225</v>
      </c>
      <c r="H1481" t="s">
        <v>5226</v>
      </c>
      <c r="I1481" t="str">
        <f t="shared" si="70"/>
        <v>Zlínský</v>
      </c>
      <c r="J1481" t="str">
        <f t="shared" si="71"/>
        <v>Zlínský</v>
      </c>
      <c r="K1481" t="str">
        <f t="shared" si="72"/>
        <v>Střední Morava</v>
      </c>
    </row>
    <row r="1482" spans="1:11" x14ac:dyDescent="0.25">
      <c r="A1482">
        <v>541729</v>
      </c>
      <c r="B1482" t="s">
        <v>4194</v>
      </c>
      <c r="C1482">
        <v>2121</v>
      </c>
      <c r="D1482" t="s">
        <v>3518</v>
      </c>
      <c r="E1482" t="s">
        <v>3519</v>
      </c>
      <c r="F1482" t="s">
        <v>3518</v>
      </c>
      <c r="G1482" t="s">
        <v>3447</v>
      </c>
      <c r="H1482" t="s">
        <v>3448</v>
      </c>
      <c r="I1482" t="str">
        <f t="shared" si="70"/>
        <v>Středočeský</v>
      </c>
      <c r="J1482" t="str">
        <f t="shared" si="71"/>
        <v>Středočeský</v>
      </c>
      <c r="K1482" t="str">
        <f t="shared" si="72"/>
        <v>Střední Čechy</v>
      </c>
    </row>
    <row r="1483" spans="1:11" x14ac:dyDescent="0.25">
      <c r="A1483">
        <v>541737</v>
      </c>
      <c r="B1483" t="s">
        <v>4195</v>
      </c>
      <c r="C1483">
        <v>2121</v>
      </c>
      <c r="D1483" t="s">
        <v>3518</v>
      </c>
      <c r="E1483" t="s">
        <v>3519</v>
      </c>
      <c r="F1483" t="s">
        <v>3518</v>
      </c>
      <c r="G1483" t="s">
        <v>3447</v>
      </c>
      <c r="H1483" t="s">
        <v>3448</v>
      </c>
      <c r="I1483" t="str">
        <f t="shared" si="70"/>
        <v>Středočeský</v>
      </c>
      <c r="J1483" t="str">
        <f t="shared" si="71"/>
        <v>Středočeský</v>
      </c>
      <c r="K1483" t="str">
        <f t="shared" si="72"/>
        <v>Střední Čechy</v>
      </c>
    </row>
    <row r="1484" spans="1:11" x14ac:dyDescent="0.25">
      <c r="A1484">
        <v>541745</v>
      </c>
      <c r="B1484" t="s">
        <v>3085</v>
      </c>
      <c r="C1484">
        <v>3205</v>
      </c>
      <c r="D1484" t="s">
        <v>3019</v>
      </c>
      <c r="E1484" t="s">
        <v>3018</v>
      </c>
      <c r="F1484" t="s">
        <v>3019</v>
      </c>
      <c r="G1484" t="s">
        <v>3012</v>
      </c>
      <c r="H1484" t="s">
        <v>3013</v>
      </c>
      <c r="I1484" t="str">
        <f t="shared" si="70"/>
        <v>Plzeňský</v>
      </c>
      <c r="J1484" t="str">
        <f t="shared" si="71"/>
        <v>Plzeňský</v>
      </c>
      <c r="K1484" t="str">
        <f t="shared" si="72"/>
        <v>Jihozápad</v>
      </c>
    </row>
    <row r="1485" spans="1:11" x14ac:dyDescent="0.25">
      <c r="A1485">
        <v>541753</v>
      </c>
      <c r="B1485" t="s">
        <v>3086</v>
      </c>
      <c r="C1485">
        <v>3205</v>
      </c>
      <c r="D1485" t="s">
        <v>3019</v>
      </c>
      <c r="E1485" t="s">
        <v>3018</v>
      </c>
      <c r="F1485" t="s">
        <v>3019</v>
      </c>
      <c r="G1485" t="s">
        <v>3012</v>
      </c>
      <c r="H1485" t="s">
        <v>3013</v>
      </c>
      <c r="I1485" t="str">
        <f t="shared" si="70"/>
        <v>Plzeňský</v>
      </c>
      <c r="J1485" t="str">
        <f t="shared" si="71"/>
        <v>Plzeňský</v>
      </c>
      <c r="K1485" t="str">
        <f t="shared" si="72"/>
        <v>Jihozápad</v>
      </c>
    </row>
    <row r="1486" spans="1:11" x14ac:dyDescent="0.25">
      <c r="A1486">
        <v>541761</v>
      </c>
      <c r="B1486" t="s">
        <v>4196</v>
      </c>
      <c r="C1486">
        <v>2121</v>
      </c>
      <c r="D1486" t="s">
        <v>3518</v>
      </c>
      <c r="E1486" t="s">
        <v>3519</v>
      </c>
      <c r="F1486" t="s">
        <v>3518</v>
      </c>
      <c r="G1486" t="s">
        <v>3447</v>
      </c>
      <c r="H1486" t="s">
        <v>3448</v>
      </c>
      <c r="I1486" t="str">
        <f t="shared" si="70"/>
        <v>Středočeský</v>
      </c>
      <c r="J1486" t="str">
        <f t="shared" si="71"/>
        <v>Středočeský</v>
      </c>
      <c r="K1486" t="str">
        <f t="shared" si="72"/>
        <v>Střední Čechy</v>
      </c>
    </row>
    <row r="1487" spans="1:11" x14ac:dyDescent="0.25">
      <c r="A1487">
        <v>541770</v>
      </c>
      <c r="B1487" t="s">
        <v>3594</v>
      </c>
      <c r="C1487">
        <v>2121</v>
      </c>
      <c r="D1487" t="s">
        <v>3518</v>
      </c>
      <c r="E1487" t="s">
        <v>3519</v>
      </c>
      <c r="F1487" t="s">
        <v>3518</v>
      </c>
      <c r="G1487" t="s">
        <v>3447</v>
      </c>
      <c r="H1487" t="s">
        <v>3448</v>
      </c>
      <c r="I1487" t="str">
        <f t="shared" si="70"/>
        <v>Středočeský</v>
      </c>
      <c r="J1487" t="str">
        <f t="shared" si="71"/>
        <v>Středočeský</v>
      </c>
      <c r="K1487" t="str">
        <f t="shared" si="72"/>
        <v>Střední Čechy</v>
      </c>
    </row>
    <row r="1488" spans="1:11" x14ac:dyDescent="0.25">
      <c r="A1488">
        <v>541788</v>
      </c>
      <c r="B1488" t="s">
        <v>3087</v>
      </c>
      <c r="C1488">
        <v>3205</v>
      </c>
      <c r="D1488" t="s">
        <v>3019</v>
      </c>
      <c r="E1488" t="s">
        <v>3018</v>
      </c>
      <c r="F1488" t="s">
        <v>3019</v>
      </c>
      <c r="G1488" t="s">
        <v>3012</v>
      </c>
      <c r="H1488" t="s">
        <v>3013</v>
      </c>
      <c r="I1488" t="str">
        <f t="shared" si="70"/>
        <v>Plzeňský</v>
      </c>
      <c r="J1488" t="str">
        <f t="shared" si="71"/>
        <v>Plzeňský</v>
      </c>
      <c r="K1488" t="str">
        <f t="shared" si="72"/>
        <v>Jihozápad</v>
      </c>
    </row>
    <row r="1489" spans="1:11" x14ac:dyDescent="0.25">
      <c r="A1489">
        <v>541796</v>
      </c>
      <c r="B1489" t="s">
        <v>3088</v>
      </c>
      <c r="C1489">
        <v>3203</v>
      </c>
      <c r="D1489" t="s">
        <v>3089</v>
      </c>
      <c r="E1489" t="s">
        <v>3018</v>
      </c>
      <c r="F1489" t="s">
        <v>3019</v>
      </c>
      <c r="G1489" t="s">
        <v>3012</v>
      </c>
      <c r="H1489" t="s">
        <v>3013</v>
      </c>
      <c r="I1489" t="str">
        <f t="shared" si="70"/>
        <v>Plzeňský</v>
      </c>
      <c r="J1489" t="str">
        <f t="shared" si="71"/>
        <v>Plzeňský</v>
      </c>
      <c r="K1489" t="str">
        <f t="shared" si="72"/>
        <v>Jihozápad</v>
      </c>
    </row>
    <row r="1490" spans="1:11" x14ac:dyDescent="0.25">
      <c r="A1490">
        <v>541800</v>
      </c>
      <c r="B1490" t="s">
        <v>5241</v>
      </c>
      <c r="C1490">
        <v>7206</v>
      </c>
      <c r="D1490" t="s">
        <v>5242</v>
      </c>
      <c r="E1490" t="s">
        <v>5229</v>
      </c>
      <c r="F1490" t="s">
        <v>5230</v>
      </c>
      <c r="G1490" t="s">
        <v>5225</v>
      </c>
      <c r="H1490" t="s">
        <v>5226</v>
      </c>
      <c r="I1490" t="str">
        <f t="shared" si="70"/>
        <v>Zlínský</v>
      </c>
      <c r="J1490" t="str">
        <f t="shared" si="71"/>
        <v>Zlínský</v>
      </c>
      <c r="K1490" t="str">
        <f t="shared" si="72"/>
        <v>Střední Morava</v>
      </c>
    </row>
    <row r="1491" spans="1:11" x14ac:dyDescent="0.25">
      <c r="A1491">
        <v>541818</v>
      </c>
      <c r="B1491" t="s">
        <v>188</v>
      </c>
      <c r="C1491">
        <v>2121</v>
      </c>
      <c r="D1491" t="s">
        <v>3518</v>
      </c>
      <c r="E1491" t="s">
        <v>3519</v>
      </c>
      <c r="F1491" t="s">
        <v>3518</v>
      </c>
      <c r="G1491" t="s">
        <v>3447</v>
      </c>
      <c r="H1491" t="s">
        <v>3448</v>
      </c>
      <c r="I1491" t="str">
        <f t="shared" si="70"/>
        <v>Středočeský</v>
      </c>
      <c r="J1491" t="str">
        <f t="shared" si="71"/>
        <v>Středočeský</v>
      </c>
      <c r="K1491" t="str">
        <f t="shared" si="72"/>
        <v>Střední Čechy</v>
      </c>
    </row>
    <row r="1492" spans="1:11" x14ac:dyDescent="0.25">
      <c r="A1492">
        <v>541826</v>
      </c>
      <c r="B1492" t="s">
        <v>3090</v>
      </c>
      <c r="C1492">
        <v>3203</v>
      </c>
      <c r="D1492" t="s">
        <v>3089</v>
      </c>
      <c r="E1492" t="s">
        <v>3018</v>
      </c>
      <c r="F1492" t="s">
        <v>3019</v>
      </c>
      <c r="G1492" t="s">
        <v>3012</v>
      </c>
      <c r="H1492" t="s">
        <v>3013</v>
      </c>
      <c r="I1492" t="str">
        <f t="shared" si="70"/>
        <v>Plzeňský</v>
      </c>
      <c r="J1492" t="str">
        <f t="shared" si="71"/>
        <v>Plzeňský</v>
      </c>
      <c r="K1492" t="str">
        <f t="shared" si="72"/>
        <v>Jihozápad</v>
      </c>
    </row>
    <row r="1493" spans="1:11" x14ac:dyDescent="0.25">
      <c r="A1493">
        <v>541834</v>
      </c>
      <c r="B1493" t="s">
        <v>4105</v>
      </c>
      <c r="C1493">
        <v>2121</v>
      </c>
      <c r="D1493" t="s">
        <v>3518</v>
      </c>
      <c r="E1493" t="s">
        <v>3519</v>
      </c>
      <c r="F1493" t="s">
        <v>3518</v>
      </c>
      <c r="G1493" t="s">
        <v>3447</v>
      </c>
      <c r="H1493" t="s">
        <v>3448</v>
      </c>
      <c r="I1493" t="str">
        <f t="shared" si="70"/>
        <v>Středočeský</v>
      </c>
      <c r="J1493" t="str">
        <f t="shared" si="71"/>
        <v>Středočeský</v>
      </c>
      <c r="K1493" t="str">
        <f t="shared" si="72"/>
        <v>Střední Čechy</v>
      </c>
    </row>
    <row r="1494" spans="1:11" x14ac:dyDescent="0.25">
      <c r="A1494">
        <v>541842</v>
      </c>
      <c r="B1494" t="s">
        <v>3091</v>
      </c>
      <c r="C1494">
        <v>3205</v>
      </c>
      <c r="D1494" t="s">
        <v>3019</v>
      </c>
      <c r="E1494" t="s">
        <v>3018</v>
      </c>
      <c r="F1494" t="s">
        <v>3019</v>
      </c>
      <c r="G1494" t="s">
        <v>3012</v>
      </c>
      <c r="H1494" t="s">
        <v>3013</v>
      </c>
      <c r="I1494" t="str">
        <f t="shared" si="70"/>
        <v>Plzeňský</v>
      </c>
      <c r="J1494" t="str">
        <f t="shared" si="71"/>
        <v>Plzeňský</v>
      </c>
      <c r="K1494" t="str">
        <f t="shared" si="72"/>
        <v>Jihozápad</v>
      </c>
    </row>
    <row r="1495" spans="1:11" x14ac:dyDescent="0.25">
      <c r="A1495">
        <v>541851</v>
      </c>
      <c r="B1495" t="s">
        <v>3092</v>
      </c>
      <c r="C1495">
        <v>3205</v>
      </c>
      <c r="D1495" t="s">
        <v>3019</v>
      </c>
      <c r="E1495" t="s">
        <v>3018</v>
      </c>
      <c r="F1495" t="s">
        <v>3019</v>
      </c>
      <c r="G1495" t="s">
        <v>3012</v>
      </c>
      <c r="H1495" t="s">
        <v>3013</v>
      </c>
      <c r="I1495" t="str">
        <f t="shared" si="70"/>
        <v>Plzeňský</v>
      </c>
      <c r="J1495" t="str">
        <f t="shared" si="71"/>
        <v>Plzeňský</v>
      </c>
      <c r="K1495" t="str">
        <f t="shared" si="72"/>
        <v>Jihozápad</v>
      </c>
    </row>
    <row r="1496" spans="1:11" x14ac:dyDescent="0.25">
      <c r="A1496">
        <v>541869</v>
      </c>
      <c r="B1496" t="s">
        <v>3093</v>
      </c>
      <c r="C1496">
        <v>3205</v>
      </c>
      <c r="D1496" t="s">
        <v>3019</v>
      </c>
      <c r="E1496" t="s">
        <v>3018</v>
      </c>
      <c r="F1496" t="s">
        <v>3019</v>
      </c>
      <c r="G1496" t="s">
        <v>3012</v>
      </c>
      <c r="H1496" t="s">
        <v>3013</v>
      </c>
      <c r="I1496" t="str">
        <f t="shared" si="70"/>
        <v>Plzeňský</v>
      </c>
      <c r="J1496" t="str">
        <f t="shared" si="71"/>
        <v>Plzeňský</v>
      </c>
      <c r="K1496" t="str">
        <f t="shared" si="72"/>
        <v>Jihozápad</v>
      </c>
    </row>
    <row r="1497" spans="1:11" x14ac:dyDescent="0.25">
      <c r="A1497">
        <v>541877</v>
      </c>
      <c r="B1497" t="s">
        <v>701</v>
      </c>
      <c r="C1497">
        <v>2121</v>
      </c>
      <c r="D1497" t="s">
        <v>3518</v>
      </c>
      <c r="E1497" t="s">
        <v>3519</v>
      </c>
      <c r="F1497" t="s">
        <v>3518</v>
      </c>
      <c r="G1497" t="s">
        <v>3447</v>
      </c>
      <c r="H1497" t="s">
        <v>3448</v>
      </c>
      <c r="I1497" t="str">
        <f t="shared" si="70"/>
        <v>Středočeský</v>
      </c>
      <c r="J1497" t="str">
        <f t="shared" si="71"/>
        <v>Středočeský</v>
      </c>
      <c r="K1497" t="str">
        <f t="shared" si="72"/>
        <v>Střední Čechy</v>
      </c>
    </row>
    <row r="1498" spans="1:11" x14ac:dyDescent="0.25">
      <c r="A1498">
        <v>541885</v>
      </c>
      <c r="B1498" t="s">
        <v>956</v>
      </c>
      <c r="C1498">
        <v>3205</v>
      </c>
      <c r="D1498" t="s">
        <v>3019</v>
      </c>
      <c r="E1498" t="s">
        <v>3018</v>
      </c>
      <c r="F1498" t="s">
        <v>3019</v>
      </c>
      <c r="G1498" t="s">
        <v>3012</v>
      </c>
      <c r="H1498" t="s">
        <v>3013</v>
      </c>
      <c r="I1498" t="str">
        <f t="shared" si="70"/>
        <v>Plzeňský</v>
      </c>
      <c r="J1498" t="str">
        <f t="shared" si="71"/>
        <v>Plzeňský</v>
      </c>
      <c r="K1498" t="str">
        <f t="shared" si="72"/>
        <v>Jihozápad</v>
      </c>
    </row>
    <row r="1499" spans="1:11" x14ac:dyDescent="0.25">
      <c r="A1499">
        <v>541893</v>
      </c>
      <c r="B1499" t="s">
        <v>4197</v>
      </c>
      <c r="C1499">
        <v>2121</v>
      </c>
      <c r="D1499" t="s">
        <v>3518</v>
      </c>
      <c r="E1499" t="s">
        <v>3519</v>
      </c>
      <c r="F1499" t="s">
        <v>3518</v>
      </c>
      <c r="G1499" t="s">
        <v>3447</v>
      </c>
      <c r="H1499" t="s">
        <v>3448</v>
      </c>
      <c r="I1499" t="str">
        <f t="shared" si="70"/>
        <v>Středočeský</v>
      </c>
      <c r="J1499" t="str">
        <f t="shared" si="71"/>
        <v>Středočeský</v>
      </c>
      <c r="K1499" t="str">
        <f t="shared" si="72"/>
        <v>Střední Čechy</v>
      </c>
    </row>
    <row r="1500" spans="1:11" x14ac:dyDescent="0.25">
      <c r="A1500">
        <v>541907</v>
      </c>
      <c r="B1500" t="s">
        <v>1691</v>
      </c>
      <c r="C1500">
        <v>2121</v>
      </c>
      <c r="D1500" t="s">
        <v>3518</v>
      </c>
      <c r="E1500" t="s">
        <v>3519</v>
      </c>
      <c r="F1500" t="s">
        <v>3518</v>
      </c>
      <c r="G1500" t="s">
        <v>3447</v>
      </c>
      <c r="H1500" t="s">
        <v>3448</v>
      </c>
      <c r="I1500" t="str">
        <f t="shared" si="70"/>
        <v>Středočeský</v>
      </c>
      <c r="J1500" t="str">
        <f t="shared" si="71"/>
        <v>Středočeský</v>
      </c>
      <c r="K1500" t="str">
        <f t="shared" si="72"/>
        <v>Střední Čechy</v>
      </c>
    </row>
    <row r="1501" spans="1:11" x14ac:dyDescent="0.25">
      <c r="A1501">
        <v>541915</v>
      </c>
      <c r="B1501" t="s">
        <v>3094</v>
      </c>
      <c r="C1501">
        <v>3205</v>
      </c>
      <c r="D1501" t="s">
        <v>3019</v>
      </c>
      <c r="E1501" t="s">
        <v>3018</v>
      </c>
      <c r="F1501" t="s">
        <v>3019</v>
      </c>
      <c r="G1501" t="s">
        <v>3012</v>
      </c>
      <c r="H1501" t="s">
        <v>3013</v>
      </c>
      <c r="I1501" t="str">
        <f t="shared" si="70"/>
        <v>Plzeňský</v>
      </c>
      <c r="J1501" t="str">
        <f t="shared" si="71"/>
        <v>Plzeňský</v>
      </c>
      <c r="K1501" t="str">
        <f t="shared" si="72"/>
        <v>Jihozápad</v>
      </c>
    </row>
    <row r="1502" spans="1:11" x14ac:dyDescent="0.25">
      <c r="A1502">
        <v>541923</v>
      </c>
      <c r="B1502" t="s">
        <v>1115</v>
      </c>
      <c r="C1502">
        <v>3203</v>
      </c>
      <c r="D1502" t="s">
        <v>3089</v>
      </c>
      <c r="E1502" t="s">
        <v>3018</v>
      </c>
      <c r="F1502" t="s">
        <v>3019</v>
      </c>
      <c r="G1502" t="s">
        <v>3012</v>
      </c>
      <c r="H1502" t="s">
        <v>3013</v>
      </c>
      <c r="I1502" t="str">
        <f t="shared" si="70"/>
        <v>Plzeňský</v>
      </c>
      <c r="J1502" t="str">
        <f t="shared" si="71"/>
        <v>Plzeňský</v>
      </c>
      <c r="K1502" t="str">
        <f t="shared" si="72"/>
        <v>Jihozápad</v>
      </c>
    </row>
    <row r="1503" spans="1:11" x14ac:dyDescent="0.25">
      <c r="A1503">
        <v>541931</v>
      </c>
      <c r="B1503" t="s">
        <v>3095</v>
      </c>
      <c r="C1503">
        <v>3203</v>
      </c>
      <c r="D1503" t="s">
        <v>3089</v>
      </c>
      <c r="E1503" t="s">
        <v>3018</v>
      </c>
      <c r="F1503" t="s">
        <v>3019</v>
      </c>
      <c r="G1503" t="s">
        <v>3012</v>
      </c>
      <c r="H1503" t="s">
        <v>3013</v>
      </c>
      <c r="I1503" t="str">
        <f t="shared" si="70"/>
        <v>Plzeňský</v>
      </c>
      <c r="J1503" t="str">
        <f t="shared" si="71"/>
        <v>Plzeňský</v>
      </c>
      <c r="K1503" t="str">
        <f t="shared" si="72"/>
        <v>Jihozápad</v>
      </c>
    </row>
    <row r="1504" spans="1:11" x14ac:dyDescent="0.25">
      <c r="A1504">
        <v>541940</v>
      </c>
      <c r="B1504" t="s">
        <v>4198</v>
      </c>
      <c r="C1504">
        <v>2121</v>
      </c>
      <c r="D1504" t="s">
        <v>3518</v>
      </c>
      <c r="E1504" t="s">
        <v>3519</v>
      </c>
      <c r="F1504" t="s">
        <v>3518</v>
      </c>
      <c r="G1504" t="s">
        <v>3447</v>
      </c>
      <c r="H1504" t="s">
        <v>3448</v>
      </c>
      <c r="I1504" t="str">
        <f t="shared" si="70"/>
        <v>Středočeský</v>
      </c>
      <c r="J1504" t="str">
        <f t="shared" si="71"/>
        <v>Středočeský</v>
      </c>
      <c r="K1504" t="str">
        <f t="shared" si="72"/>
        <v>Střední Čechy</v>
      </c>
    </row>
    <row r="1505" spans="1:11" x14ac:dyDescent="0.25">
      <c r="A1505">
        <v>541958</v>
      </c>
      <c r="B1505" t="s">
        <v>654</v>
      </c>
      <c r="C1505">
        <v>3203</v>
      </c>
      <c r="D1505" t="s">
        <v>3089</v>
      </c>
      <c r="E1505" t="s">
        <v>3018</v>
      </c>
      <c r="F1505" t="s">
        <v>3019</v>
      </c>
      <c r="G1505" t="s">
        <v>3012</v>
      </c>
      <c r="H1505" t="s">
        <v>3013</v>
      </c>
      <c r="I1505" t="str">
        <f t="shared" si="70"/>
        <v>Plzeňský</v>
      </c>
      <c r="J1505" t="str">
        <f t="shared" si="71"/>
        <v>Plzeňský</v>
      </c>
      <c r="K1505" t="str">
        <f t="shared" si="72"/>
        <v>Jihozápad</v>
      </c>
    </row>
    <row r="1506" spans="1:11" x14ac:dyDescent="0.25">
      <c r="A1506">
        <v>541966</v>
      </c>
      <c r="B1506" t="s">
        <v>3770</v>
      </c>
      <c r="C1506">
        <v>2121</v>
      </c>
      <c r="D1506" t="s">
        <v>3518</v>
      </c>
      <c r="E1506" t="s">
        <v>3519</v>
      </c>
      <c r="F1506" t="s">
        <v>3518</v>
      </c>
      <c r="G1506" t="s">
        <v>3447</v>
      </c>
      <c r="H1506" t="s">
        <v>3448</v>
      </c>
      <c r="I1506" t="str">
        <f t="shared" si="70"/>
        <v>Středočeský</v>
      </c>
      <c r="J1506" t="str">
        <f t="shared" si="71"/>
        <v>Středočeský</v>
      </c>
      <c r="K1506" t="str">
        <f t="shared" si="72"/>
        <v>Střední Čechy</v>
      </c>
    </row>
    <row r="1507" spans="1:11" x14ac:dyDescent="0.25">
      <c r="A1507">
        <v>541974</v>
      </c>
      <c r="B1507" t="s">
        <v>4199</v>
      </c>
      <c r="C1507">
        <v>2121</v>
      </c>
      <c r="D1507" t="s">
        <v>3518</v>
      </c>
      <c r="E1507" t="s">
        <v>3519</v>
      </c>
      <c r="F1507" t="s">
        <v>3518</v>
      </c>
      <c r="G1507" t="s">
        <v>3447</v>
      </c>
      <c r="H1507" t="s">
        <v>3448</v>
      </c>
      <c r="I1507" t="str">
        <f t="shared" si="70"/>
        <v>Středočeský</v>
      </c>
      <c r="J1507" t="str">
        <f t="shared" si="71"/>
        <v>Středočeský</v>
      </c>
      <c r="K1507" t="str">
        <f t="shared" si="72"/>
        <v>Střední Čechy</v>
      </c>
    </row>
    <row r="1508" spans="1:11" x14ac:dyDescent="0.25">
      <c r="A1508">
        <v>541982</v>
      </c>
      <c r="B1508" t="s">
        <v>4200</v>
      </c>
      <c r="C1508">
        <v>2121</v>
      </c>
      <c r="D1508" t="s">
        <v>3518</v>
      </c>
      <c r="E1508" t="s">
        <v>3519</v>
      </c>
      <c r="F1508" t="s">
        <v>3518</v>
      </c>
      <c r="G1508" t="s">
        <v>3447</v>
      </c>
      <c r="H1508" t="s">
        <v>3448</v>
      </c>
      <c r="I1508" t="str">
        <f t="shared" si="70"/>
        <v>Středočeský</v>
      </c>
      <c r="J1508" t="str">
        <f t="shared" si="71"/>
        <v>Středočeský</v>
      </c>
      <c r="K1508" t="str">
        <f t="shared" si="72"/>
        <v>Střední Čechy</v>
      </c>
    </row>
    <row r="1509" spans="1:11" x14ac:dyDescent="0.25">
      <c r="A1509">
        <v>541991</v>
      </c>
      <c r="B1509" t="s">
        <v>2635</v>
      </c>
      <c r="C1509">
        <v>2109</v>
      </c>
      <c r="D1509" t="s">
        <v>2698</v>
      </c>
      <c r="E1509" t="s">
        <v>3455</v>
      </c>
      <c r="F1509" t="s">
        <v>2698</v>
      </c>
      <c r="G1509" t="s">
        <v>3447</v>
      </c>
      <c r="H1509" t="s">
        <v>3448</v>
      </c>
      <c r="I1509" t="str">
        <f t="shared" si="70"/>
        <v>Středočeský</v>
      </c>
      <c r="J1509" t="str">
        <f t="shared" si="71"/>
        <v>Středočeský</v>
      </c>
      <c r="K1509" t="str">
        <f t="shared" si="72"/>
        <v>Střední Čechy</v>
      </c>
    </row>
    <row r="1510" spans="1:11" x14ac:dyDescent="0.25">
      <c r="A1510">
        <v>542008</v>
      </c>
      <c r="B1510" t="s">
        <v>4201</v>
      </c>
      <c r="C1510">
        <v>2121</v>
      </c>
      <c r="D1510" t="s">
        <v>3518</v>
      </c>
      <c r="E1510" t="s">
        <v>3519</v>
      </c>
      <c r="F1510" t="s">
        <v>3518</v>
      </c>
      <c r="G1510" t="s">
        <v>3447</v>
      </c>
      <c r="H1510" t="s">
        <v>3448</v>
      </c>
      <c r="I1510" t="str">
        <f t="shared" si="70"/>
        <v>Středočeský</v>
      </c>
      <c r="J1510" t="str">
        <f t="shared" si="71"/>
        <v>Středočeský</v>
      </c>
      <c r="K1510" t="str">
        <f t="shared" si="72"/>
        <v>Střední Čechy</v>
      </c>
    </row>
    <row r="1511" spans="1:11" x14ac:dyDescent="0.25">
      <c r="A1511">
        <v>542016</v>
      </c>
      <c r="B1511" t="s">
        <v>4202</v>
      </c>
      <c r="C1511">
        <v>2121</v>
      </c>
      <c r="D1511" t="s">
        <v>3518</v>
      </c>
      <c r="E1511" t="s">
        <v>3519</v>
      </c>
      <c r="F1511" t="s">
        <v>3518</v>
      </c>
      <c r="G1511" t="s">
        <v>3447</v>
      </c>
      <c r="H1511" t="s">
        <v>3448</v>
      </c>
      <c r="I1511" t="str">
        <f t="shared" si="70"/>
        <v>Středočeský</v>
      </c>
      <c r="J1511" t="str">
        <f t="shared" si="71"/>
        <v>Středočeský</v>
      </c>
      <c r="K1511" t="str">
        <f t="shared" si="72"/>
        <v>Střední Čechy</v>
      </c>
    </row>
    <row r="1512" spans="1:11" x14ac:dyDescent="0.25">
      <c r="A1512">
        <v>542024</v>
      </c>
      <c r="B1512" t="s">
        <v>3096</v>
      </c>
      <c r="C1512">
        <v>3205</v>
      </c>
      <c r="D1512" t="s">
        <v>3019</v>
      </c>
      <c r="E1512" t="s">
        <v>3018</v>
      </c>
      <c r="F1512" t="s">
        <v>3019</v>
      </c>
      <c r="G1512" t="s">
        <v>3012</v>
      </c>
      <c r="H1512" t="s">
        <v>3013</v>
      </c>
      <c r="I1512" t="str">
        <f t="shared" si="70"/>
        <v>Plzeňský</v>
      </c>
      <c r="J1512" t="str">
        <f t="shared" si="71"/>
        <v>Plzeňský</v>
      </c>
      <c r="K1512" t="str">
        <f t="shared" si="72"/>
        <v>Jihozápad</v>
      </c>
    </row>
    <row r="1513" spans="1:11" x14ac:dyDescent="0.25">
      <c r="A1513">
        <v>542032</v>
      </c>
      <c r="B1513" t="s">
        <v>2899</v>
      </c>
      <c r="C1513">
        <v>2121</v>
      </c>
      <c r="D1513" t="s">
        <v>3518</v>
      </c>
      <c r="E1513" t="s">
        <v>3519</v>
      </c>
      <c r="F1513" t="s">
        <v>3518</v>
      </c>
      <c r="G1513" t="s">
        <v>3447</v>
      </c>
      <c r="H1513" t="s">
        <v>3448</v>
      </c>
      <c r="I1513" t="str">
        <f t="shared" si="70"/>
        <v>Středočeský</v>
      </c>
      <c r="J1513" t="str">
        <f t="shared" si="71"/>
        <v>Středočeský</v>
      </c>
      <c r="K1513" t="str">
        <f t="shared" si="72"/>
        <v>Střední Čechy</v>
      </c>
    </row>
    <row r="1514" spans="1:11" x14ac:dyDescent="0.25">
      <c r="A1514">
        <v>542041</v>
      </c>
      <c r="B1514" t="s">
        <v>4203</v>
      </c>
      <c r="C1514">
        <v>2121</v>
      </c>
      <c r="D1514" t="s">
        <v>3518</v>
      </c>
      <c r="E1514" t="s">
        <v>3519</v>
      </c>
      <c r="F1514" t="s">
        <v>3518</v>
      </c>
      <c r="G1514" t="s">
        <v>3447</v>
      </c>
      <c r="H1514" t="s">
        <v>3448</v>
      </c>
      <c r="I1514" t="str">
        <f t="shared" si="70"/>
        <v>Středočeský</v>
      </c>
      <c r="J1514" t="str">
        <f t="shared" si="71"/>
        <v>Středočeský</v>
      </c>
      <c r="K1514" t="str">
        <f t="shared" si="72"/>
        <v>Střední Čechy</v>
      </c>
    </row>
    <row r="1515" spans="1:11" x14ac:dyDescent="0.25">
      <c r="A1515">
        <v>542059</v>
      </c>
      <c r="B1515" t="s">
        <v>3097</v>
      </c>
      <c r="C1515">
        <v>3205</v>
      </c>
      <c r="D1515" t="s">
        <v>3019</v>
      </c>
      <c r="E1515" t="s">
        <v>3018</v>
      </c>
      <c r="F1515" t="s">
        <v>3019</v>
      </c>
      <c r="G1515" t="s">
        <v>3012</v>
      </c>
      <c r="H1515" t="s">
        <v>3013</v>
      </c>
      <c r="I1515" t="str">
        <f t="shared" si="70"/>
        <v>Plzeňský</v>
      </c>
      <c r="J1515" t="str">
        <f t="shared" si="71"/>
        <v>Plzeňský</v>
      </c>
      <c r="K1515" t="str">
        <f t="shared" si="72"/>
        <v>Jihozápad</v>
      </c>
    </row>
    <row r="1516" spans="1:11" x14ac:dyDescent="0.25">
      <c r="A1516">
        <v>542067</v>
      </c>
      <c r="B1516" t="s">
        <v>4204</v>
      </c>
      <c r="C1516">
        <v>2121</v>
      </c>
      <c r="D1516" t="s">
        <v>3518</v>
      </c>
      <c r="E1516" t="s">
        <v>3519</v>
      </c>
      <c r="F1516" t="s">
        <v>3518</v>
      </c>
      <c r="G1516" t="s">
        <v>3447</v>
      </c>
      <c r="H1516" t="s">
        <v>3448</v>
      </c>
      <c r="I1516" t="str">
        <f t="shared" si="70"/>
        <v>Středočeský</v>
      </c>
      <c r="J1516" t="str">
        <f t="shared" si="71"/>
        <v>Středočeský</v>
      </c>
      <c r="K1516" t="str">
        <f t="shared" si="72"/>
        <v>Střední Čechy</v>
      </c>
    </row>
    <row r="1517" spans="1:11" x14ac:dyDescent="0.25">
      <c r="A1517">
        <v>542075</v>
      </c>
      <c r="B1517" t="s">
        <v>4205</v>
      </c>
      <c r="C1517">
        <v>2121</v>
      </c>
      <c r="D1517" t="s">
        <v>3518</v>
      </c>
      <c r="E1517" t="s">
        <v>3519</v>
      </c>
      <c r="F1517" t="s">
        <v>3518</v>
      </c>
      <c r="G1517" t="s">
        <v>3447</v>
      </c>
      <c r="H1517" t="s">
        <v>3448</v>
      </c>
      <c r="I1517" t="str">
        <f t="shared" si="70"/>
        <v>Středočeský</v>
      </c>
      <c r="J1517" t="str">
        <f t="shared" si="71"/>
        <v>Středočeský</v>
      </c>
      <c r="K1517" t="str">
        <f t="shared" si="72"/>
        <v>Střední Čechy</v>
      </c>
    </row>
    <row r="1518" spans="1:11" x14ac:dyDescent="0.25">
      <c r="A1518">
        <v>542083</v>
      </c>
      <c r="B1518" t="s">
        <v>3098</v>
      </c>
      <c r="C1518">
        <v>3205</v>
      </c>
      <c r="D1518" t="s">
        <v>3019</v>
      </c>
      <c r="E1518" t="s">
        <v>3018</v>
      </c>
      <c r="F1518" t="s">
        <v>3019</v>
      </c>
      <c r="G1518" t="s">
        <v>3012</v>
      </c>
      <c r="H1518" t="s">
        <v>3013</v>
      </c>
      <c r="I1518" t="str">
        <f t="shared" si="70"/>
        <v>Plzeňský</v>
      </c>
      <c r="J1518" t="str">
        <f t="shared" si="71"/>
        <v>Plzeňský</v>
      </c>
      <c r="K1518" t="str">
        <f t="shared" si="72"/>
        <v>Jihozápad</v>
      </c>
    </row>
    <row r="1519" spans="1:11" x14ac:dyDescent="0.25">
      <c r="A1519">
        <v>542091</v>
      </c>
      <c r="B1519" t="s">
        <v>3099</v>
      </c>
      <c r="C1519">
        <v>3214</v>
      </c>
      <c r="D1519" t="s">
        <v>2377</v>
      </c>
      <c r="E1519" t="s">
        <v>3018</v>
      </c>
      <c r="F1519" t="s">
        <v>3019</v>
      </c>
      <c r="G1519" t="s">
        <v>3012</v>
      </c>
      <c r="H1519" t="s">
        <v>3013</v>
      </c>
      <c r="I1519" t="str">
        <f t="shared" si="70"/>
        <v>Plzeňský</v>
      </c>
      <c r="J1519" t="str">
        <f t="shared" si="71"/>
        <v>Plzeňský</v>
      </c>
      <c r="K1519" t="str">
        <f t="shared" si="72"/>
        <v>Jihozápad</v>
      </c>
    </row>
    <row r="1520" spans="1:11" x14ac:dyDescent="0.25">
      <c r="A1520">
        <v>542105</v>
      </c>
      <c r="B1520" t="s">
        <v>4206</v>
      </c>
      <c r="C1520">
        <v>2121</v>
      </c>
      <c r="D1520" t="s">
        <v>3518</v>
      </c>
      <c r="E1520" t="s">
        <v>3519</v>
      </c>
      <c r="F1520" t="s">
        <v>3518</v>
      </c>
      <c r="G1520" t="s">
        <v>3447</v>
      </c>
      <c r="H1520" t="s">
        <v>3448</v>
      </c>
      <c r="I1520" t="str">
        <f t="shared" si="70"/>
        <v>Středočeský</v>
      </c>
      <c r="J1520" t="str">
        <f t="shared" si="71"/>
        <v>Středočeský</v>
      </c>
      <c r="K1520" t="str">
        <f t="shared" si="72"/>
        <v>Střední Čechy</v>
      </c>
    </row>
    <row r="1521" spans="1:11" x14ac:dyDescent="0.25">
      <c r="A1521">
        <v>542113</v>
      </c>
      <c r="B1521" t="s">
        <v>4207</v>
      </c>
      <c r="C1521">
        <v>2121</v>
      </c>
      <c r="D1521" t="s">
        <v>3518</v>
      </c>
      <c r="E1521" t="s">
        <v>3519</v>
      </c>
      <c r="F1521" t="s">
        <v>3518</v>
      </c>
      <c r="G1521" t="s">
        <v>3447</v>
      </c>
      <c r="H1521" t="s">
        <v>3448</v>
      </c>
      <c r="I1521" t="str">
        <f t="shared" si="70"/>
        <v>Středočeský</v>
      </c>
      <c r="J1521" t="str">
        <f t="shared" si="71"/>
        <v>Středočeský</v>
      </c>
      <c r="K1521" t="str">
        <f t="shared" si="72"/>
        <v>Střední Čechy</v>
      </c>
    </row>
    <row r="1522" spans="1:11" x14ac:dyDescent="0.25">
      <c r="A1522">
        <v>542121</v>
      </c>
      <c r="B1522" t="s">
        <v>4208</v>
      </c>
      <c r="C1522">
        <v>2121</v>
      </c>
      <c r="D1522" t="s">
        <v>3518</v>
      </c>
      <c r="E1522" t="s">
        <v>3519</v>
      </c>
      <c r="F1522" t="s">
        <v>3518</v>
      </c>
      <c r="G1522" t="s">
        <v>3447</v>
      </c>
      <c r="H1522" t="s">
        <v>3448</v>
      </c>
      <c r="I1522" t="str">
        <f t="shared" si="70"/>
        <v>Středočeský</v>
      </c>
      <c r="J1522" t="str">
        <f t="shared" si="71"/>
        <v>Středočeský</v>
      </c>
      <c r="K1522" t="str">
        <f t="shared" si="72"/>
        <v>Střední Čechy</v>
      </c>
    </row>
    <row r="1523" spans="1:11" x14ac:dyDescent="0.25">
      <c r="A1523">
        <v>542130</v>
      </c>
      <c r="B1523" t="s">
        <v>4209</v>
      </c>
      <c r="C1523">
        <v>2121</v>
      </c>
      <c r="D1523" t="s">
        <v>3518</v>
      </c>
      <c r="E1523" t="s">
        <v>3519</v>
      </c>
      <c r="F1523" t="s">
        <v>3518</v>
      </c>
      <c r="G1523" t="s">
        <v>3447</v>
      </c>
      <c r="H1523" t="s">
        <v>3448</v>
      </c>
      <c r="I1523" t="str">
        <f t="shared" si="70"/>
        <v>Středočeský</v>
      </c>
      <c r="J1523" t="str">
        <f t="shared" si="71"/>
        <v>Středočeský</v>
      </c>
      <c r="K1523" t="str">
        <f t="shared" si="72"/>
        <v>Střední Čechy</v>
      </c>
    </row>
    <row r="1524" spans="1:11" x14ac:dyDescent="0.25">
      <c r="A1524">
        <v>542148</v>
      </c>
      <c r="B1524" t="s">
        <v>3100</v>
      </c>
      <c r="C1524">
        <v>3214</v>
      </c>
      <c r="D1524" t="s">
        <v>2377</v>
      </c>
      <c r="E1524" t="s">
        <v>3018</v>
      </c>
      <c r="F1524" t="s">
        <v>3019</v>
      </c>
      <c r="G1524" t="s">
        <v>3012</v>
      </c>
      <c r="H1524" t="s">
        <v>3013</v>
      </c>
      <c r="I1524" t="str">
        <f t="shared" si="70"/>
        <v>Plzeňský</v>
      </c>
      <c r="J1524" t="str">
        <f t="shared" si="71"/>
        <v>Plzeňský</v>
      </c>
      <c r="K1524" t="str">
        <f t="shared" si="72"/>
        <v>Jihozápad</v>
      </c>
    </row>
    <row r="1525" spans="1:11" x14ac:dyDescent="0.25">
      <c r="A1525">
        <v>542156</v>
      </c>
      <c r="B1525" t="s">
        <v>3101</v>
      </c>
      <c r="C1525">
        <v>3210</v>
      </c>
      <c r="D1525" t="s">
        <v>3046</v>
      </c>
      <c r="E1525" t="s">
        <v>3022</v>
      </c>
      <c r="F1525" t="s">
        <v>3023</v>
      </c>
      <c r="G1525" t="s">
        <v>3012</v>
      </c>
      <c r="H1525" t="s">
        <v>3013</v>
      </c>
      <c r="I1525" t="str">
        <f t="shared" si="70"/>
        <v>Plzeňský</v>
      </c>
      <c r="J1525" t="str">
        <f t="shared" si="71"/>
        <v>Plzeňský</v>
      </c>
      <c r="K1525" t="str">
        <f t="shared" si="72"/>
        <v>Jihozápad</v>
      </c>
    </row>
    <row r="1526" spans="1:11" x14ac:dyDescent="0.25">
      <c r="A1526">
        <v>542164</v>
      </c>
      <c r="B1526" t="s">
        <v>4210</v>
      </c>
      <c r="C1526">
        <v>2121</v>
      </c>
      <c r="D1526" t="s">
        <v>3518</v>
      </c>
      <c r="E1526" t="s">
        <v>3519</v>
      </c>
      <c r="F1526" t="s">
        <v>3518</v>
      </c>
      <c r="G1526" t="s">
        <v>3447</v>
      </c>
      <c r="H1526" t="s">
        <v>3448</v>
      </c>
      <c r="I1526" t="str">
        <f t="shared" si="70"/>
        <v>Středočeský</v>
      </c>
      <c r="J1526" t="str">
        <f t="shared" si="71"/>
        <v>Středočeský</v>
      </c>
      <c r="K1526" t="str">
        <f t="shared" si="72"/>
        <v>Střední Čechy</v>
      </c>
    </row>
    <row r="1527" spans="1:11" x14ac:dyDescent="0.25">
      <c r="A1527">
        <v>542172</v>
      </c>
      <c r="B1527" t="s">
        <v>3102</v>
      </c>
      <c r="C1527">
        <v>3205</v>
      </c>
      <c r="D1527" t="s">
        <v>3019</v>
      </c>
      <c r="E1527" t="s">
        <v>3018</v>
      </c>
      <c r="F1527" t="s">
        <v>3019</v>
      </c>
      <c r="G1527" t="s">
        <v>3012</v>
      </c>
      <c r="H1527" t="s">
        <v>3013</v>
      </c>
      <c r="I1527" t="str">
        <f t="shared" si="70"/>
        <v>Plzeňský</v>
      </c>
      <c r="J1527" t="str">
        <f t="shared" si="71"/>
        <v>Plzeňský</v>
      </c>
      <c r="K1527" t="str">
        <f t="shared" si="72"/>
        <v>Jihozápad</v>
      </c>
    </row>
    <row r="1528" spans="1:11" x14ac:dyDescent="0.25">
      <c r="A1528">
        <v>542181</v>
      </c>
      <c r="B1528" t="s">
        <v>4211</v>
      </c>
      <c r="C1528">
        <v>2121</v>
      </c>
      <c r="D1528" t="s">
        <v>3518</v>
      </c>
      <c r="E1528" t="s">
        <v>3519</v>
      </c>
      <c r="F1528" t="s">
        <v>3518</v>
      </c>
      <c r="G1528" t="s">
        <v>3447</v>
      </c>
      <c r="H1528" t="s">
        <v>3448</v>
      </c>
      <c r="I1528" t="str">
        <f t="shared" si="70"/>
        <v>Středočeský</v>
      </c>
      <c r="J1528" t="str">
        <f t="shared" si="71"/>
        <v>Středočeský</v>
      </c>
      <c r="K1528" t="str">
        <f t="shared" si="72"/>
        <v>Střední Čechy</v>
      </c>
    </row>
    <row r="1529" spans="1:11" x14ac:dyDescent="0.25">
      <c r="A1529">
        <v>542199</v>
      </c>
      <c r="B1529" t="s">
        <v>537</v>
      </c>
      <c r="C1529">
        <v>2121</v>
      </c>
      <c r="D1529" t="s">
        <v>3518</v>
      </c>
      <c r="E1529" t="s">
        <v>3519</v>
      </c>
      <c r="F1529" t="s">
        <v>3518</v>
      </c>
      <c r="G1529" t="s">
        <v>3447</v>
      </c>
      <c r="H1529" t="s">
        <v>3448</v>
      </c>
      <c r="I1529" t="str">
        <f t="shared" si="70"/>
        <v>Středočeský</v>
      </c>
      <c r="J1529" t="str">
        <f t="shared" si="71"/>
        <v>Středočeský</v>
      </c>
      <c r="K1529" t="str">
        <f t="shared" si="72"/>
        <v>Střední Čechy</v>
      </c>
    </row>
    <row r="1530" spans="1:11" x14ac:dyDescent="0.25">
      <c r="A1530">
        <v>542202</v>
      </c>
      <c r="B1530" t="s">
        <v>4212</v>
      </c>
      <c r="C1530">
        <v>2121</v>
      </c>
      <c r="D1530" t="s">
        <v>3518</v>
      </c>
      <c r="E1530" t="s">
        <v>3519</v>
      </c>
      <c r="F1530" t="s">
        <v>3518</v>
      </c>
      <c r="G1530" t="s">
        <v>3447</v>
      </c>
      <c r="H1530" t="s">
        <v>3448</v>
      </c>
      <c r="I1530" t="str">
        <f t="shared" si="70"/>
        <v>Středočeský</v>
      </c>
      <c r="J1530" t="str">
        <f t="shared" si="71"/>
        <v>Středočeský</v>
      </c>
      <c r="K1530" t="str">
        <f t="shared" si="72"/>
        <v>Střední Čechy</v>
      </c>
    </row>
    <row r="1531" spans="1:11" x14ac:dyDescent="0.25">
      <c r="A1531">
        <v>542211</v>
      </c>
      <c r="B1531" t="s">
        <v>4213</v>
      </c>
      <c r="C1531">
        <v>2121</v>
      </c>
      <c r="D1531" t="s">
        <v>3518</v>
      </c>
      <c r="E1531" t="s">
        <v>3519</v>
      </c>
      <c r="F1531" t="s">
        <v>3518</v>
      </c>
      <c r="G1531" t="s">
        <v>3447</v>
      </c>
      <c r="H1531" t="s">
        <v>3448</v>
      </c>
      <c r="I1531" t="str">
        <f t="shared" si="70"/>
        <v>Středočeský</v>
      </c>
      <c r="J1531" t="str">
        <f t="shared" si="71"/>
        <v>Středočeský</v>
      </c>
      <c r="K1531" t="str">
        <f t="shared" si="72"/>
        <v>Střední Čechy</v>
      </c>
    </row>
    <row r="1532" spans="1:11" x14ac:dyDescent="0.25">
      <c r="A1532">
        <v>542229</v>
      </c>
      <c r="B1532" t="s">
        <v>739</v>
      </c>
      <c r="C1532">
        <v>2121</v>
      </c>
      <c r="D1532" t="s">
        <v>3518</v>
      </c>
      <c r="E1532" t="s">
        <v>3519</v>
      </c>
      <c r="F1532" t="s">
        <v>3518</v>
      </c>
      <c r="G1532" t="s">
        <v>3447</v>
      </c>
      <c r="H1532" t="s">
        <v>3448</v>
      </c>
      <c r="I1532" t="str">
        <f t="shared" si="70"/>
        <v>Středočeský</v>
      </c>
      <c r="J1532" t="str">
        <f t="shared" si="71"/>
        <v>Středočeský</v>
      </c>
      <c r="K1532" t="str">
        <f t="shared" si="72"/>
        <v>Střední Čechy</v>
      </c>
    </row>
    <row r="1533" spans="1:11" x14ac:dyDescent="0.25">
      <c r="A1533">
        <v>542237</v>
      </c>
      <c r="B1533" t="s">
        <v>4214</v>
      </c>
      <c r="C1533">
        <v>2121</v>
      </c>
      <c r="D1533" t="s">
        <v>3518</v>
      </c>
      <c r="E1533" t="s">
        <v>3519</v>
      </c>
      <c r="F1533" t="s">
        <v>3518</v>
      </c>
      <c r="G1533" t="s">
        <v>3447</v>
      </c>
      <c r="H1533" t="s">
        <v>3448</v>
      </c>
      <c r="I1533" t="str">
        <f t="shared" si="70"/>
        <v>Středočeský</v>
      </c>
      <c r="J1533" t="str">
        <f t="shared" si="71"/>
        <v>Středočeský</v>
      </c>
      <c r="K1533" t="str">
        <f t="shared" si="72"/>
        <v>Střední Čechy</v>
      </c>
    </row>
    <row r="1534" spans="1:11" x14ac:dyDescent="0.25">
      <c r="A1534">
        <v>542253</v>
      </c>
      <c r="B1534" t="s">
        <v>4215</v>
      </c>
      <c r="C1534">
        <v>2121</v>
      </c>
      <c r="D1534" t="s">
        <v>3518</v>
      </c>
      <c r="E1534" t="s">
        <v>3519</v>
      </c>
      <c r="F1534" t="s">
        <v>3518</v>
      </c>
      <c r="G1534" t="s">
        <v>3447</v>
      </c>
      <c r="H1534" t="s">
        <v>3448</v>
      </c>
      <c r="I1534" t="str">
        <f t="shared" si="70"/>
        <v>Středočeský</v>
      </c>
      <c r="J1534" t="str">
        <f t="shared" si="71"/>
        <v>Středočeský</v>
      </c>
      <c r="K1534" t="str">
        <f t="shared" si="72"/>
        <v>Střední Čechy</v>
      </c>
    </row>
    <row r="1535" spans="1:11" x14ac:dyDescent="0.25">
      <c r="A1535">
        <v>542270</v>
      </c>
      <c r="B1535" t="s">
        <v>4216</v>
      </c>
      <c r="C1535">
        <v>2121</v>
      </c>
      <c r="D1535" t="s">
        <v>3518</v>
      </c>
      <c r="E1535" t="s">
        <v>3519</v>
      </c>
      <c r="F1535" t="s">
        <v>3518</v>
      </c>
      <c r="G1535" t="s">
        <v>3447</v>
      </c>
      <c r="H1535" t="s">
        <v>3448</v>
      </c>
      <c r="I1535" t="str">
        <f t="shared" si="70"/>
        <v>Středočeský</v>
      </c>
      <c r="J1535" t="str">
        <f t="shared" si="71"/>
        <v>Středočeský</v>
      </c>
      <c r="K1535" t="str">
        <f t="shared" si="72"/>
        <v>Střední Čechy</v>
      </c>
    </row>
    <row r="1536" spans="1:11" x14ac:dyDescent="0.25">
      <c r="A1536">
        <v>542288</v>
      </c>
      <c r="B1536" t="s">
        <v>4217</v>
      </c>
      <c r="C1536">
        <v>2121</v>
      </c>
      <c r="D1536" t="s">
        <v>3518</v>
      </c>
      <c r="E1536" t="s">
        <v>3519</v>
      </c>
      <c r="F1536" t="s">
        <v>3518</v>
      </c>
      <c r="G1536" t="s">
        <v>3447</v>
      </c>
      <c r="H1536" t="s">
        <v>3448</v>
      </c>
      <c r="I1536" t="str">
        <f t="shared" si="70"/>
        <v>Středočeský</v>
      </c>
      <c r="J1536" t="str">
        <f t="shared" si="71"/>
        <v>Středočeský</v>
      </c>
      <c r="K1536" t="str">
        <f t="shared" si="72"/>
        <v>Střední Čechy</v>
      </c>
    </row>
    <row r="1537" spans="1:11" x14ac:dyDescent="0.25">
      <c r="A1537">
        <v>542296</v>
      </c>
      <c r="B1537" t="s">
        <v>3103</v>
      </c>
      <c r="C1537">
        <v>3210</v>
      </c>
      <c r="D1537" t="s">
        <v>3046</v>
      </c>
      <c r="E1537" t="s">
        <v>3022</v>
      </c>
      <c r="F1537" t="s">
        <v>3023</v>
      </c>
      <c r="G1537" t="s">
        <v>3012</v>
      </c>
      <c r="H1537" t="s">
        <v>3013</v>
      </c>
      <c r="I1537" t="str">
        <f t="shared" si="70"/>
        <v>Plzeňský</v>
      </c>
      <c r="J1537" t="str">
        <f t="shared" si="71"/>
        <v>Plzeňský</v>
      </c>
      <c r="K1537" t="str">
        <f t="shared" si="72"/>
        <v>Jihozápad</v>
      </c>
    </row>
    <row r="1538" spans="1:11" x14ac:dyDescent="0.25">
      <c r="A1538">
        <v>542318</v>
      </c>
      <c r="B1538" t="s">
        <v>5243</v>
      </c>
      <c r="C1538">
        <v>7201</v>
      </c>
      <c r="D1538" t="s">
        <v>5233</v>
      </c>
      <c r="E1538" t="s">
        <v>5234</v>
      </c>
      <c r="F1538" t="s">
        <v>5235</v>
      </c>
      <c r="G1538" t="s">
        <v>5225</v>
      </c>
      <c r="H1538" t="s">
        <v>5226</v>
      </c>
      <c r="I1538" t="str">
        <f t="shared" si="70"/>
        <v>Zlínský</v>
      </c>
      <c r="J1538" t="str">
        <f t="shared" si="71"/>
        <v>Zlínský</v>
      </c>
      <c r="K1538" t="str">
        <f t="shared" si="72"/>
        <v>Střední Morava</v>
      </c>
    </row>
    <row r="1539" spans="1:11" x14ac:dyDescent="0.25">
      <c r="A1539">
        <v>542326</v>
      </c>
      <c r="B1539" t="s">
        <v>4218</v>
      </c>
      <c r="C1539">
        <v>2121</v>
      </c>
      <c r="D1539" t="s">
        <v>3518</v>
      </c>
      <c r="E1539" t="s">
        <v>3519</v>
      </c>
      <c r="F1539" t="s">
        <v>3518</v>
      </c>
      <c r="G1539" t="s">
        <v>3447</v>
      </c>
      <c r="H1539" t="s">
        <v>3448</v>
      </c>
      <c r="I1539" t="str">
        <f t="shared" si="70"/>
        <v>Středočeský</v>
      </c>
      <c r="J1539" t="str">
        <f t="shared" si="71"/>
        <v>Středočeský</v>
      </c>
      <c r="K1539" t="str">
        <f t="shared" si="72"/>
        <v>Střední Čechy</v>
      </c>
    </row>
    <row r="1540" spans="1:11" x14ac:dyDescent="0.25">
      <c r="A1540">
        <v>542334</v>
      </c>
      <c r="B1540" t="s">
        <v>4219</v>
      </c>
      <c r="C1540">
        <v>2121</v>
      </c>
      <c r="D1540" t="s">
        <v>3518</v>
      </c>
      <c r="E1540" t="s">
        <v>3519</v>
      </c>
      <c r="F1540" t="s">
        <v>3518</v>
      </c>
      <c r="G1540" t="s">
        <v>3447</v>
      </c>
      <c r="H1540" t="s">
        <v>3448</v>
      </c>
      <c r="I1540" t="str">
        <f t="shared" ref="I1540:I1603" si="73">LEFT(H1540, FIND(" ", H1540 &amp; " ") - 1)</f>
        <v>Středočeský</v>
      </c>
      <c r="J1540" t="str">
        <f t="shared" ref="J1540:J1603" si="74">IF(LEFT(H1540,4)="Kraj", MID(H1540, FIND(" ", H1540)+1, LEN(H1540) - FIND(" ", H1540)), LEFT(H1540, FIND(" ", H1540 &amp; " ") - 1))</f>
        <v>Středočeský</v>
      </c>
      <c r="K1540" t="str">
        <f t="shared" ref="K1540:K1603" si="75">_xlfn.XLOOKUP(H1540,$N$33:$N$46,$M$33:$M$46)</f>
        <v>Střední Čechy</v>
      </c>
    </row>
    <row r="1541" spans="1:11" x14ac:dyDescent="0.25">
      <c r="A1541">
        <v>542342</v>
      </c>
      <c r="B1541" t="s">
        <v>5244</v>
      </c>
      <c r="C1541">
        <v>7203</v>
      </c>
      <c r="D1541" t="s">
        <v>5235</v>
      </c>
      <c r="E1541" t="s">
        <v>5234</v>
      </c>
      <c r="F1541" t="s">
        <v>5235</v>
      </c>
      <c r="G1541" t="s">
        <v>5225</v>
      </c>
      <c r="H1541" t="s">
        <v>5226</v>
      </c>
      <c r="I1541" t="str">
        <f t="shared" si="73"/>
        <v>Zlínský</v>
      </c>
      <c r="J1541" t="str">
        <f t="shared" si="74"/>
        <v>Zlínský</v>
      </c>
      <c r="K1541" t="str">
        <f t="shared" si="75"/>
        <v>Střední Morava</v>
      </c>
    </row>
    <row r="1542" spans="1:11" x14ac:dyDescent="0.25">
      <c r="A1542">
        <v>542351</v>
      </c>
      <c r="B1542" t="s">
        <v>4220</v>
      </c>
      <c r="C1542">
        <v>2121</v>
      </c>
      <c r="D1542" t="s">
        <v>3518</v>
      </c>
      <c r="E1542" t="s">
        <v>3519</v>
      </c>
      <c r="F1542" t="s">
        <v>3518</v>
      </c>
      <c r="G1542" t="s">
        <v>3447</v>
      </c>
      <c r="H1542" t="s">
        <v>3448</v>
      </c>
      <c r="I1542" t="str">
        <f t="shared" si="73"/>
        <v>Středočeský</v>
      </c>
      <c r="J1542" t="str">
        <f t="shared" si="74"/>
        <v>Středočeský</v>
      </c>
      <c r="K1542" t="str">
        <f t="shared" si="75"/>
        <v>Střední Čechy</v>
      </c>
    </row>
    <row r="1543" spans="1:11" x14ac:dyDescent="0.25">
      <c r="A1543">
        <v>542369</v>
      </c>
      <c r="B1543" t="s">
        <v>4221</v>
      </c>
      <c r="C1543">
        <v>2121</v>
      </c>
      <c r="D1543" t="s">
        <v>3518</v>
      </c>
      <c r="E1543" t="s">
        <v>3519</v>
      </c>
      <c r="F1543" t="s">
        <v>3518</v>
      </c>
      <c r="G1543" t="s">
        <v>3447</v>
      </c>
      <c r="H1543" t="s">
        <v>3448</v>
      </c>
      <c r="I1543" t="str">
        <f t="shared" si="73"/>
        <v>Středočeský</v>
      </c>
      <c r="J1543" t="str">
        <f t="shared" si="74"/>
        <v>Středočeský</v>
      </c>
      <c r="K1543" t="str">
        <f t="shared" si="75"/>
        <v>Střední Čechy</v>
      </c>
    </row>
    <row r="1544" spans="1:11" x14ac:dyDescent="0.25">
      <c r="A1544">
        <v>542377</v>
      </c>
      <c r="B1544" t="s">
        <v>4222</v>
      </c>
      <c r="C1544">
        <v>2121</v>
      </c>
      <c r="D1544" t="s">
        <v>3518</v>
      </c>
      <c r="E1544" t="s">
        <v>3519</v>
      </c>
      <c r="F1544" t="s">
        <v>3518</v>
      </c>
      <c r="G1544" t="s">
        <v>3447</v>
      </c>
      <c r="H1544" t="s">
        <v>3448</v>
      </c>
      <c r="I1544" t="str">
        <f t="shared" si="73"/>
        <v>Středočeský</v>
      </c>
      <c r="J1544" t="str">
        <f t="shared" si="74"/>
        <v>Středočeský</v>
      </c>
      <c r="K1544" t="str">
        <f t="shared" si="75"/>
        <v>Střední Čechy</v>
      </c>
    </row>
    <row r="1545" spans="1:11" x14ac:dyDescent="0.25">
      <c r="A1545">
        <v>542385</v>
      </c>
      <c r="B1545" t="s">
        <v>645</v>
      </c>
      <c r="C1545">
        <v>2121</v>
      </c>
      <c r="D1545" t="s">
        <v>3518</v>
      </c>
      <c r="E1545" t="s">
        <v>3519</v>
      </c>
      <c r="F1545" t="s">
        <v>3518</v>
      </c>
      <c r="G1545" t="s">
        <v>3447</v>
      </c>
      <c r="H1545" t="s">
        <v>3448</v>
      </c>
      <c r="I1545" t="str">
        <f t="shared" si="73"/>
        <v>Středočeský</v>
      </c>
      <c r="J1545" t="str">
        <f t="shared" si="74"/>
        <v>Středočeský</v>
      </c>
      <c r="K1545" t="str">
        <f t="shared" si="75"/>
        <v>Střední Čechy</v>
      </c>
    </row>
    <row r="1546" spans="1:11" x14ac:dyDescent="0.25">
      <c r="A1546">
        <v>542393</v>
      </c>
      <c r="B1546" t="s">
        <v>5245</v>
      </c>
      <c r="C1546">
        <v>7203</v>
      </c>
      <c r="D1546" t="s">
        <v>5235</v>
      </c>
      <c r="E1546" t="s">
        <v>5234</v>
      </c>
      <c r="F1546" t="s">
        <v>5235</v>
      </c>
      <c r="G1546" t="s">
        <v>5225</v>
      </c>
      <c r="H1546" t="s">
        <v>5226</v>
      </c>
      <c r="I1546" t="str">
        <f t="shared" si="73"/>
        <v>Zlínský</v>
      </c>
      <c r="J1546" t="str">
        <f t="shared" si="74"/>
        <v>Zlínský</v>
      </c>
      <c r="K1546" t="str">
        <f t="shared" si="75"/>
        <v>Střední Morava</v>
      </c>
    </row>
    <row r="1547" spans="1:11" x14ac:dyDescent="0.25">
      <c r="A1547">
        <v>542407</v>
      </c>
      <c r="B1547" t="s">
        <v>4411</v>
      </c>
      <c r="C1547">
        <v>4205</v>
      </c>
      <c r="D1547" t="s">
        <v>4392</v>
      </c>
      <c r="E1547" t="s">
        <v>4391</v>
      </c>
      <c r="F1547" t="s">
        <v>4392</v>
      </c>
      <c r="G1547" t="s">
        <v>4393</v>
      </c>
      <c r="H1547" t="s">
        <v>4394</v>
      </c>
      <c r="I1547" t="str">
        <f t="shared" si="73"/>
        <v>Ústecký</v>
      </c>
      <c r="J1547" t="str">
        <f t="shared" si="74"/>
        <v>Ústecký</v>
      </c>
      <c r="K1547" t="str">
        <f t="shared" si="75"/>
        <v>Severozápad</v>
      </c>
    </row>
    <row r="1548" spans="1:11" x14ac:dyDescent="0.25">
      <c r="A1548">
        <v>542415</v>
      </c>
      <c r="B1548" t="s">
        <v>4223</v>
      </c>
      <c r="C1548">
        <v>2121</v>
      </c>
      <c r="D1548" t="s">
        <v>3518</v>
      </c>
      <c r="E1548" t="s">
        <v>3519</v>
      </c>
      <c r="F1548" t="s">
        <v>3518</v>
      </c>
      <c r="G1548" t="s">
        <v>3447</v>
      </c>
      <c r="H1548" t="s">
        <v>3448</v>
      </c>
      <c r="I1548" t="str">
        <f t="shared" si="73"/>
        <v>Středočeský</v>
      </c>
      <c r="J1548" t="str">
        <f t="shared" si="74"/>
        <v>Středočeský</v>
      </c>
      <c r="K1548" t="str">
        <f t="shared" si="75"/>
        <v>Střední Čechy</v>
      </c>
    </row>
    <row r="1549" spans="1:11" x14ac:dyDescent="0.25">
      <c r="A1549">
        <v>542423</v>
      </c>
      <c r="B1549" t="s">
        <v>4412</v>
      </c>
      <c r="C1549">
        <v>4211</v>
      </c>
      <c r="D1549" t="s">
        <v>4413</v>
      </c>
      <c r="E1549" t="s">
        <v>4391</v>
      </c>
      <c r="F1549" t="s">
        <v>4392</v>
      </c>
      <c r="G1549" t="s">
        <v>4393</v>
      </c>
      <c r="H1549" t="s">
        <v>4394</v>
      </c>
      <c r="I1549" t="str">
        <f t="shared" si="73"/>
        <v>Ústecký</v>
      </c>
      <c r="J1549" t="str">
        <f t="shared" si="74"/>
        <v>Ústecký</v>
      </c>
      <c r="K1549" t="str">
        <f t="shared" si="75"/>
        <v>Severozápad</v>
      </c>
    </row>
    <row r="1550" spans="1:11" x14ac:dyDescent="0.25">
      <c r="A1550">
        <v>542431</v>
      </c>
      <c r="B1550" t="s">
        <v>4224</v>
      </c>
      <c r="C1550">
        <v>2121</v>
      </c>
      <c r="D1550" t="s">
        <v>3518</v>
      </c>
      <c r="E1550" t="s">
        <v>3519</v>
      </c>
      <c r="F1550" t="s">
        <v>3518</v>
      </c>
      <c r="G1550" t="s">
        <v>3447</v>
      </c>
      <c r="H1550" t="s">
        <v>3448</v>
      </c>
      <c r="I1550" t="str">
        <f t="shared" si="73"/>
        <v>Středočeský</v>
      </c>
      <c r="J1550" t="str">
        <f t="shared" si="74"/>
        <v>Středočeský</v>
      </c>
      <c r="K1550" t="str">
        <f t="shared" si="75"/>
        <v>Střední Čechy</v>
      </c>
    </row>
    <row r="1551" spans="1:11" x14ac:dyDescent="0.25">
      <c r="A1551">
        <v>542440</v>
      </c>
      <c r="B1551" t="s">
        <v>4414</v>
      </c>
      <c r="C1551">
        <v>4205</v>
      </c>
      <c r="D1551" t="s">
        <v>4392</v>
      </c>
      <c r="E1551" t="s">
        <v>4391</v>
      </c>
      <c r="F1551" t="s">
        <v>4392</v>
      </c>
      <c r="G1551" t="s">
        <v>4393</v>
      </c>
      <c r="H1551" t="s">
        <v>4394</v>
      </c>
      <c r="I1551" t="str">
        <f t="shared" si="73"/>
        <v>Ústecký</v>
      </c>
      <c r="J1551" t="str">
        <f t="shared" si="74"/>
        <v>Ústecký</v>
      </c>
      <c r="K1551" t="str">
        <f t="shared" si="75"/>
        <v>Severozápad</v>
      </c>
    </row>
    <row r="1552" spans="1:11" x14ac:dyDescent="0.25">
      <c r="A1552">
        <v>542458</v>
      </c>
      <c r="B1552" t="s">
        <v>4225</v>
      </c>
      <c r="C1552">
        <v>2121</v>
      </c>
      <c r="D1552" t="s">
        <v>3518</v>
      </c>
      <c r="E1552" t="s">
        <v>3519</v>
      </c>
      <c r="F1552" t="s">
        <v>3518</v>
      </c>
      <c r="G1552" t="s">
        <v>3447</v>
      </c>
      <c r="H1552" t="s">
        <v>3448</v>
      </c>
      <c r="I1552" t="str">
        <f t="shared" si="73"/>
        <v>Středočeský</v>
      </c>
      <c r="J1552" t="str">
        <f t="shared" si="74"/>
        <v>Středočeský</v>
      </c>
      <c r="K1552" t="str">
        <f t="shared" si="75"/>
        <v>Střední Čechy</v>
      </c>
    </row>
    <row r="1553" spans="1:11" x14ac:dyDescent="0.25">
      <c r="A1553">
        <v>542466</v>
      </c>
      <c r="B1553" t="s">
        <v>4226</v>
      </c>
      <c r="C1553">
        <v>2121</v>
      </c>
      <c r="D1553" t="s">
        <v>3518</v>
      </c>
      <c r="E1553" t="s">
        <v>3519</v>
      </c>
      <c r="F1553" t="s">
        <v>3518</v>
      </c>
      <c r="G1553" t="s">
        <v>3447</v>
      </c>
      <c r="H1553" t="s">
        <v>3448</v>
      </c>
      <c r="I1553" t="str">
        <f t="shared" si="73"/>
        <v>Středočeský</v>
      </c>
      <c r="J1553" t="str">
        <f t="shared" si="74"/>
        <v>Středočeský</v>
      </c>
      <c r="K1553" t="str">
        <f t="shared" si="75"/>
        <v>Střední Čechy</v>
      </c>
    </row>
    <row r="1554" spans="1:11" x14ac:dyDescent="0.25">
      <c r="A1554">
        <v>542474</v>
      </c>
      <c r="B1554" t="s">
        <v>1198</v>
      </c>
      <c r="C1554">
        <v>2121</v>
      </c>
      <c r="D1554" t="s">
        <v>3518</v>
      </c>
      <c r="E1554" t="s">
        <v>3519</v>
      </c>
      <c r="F1554" t="s">
        <v>3518</v>
      </c>
      <c r="G1554" t="s">
        <v>3447</v>
      </c>
      <c r="H1554" t="s">
        <v>3448</v>
      </c>
      <c r="I1554" t="str">
        <f t="shared" si="73"/>
        <v>Středočeský</v>
      </c>
      <c r="J1554" t="str">
        <f t="shared" si="74"/>
        <v>Středočeský</v>
      </c>
      <c r="K1554" t="str">
        <f t="shared" si="75"/>
        <v>Střední Čechy</v>
      </c>
    </row>
    <row r="1555" spans="1:11" x14ac:dyDescent="0.25">
      <c r="A1555">
        <v>542482</v>
      </c>
      <c r="B1555" t="s">
        <v>3657</v>
      </c>
      <c r="C1555">
        <v>4211</v>
      </c>
      <c r="D1555" t="s">
        <v>4413</v>
      </c>
      <c r="E1555" t="s">
        <v>4391</v>
      </c>
      <c r="F1555" t="s">
        <v>4392</v>
      </c>
      <c r="G1555" t="s">
        <v>4393</v>
      </c>
      <c r="H1555" t="s">
        <v>4394</v>
      </c>
      <c r="I1555" t="str">
        <f t="shared" si="73"/>
        <v>Ústecký</v>
      </c>
      <c r="J1555" t="str">
        <f t="shared" si="74"/>
        <v>Ústecký</v>
      </c>
      <c r="K1555" t="str">
        <f t="shared" si="75"/>
        <v>Severozápad</v>
      </c>
    </row>
    <row r="1556" spans="1:11" x14ac:dyDescent="0.25">
      <c r="A1556">
        <v>542491</v>
      </c>
      <c r="B1556" t="s">
        <v>4415</v>
      </c>
      <c r="C1556">
        <v>4205</v>
      </c>
      <c r="D1556" t="s">
        <v>4392</v>
      </c>
      <c r="E1556" t="s">
        <v>4391</v>
      </c>
      <c r="F1556" t="s">
        <v>4392</v>
      </c>
      <c r="G1556" t="s">
        <v>4393</v>
      </c>
      <c r="H1556" t="s">
        <v>4394</v>
      </c>
      <c r="I1556" t="str">
        <f t="shared" si="73"/>
        <v>Ústecký</v>
      </c>
      <c r="J1556" t="str">
        <f t="shared" si="74"/>
        <v>Ústecký</v>
      </c>
      <c r="K1556" t="str">
        <f t="shared" si="75"/>
        <v>Severozápad</v>
      </c>
    </row>
    <row r="1557" spans="1:11" x14ac:dyDescent="0.25">
      <c r="A1557">
        <v>542504</v>
      </c>
      <c r="B1557" t="s">
        <v>4227</v>
      </c>
      <c r="C1557">
        <v>2121</v>
      </c>
      <c r="D1557" t="s">
        <v>3518</v>
      </c>
      <c r="E1557" t="s">
        <v>3519</v>
      </c>
      <c r="F1557" t="s">
        <v>3518</v>
      </c>
      <c r="G1557" t="s">
        <v>3447</v>
      </c>
      <c r="H1557" t="s">
        <v>3448</v>
      </c>
      <c r="I1557" t="str">
        <f t="shared" si="73"/>
        <v>Středočeský</v>
      </c>
      <c r="J1557" t="str">
        <f t="shared" si="74"/>
        <v>Středočeský</v>
      </c>
      <c r="K1557" t="str">
        <f t="shared" si="75"/>
        <v>Střední Čechy</v>
      </c>
    </row>
    <row r="1558" spans="1:11" x14ac:dyDescent="0.25">
      <c r="A1558">
        <v>542512</v>
      </c>
      <c r="B1558" t="s">
        <v>4228</v>
      </c>
      <c r="C1558">
        <v>2121</v>
      </c>
      <c r="D1558" t="s">
        <v>3518</v>
      </c>
      <c r="E1558" t="s">
        <v>3519</v>
      </c>
      <c r="F1558" t="s">
        <v>3518</v>
      </c>
      <c r="G1558" t="s">
        <v>3447</v>
      </c>
      <c r="H1558" t="s">
        <v>3448</v>
      </c>
      <c r="I1558" t="str">
        <f t="shared" si="73"/>
        <v>Středočeský</v>
      </c>
      <c r="J1558" t="str">
        <f t="shared" si="74"/>
        <v>Středočeský</v>
      </c>
      <c r="K1558" t="str">
        <f t="shared" si="75"/>
        <v>Střední Čechy</v>
      </c>
    </row>
    <row r="1559" spans="1:11" x14ac:dyDescent="0.25">
      <c r="A1559">
        <v>542521</v>
      </c>
      <c r="B1559" t="s">
        <v>4416</v>
      </c>
      <c r="C1559">
        <v>4205</v>
      </c>
      <c r="D1559" t="s">
        <v>4392</v>
      </c>
      <c r="E1559" t="s">
        <v>4391</v>
      </c>
      <c r="F1559" t="s">
        <v>4392</v>
      </c>
      <c r="G1559" t="s">
        <v>4393</v>
      </c>
      <c r="H1559" t="s">
        <v>4394</v>
      </c>
      <c r="I1559" t="str">
        <f t="shared" si="73"/>
        <v>Ústecký</v>
      </c>
      <c r="J1559" t="str">
        <f t="shared" si="74"/>
        <v>Ústecký</v>
      </c>
      <c r="K1559" t="str">
        <f t="shared" si="75"/>
        <v>Severozápad</v>
      </c>
    </row>
    <row r="1560" spans="1:11" x14ac:dyDescent="0.25">
      <c r="A1560">
        <v>542539</v>
      </c>
      <c r="B1560" t="s">
        <v>4417</v>
      </c>
      <c r="C1560">
        <v>4205</v>
      </c>
      <c r="D1560" t="s">
        <v>4392</v>
      </c>
      <c r="E1560" t="s">
        <v>4391</v>
      </c>
      <c r="F1560" t="s">
        <v>4392</v>
      </c>
      <c r="G1560" t="s">
        <v>4393</v>
      </c>
      <c r="H1560" t="s">
        <v>4394</v>
      </c>
      <c r="I1560" t="str">
        <f t="shared" si="73"/>
        <v>Ústecký</v>
      </c>
      <c r="J1560" t="str">
        <f t="shared" si="74"/>
        <v>Ústecký</v>
      </c>
      <c r="K1560" t="str">
        <f t="shared" si="75"/>
        <v>Severozápad</v>
      </c>
    </row>
    <row r="1561" spans="1:11" x14ac:dyDescent="0.25">
      <c r="A1561">
        <v>542547</v>
      </c>
      <c r="B1561" t="s">
        <v>4418</v>
      </c>
      <c r="C1561">
        <v>4207</v>
      </c>
      <c r="D1561" t="s">
        <v>4401</v>
      </c>
      <c r="E1561" t="s">
        <v>4402</v>
      </c>
      <c r="F1561" t="s">
        <v>4401</v>
      </c>
      <c r="G1561" t="s">
        <v>4393</v>
      </c>
      <c r="H1561" t="s">
        <v>4394</v>
      </c>
      <c r="I1561" t="str">
        <f t="shared" si="73"/>
        <v>Ústecký</v>
      </c>
      <c r="J1561" t="str">
        <f t="shared" si="74"/>
        <v>Ústecký</v>
      </c>
      <c r="K1561" t="str">
        <f t="shared" si="75"/>
        <v>Severozápad</v>
      </c>
    </row>
    <row r="1562" spans="1:11" x14ac:dyDescent="0.25">
      <c r="A1562">
        <v>542555</v>
      </c>
      <c r="B1562" t="s">
        <v>1703</v>
      </c>
      <c r="C1562">
        <v>4207</v>
      </c>
      <c r="D1562" t="s">
        <v>4401</v>
      </c>
      <c r="E1562" t="s">
        <v>4402</v>
      </c>
      <c r="F1562" t="s">
        <v>4401</v>
      </c>
      <c r="G1562" t="s">
        <v>4393</v>
      </c>
      <c r="H1562" t="s">
        <v>4394</v>
      </c>
      <c r="I1562" t="str">
        <f t="shared" si="73"/>
        <v>Ústecký</v>
      </c>
      <c r="J1562" t="str">
        <f t="shared" si="74"/>
        <v>Ústecký</v>
      </c>
      <c r="K1562" t="str">
        <f t="shared" si="75"/>
        <v>Severozápad</v>
      </c>
    </row>
    <row r="1563" spans="1:11" x14ac:dyDescent="0.25">
      <c r="A1563">
        <v>542563</v>
      </c>
      <c r="B1563" t="s">
        <v>4229</v>
      </c>
      <c r="C1563">
        <v>2121</v>
      </c>
      <c r="D1563" t="s">
        <v>3518</v>
      </c>
      <c r="E1563" t="s">
        <v>3519</v>
      </c>
      <c r="F1563" t="s">
        <v>3518</v>
      </c>
      <c r="G1563" t="s">
        <v>3447</v>
      </c>
      <c r="H1563" t="s">
        <v>3448</v>
      </c>
      <c r="I1563" t="str">
        <f t="shared" si="73"/>
        <v>Středočeský</v>
      </c>
      <c r="J1563" t="str">
        <f t="shared" si="74"/>
        <v>Středočeský</v>
      </c>
      <c r="K1563" t="str">
        <f t="shared" si="75"/>
        <v>Střední Čechy</v>
      </c>
    </row>
    <row r="1564" spans="1:11" x14ac:dyDescent="0.25">
      <c r="A1564">
        <v>542571</v>
      </c>
      <c r="B1564" t="s">
        <v>4419</v>
      </c>
      <c r="C1564">
        <v>4207</v>
      </c>
      <c r="D1564" t="s">
        <v>4401</v>
      </c>
      <c r="E1564" t="s">
        <v>4402</v>
      </c>
      <c r="F1564" t="s">
        <v>4401</v>
      </c>
      <c r="G1564" t="s">
        <v>4393</v>
      </c>
      <c r="H1564" t="s">
        <v>4394</v>
      </c>
      <c r="I1564" t="str">
        <f t="shared" si="73"/>
        <v>Ústecký</v>
      </c>
      <c r="J1564" t="str">
        <f t="shared" si="74"/>
        <v>Ústecký</v>
      </c>
      <c r="K1564" t="str">
        <f t="shared" si="75"/>
        <v>Severozápad</v>
      </c>
    </row>
    <row r="1565" spans="1:11" x14ac:dyDescent="0.25">
      <c r="A1565">
        <v>542580</v>
      </c>
      <c r="B1565" t="s">
        <v>732</v>
      </c>
      <c r="C1565">
        <v>4207</v>
      </c>
      <c r="D1565" t="s">
        <v>4401</v>
      </c>
      <c r="E1565" t="s">
        <v>4402</v>
      </c>
      <c r="F1565" t="s">
        <v>4401</v>
      </c>
      <c r="G1565" t="s">
        <v>4393</v>
      </c>
      <c r="H1565" t="s">
        <v>4394</v>
      </c>
      <c r="I1565" t="str">
        <f t="shared" si="73"/>
        <v>Ústecký</v>
      </c>
      <c r="J1565" t="str">
        <f t="shared" si="74"/>
        <v>Ústecký</v>
      </c>
      <c r="K1565" t="str">
        <f t="shared" si="75"/>
        <v>Severozápad</v>
      </c>
    </row>
    <row r="1566" spans="1:11" x14ac:dyDescent="0.25">
      <c r="A1566">
        <v>542598</v>
      </c>
      <c r="B1566" t="s">
        <v>3919</v>
      </c>
      <c r="C1566">
        <v>2121</v>
      </c>
      <c r="D1566" t="s">
        <v>3518</v>
      </c>
      <c r="E1566" t="s">
        <v>3519</v>
      </c>
      <c r="F1566" t="s">
        <v>3518</v>
      </c>
      <c r="G1566" t="s">
        <v>3447</v>
      </c>
      <c r="H1566" t="s">
        <v>3448</v>
      </c>
      <c r="I1566" t="str">
        <f t="shared" si="73"/>
        <v>Středočeský</v>
      </c>
      <c r="J1566" t="str">
        <f t="shared" si="74"/>
        <v>Středočeský</v>
      </c>
      <c r="K1566" t="str">
        <f t="shared" si="75"/>
        <v>Střední Čechy</v>
      </c>
    </row>
    <row r="1567" spans="1:11" x14ac:dyDescent="0.25">
      <c r="A1567">
        <v>542601</v>
      </c>
      <c r="B1567" t="s">
        <v>4230</v>
      </c>
      <c r="C1567">
        <v>2121</v>
      </c>
      <c r="D1567" t="s">
        <v>3518</v>
      </c>
      <c r="E1567" t="s">
        <v>3519</v>
      </c>
      <c r="F1567" t="s">
        <v>3518</v>
      </c>
      <c r="G1567" t="s">
        <v>3447</v>
      </c>
      <c r="H1567" t="s">
        <v>3448</v>
      </c>
      <c r="I1567" t="str">
        <f t="shared" si="73"/>
        <v>Středočeský</v>
      </c>
      <c r="J1567" t="str">
        <f t="shared" si="74"/>
        <v>Středočeský</v>
      </c>
      <c r="K1567" t="str">
        <f t="shared" si="75"/>
        <v>Střední Čechy</v>
      </c>
    </row>
    <row r="1568" spans="1:11" x14ac:dyDescent="0.25">
      <c r="A1568">
        <v>542610</v>
      </c>
      <c r="B1568" t="s">
        <v>4231</v>
      </c>
      <c r="C1568">
        <v>2121</v>
      </c>
      <c r="D1568" t="s">
        <v>3518</v>
      </c>
      <c r="E1568" t="s">
        <v>3519</v>
      </c>
      <c r="F1568" t="s">
        <v>3518</v>
      </c>
      <c r="G1568" t="s">
        <v>3447</v>
      </c>
      <c r="H1568" t="s">
        <v>3448</v>
      </c>
      <c r="I1568" t="str">
        <f t="shared" si="73"/>
        <v>Středočeský</v>
      </c>
      <c r="J1568" t="str">
        <f t="shared" si="74"/>
        <v>Středočeský</v>
      </c>
      <c r="K1568" t="str">
        <f t="shared" si="75"/>
        <v>Střední Čechy</v>
      </c>
    </row>
    <row r="1569" spans="1:11" x14ac:dyDescent="0.25">
      <c r="A1569">
        <v>542628</v>
      </c>
      <c r="B1569" t="s">
        <v>1616</v>
      </c>
      <c r="C1569">
        <v>4207</v>
      </c>
      <c r="D1569" t="s">
        <v>4401</v>
      </c>
      <c r="E1569" t="s">
        <v>4402</v>
      </c>
      <c r="F1569" t="s">
        <v>4401</v>
      </c>
      <c r="G1569" t="s">
        <v>4393</v>
      </c>
      <c r="H1569" t="s">
        <v>4394</v>
      </c>
      <c r="I1569" t="str">
        <f t="shared" si="73"/>
        <v>Ústecký</v>
      </c>
      <c r="J1569" t="str">
        <f t="shared" si="74"/>
        <v>Ústecký</v>
      </c>
      <c r="K1569" t="str">
        <f t="shared" si="75"/>
        <v>Severozápad</v>
      </c>
    </row>
    <row r="1570" spans="1:11" x14ac:dyDescent="0.25">
      <c r="A1570">
        <v>542636</v>
      </c>
      <c r="B1570" t="s">
        <v>44</v>
      </c>
      <c r="C1570">
        <v>4207</v>
      </c>
      <c r="D1570" t="s">
        <v>4401</v>
      </c>
      <c r="E1570" t="s">
        <v>4402</v>
      </c>
      <c r="F1570" t="s">
        <v>4401</v>
      </c>
      <c r="G1570" t="s">
        <v>4393</v>
      </c>
      <c r="H1570" t="s">
        <v>4394</v>
      </c>
      <c r="I1570" t="str">
        <f t="shared" si="73"/>
        <v>Ústecký</v>
      </c>
      <c r="J1570" t="str">
        <f t="shared" si="74"/>
        <v>Ústecký</v>
      </c>
      <c r="K1570" t="str">
        <f t="shared" si="75"/>
        <v>Severozápad</v>
      </c>
    </row>
    <row r="1571" spans="1:11" x14ac:dyDescent="0.25">
      <c r="A1571">
        <v>542644</v>
      </c>
      <c r="B1571" t="s">
        <v>5246</v>
      </c>
      <c r="C1571">
        <v>7212</v>
      </c>
      <c r="D1571" t="s">
        <v>5230</v>
      </c>
      <c r="E1571" t="s">
        <v>5229</v>
      </c>
      <c r="F1571" t="s">
        <v>5230</v>
      </c>
      <c r="G1571" t="s">
        <v>5225</v>
      </c>
      <c r="H1571" t="s">
        <v>5226</v>
      </c>
      <c r="I1571" t="str">
        <f t="shared" si="73"/>
        <v>Zlínský</v>
      </c>
      <c r="J1571" t="str">
        <f t="shared" si="74"/>
        <v>Zlínský</v>
      </c>
      <c r="K1571" t="str">
        <f t="shared" si="75"/>
        <v>Střední Morava</v>
      </c>
    </row>
    <row r="1572" spans="1:11" x14ac:dyDescent="0.25">
      <c r="A1572">
        <v>542679</v>
      </c>
      <c r="B1572" t="s">
        <v>5247</v>
      </c>
      <c r="C1572">
        <v>7212</v>
      </c>
      <c r="D1572" t="s">
        <v>5230</v>
      </c>
      <c r="E1572" t="s">
        <v>5229</v>
      </c>
      <c r="F1572" t="s">
        <v>5230</v>
      </c>
      <c r="G1572" t="s">
        <v>5225</v>
      </c>
      <c r="H1572" t="s">
        <v>5226</v>
      </c>
      <c r="I1572" t="str">
        <f t="shared" si="73"/>
        <v>Zlínský</v>
      </c>
      <c r="J1572" t="str">
        <f t="shared" si="74"/>
        <v>Zlínský</v>
      </c>
      <c r="K1572" t="str">
        <f t="shared" si="75"/>
        <v>Střední Morava</v>
      </c>
    </row>
    <row r="1573" spans="1:11" x14ac:dyDescent="0.25">
      <c r="A1573">
        <v>542687</v>
      </c>
      <c r="B1573" t="s">
        <v>5248</v>
      </c>
      <c r="C1573">
        <v>7206</v>
      </c>
      <c r="D1573" t="s">
        <v>5242</v>
      </c>
      <c r="E1573" t="s">
        <v>5229</v>
      </c>
      <c r="F1573" t="s">
        <v>5230</v>
      </c>
      <c r="G1573" t="s">
        <v>5225</v>
      </c>
      <c r="H1573" t="s">
        <v>5226</v>
      </c>
      <c r="I1573" t="str">
        <f t="shared" si="73"/>
        <v>Zlínský</v>
      </c>
      <c r="J1573" t="str">
        <f t="shared" si="74"/>
        <v>Zlínský</v>
      </c>
      <c r="K1573" t="str">
        <f t="shared" si="75"/>
        <v>Střední Morava</v>
      </c>
    </row>
    <row r="1574" spans="1:11" x14ac:dyDescent="0.25">
      <c r="A1574">
        <v>542725</v>
      </c>
      <c r="B1574" t="s">
        <v>5249</v>
      </c>
      <c r="C1574">
        <v>7212</v>
      </c>
      <c r="D1574" t="s">
        <v>5230</v>
      </c>
      <c r="E1574" t="s">
        <v>5229</v>
      </c>
      <c r="F1574" t="s">
        <v>5230</v>
      </c>
      <c r="G1574" t="s">
        <v>5225</v>
      </c>
      <c r="H1574" t="s">
        <v>5226</v>
      </c>
      <c r="I1574" t="str">
        <f t="shared" si="73"/>
        <v>Zlínský</v>
      </c>
      <c r="J1574" t="str">
        <f t="shared" si="74"/>
        <v>Zlínský</v>
      </c>
      <c r="K1574" t="str">
        <f t="shared" si="75"/>
        <v>Střední Morava</v>
      </c>
    </row>
    <row r="1575" spans="1:11" x14ac:dyDescent="0.25">
      <c r="A1575">
        <v>542750</v>
      </c>
      <c r="B1575" t="s">
        <v>5250</v>
      </c>
      <c r="C1575">
        <v>7212</v>
      </c>
      <c r="D1575" t="s">
        <v>5230</v>
      </c>
      <c r="E1575" t="s">
        <v>5229</v>
      </c>
      <c r="F1575" t="s">
        <v>5230</v>
      </c>
      <c r="G1575" t="s">
        <v>5225</v>
      </c>
      <c r="H1575" t="s">
        <v>5226</v>
      </c>
      <c r="I1575" t="str">
        <f t="shared" si="73"/>
        <v>Zlínský</v>
      </c>
      <c r="J1575" t="str">
        <f t="shared" si="74"/>
        <v>Zlínský</v>
      </c>
      <c r="K1575" t="str">
        <f t="shared" si="75"/>
        <v>Střední Morava</v>
      </c>
    </row>
    <row r="1576" spans="1:11" x14ac:dyDescent="0.25">
      <c r="A1576">
        <v>542768</v>
      </c>
      <c r="B1576" t="s">
        <v>5251</v>
      </c>
      <c r="C1576">
        <v>7212</v>
      </c>
      <c r="D1576" t="s">
        <v>5230</v>
      </c>
      <c r="E1576" t="s">
        <v>5229</v>
      </c>
      <c r="F1576" t="s">
        <v>5230</v>
      </c>
      <c r="G1576" t="s">
        <v>5225</v>
      </c>
      <c r="H1576" t="s">
        <v>5226</v>
      </c>
      <c r="I1576" t="str">
        <f t="shared" si="73"/>
        <v>Zlínský</v>
      </c>
      <c r="J1576" t="str">
        <f t="shared" si="74"/>
        <v>Zlínský</v>
      </c>
      <c r="K1576" t="str">
        <f t="shared" si="75"/>
        <v>Střední Morava</v>
      </c>
    </row>
    <row r="1577" spans="1:11" x14ac:dyDescent="0.25">
      <c r="A1577">
        <v>542784</v>
      </c>
      <c r="B1577" t="s">
        <v>5252</v>
      </c>
      <c r="C1577">
        <v>7212</v>
      </c>
      <c r="D1577" t="s">
        <v>5230</v>
      </c>
      <c r="E1577" t="s">
        <v>5229</v>
      </c>
      <c r="F1577" t="s">
        <v>5230</v>
      </c>
      <c r="G1577" t="s">
        <v>5225</v>
      </c>
      <c r="H1577" t="s">
        <v>5226</v>
      </c>
      <c r="I1577" t="str">
        <f t="shared" si="73"/>
        <v>Zlínský</v>
      </c>
      <c r="J1577" t="str">
        <f t="shared" si="74"/>
        <v>Zlínský</v>
      </c>
      <c r="K1577" t="str">
        <f t="shared" si="75"/>
        <v>Střední Morava</v>
      </c>
    </row>
    <row r="1578" spans="1:11" x14ac:dyDescent="0.25">
      <c r="A1578">
        <v>542814</v>
      </c>
      <c r="B1578" t="s">
        <v>5253</v>
      </c>
      <c r="C1578">
        <v>7206</v>
      </c>
      <c r="D1578" t="s">
        <v>5242</v>
      </c>
      <c r="E1578" t="s">
        <v>5229</v>
      </c>
      <c r="F1578" t="s">
        <v>5230</v>
      </c>
      <c r="G1578" t="s">
        <v>5225</v>
      </c>
      <c r="H1578" t="s">
        <v>5226</v>
      </c>
      <c r="I1578" t="str">
        <f t="shared" si="73"/>
        <v>Zlínský</v>
      </c>
      <c r="J1578" t="str">
        <f t="shared" si="74"/>
        <v>Zlínský</v>
      </c>
      <c r="K1578" t="str">
        <f t="shared" si="75"/>
        <v>Střední Morava</v>
      </c>
    </row>
    <row r="1579" spans="1:11" x14ac:dyDescent="0.25">
      <c r="A1579">
        <v>542831</v>
      </c>
      <c r="B1579" t="s">
        <v>5254</v>
      </c>
      <c r="C1579">
        <v>7210</v>
      </c>
      <c r="D1579" t="s">
        <v>5228</v>
      </c>
      <c r="E1579" t="s">
        <v>5229</v>
      </c>
      <c r="F1579" t="s">
        <v>5230</v>
      </c>
      <c r="G1579" t="s">
        <v>5225</v>
      </c>
      <c r="H1579" t="s">
        <v>5226</v>
      </c>
      <c r="I1579" t="str">
        <f t="shared" si="73"/>
        <v>Zlínský</v>
      </c>
      <c r="J1579" t="str">
        <f t="shared" si="74"/>
        <v>Zlínský</v>
      </c>
      <c r="K1579" t="str">
        <f t="shared" si="75"/>
        <v>Střední Morava</v>
      </c>
    </row>
    <row r="1580" spans="1:11" x14ac:dyDescent="0.25">
      <c r="A1580">
        <v>542865</v>
      </c>
      <c r="B1580" t="s">
        <v>5255</v>
      </c>
      <c r="C1580">
        <v>7212</v>
      </c>
      <c r="D1580" t="s">
        <v>5230</v>
      </c>
      <c r="E1580" t="s">
        <v>5229</v>
      </c>
      <c r="F1580" t="s">
        <v>5230</v>
      </c>
      <c r="G1580" t="s">
        <v>5225</v>
      </c>
      <c r="H1580" t="s">
        <v>5226</v>
      </c>
      <c r="I1580" t="str">
        <f t="shared" si="73"/>
        <v>Zlínský</v>
      </c>
      <c r="J1580" t="str">
        <f t="shared" si="74"/>
        <v>Zlínský</v>
      </c>
      <c r="K1580" t="str">
        <f t="shared" si="75"/>
        <v>Střední Morava</v>
      </c>
    </row>
    <row r="1581" spans="1:11" x14ac:dyDescent="0.25">
      <c r="A1581">
        <v>542903</v>
      </c>
      <c r="B1581" t="s">
        <v>5256</v>
      </c>
      <c r="C1581">
        <v>7210</v>
      </c>
      <c r="D1581" t="s">
        <v>5228</v>
      </c>
      <c r="E1581" t="s">
        <v>5229</v>
      </c>
      <c r="F1581" t="s">
        <v>5230</v>
      </c>
      <c r="G1581" t="s">
        <v>5225</v>
      </c>
      <c r="H1581" t="s">
        <v>5226</v>
      </c>
      <c r="I1581" t="str">
        <f t="shared" si="73"/>
        <v>Zlínský</v>
      </c>
      <c r="J1581" t="str">
        <f t="shared" si="74"/>
        <v>Zlínský</v>
      </c>
      <c r="K1581" t="str">
        <f t="shared" si="75"/>
        <v>Střední Morava</v>
      </c>
    </row>
    <row r="1582" spans="1:11" x14ac:dyDescent="0.25">
      <c r="A1582">
        <v>542911</v>
      </c>
      <c r="B1582" t="s">
        <v>5257</v>
      </c>
      <c r="C1582">
        <v>7212</v>
      </c>
      <c r="D1582" t="s">
        <v>5230</v>
      </c>
      <c r="E1582" t="s">
        <v>5229</v>
      </c>
      <c r="F1582" t="s">
        <v>5230</v>
      </c>
      <c r="G1582" t="s">
        <v>5225</v>
      </c>
      <c r="H1582" t="s">
        <v>5226</v>
      </c>
      <c r="I1582" t="str">
        <f t="shared" si="73"/>
        <v>Zlínský</v>
      </c>
      <c r="J1582" t="str">
        <f t="shared" si="74"/>
        <v>Zlínský</v>
      </c>
      <c r="K1582" t="str">
        <f t="shared" si="75"/>
        <v>Střední Morava</v>
      </c>
    </row>
    <row r="1583" spans="1:11" x14ac:dyDescent="0.25">
      <c r="A1583">
        <v>542946</v>
      </c>
      <c r="B1583" t="s">
        <v>2156</v>
      </c>
      <c r="C1583">
        <v>7212</v>
      </c>
      <c r="D1583" t="s">
        <v>5230</v>
      </c>
      <c r="E1583" t="s">
        <v>5229</v>
      </c>
      <c r="F1583" t="s">
        <v>5230</v>
      </c>
      <c r="G1583" t="s">
        <v>5225</v>
      </c>
      <c r="H1583" t="s">
        <v>5226</v>
      </c>
      <c r="I1583" t="str">
        <f t="shared" si="73"/>
        <v>Zlínský</v>
      </c>
      <c r="J1583" t="str">
        <f t="shared" si="74"/>
        <v>Zlínský</v>
      </c>
      <c r="K1583" t="str">
        <f t="shared" si="75"/>
        <v>Střední Morava</v>
      </c>
    </row>
    <row r="1584" spans="1:11" x14ac:dyDescent="0.25">
      <c r="A1584">
        <v>542989</v>
      </c>
      <c r="B1584" t="s">
        <v>5258</v>
      </c>
      <c r="C1584">
        <v>7210</v>
      </c>
      <c r="D1584" t="s">
        <v>5228</v>
      </c>
      <c r="E1584" t="s">
        <v>5229</v>
      </c>
      <c r="F1584" t="s">
        <v>5230</v>
      </c>
      <c r="G1584" t="s">
        <v>5225</v>
      </c>
      <c r="H1584" t="s">
        <v>5226</v>
      </c>
      <c r="I1584" t="str">
        <f t="shared" si="73"/>
        <v>Zlínský</v>
      </c>
      <c r="J1584" t="str">
        <f t="shared" si="74"/>
        <v>Zlínský</v>
      </c>
      <c r="K1584" t="str">
        <f t="shared" si="75"/>
        <v>Střední Morava</v>
      </c>
    </row>
    <row r="1585" spans="1:11" x14ac:dyDescent="0.25">
      <c r="A1585">
        <v>542997</v>
      </c>
      <c r="B1585" t="s">
        <v>5259</v>
      </c>
      <c r="C1585">
        <v>7210</v>
      </c>
      <c r="D1585" t="s">
        <v>5228</v>
      </c>
      <c r="E1585" t="s">
        <v>5229</v>
      </c>
      <c r="F1585" t="s">
        <v>5230</v>
      </c>
      <c r="G1585" t="s">
        <v>5225</v>
      </c>
      <c r="H1585" t="s">
        <v>5226</v>
      </c>
      <c r="I1585" t="str">
        <f t="shared" si="73"/>
        <v>Zlínský</v>
      </c>
      <c r="J1585" t="str">
        <f t="shared" si="74"/>
        <v>Zlínský</v>
      </c>
      <c r="K1585" t="str">
        <f t="shared" si="75"/>
        <v>Střední Morava</v>
      </c>
    </row>
    <row r="1586" spans="1:11" x14ac:dyDescent="0.25">
      <c r="A1586">
        <v>543012</v>
      </c>
      <c r="B1586" t="s">
        <v>2323</v>
      </c>
      <c r="C1586">
        <v>4207</v>
      </c>
      <c r="D1586" t="s">
        <v>4401</v>
      </c>
      <c r="E1586" t="s">
        <v>4402</v>
      </c>
      <c r="F1586" t="s">
        <v>4401</v>
      </c>
      <c r="G1586" t="s">
        <v>4393</v>
      </c>
      <c r="H1586" t="s">
        <v>4394</v>
      </c>
      <c r="I1586" t="str">
        <f t="shared" si="73"/>
        <v>Ústecký</v>
      </c>
      <c r="J1586" t="str">
        <f t="shared" si="74"/>
        <v>Ústecký</v>
      </c>
      <c r="K1586" t="str">
        <f t="shared" si="75"/>
        <v>Severozápad</v>
      </c>
    </row>
    <row r="1587" spans="1:11" x14ac:dyDescent="0.25">
      <c r="A1587">
        <v>543021</v>
      </c>
      <c r="B1587" t="s">
        <v>5260</v>
      </c>
      <c r="C1587">
        <v>7210</v>
      </c>
      <c r="D1587" t="s">
        <v>5228</v>
      </c>
      <c r="E1587" t="s">
        <v>5229</v>
      </c>
      <c r="F1587" t="s">
        <v>5230</v>
      </c>
      <c r="G1587" t="s">
        <v>5225</v>
      </c>
      <c r="H1587" t="s">
        <v>5226</v>
      </c>
      <c r="I1587" t="str">
        <f t="shared" si="73"/>
        <v>Zlínský</v>
      </c>
      <c r="J1587" t="str">
        <f t="shared" si="74"/>
        <v>Zlínský</v>
      </c>
      <c r="K1587" t="str">
        <f t="shared" si="75"/>
        <v>Střední Morava</v>
      </c>
    </row>
    <row r="1588" spans="1:11" x14ac:dyDescent="0.25">
      <c r="A1588">
        <v>543098</v>
      </c>
      <c r="B1588" t="s">
        <v>5261</v>
      </c>
      <c r="C1588">
        <v>7212</v>
      </c>
      <c r="D1588" t="s">
        <v>5230</v>
      </c>
      <c r="E1588" t="s">
        <v>5229</v>
      </c>
      <c r="F1588" t="s">
        <v>5230</v>
      </c>
      <c r="G1588" t="s">
        <v>5225</v>
      </c>
      <c r="H1588" t="s">
        <v>5226</v>
      </c>
      <c r="I1588" t="str">
        <f t="shared" si="73"/>
        <v>Zlínský</v>
      </c>
      <c r="J1588" t="str">
        <f t="shared" si="74"/>
        <v>Zlínský</v>
      </c>
      <c r="K1588" t="str">
        <f t="shared" si="75"/>
        <v>Střední Morava</v>
      </c>
    </row>
    <row r="1589" spans="1:11" x14ac:dyDescent="0.25">
      <c r="A1589">
        <v>543128</v>
      </c>
      <c r="B1589" t="s">
        <v>3852</v>
      </c>
      <c r="C1589">
        <v>4216</v>
      </c>
      <c r="D1589" t="s">
        <v>4405</v>
      </c>
      <c r="E1589" t="s">
        <v>4402</v>
      </c>
      <c r="F1589" t="s">
        <v>4401</v>
      </c>
      <c r="G1589" t="s">
        <v>4393</v>
      </c>
      <c r="H1589" t="s">
        <v>4394</v>
      </c>
      <c r="I1589" t="str">
        <f t="shared" si="73"/>
        <v>Ústecký</v>
      </c>
      <c r="J1589" t="str">
        <f t="shared" si="74"/>
        <v>Ústecký</v>
      </c>
      <c r="K1589" t="str">
        <f t="shared" si="75"/>
        <v>Severozápad</v>
      </c>
    </row>
    <row r="1590" spans="1:11" x14ac:dyDescent="0.25">
      <c r="A1590">
        <v>543543</v>
      </c>
      <c r="B1590" t="s">
        <v>2445</v>
      </c>
      <c r="C1590">
        <v>7108</v>
      </c>
      <c r="D1590" t="s">
        <v>2325</v>
      </c>
      <c r="E1590" t="s">
        <v>2326</v>
      </c>
      <c r="F1590" t="s">
        <v>2325</v>
      </c>
      <c r="G1590" t="s">
        <v>2277</v>
      </c>
      <c r="H1590" t="s">
        <v>2278</v>
      </c>
      <c r="I1590" t="str">
        <f t="shared" si="73"/>
        <v>Olomoucký</v>
      </c>
      <c r="J1590" t="str">
        <f t="shared" si="74"/>
        <v>Olomoucký</v>
      </c>
      <c r="K1590" t="str">
        <f t="shared" si="75"/>
        <v>Střední Morava</v>
      </c>
    </row>
    <row r="1591" spans="1:11" x14ac:dyDescent="0.25">
      <c r="A1591">
        <v>544248</v>
      </c>
      <c r="B1591" t="s">
        <v>4232</v>
      </c>
      <c r="C1591">
        <v>2121</v>
      </c>
      <c r="D1591" t="s">
        <v>3518</v>
      </c>
      <c r="E1591" t="s">
        <v>3519</v>
      </c>
      <c r="F1591" t="s">
        <v>3518</v>
      </c>
      <c r="G1591" t="s">
        <v>3447</v>
      </c>
      <c r="H1591" t="s">
        <v>3448</v>
      </c>
      <c r="I1591" t="str">
        <f t="shared" si="73"/>
        <v>Středočeský</v>
      </c>
      <c r="J1591" t="str">
        <f t="shared" si="74"/>
        <v>Středočeský</v>
      </c>
      <c r="K1591" t="str">
        <f t="shared" si="75"/>
        <v>Střední Čechy</v>
      </c>
    </row>
    <row r="1592" spans="1:11" x14ac:dyDescent="0.25">
      <c r="A1592">
        <v>544256</v>
      </c>
      <c r="B1592" t="s">
        <v>46</v>
      </c>
      <c r="C1592">
        <v>3102</v>
      </c>
      <c r="D1592" t="s">
        <v>46</v>
      </c>
      <c r="E1592" t="s">
        <v>47</v>
      </c>
      <c r="F1592" t="s">
        <v>46</v>
      </c>
      <c r="G1592" t="s">
        <v>11</v>
      </c>
      <c r="H1592" t="s">
        <v>12</v>
      </c>
      <c r="I1592" t="str">
        <f t="shared" si="73"/>
        <v>Jihočeský</v>
      </c>
      <c r="J1592" t="str">
        <f t="shared" si="74"/>
        <v>Jihočeský</v>
      </c>
      <c r="K1592" t="str">
        <f t="shared" si="75"/>
        <v>Jihozápad</v>
      </c>
    </row>
    <row r="1593" spans="1:11" x14ac:dyDescent="0.25">
      <c r="A1593">
        <v>544264</v>
      </c>
      <c r="B1593" t="s">
        <v>5262</v>
      </c>
      <c r="C1593">
        <v>7212</v>
      </c>
      <c r="D1593" t="s">
        <v>5230</v>
      </c>
      <c r="E1593" t="s">
        <v>5229</v>
      </c>
      <c r="F1593" t="s">
        <v>5230</v>
      </c>
      <c r="G1593" t="s">
        <v>5225</v>
      </c>
      <c r="H1593" t="s">
        <v>5226</v>
      </c>
      <c r="I1593" t="str">
        <f t="shared" si="73"/>
        <v>Zlínský</v>
      </c>
      <c r="J1593" t="str">
        <f t="shared" si="74"/>
        <v>Zlínský</v>
      </c>
      <c r="K1593" t="str">
        <f t="shared" si="75"/>
        <v>Střední Morava</v>
      </c>
    </row>
    <row r="1594" spans="1:11" x14ac:dyDescent="0.25">
      <c r="A1594">
        <v>544272</v>
      </c>
      <c r="B1594" t="s">
        <v>172</v>
      </c>
      <c r="C1594">
        <v>3102</v>
      </c>
      <c r="D1594" t="s">
        <v>46</v>
      </c>
      <c r="E1594" t="s">
        <v>47</v>
      </c>
      <c r="F1594" t="s">
        <v>46</v>
      </c>
      <c r="G1594" t="s">
        <v>11</v>
      </c>
      <c r="H1594" t="s">
        <v>12</v>
      </c>
      <c r="I1594" t="str">
        <f t="shared" si="73"/>
        <v>Jihočeský</v>
      </c>
      <c r="J1594" t="str">
        <f t="shared" si="74"/>
        <v>Jihočeský</v>
      </c>
      <c r="K1594" t="str">
        <f t="shared" si="75"/>
        <v>Jihozápad</v>
      </c>
    </row>
    <row r="1595" spans="1:11" x14ac:dyDescent="0.25">
      <c r="A1595">
        <v>544281</v>
      </c>
      <c r="B1595" t="s">
        <v>173</v>
      </c>
      <c r="C1595">
        <v>3113</v>
      </c>
      <c r="D1595" t="s">
        <v>70</v>
      </c>
      <c r="E1595" t="s">
        <v>47</v>
      </c>
      <c r="F1595" t="s">
        <v>46</v>
      </c>
      <c r="G1595" t="s">
        <v>11</v>
      </c>
      <c r="H1595" t="s">
        <v>12</v>
      </c>
      <c r="I1595" t="str">
        <f t="shared" si="73"/>
        <v>Jihočeský</v>
      </c>
      <c r="J1595" t="str">
        <f t="shared" si="74"/>
        <v>Jihočeský</v>
      </c>
      <c r="K1595" t="str">
        <f t="shared" si="75"/>
        <v>Jihozápad</v>
      </c>
    </row>
    <row r="1596" spans="1:11" x14ac:dyDescent="0.25">
      <c r="A1596">
        <v>544299</v>
      </c>
      <c r="B1596" t="s">
        <v>174</v>
      </c>
      <c r="C1596">
        <v>3102</v>
      </c>
      <c r="D1596" t="s">
        <v>46</v>
      </c>
      <c r="E1596" t="s">
        <v>47</v>
      </c>
      <c r="F1596" t="s">
        <v>46</v>
      </c>
      <c r="G1596" t="s">
        <v>11</v>
      </c>
      <c r="H1596" t="s">
        <v>12</v>
      </c>
      <c r="I1596" t="str">
        <f t="shared" si="73"/>
        <v>Jihočeský</v>
      </c>
      <c r="J1596" t="str">
        <f t="shared" si="74"/>
        <v>Jihočeský</v>
      </c>
      <c r="K1596" t="str">
        <f t="shared" si="75"/>
        <v>Jihozápad</v>
      </c>
    </row>
    <row r="1597" spans="1:11" x14ac:dyDescent="0.25">
      <c r="A1597">
        <v>544302</v>
      </c>
      <c r="B1597" t="s">
        <v>5263</v>
      </c>
      <c r="C1597">
        <v>7210</v>
      </c>
      <c r="D1597" t="s">
        <v>5228</v>
      </c>
      <c r="E1597" t="s">
        <v>5229</v>
      </c>
      <c r="F1597" t="s">
        <v>5230</v>
      </c>
      <c r="G1597" t="s">
        <v>5225</v>
      </c>
      <c r="H1597" t="s">
        <v>5226</v>
      </c>
      <c r="I1597" t="str">
        <f t="shared" si="73"/>
        <v>Zlínský</v>
      </c>
      <c r="J1597" t="str">
        <f t="shared" si="74"/>
        <v>Zlínský</v>
      </c>
      <c r="K1597" t="str">
        <f t="shared" si="75"/>
        <v>Střední Morava</v>
      </c>
    </row>
    <row r="1598" spans="1:11" x14ac:dyDescent="0.25">
      <c r="A1598">
        <v>544329</v>
      </c>
      <c r="B1598" t="s">
        <v>175</v>
      </c>
      <c r="C1598">
        <v>3102</v>
      </c>
      <c r="D1598" t="s">
        <v>46</v>
      </c>
      <c r="E1598" t="s">
        <v>47</v>
      </c>
      <c r="F1598" t="s">
        <v>46</v>
      </c>
      <c r="G1598" t="s">
        <v>11</v>
      </c>
      <c r="H1598" t="s">
        <v>12</v>
      </c>
      <c r="I1598" t="str">
        <f t="shared" si="73"/>
        <v>Jihočeský</v>
      </c>
      <c r="J1598" t="str">
        <f t="shared" si="74"/>
        <v>Jihočeský</v>
      </c>
      <c r="K1598" t="str">
        <f t="shared" si="75"/>
        <v>Jihozápad</v>
      </c>
    </row>
    <row r="1599" spans="1:11" x14ac:dyDescent="0.25">
      <c r="A1599">
        <v>544337</v>
      </c>
      <c r="B1599" t="s">
        <v>1810</v>
      </c>
      <c r="C1599">
        <v>5101</v>
      </c>
      <c r="D1599" t="s">
        <v>1792</v>
      </c>
      <c r="E1599" t="s">
        <v>1793</v>
      </c>
      <c r="F1599" t="s">
        <v>1792</v>
      </c>
      <c r="G1599" t="s">
        <v>1794</v>
      </c>
      <c r="H1599" t="s">
        <v>1795</v>
      </c>
      <c r="I1599" t="str">
        <f t="shared" si="73"/>
        <v>Liberecký</v>
      </c>
      <c r="J1599" t="str">
        <f t="shared" si="74"/>
        <v>Liberecký</v>
      </c>
      <c r="K1599" t="str">
        <f t="shared" si="75"/>
        <v>Severovýchod</v>
      </c>
    </row>
    <row r="1600" spans="1:11" x14ac:dyDescent="0.25">
      <c r="A1600">
        <v>544345</v>
      </c>
      <c r="B1600" t="s">
        <v>1811</v>
      </c>
      <c r="C1600">
        <v>5105</v>
      </c>
      <c r="D1600" t="s">
        <v>1807</v>
      </c>
      <c r="E1600" t="s">
        <v>1806</v>
      </c>
      <c r="F1600" t="s">
        <v>1807</v>
      </c>
      <c r="G1600" t="s">
        <v>1794</v>
      </c>
      <c r="H1600" t="s">
        <v>1795</v>
      </c>
      <c r="I1600" t="str">
        <f t="shared" si="73"/>
        <v>Liberecký</v>
      </c>
      <c r="J1600" t="str">
        <f t="shared" si="74"/>
        <v>Liberecký</v>
      </c>
      <c r="K1600" t="str">
        <f t="shared" si="75"/>
        <v>Severovýchod</v>
      </c>
    </row>
    <row r="1601" spans="1:11" x14ac:dyDescent="0.25">
      <c r="A1601">
        <v>544353</v>
      </c>
      <c r="B1601" t="s">
        <v>1624</v>
      </c>
      <c r="C1601">
        <v>5102</v>
      </c>
      <c r="D1601" t="s">
        <v>1805</v>
      </c>
      <c r="E1601" t="s">
        <v>1806</v>
      </c>
      <c r="F1601" t="s">
        <v>1807</v>
      </c>
      <c r="G1601" t="s">
        <v>1794</v>
      </c>
      <c r="H1601" t="s">
        <v>1795</v>
      </c>
      <c r="I1601" t="str">
        <f t="shared" si="73"/>
        <v>Liberecký</v>
      </c>
      <c r="J1601" t="str">
        <f t="shared" si="74"/>
        <v>Liberecký</v>
      </c>
      <c r="K1601" t="str">
        <f t="shared" si="75"/>
        <v>Severovýchod</v>
      </c>
    </row>
    <row r="1602" spans="1:11" x14ac:dyDescent="0.25">
      <c r="A1602">
        <v>544361</v>
      </c>
      <c r="B1602" t="s">
        <v>176</v>
      </c>
      <c r="C1602">
        <v>3102</v>
      </c>
      <c r="D1602" t="s">
        <v>46</v>
      </c>
      <c r="E1602" t="s">
        <v>47</v>
      </c>
      <c r="F1602" t="s">
        <v>46</v>
      </c>
      <c r="G1602" t="s">
        <v>11</v>
      </c>
      <c r="H1602" t="s">
        <v>12</v>
      </c>
      <c r="I1602" t="str">
        <f t="shared" si="73"/>
        <v>Jihočeský</v>
      </c>
      <c r="J1602" t="str">
        <f t="shared" si="74"/>
        <v>Jihočeský</v>
      </c>
      <c r="K1602" t="str">
        <f t="shared" si="75"/>
        <v>Jihozápad</v>
      </c>
    </row>
    <row r="1603" spans="1:11" x14ac:dyDescent="0.25">
      <c r="A1603">
        <v>544370</v>
      </c>
      <c r="B1603" t="s">
        <v>5264</v>
      </c>
      <c r="C1603">
        <v>7212</v>
      </c>
      <c r="D1603" t="s">
        <v>5230</v>
      </c>
      <c r="E1603" t="s">
        <v>5229</v>
      </c>
      <c r="F1603" t="s">
        <v>5230</v>
      </c>
      <c r="G1603" t="s">
        <v>5225</v>
      </c>
      <c r="H1603" t="s">
        <v>5226</v>
      </c>
      <c r="I1603" t="str">
        <f t="shared" si="73"/>
        <v>Zlínský</v>
      </c>
      <c r="J1603" t="str">
        <f t="shared" si="74"/>
        <v>Zlínský</v>
      </c>
      <c r="K1603" t="str">
        <f t="shared" si="75"/>
        <v>Střední Morava</v>
      </c>
    </row>
    <row r="1604" spans="1:11" x14ac:dyDescent="0.25">
      <c r="A1604">
        <v>544388</v>
      </c>
      <c r="B1604" t="s">
        <v>177</v>
      </c>
      <c r="C1604">
        <v>3115</v>
      </c>
      <c r="D1604" t="s">
        <v>80</v>
      </c>
      <c r="E1604" t="s">
        <v>47</v>
      </c>
      <c r="F1604" t="s">
        <v>46</v>
      </c>
      <c r="G1604" t="s">
        <v>11</v>
      </c>
      <c r="H1604" t="s">
        <v>12</v>
      </c>
      <c r="I1604" t="str">
        <f t="shared" ref="I1604:I1667" si="76">LEFT(H1604, FIND(" ", H1604 &amp; " ") - 1)</f>
        <v>Jihočeský</v>
      </c>
      <c r="J1604" t="str">
        <f t="shared" ref="J1604:J1667" si="77">IF(LEFT(H1604,4)="Kraj", MID(H1604, FIND(" ", H1604)+1, LEN(H1604) - FIND(" ", H1604)), LEFT(H1604, FIND(" ", H1604 &amp; " ") - 1))</f>
        <v>Jihočeský</v>
      </c>
      <c r="K1604" t="str">
        <f t="shared" ref="K1604:K1667" si="78">_xlfn.XLOOKUP(H1604,$N$33:$N$46,$M$33:$M$46)</f>
        <v>Jihozápad</v>
      </c>
    </row>
    <row r="1605" spans="1:11" x14ac:dyDescent="0.25">
      <c r="A1605">
        <v>544396</v>
      </c>
      <c r="B1605" t="s">
        <v>5265</v>
      </c>
      <c r="C1605">
        <v>7212</v>
      </c>
      <c r="D1605" t="s">
        <v>5230</v>
      </c>
      <c r="E1605" t="s">
        <v>5229</v>
      </c>
      <c r="F1605" t="s">
        <v>5230</v>
      </c>
      <c r="G1605" t="s">
        <v>5225</v>
      </c>
      <c r="H1605" t="s">
        <v>5226</v>
      </c>
      <c r="I1605" t="str">
        <f t="shared" si="76"/>
        <v>Zlínský</v>
      </c>
      <c r="J1605" t="str">
        <f t="shared" si="77"/>
        <v>Zlínský</v>
      </c>
      <c r="K1605" t="str">
        <f t="shared" si="78"/>
        <v>Střední Morava</v>
      </c>
    </row>
    <row r="1606" spans="1:11" x14ac:dyDescent="0.25">
      <c r="A1606">
        <v>544400</v>
      </c>
      <c r="B1606" t="s">
        <v>178</v>
      </c>
      <c r="C1606">
        <v>3102</v>
      </c>
      <c r="D1606" t="s">
        <v>46</v>
      </c>
      <c r="E1606" t="s">
        <v>47</v>
      </c>
      <c r="F1606" t="s">
        <v>46</v>
      </c>
      <c r="G1606" t="s">
        <v>11</v>
      </c>
      <c r="H1606" t="s">
        <v>12</v>
      </c>
      <c r="I1606" t="str">
        <f t="shared" si="76"/>
        <v>Jihočeský</v>
      </c>
      <c r="J1606" t="str">
        <f t="shared" si="77"/>
        <v>Jihočeský</v>
      </c>
      <c r="K1606" t="str">
        <f t="shared" si="78"/>
        <v>Jihozápad</v>
      </c>
    </row>
    <row r="1607" spans="1:11" x14ac:dyDescent="0.25">
      <c r="A1607">
        <v>544418</v>
      </c>
      <c r="B1607" t="s">
        <v>2460</v>
      </c>
      <c r="C1607">
        <v>7210</v>
      </c>
      <c r="D1607" t="s">
        <v>5228</v>
      </c>
      <c r="E1607" t="s">
        <v>5229</v>
      </c>
      <c r="F1607" t="s">
        <v>5230</v>
      </c>
      <c r="G1607" t="s">
        <v>5225</v>
      </c>
      <c r="H1607" t="s">
        <v>5226</v>
      </c>
      <c r="I1607" t="str">
        <f t="shared" si="76"/>
        <v>Zlínský</v>
      </c>
      <c r="J1607" t="str">
        <f t="shared" si="77"/>
        <v>Zlínský</v>
      </c>
      <c r="K1607" t="str">
        <f t="shared" si="78"/>
        <v>Střední Morava</v>
      </c>
    </row>
    <row r="1608" spans="1:11" x14ac:dyDescent="0.25">
      <c r="A1608">
        <v>544426</v>
      </c>
      <c r="B1608" t="s">
        <v>179</v>
      </c>
      <c r="C1608">
        <v>3102</v>
      </c>
      <c r="D1608" t="s">
        <v>46</v>
      </c>
      <c r="E1608" t="s">
        <v>47</v>
      </c>
      <c r="F1608" t="s">
        <v>46</v>
      </c>
      <c r="G1608" t="s">
        <v>11</v>
      </c>
      <c r="H1608" t="s">
        <v>12</v>
      </c>
      <c r="I1608" t="str">
        <f t="shared" si="76"/>
        <v>Jihočeský</v>
      </c>
      <c r="J1608" t="str">
        <f t="shared" si="77"/>
        <v>Jihočeský</v>
      </c>
      <c r="K1608" t="str">
        <f t="shared" si="78"/>
        <v>Jihozápad</v>
      </c>
    </row>
    <row r="1609" spans="1:11" x14ac:dyDescent="0.25">
      <c r="A1609">
        <v>544434</v>
      </c>
      <c r="B1609" t="s">
        <v>4203</v>
      </c>
      <c r="C1609">
        <v>7212</v>
      </c>
      <c r="D1609" t="s">
        <v>5230</v>
      </c>
      <c r="E1609" t="s">
        <v>5229</v>
      </c>
      <c r="F1609" t="s">
        <v>5230</v>
      </c>
      <c r="G1609" t="s">
        <v>5225</v>
      </c>
      <c r="H1609" t="s">
        <v>5226</v>
      </c>
      <c r="I1609" t="str">
        <f t="shared" si="76"/>
        <v>Zlínský</v>
      </c>
      <c r="J1609" t="str">
        <f t="shared" si="77"/>
        <v>Zlínský</v>
      </c>
      <c r="K1609" t="str">
        <f t="shared" si="78"/>
        <v>Střední Morava</v>
      </c>
    </row>
    <row r="1610" spans="1:11" x14ac:dyDescent="0.25">
      <c r="A1610">
        <v>544442</v>
      </c>
      <c r="B1610" t="s">
        <v>180</v>
      </c>
      <c r="C1610">
        <v>3102</v>
      </c>
      <c r="D1610" t="s">
        <v>46</v>
      </c>
      <c r="E1610" t="s">
        <v>47</v>
      </c>
      <c r="F1610" t="s">
        <v>46</v>
      </c>
      <c r="G1610" t="s">
        <v>11</v>
      </c>
      <c r="H1610" t="s">
        <v>12</v>
      </c>
      <c r="I1610" t="str">
        <f t="shared" si="76"/>
        <v>Jihočeský</v>
      </c>
      <c r="J1610" t="str">
        <f t="shared" si="77"/>
        <v>Jihočeský</v>
      </c>
      <c r="K1610" t="str">
        <f t="shared" si="78"/>
        <v>Jihozápad</v>
      </c>
    </row>
    <row r="1611" spans="1:11" x14ac:dyDescent="0.25">
      <c r="A1611">
        <v>544451</v>
      </c>
      <c r="B1611" t="s">
        <v>181</v>
      </c>
      <c r="C1611">
        <v>3102</v>
      </c>
      <c r="D1611" t="s">
        <v>46</v>
      </c>
      <c r="E1611" t="s">
        <v>47</v>
      </c>
      <c r="F1611" t="s">
        <v>46</v>
      </c>
      <c r="G1611" t="s">
        <v>11</v>
      </c>
      <c r="H1611" t="s">
        <v>12</v>
      </c>
      <c r="I1611" t="str">
        <f t="shared" si="76"/>
        <v>Jihočeský</v>
      </c>
      <c r="J1611" t="str">
        <f t="shared" si="77"/>
        <v>Jihočeský</v>
      </c>
      <c r="K1611" t="str">
        <f t="shared" si="78"/>
        <v>Jihozápad</v>
      </c>
    </row>
    <row r="1612" spans="1:11" x14ac:dyDescent="0.25">
      <c r="A1612">
        <v>544469</v>
      </c>
      <c r="B1612" t="s">
        <v>5266</v>
      </c>
      <c r="C1612">
        <v>7212</v>
      </c>
      <c r="D1612" t="s">
        <v>5230</v>
      </c>
      <c r="E1612" t="s">
        <v>5229</v>
      </c>
      <c r="F1612" t="s">
        <v>5230</v>
      </c>
      <c r="G1612" t="s">
        <v>5225</v>
      </c>
      <c r="H1612" t="s">
        <v>5226</v>
      </c>
      <c r="I1612" t="str">
        <f t="shared" si="76"/>
        <v>Zlínský</v>
      </c>
      <c r="J1612" t="str">
        <f t="shared" si="77"/>
        <v>Zlínský</v>
      </c>
      <c r="K1612" t="str">
        <f t="shared" si="78"/>
        <v>Střední Morava</v>
      </c>
    </row>
    <row r="1613" spans="1:11" x14ac:dyDescent="0.25">
      <c r="A1613">
        <v>544477</v>
      </c>
      <c r="B1613" t="s">
        <v>1812</v>
      </c>
      <c r="C1613">
        <v>5105</v>
      </c>
      <c r="D1613" t="s">
        <v>1807</v>
      </c>
      <c r="E1613" t="s">
        <v>1806</v>
      </c>
      <c r="F1613" t="s">
        <v>1807</v>
      </c>
      <c r="G1613" t="s">
        <v>1794</v>
      </c>
      <c r="H1613" t="s">
        <v>1795</v>
      </c>
      <c r="I1613" t="str">
        <f t="shared" si="76"/>
        <v>Liberecký</v>
      </c>
      <c r="J1613" t="str">
        <f t="shared" si="77"/>
        <v>Liberecký</v>
      </c>
      <c r="K1613" t="str">
        <f t="shared" si="78"/>
        <v>Severovýchod</v>
      </c>
    </row>
    <row r="1614" spans="1:11" x14ac:dyDescent="0.25">
      <c r="A1614">
        <v>544485</v>
      </c>
      <c r="B1614" t="s">
        <v>182</v>
      </c>
      <c r="C1614">
        <v>3102</v>
      </c>
      <c r="D1614" t="s">
        <v>46</v>
      </c>
      <c r="E1614" t="s">
        <v>47</v>
      </c>
      <c r="F1614" t="s">
        <v>46</v>
      </c>
      <c r="G1614" t="s">
        <v>11</v>
      </c>
      <c r="H1614" t="s">
        <v>12</v>
      </c>
      <c r="I1614" t="str">
        <f t="shared" si="76"/>
        <v>Jihočeský</v>
      </c>
      <c r="J1614" t="str">
        <f t="shared" si="77"/>
        <v>Jihočeský</v>
      </c>
      <c r="K1614" t="str">
        <f t="shared" si="78"/>
        <v>Jihozápad</v>
      </c>
    </row>
    <row r="1615" spans="1:11" x14ac:dyDescent="0.25">
      <c r="A1615">
        <v>544493</v>
      </c>
      <c r="B1615" t="s">
        <v>183</v>
      </c>
      <c r="C1615">
        <v>3102</v>
      </c>
      <c r="D1615" t="s">
        <v>46</v>
      </c>
      <c r="E1615" t="s">
        <v>47</v>
      </c>
      <c r="F1615" t="s">
        <v>46</v>
      </c>
      <c r="G1615" t="s">
        <v>11</v>
      </c>
      <c r="H1615" t="s">
        <v>12</v>
      </c>
      <c r="I1615" t="str">
        <f t="shared" si="76"/>
        <v>Jihočeský</v>
      </c>
      <c r="J1615" t="str">
        <f t="shared" si="77"/>
        <v>Jihočeský</v>
      </c>
      <c r="K1615" t="str">
        <f t="shared" si="78"/>
        <v>Jihozápad</v>
      </c>
    </row>
    <row r="1616" spans="1:11" x14ac:dyDescent="0.25">
      <c r="A1616">
        <v>544507</v>
      </c>
      <c r="B1616" t="s">
        <v>5267</v>
      </c>
      <c r="C1616">
        <v>7210</v>
      </c>
      <c r="D1616" t="s">
        <v>5228</v>
      </c>
      <c r="E1616" t="s">
        <v>5229</v>
      </c>
      <c r="F1616" t="s">
        <v>5230</v>
      </c>
      <c r="G1616" t="s">
        <v>5225</v>
      </c>
      <c r="H1616" t="s">
        <v>5226</v>
      </c>
      <c r="I1616" t="str">
        <f t="shared" si="76"/>
        <v>Zlínský</v>
      </c>
      <c r="J1616" t="str">
        <f t="shared" si="77"/>
        <v>Zlínský</v>
      </c>
      <c r="K1616" t="str">
        <f t="shared" si="78"/>
        <v>Střední Morava</v>
      </c>
    </row>
    <row r="1617" spans="1:11" x14ac:dyDescent="0.25">
      <c r="A1617">
        <v>544515</v>
      </c>
      <c r="B1617" t="s">
        <v>184</v>
      </c>
      <c r="C1617">
        <v>3113</v>
      </c>
      <c r="D1617" t="s">
        <v>70</v>
      </c>
      <c r="E1617" t="s">
        <v>47</v>
      </c>
      <c r="F1617" t="s">
        <v>46</v>
      </c>
      <c r="G1617" t="s">
        <v>11</v>
      </c>
      <c r="H1617" t="s">
        <v>12</v>
      </c>
      <c r="I1617" t="str">
        <f t="shared" si="76"/>
        <v>Jihočeský</v>
      </c>
      <c r="J1617" t="str">
        <f t="shared" si="77"/>
        <v>Jihočeský</v>
      </c>
      <c r="K1617" t="str">
        <f t="shared" si="78"/>
        <v>Jihozápad</v>
      </c>
    </row>
    <row r="1618" spans="1:11" x14ac:dyDescent="0.25">
      <c r="A1618">
        <v>544523</v>
      </c>
      <c r="B1618" t="s">
        <v>185</v>
      </c>
      <c r="C1618">
        <v>3102</v>
      </c>
      <c r="D1618" t="s">
        <v>46</v>
      </c>
      <c r="E1618" t="s">
        <v>47</v>
      </c>
      <c r="F1618" t="s">
        <v>46</v>
      </c>
      <c r="G1618" t="s">
        <v>11</v>
      </c>
      <c r="H1618" t="s">
        <v>12</v>
      </c>
      <c r="I1618" t="str">
        <f t="shared" si="76"/>
        <v>Jihočeský</v>
      </c>
      <c r="J1618" t="str">
        <f t="shared" si="77"/>
        <v>Jihočeský</v>
      </c>
      <c r="K1618" t="str">
        <f t="shared" si="78"/>
        <v>Jihozápad</v>
      </c>
    </row>
    <row r="1619" spans="1:11" x14ac:dyDescent="0.25">
      <c r="A1619">
        <v>544531</v>
      </c>
      <c r="B1619" t="s">
        <v>1813</v>
      </c>
      <c r="C1619">
        <v>5109</v>
      </c>
      <c r="D1619" t="s">
        <v>1814</v>
      </c>
      <c r="E1619" t="s">
        <v>1806</v>
      </c>
      <c r="F1619" t="s">
        <v>1807</v>
      </c>
      <c r="G1619" t="s">
        <v>1794</v>
      </c>
      <c r="H1619" t="s">
        <v>1795</v>
      </c>
      <c r="I1619" t="str">
        <f t="shared" si="76"/>
        <v>Liberecký</v>
      </c>
      <c r="J1619" t="str">
        <f t="shared" si="77"/>
        <v>Liberecký</v>
      </c>
      <c r="K1619" t="str">
        <f t="shared" si="78"/>
        <v>Severovýchod</v>
      </c>
    </row>
    <row r="1620" spans="1:11" x14ac:dyDescent="0.25">
      <c r="A1620">
        <v>544540</v>
      </c>
      <c r="B1620" t="s">
        <v>186</v>
      </c>
      <c r="C1620">
        <v>3113</v>
      </c>
      <c r="D1620" t="s">
        <v>70</v>
      </c>
      <c r="E1620" t="s">
        <v>47</v>
      </c>
      <c r="F1620" t="s">
        <v>46</v>
      </c>
      <c r="G1620" t="s">
        <v>11</v>
      </c>
      <c r="H1620" t="s">
        <v>12</v>
      </c>
      <c r="I1620" t="str">
        <f t="shared" si="76"/>
        <v>Jihočeský</v>
      </c>
      <c r="J1620" t="str">
        <f t="shared" si="77"/>
        <v>Jihočeský</v>
      </c>
      <c r="K1620" t="str">
        <f t="shared" si="78"/>
        <v>Jihozápad</v>
      </c>
    </row>
    <row r="1621" spans="1:11" x14ac:dyDescent="0.25">
      <c r="A1621">
        <v>544558</v>
      </c>
      <c r="B1621" t="s">
        <v>187</v>
      </c>
      <c r="C1621">
        <v>3102</v>
      </c>
      <c r="D1621" t="s">
        <v>46</v>
      </c>
      <c r="E1621" t="s">
        <v>47</v>
      </c>
      <c r="F1621" t="s">
        <v>46</v>
      </c>
      <c r="G1621" t="s">
        <v>11</v>
      </c>
      <c r="H1621" t="s">
        <v>12</v>
      </c>
      <c r="I1621" t="str">
        <f t="shared" si="76"/>
        <v>Jihočeský</v>
      </c>
      <c r="J1621" t="str">
        <f t="shared" si="77"/>
        <v>Jihočeský</v>
      </c>
      <c r="K1621" t="str">
        <f t="shared" si="78"/>
        <v>Jihozápad</v>
      </c>
    </row>
    <row r="1622" spans="1:11" x14ac:dyDescent="0.25">
      <c r="A1622">
        <v>544566</v>
      </c>
      <c r="B1622" t="s">
        <v>5268</v>
      </c>
      <c r="C1622">
        <v>7212</v>
      </c>
      <c r="D1622" t="s">
        <v>5230</v>
      </c>
      <c r="E1622" t="s">
        <v>5229</v>
      </c>
      <c r="F1622" t="s">
        <v>5230</v>
      </c>
      <c r="G1622" t="s">
        <v>5225</v>
      </c>
      <c r="H1622" t="s">
        <v>5226</v>
      </c>
      <c r="I1622" t="str">
        <f t="shared" si="76"/>
        <v>Zlínský</v>
      </c>
      <c r="J1622" t="str">
        <f t="shared" si="77"/>
        <v>Zlínský</v>
      </c>
      <c r="K1622" t="str">
        <f t="shared" si="78"/>
        <v>Střední Morava</v>
      </c>
    </row>
    <row r="1623" spans="1:11" x14ac:dyDescent="0.25">
      <c r="A1623">
        <v>544574</v>
      </c>
      <c r="B1623" t="s">
        <v>5269</v>
      </c>
      <c r="C1623">
        <v>7210</v>
      </c>
      <c r="D1623" t="s">
        <v>5228</v>
      </c>
      <c r="E1623" t="s">
        <v>5229</v>
      </c>
      <c r="F1623" t="s">
        <v>5230</v>
      </c>
      <c r="G1623" t="s">
        <v>5225</v>
      </c>
      <c r="H1623" t="s">
        <v>5226</v>
      </c>
      <c r="I1623" t="str">
        <f t="shared" si="76"/>
        <v>Zlínský</v>
      </c>
      <c r="J1623" t="str">
        <f t="shared" si="77"/>
        <v>Zlínský</v>
      </c>
      <c r="K1623" t="str">
        <f t="shared" si="78"/>
        <v>Střední Morava</v>
      </c>
    </row>
    <row r="1624" spans="1:11" x14ac:dyDescent="0.25">
      <c r="A1624">
        <v>544582</v>
      </c>
      <c r="B1624" t="s">
        <v>1815</v>
      </c>
      <c r="C1624">
        <v>5109</v>
      </c>
      <c r="D1624" t="s">
        <v>1814</v>
      </c>
      <c r="E1624" t="s">
        <v>1806</v>
      </c>
      <c r="F1624" t="s">
        <v>1807</v>
      </c>
      <c r="G1624" t="s">
        <v>1794</v>
      </c>
      <c r="H1624" t="s">
        <v>1795</v>
      </c>
      <c r="I1624" t="str">
        <f t="shared" si="76"/>
        <v>Liberecký</v>
      </c>
      <c r="J1624" t="str">
        <f t="shared" si="77"/>
        <v>Liberecký</v>
      </c>
      <c r="K1624" t="str">
        <f t="shared" si="78"/>
        <v>Severovýchod</v>
      </c>
    </row>
    <row r="1625" spans="1:11" x14ac:dyDescent="0.25">
      <c r="A1625">
        <v>544591</v>
      </c>
      <c r="B1625" t="s">
        <v>188</v>
      </c>
      <c r="C1625">
        <v>3115</v>
      </c>
      <c r="D1625" t="s">
        <v>80</v>
      </c>
      <c r="E1625" t="s">
        <v>47</v>
      </c>
      <c r="F1625" t="s">
        <v>46</v>
      </c>
      <c r="G1625" t="s">
        <v>11</v>
      </c>
      <c r="H1625" t="s">
        <v>12</v>
      </c>
      <c r="I1625" t="str">
        <f t="shared" si="76"/>
        <v>Jihočeský</v>
      </c>
      <c r="J1625" t="str">
        <f t="shared" si="77"/>
        <v>Jihočeský</v>
      </c>
      <c r="K1625" t="str">
        <f t="shared" si="78"/>
        <v>Jihozápad</v>
      </c>
    </row>
    <row r="1626" spans="1:11" x14ac:dyDescent="0.25">
      <c r="A1626">
        <v>544604</v>
      </c>
      <c r="B1626" t="s">
        <v>1816</v>
      </c>
      <c r="C1626">
        <v>5109</v>
      </c>
      <c r="D1626" t="s">
        <v>1814</v>
      </c>
      <c r="E1626" t="s">
        <v>1806</v>
      </c>
      <c r="F1626" t="s">
        <v>1807</v>
      </c>
      <c r="G1626" t="s">
        <v>1794</v>
      </c>
      <c r="H1626" t="s">
        <v>1795</v>
      </c>
      <c r="I1626" t="str">
        <f t="shared" si="76"/>
        <v>Liberecký</v>
      </c>
      <c r="J1626" t="str">
        <f t="shared" si="77"/>
        <v>Liberecký</v>
      </c>
      <c r="K1626" t="str">
        <f t="shared" si="78"/>
        <v>Severovýchod</v>
      </c>
    </row>
    <row r="1627" spans="1:11" x14ac:dyDescent="0.25">
      <c r="A1627">
        <v>544612</v>
      </c>
      <c r="B1627" t="s">
        <v>189</v>
      </c>
      <c r="C1627">
        <v>3102</v>
      </c>
      <c r="D1627" t="s">
        <v>46</v>
      </c>
      <c r="E1627" t="s">
        <v>47</v>
      </c>
      <c r="F1627" t="s">
        <v>46</v>
      </c>
      <c r="G1627" t="s">
        <v>11</v>
      </c>
      <c r="H1627" t="s">
        <v>12</v>
      </c>
      <c r="I1627" t="str">
        <f t="shared" si="76"/>
        <v>Jihočeský</v>
      </c>
      <c r="J1627" t="str">
        <f t="shared" si="77"/>
        <v>Jihočeský</v>
      </c>
      <c r="K1627" t="str">
        <f t="shared" si="78"/>
        <v>Jihozápad</v>
      </c>
    </row>
    <row r="1628" spans="1:11" x14ac:dyDescent="0.25">
      <c r="A1628">
        <v>544621</v>
      </c>
      <c r="B1628" t="s">
        <v>2425</v>
      </c>
      <c r="C1628">
        <v>7210</v>
      </c>
      <c r="D1628" t="s">
        <v>5228</v>
      </c>
      <c r="E1628" t="s">
        <v>5229</v>
      </c>
      <c r="F1628" t="s">
        <v>5230</v>
      </c>
      <c r="G1628" t="s">
        <v>5225</v>
      </c>
      <c r="H1628" t="s">
        <v>5226</v>
      </c>
      <c r="I1628" t="str">
        <f t="shared" si="76"/>
        <v>Zlínský</v>
      </c>
      <c r="J1628" t="str">
        <f t="shared" si="77"/>
        <v>Zlínský</v>
      </c>
      <c r="K1628" t="str">
        <f t="shared" si="78"/>
        <v>Střední Morava</v>
      </c>
    </row>
    <row r="1629" spans="1:11" x14ac:dyDescent="0.25">
      <c r="A1629">
        <v>544639</v>
      </c>
      <c r="B1629" t="s">
        <v>190</v>
      </c>
      <c r="C1629">
        <v>3113</v>
      </c>
      <c r="D1629" t="s">
        <v>70</v>
      </c>
      <c r="E1629" t="s">
        <v>47</v>
      </c>
      <c r="F1629" t="s">
        <v>46</v>
      </c>
      <c r="G1629" t="s">
        <v>11</v>
      </c>
      <c r="H1629" t="s">
        <v>12</v>
      </c>
      <c r="I1629" t="str">
        <f t="shared" si="76"/>
        <v>Jihočeský</v>
      </c>
      <c r="J1629" t="str">
        <f t="shared" si="77"/>
        <v>Jihočeský</v>
      </c>
      <c r="K1629" t="str">
        <f t="shared" si="78"/>
        <v>Jihozápad</v>
      </c>
    </row>
    <row r="1630" spans="1:11" x14ac:dyDescent="0.25">
      <c r="A1630">
        <v>544647</v>
      </c>
      <c r="B1630" t="s">
        <v>4420</v>
      </c>
      <c r="C1630">
        <v>4202</v>
      </c>
      <c r="D1630" t="s">
        <v>4396</v>
      </c>
      <c r="E1630" t="s">
        <v>4397</v>
      </c>
      <c r="F1630" t="s">
        <v>4396</v>
      </c>
      <c r="G1630" t="s">
        <v>4393</v>
      </c>
      <c r="H1630" t="s">
        <v>4394</v>
      </c>
      <c r="I1630" t="str">
        <f t="shared" si="76"/>
        <v>Ústecký</v>
      </c>
      <c r="J1630" t="str">
        <f t="shared" si="77"/>
        <v>Ústecký</v>
      </c>
      <c r="K1630" t="str">
        <f t="shared" si="78"/>
        <v>Severozápad</v>
      </c>
    </row>
    <row r="1631" spans="1:11" x14ac:dyDescent="0.25">
      <c r="A1631">
        <v>544655</v>
      </c>
      <c r="B1631" t="s">
        <v>5270</v>
      </c>
      <c r="C1631">
        <v>7212</v>
      </c>
      <c r="D1631" t="s">
        <v>5230</v>
      </c>
      <c r="E1631" t="s">
        <v>5229</v>
      </c>
      <c r="F1631" t="s">
        <v>5230</v>
      </c>
      <c r="G1631" t="s">
        <v>5225</v>
      </c>
      <c r="H1631" t="s">
        <v>5226</v>
      </c>
      <c r="I1631" t="str">
        <f t="shared" si="76"/>
        <v>Zlínský</v>
      </c>
      <c r="J1631" t="str">
        <f t="shared" si="77"/>
        <v>Zlínský</v>
      </c>
      <c r="K1631" t="str">
        <f t="shared" si="78"/>
        <v>Střední Morava</v>
      </c>
    </row>
    <row r="1632" spans="1:11" x14ac:dyDescent="0.25">
      <c r="A1632">
        <v>544663</v>
      </c>
      <c r="B1632" t="s">
        <v>191</v>
      </c>
      <c r="C1632">
        <v>3102</v>
      </c>
      <c r="D1632" t="s">
        <v>46</v>
      </c>
      <c r="E1632" t="s">
        <v>47</v>
      </c>
      <c r="F1632" t="s">
        <v>46</v>
      </c>
      <c r="G1632" t="s">
        <v>11</v>
      </c>
      <c r="H1632" t="s">
        <v>12</v>
      </c>
      <c r="I1632" t="str">
        <f t="shared" si="76"/>
        <v>Jihočeský</v>
      </c>
      <c r="J1632" t="str">
        <f t="shared" si="77"/>
        <v>Jihočeský</v>
      </c>
      <c r="K1632" t="str">
        <f t="shared" si="78"/>
        <v>Jihozápad</v>
      </c>
    </row>
    <row r="1633" spans="1:11" x14ac:dyDescent="0.25">
      <c r="A1633">
        <v>544671</v>
      </c>
      <c r="B1633" t="s">
        <v>5271</v>
      </c>
      <c r="C1633">
        <v>7212</v>
      </c>
      <c r="D1633" t="s">
        <v>5230</v>
      </c>
      <c r="E1633" t="s">
        <v>5229</v>
      </c>
      <c r="F1633" t="s">
        <v>5230</v>
      </c>
      <c r="G1633" t="s">
        <v>5225</v>
      </c>
      <c r="H1633" t="s">
        <v>5226</v>
      </c>
      <c r="I1633" t="str">
        <f t="shared" si="76"/>
        <v>Zlínský</v>
      </c>
      <c r="J1633" t="str">
        <f t="shared" si="77"/>
        <v>Zlínský</v>
      </c>
      <c r="K1633" t="str">
        <f t="shared" si="78"/>
        <v>Střední Morava</v>
      </c>
    </row>
    <row r="1634" spans="1:11" x14ac:dyDescent="0.25">
      <c r="A1634">
        <v>544680</v>
      </c>
      <c r="B1634" t="s">
        <v>1688</v>
      </c>
      <c r="C1634">
        <v>4202</v>
      </c>
      <c r="D1634" t="s">
        <v>4396</v>
      </c>
      <c r="E1634" t="s">
        <v>4397</v>
      </c>
      <c r="F1634" t="s">
        <v>4396</v>
      </c>
      <c r="G1634" t="s">
        <v>4393</v>
      </c>
      <c r="H1634" t="s">
        <v>4394</v>
      </c>
      <c r="I1634" t="str">
        <f t="shared" si="76"/>
        <v>Ústecký</v>
      </c>
      <c r="J1634" t="str">
        <f t="shared" si="77"/>
        <v>Ústecký</v>
      </c>
      <c r="K1634" t="str">
        <f t="shared" si="78"/>
        <v>Severozápad</v>
      </c>
    </row>
    <row r="1635" spans="1:11" x14ac:dyDescent="0.25">
      <c r="A1635">
        <v>544698</v>
      </c>
      <c r="B1635" t="s">
        <v>5272</v>
      </c>
      <c r="C1635">
        <v>7206</v>
      </c>
      <c r="D1635" t="s">
        <v>5242</v>
      </c>
      <c r="E1635" t="s">
        <v>5229</v>
      </c>
      <c r="F1635" t="s">
        <v>5230</v>
      </c>
      <c r="G1635" t="s">
        <v>5225</v>
      </c>
      <c r="H1635" t="s">
        <v>5226</v>
      </c>
      <c r="I1635" t="str">
        <f t="shared" si="76"/>
        <v>Zlínský</v>
      </c>
      <c r="J1635" t="str">
        <f t="shared" si="77"/>
        <v>Zlínský</v>
      </c>
      <c r="K1635" t="str">
        <f t="shared" si="78"/>
        <v>Střední Morava</v>
      </c>
    </row>
    <row r="1636" spans="1:11" x14ac:dyDescent="0.25">
      <c r="A1636">
        <v>544701</v>
      </c>
      <c r="B1636" t="s">
        <v>4421</v>
      </c>
      <c r="C1636">
        <v>4202</v>
      </c>
      <c r="D1636" t="s">
        <v>4396</v>
      </c>
      <c r="E1636" t="s">
        <v>4397</v>
      </c>
      <c r="F1636" t="s">
        <v>4396</v>
      </c>
      <c r="G1636" t="s">
        <v>4393</v>
      </c>
      <c r="H1636" t="s">
        <v>4394</v>
      </c>
      <c r="I1636" t="str">
        <f t="shared" si="76"/>
        <v>Ústecký</v>
      </c>
      <c r="J1636" t="str">
        <f t="shared" si="77"/>
        <v>Ústecký</v>
      </c>
      <c r="K1636" t="str">
        <f t="shared" si="78"/>
        <v>Severozápad</v>
      </c>
    </row>
    <row r="1637" spans="1:11" x14ac:dyDescent="0.25">
      <c r="A1637">
        <v>544710</v>
      </c>
      <c r="B1637" t="s">
        <v>2446</v>
      </c>
      <c r="C1637">
        <v>7108</v>
      </c>
      <c r="D1637" t="s">
        <v>2325</v>
      </c>
      <c r="E1637" t="s">
        <v>2326</v>
      </c>
      <c r="F1637" t="s">
        <v>2325</v>
      </c>
      <c r="G1637" t="s">
        <v>2277</v>
      </c>
      <c r="H1637" t="s">
        <v>2278</v>
      </c>
      <c r="I1637" t="str">
        <f t="shared" si="76"/>
        <v>Olomoucký</v>
      </c>
      <c r="J1637" t="str">
        <f t="shared" si="77"/>
        <v>Olomoucký</v>
      </c>
      <c r="K1637" t="str">
        <f t="shared" si="78"/>
        <v>Střední Morava</v>
      </c>
    </row>
    <row r="1638" spans="1:11" x14ac:dyDescent="0.25">
      <c r="A1638">
        <v>544728</v>
      </c>
      <c r="B1638" t="s">
        <v>2021</v>
      </c>
      <c r="C1638">
        <v>7212</v>
      </c>
      <c r="D1638" t="s">
        <v>5230</v>
      </c>
      <c r="E1638" t="s">
        <v>5229</v>
      </c>
      <c r="F1638" t="s">
        <v>5230</v>
      </c>
      <c r="G1638" t="s">
        <v>5225</v>
      </c>
      <c r="H1638" t="s">
        <v>5226</v>
      </c>
      <c r="I1638" t="str">
        <f t="shared" si="76"/>
        <v>Zlínský</v>
      </c>
      <c r="J1638" t="str">
        <f t="shared" si="77"/>
        <v>Zlínský</v>
      </c>
      <c r="K1638" t="str">
        <f t="shared" si="78"/>
        <v>Střední Morava</v>
      </c>
    </row>
    <row r="1639" spans="1:11" x14ac:dyDescent="0.25">
      <c r="A1639">
        <v>544736</v>
      </c>
      <c r="B1639" t="s">
        <v>192</v>
      </c>
      <c r="C1639">
        <v>3102</v>
      </c>
      <c r="D1639" t="s">
        <v>46</v>
      </c>
      <c r="E1639" t="s">
        <v>47</v>
      </c>
      <c r="F1639" t="s">
        <v>46</v>
      </c>
      <c r="G1639" t="s">
        <v>11</v>
      </c>
      <c r="H1639" t="s">
        <v>12</v>
      </c>
      <c r="I1639" t="str">
        <f t="shared" si="76"/>
        <v>Jihočeský</v>
      </c>
      <c r="J1639" t="str">
        <f t="shared" si="77"/>
        <v>Jihočeský</v>
      </c>
      <c r="K1639" t="str">
        <f t="shared" si="78"/>
        <v>Jihozápad</v>
      </c>
    </row>
    <row r="1640" spans="1:11" x14ac:dyDescent="0.25">
      <c r="A1640">
        <v>544744</v>
      </c>
      <c r="B1640" t="s">
        <v>193</v>
      </c>
      <c r="C1640">
        <v>3102</v>
      </c>
      <c r="D1640" t="s">
        <v>46</v>
      </c>
      <c r="E1640" t="s">
        <v>47</v>
      </c>
      <c r="F1640" t="s">
        <v>46</v>
      </c>
      <c r="G1640" t="s">
        <v>11</v>
      </c>
      <c r="H1640" t="s">
        <v>12</v>
      </c>
      <c r="I1640" t="str">
        <f t="shared" si="76"/>
        <v>Jihočeský</v>
      </c>
      <c r="J1640" t="str">
        <f t="shared" si="77"/>
        <v>Jihočeský</v>
      </c>
      <c r="K1640" t="str">
        <f t="shared" si="78"/>
        <v>Jihozápad</v>
      </c>
    </row>
    <row r="1641" spans="1:11" x14ac:dyDescent="0.25">
      <c r="A1641">
        <v>544752</v>
      </c>
      <c r="B1641" t="s">
        <v>4713</v>
      </c>
      <c r="C1641">
        <v>6113</v>
      </c>
      <c r="D1641" t="s">
        <v>4694</v>
      </c>
      <c r="E1641" t="s">
        <v>4693</v>
      </c>
      <c r="F1641" t="s">
        <v>4694</v>
      </c>
      <c r="G1641" t="s">
        <v>4687</v>
      </c>
      <c r="H1641" t="s">
        <v>4688</v>
      </c>
      <c r="I1641" t="str">
        <f t="shared" si="76"/>
        <v>Kraj</v>
      </c>
      <c r="J1641" t="str">
        <f t="shared" si="77"/>
        <v>Vysočina</v>
      </c>
      <c r="K1641" t="str">
        <f t="shared" si="78"/>
        <v>Jihovýchod</v>
      </c>
    </row>
    <row r="1642" spans="1:11" x14ac:dyDescent="0.25">
      <c r="A1642">
        <v>544761</v>
      </c>
      <c r="B1642" t="s">
        <v>194</v>
      </c>
      <c r="C1642">
        <v>3102</v>
      </c>
      <c r="D1642" t="s">
        <v>46</v>
      </c>
      <c r="E1642" t="s">
        <v>47</v>
      </c>
      <c r="F1642" t="s">
        <v>46</v>
      </c>
      <c r="G1642" t="s">
        <v>11</v>
      </c>
      <c r="H1642" t="s">
        <v>12</v>
      </c>
      <c r="I1642" t="str">
        <f t="shared" si="76"/>
        <v>Jihočeský</v>
      </c>
      <c r="J1642" t="str">
        <f t="shared" si="77"/>
        <v>Jihočeský</v>
      </c>
      <c r="K1642" t="str">
        <f t="shared" si="78"/>
        <v>Jihozápad</v>
      </c>
    </row>
    <row r="1643" spans="1:11" x14ac:dyDescent="0.25">
      <c r="A1643">
        <v>544779</v>
      </c>
      <c r="B1643" t="s">
        <v>195</v>
      </c>
      <c r="C1643">
        <v>3102</v>
      </c>
      <c r="D1643" t="s">
        <v>46</v>
      </c>
      <c r="E1643" t="s">
        <v>47</v>
      </c>
      <c r="F1643" t="s">
        <v>46</v>
      </c>
      <c r="G1643" t="s">
        <v>11</v>
      </c>
      <c r="H1643" t="s">
        <v>12</v>
      </c>
      <c r="I1643" t="str">
        <f t="shared" si="76"/>
        <v>Jihočeský</v>
      </c>
      <c r="J1643" t="str">
        <f t="shared" si="77"/>
        <v>Jihočeský</v>
      </c>
      <c r="K1643" t="str">
        <f t="shared" si="78"/>
        <v>Jihozápad</v>
      </c>
    </row>
    <row r="1644" spans="1:11" x14ac:dyDescent="0.25">
      <c r="A1644">
        <v>544787</v>
      </c>
      <c r="B1644" t="s">
        <v>23</v>
      </c>
      <c r="C1644">
        <v>7212</v>
      </c>
      <c r="D1644" t="s">
        <v>5230</v>
      </c>
      <c r="E1644" t="s">
        <v>5229</v>
      </c>
      <c r="F1644" t="s">
        <v>5230</v>
      </c>
      <c r="G1644" t="s">
        <v>5225</v>
      </c>
      <c r="H1644" t="s">
        <v>5226</v>
      </c>
      <c r="I1644" t="str">
        <f t="shared" si="76"/>
        <v>Zlínský</v>
      </c>
      <c r="J1644" t="str">
        <f t="shared" si="77"/>
        <v>Zlínský</v>
      </c>
      <c r="K1644" t="str">
        <f t="shared" si="78"/>
        <v>Střední Morava</v>
      </c>
    </row>
    <row r="1645" spans="1:11" x14ac:dyDescent="0.25">
      <c r="A1645">
        <v>544795</v>
      </c>
      <c r="B1645" t="s">
        <v>196</v>
      </c>
      <c r="C1645">
        <v>3102</v>
      </c>
      <c r="D1645" t="s">
        <v>46</v>
      </c>
      <c r="E1645" t="s">
        <v>47</v>
      </c>
      <c r="F1645" t="s">
        <v>46</v>
      </c>
      <c r="G1645" t="s">
        <v>11</v>
      </c>
      <c r="H1645" t="s">
        <v>12</v>
      </c>
      <c r="I1645" t="str">
        <f t="shared" si="76"/>
        <v>Jihočeský</v>
      </c>
      <c r="J1645" t="str">
        <f t="shared" si="77"/>
        <v>Jihočeský</v>
      </c>
      <c r="K1645" t="str">
        <f t="shared" si="78"/>
        <v>Jihozápad</v>
      </c>
    </row>
    <row r="1646" spans="1:11" x14ac:dyDescent="0.25">
      <c r="A1646">
        <v>544809</v>
      </c>
      <c r="B1646" t="s">
        <v>197</v>
      </c>
      <c r="C1646">
        <v>3113</v>
      </c>
      <c r="D1646" t="s">
        <v>70</v>
      </c>
      <c r="E1646" t="s">
        <v>47</v>
      </c>
      <c r="F1646" t="s">
        <v>46</v>
      </c>
      <c r="G1646" t="s">
        <v>11</v>
      </c>
      <c r="H1646" t="s">
        <v>12</v>
      </c>
      <c r="I1646" t="str">
        <f t="shared" si="76"/>
        <v>Jihočeský</v>
      </c>
      <c r="J1646" t="str">
        <f t="shared" si="77"/>
        <v>Jihočeský</v>
      </c>
      <c r="K1646" t="str">
        <f t="shared" si="78"/>
        <v>Jihozápad</v>
      </c>
    </row>
    <row r="1647" spans="1:11" x14ac:dyDescent="0.25">
      <c r="A1647">
        <v>544817</v>
      </c>
      <c r="B1647" t="s">
        <v>198</v>
      </c>
      <c r="C1647">
        <v>3113</v>
      </c>
      <c r="D1647" t="s">
        <v>70</v>
      </c>
      <c r="E1647" t="s">
        <v>47</v>
      </c>
      <c r="F1647" t="s">
        <v>46</v>
      </c>
      <c r="G1647" t="s">
        <v>11</v>
      </c>
      <c r="H1647" t="s">
        <v>12</v>
      </c>
      <c r="I1647" t="str">
        <f t="shared" si="76"/>
        <v>Jihočeský</v>
      </c>
      <c r="J1647" t="str">
        <f t="shared" si="77"/>
        <v>Jihočeský</v>
      </c>
      <c r="K1647" t="str">
        <f t="shared" si="78"/>
        <v>Jihozápad</v>
      </c>
    </row>
    <row r="1648" spans="1:11" x14ac:dyDescent="0.25">
      <c r="A1648">
        <v>544825</v>
      </c>
      <c r="B1648" t="s">
        <v>199</v>
      </c>
      <c r="C1648">
        <v>3102</v>
      </c>
      <c r="D1648" t="s">
        <v>46</v>
      </c>
      <c r="E1648" t="s">
        <v>47</v>
      </c>
      <c r="F1648" t="s">
        <v>46</v>
      </c>
      <c r="G1648" t="s">
        <v>11</v>
      </c>
      <c r="H1648" t="s">
        <v>12</v>
      </c>
      <c r="I1648" t="str">
        <f t="shared" si="76"/>
        <v>Jihočeský</v>
      </c>
      <c r="J1648" t="str">
        <f t="shared" si="77"/>
        <v>Jihočeský</v>
      </c>
      <c r="K1648" t="str">
        <f t="shared" si="78"/>
        <v>Jihozápad</v>
      </c>
    </row>
    <row r="1649" spans="1:11" x14ac:dyDescent="0.25">
      <c r="A1649">
        <v>544833</v>
      </c>
      <c r="B1649" t="s">
        <v>4714</v>
      </c>
      <c r="C1649">
        <v>6106</v>
      </c>
      <c r="D1649" t="s">
        <v>4692</v>
      </c>
      <c r="E1649" t="s">
        <v>4693</v>
      </c>
      <c r="F1649" t="s">
        <v>4694</v>
      </c>
      <c r="G1649" t="s">
        <v>4687</v>
      </c>
      <c r="H1649" t="s">
        <v>4688</v>
      </c>
      <c r="I1649" t="str">
        <f t="shared" si="76"/>
        <v>Kraj</v>
      </c>
      <c r="J1649" t="str">
        <f t="shared" si="77"/>
        <v>Vysočina</v>
      </c>
      <c r="K1649" t="str">
        <f t="shared" si="78"/>
        <v>Jihovýchod</v>
      </c>
    </row>
    <row r="1650" spans="1:11" x14ac:dyDescent="0.25">
      <c r="A1650">
        <v>544841</v>
      </c>
      <c r="B1650" t="s">
        <v>5242</v>
      </c>
      <c r="C1650">
        <v>7206</v>
      </c>
      <c r="D1650" t="s">
        <v>5242</v>
      </c>
      <c r="E1650" t="s">
        <v>5229</v>
      </c>
      <c r="F1650" t="s">
        <v>5230</v>
      </c>
      <c r="G1650" t="s">
        <v>5225</v>
      </c>
      <c r="H1650" t="s">
        <v>5226</v>
      </c>
      <c r="I1650" t="str">
        <f t="shared" si="76"/>
        <v>Zlínský</v>
      </c>
      <c r="J1650" t="str">
        <f t="shared" si="77"/>
        <v>Zlínský</v>
      </c>
      <c r="K1650" t="str">
        <f t="shared" si="78"/>
        <v>Střední Morava</v>
      </c>
    </row>
    <row r="1651" spans="1:11" x14ac:dyDescent="0.25">
      <c r="A1651">
        <v>544850</v>
      </c>
      <c r="B1651" t="s">
        <v>5273</v>
      </c>
      <c r="C1651">
        <v>7212</v>
      </c>
      <c r="D1651" t="s">
        <v>5230</v>
      </c>
      <c r="E1651" t="s">
        <v>5229</v>
      </c>
      <c r="F1651" t="s">
        <v>5230</v>
      </c>
      <c r="G1651" t="s">
        <v>5225</v>
      </c>
      <c r="H1651" t="s">
        <v>5226</v>
      </c>
      <c r="I1651" t="str">
        <f t="shared" si="76"/>
        <v>Zlínský</v>
      </c>
      <c r="J1651" t="str">
        <f t="shared" si="77"/>
        <v>Zlínský</v>
      </c>
      <c r="K1651" t="str">
        <f t="shared" si="78"/>
        <v>Střední Morava</v>
      </c>
    </row>
    <row r="1652" spans="1:11" x14ac:dyDescent="0.25">
      <c r="A1652">
        <v>544868</v>
      </c>
      <c r="B1652" t="s">
        <v>200</v>
      </c>
      <c r="C1652">
        <v>3113</v>
      </c>
      <c r="D1652" t="s">
        <v>70</v>
      </c>
      <c r="E1652" t="s">
        <v>47</v>
      </c>
      <c r="F1652" t="s">
        <v>46</v>
      </c>
      <c r="G1652" t="s">
        <v>11</v>
      </c>
      <c r="H1652" t="s">
        <v>12</v>
      </c>
      <c r="I1652" t="str">
        <f t="shared" si="76"/>
        <v>Jihočeský</v>
      </c>
      <c r="J1652" t="str">
        <f t="shared" si="77"/>
        <v>Jihočeský</v>
      </c>
      <c r="K1652" t="str">
        <f t="shared" si="78"/>
        <v>Jihozápad</v>
      </c>
    </row>
    <row r="1653" spans="1:11" x14ac:dyDescent="0.25">
      <c r="A1653">
        <v>544876</v>
      </c>
      <c r="B1653" t="s">
        <v>4715</v>
      </c>
      <c r="C1653">
        <v>6106</v>
      </c>
      <c r="D1653" t="s">
        <v>4692</v>
      </c>
      <c r="E1653" t="s">
        <v>4693</v>
      </c>
      <c r="F1653" t="s">
        <v>4694</v>
      </c>
      <c r="G1653" t="s">
        <v>4687</v>
      </c>
      <c r="H1653" t="s">
        <v>4688</v>
      </c>
      <c r="I1653" t="str">
        <f t="shared" si="76"/>
        <v>Kraj</v>
      </c>
      <c r="J1653" t="str">
        <f t="shared" si="77"/>
        <v>Vysočina</v>
      </c>
      <c r="K1653" t="str">
        <f t="shared" si="78"/>
        <v>Jihovýchod</v>
      </c>
    </row>
    <row r="1654" spans="1:11" x14ac:dyDescent="0.25">
      <c r="A1654">
        <v>544884</v>
      </c>
      <c r="B1654" t="s">
        <v>201</v>
      </c>
      <c r="C1654">
        <v>3113</v>
      </c>
      <c r="D1654" t="s">
        <v>70</v>
      </c>
      <c r="E1654" t="s">
        <v>47</v>
      </c>
      <c r="F1654" t="s">
        <v>46</v>
      </c>
      <c r="G1654" t="s">
        <v>11</v>
      </c>
      <c r="H1654" t="s">
        <v>12</v>
      </c>
      <c r="I1654" t="str">
        <f t="shared" si="76"/>
        <v>Jihočeský</v>
      </c>
      <c r="J1654" t="str">
        <f t="shared" si="77"/>
        <v>Jihočeský</v>
      </c>
      <c r="K1654" t="str">
        <f t="shared" si="78"/>
        <v>Jihozápad</v>
      </c>
    </row>
    <row r="1655" spans="1:11" x14ac:dyDescent="0.25">
      <c r="A1655">
        <v>544892</v>
      </c>
      <c r="B1655" t="s">
        <v>202</v>
      </c>
      <c r="C1655">
        <v>3102</v>
      </c>
      <c r="D1655" t="s">
        <v>46</v>
      </c>
      <c r="E1655" t="s">
        <v>47</v>
      </c>
      <c r="F1655" t="s">
        <v>46</v>
      </c>
      <c r="G1655" t="s">
        <v>11</v>
      </c>
      <c r="H1655" t="s">
        <v>12</v>
      </c>
      <c r="I1655" t="str">
        <f t="shared" si="76"/>
        <v>Jihočeský</v>
      </c>
      <c r="J1655" t="str">
        <f t="shared" si="77"/>
        <v>Jihočeský</v>
      </c>
      <c r="K1655" t="str">
        <f t="shared" si="78"/>
        <v>Jihozápad</v>
      </c>
    </row>
    <row r="1656" spans="1:11" x14ac:dyDescent="0.25">
      <c r="A1656">
        <v>544906</v>
      </c>
      <c r="B1656" t="s">
        <v>5274</v>
      </c>
      <c r="C1656">
        <v>7212</v>
      </c>
      <c r="D1656" t="s">
        <v>5230</v>
      </c>
      <c r="E1656" t="s">
        <v>5229</v>
      </c>
      <c r="F1656" t="s">
        <v>5230</v>
      </c>
      <c r="G1656" t="s">
        <v>5225</v>
      </c>
      <c r="H1656" t="s">
        <v>5226</v>
      </c>
      <c r="I1656" t="str">
        <f t="shared" si="76"/>
        <v>Zlínský</v>
      </c>
      <c r="J1656" t="str">
        <f t="shared" si="77"/>
        <v>Zlínský</v>
      </c>
      <c r="K1656" t="str">
        <f t="shared" si="78"/>
        <v>Střední Morava</v>
      </c>
    </row>
    <row r="1657" spans="1:11" x14ac:dyDescent="0.25">
      <c r="A1657">
        <v>544914</v>
      </c>
      <c r="B1657" t="s">
        <v>5275</v>
      </c>
      <c r="C1657">
        <v>7212</v>
      </c>
      <c r="D1657" t="s">
        <v>5230</v>
      </c>
      <c r="E1657" t="s">
        <v>5229</v>
      </c>
      <c r="F1657" t="s">
        <v>5230</v>
      </c>
      <c r="G1657" t="s">
        <v>5225</v>
      </c>
      <c r="H1657" t="s">
        <v>5226</v>
      </c>
      <c r="I1657" t="str">
        <f t="shared" si="76"/>
        <v>Zlínský</v>
      </c>
      <c r="J1657" t="str">
        <f t="shared" si="77"/>
        <v>Zlínský</v>
      </c>
      <c r="K1657" t="str">
        <f t="shared" si="78"/>
        <v>Střední Morava</v>
      </c>
    </row>
    <row r="1658" spans="1:11" x14ac:dyDescent="0.25">
      <c r="A1658">
        <v>544922</v>
      </c>
      <c r="B1658" t="s">
        <v>5276</v>
      </c>
      <c r="C1658">
        <v>7210</v>
      </c>
      <c r="D1658" t="s">
        <v>5228</v>
      </c>
      <c r="E1658" t="s">
        <v>5229</v>
      </c>
      <c r="F1658" t="s">
        <v>5230</v>
      </c>
      <c r="G1658" t="s">
        <v>5225</v>
      </c>
      <c r="H1658" t="s">
        <v>5226</v>
      </c>
      <c r="I1658" t="str">
        <f t="shared" si="76"/>
        <v>Zlínský</v>
      </c>
      <c r="J1658" t="str">
        <f t="shared" si="77"/>
        <v>Zlínský</v>
      </c>
      <c r="K1658" t="str">
        <f t="shared" si="78"/>
        <v>Střední Morava</v>
      </c>
    </row>
    <row r="1659" spans="1:11" x14ac:dyDescent="0.25">
      <c r="A1659">
        <v>544931</v>
      </c>
      <c r="B1659" t="s">
        <v>2925</v>
      </c>
      <c r="C1659">
        <v>7209</v>
      </c>
      <c r="D1659" t="s">
        <v>5238</v>
      </c>
      <c r="E1659" t="s">
        <v>5229</v>
      </c>
      <c r="F1659" t="s">
        <v>5230</v>
      </c>
      <c r="G1659" t="s">
        <v>5225</v>
      </c>
      <c r="H1659" t="s">
        <v>5226</v>
      </c>
      <c r="I1659" t="str">
        <f t="shared" si="76"/>
        <v>Zlínský</v>
      </c>
      <c r="J1659" t="str">
        <f t="shared" si="77"/>
        <v>Zlínský</v>
      </c>
      <c r="K1659" t="str">
        <f t="shared" si="78"/>
        <v>Střední Morava</v>
      </c>
    </row>
    <row r="1660" spans="1:11" x14ac:dyDescent="0.25">
      <c r="A1660">
        <v>544949</v>
      </c>
      <c r="B1660" t="s">
        <v>5277</v>
      </c>
      <c r="C1660">
        <v>7206</v>
      </c>
      <c r="D1660" t="s">
        <v>5242</v>
      </c>
      <c r="E1660" t="s">
        <v>5229</v>
      </c>
      <c r="F1660" t="s">
        <v>5230</v>
      </c>
      <c r="G1660" t="s">
        <v>5225</v>
      </c>
      <c r="H1660" t="s">
        <v>5226</v>
      </c>
      <c r="I1660" t="str">
        <f t="shared" si="76"/>
        <v>Zlínský</v>
      </c>
      <c r="J1660" t="str">
        <f t="shared" si="77"/>
        <v>Zlínský</v>
      </c>
      <c r="K1660" t="str">
        <f t="shared" si="78"/>
        <v>Střední Morava</v>
      </c>
    </row>
    <row r="1661" spans="1:11" x14ac:dyDescent="0.25">
      <c r="A1661">
        <v>544957</v>
      </c>
      <c r="B1661" t="s">
        <v>4716</v>
      </c>
      <c r="C1661">
        <v>6106</v>
      </c>
      <c r="D1661" t="s">
        <v>4692</v>
      </c>
      <c r="E1661" t="s">
        <v>4693</v>
      </c>
      <c r="F1661" t="s">
        <v>4694</v>
      </c>
      <c r="G1661" t="s">
        <v>4687</v>
      </c>
      <c r="H1661" t="s">
        <v>4688</v>
      </c>
      <c r="I1661" t="str">
        <f t="shared" si="76"/>
        <v>Kraj</v>
      </c>
      <c r="J1661" t="str">
        <f t="shared" si="77"/>
        <v>Vysočina</v>
      </c>
      <c r="K1661" t="str">
        <f t="shared" si="78"/>
        <v>Jihovýchod</v>
      </c>
    </row>
    <row r="1662" spans="1:11" x14ac:dyDescent="0.25">
      <c r="A1662">
        <v>544965</v>
      </c>
      <c r="B1662" t="s">
        <v>203</v>
      </c>
      <c r="C1662">
        <v>3102</v>
      </c>
      <c r="D1662" t="s">
        <v>46</v>
      </c>
      <c r="E1662" t="s">
        <v>47</v>
      </c>
      <c r="F1662" t="s">
        <v>46</v>
      </c>
      <c r="G1662" t="s">
        <v>11</v>
      </c>
      <c r="H1662" t="s">
        <v>12</v>
      </c>
      <c r="I1662" t="str">
        <f t="shared" si="76"/>
        <v>Jihočeský</v>
      </c>
      <c r="J1662" t="str">
        <f t="shared" si="77"/>
        <v>Jihočeský</v>
      </c>
      <c r="K1662" t="str">
        <f t="shared" si="78"/>
        <v>Jihozápad</v>
      </c>
    </row>
    <row r="1663" spans="1:11" x14ac:dyDescent="0.25">
      <c r="A1663">
        <v>544973</v>
      </c>
      <c r="B1663" t="s">
        <v>204</v>
      </c>
      <c r="C1663">
        <v>3102</v>
      </c>
      <c r="D1663" t="s">
        <v>46</v>
      </c>
      <c r="E1663" t="s">
        <v>47</v>
      </c>
      <c r="F1663" t="s">
        <v>46</v>
      </c>
      <c r="G1663" t="s">
        <v>11</v>
      </c>
      <c r="H1663" t="s">
        <v>12</v>
      </c>
      <c r="I1663" t="str">
        <f t="shared" si="76"/>
        <v>Jihočeský</v>
      </c>
      <c r="J1663" t="str">
        <f t="shared" si="77"/>
        <v>Jihočeský</v>
      </c>
      <c r="K1663" t="str">
        <f t="shared" si="78"/>
        <v>Jihozápad</v>
      </c>
    </row>
    <row r="1664" spans="1:11" x14ac:dyDescent="0.25">
      <c r="A1664">
        <v>544981</v>
      </c>
      <c r="B1664" t="s">
        <v>205</v>
      </c>
      <c r="C1664">
        <v>3102</v>
      </c>
      <c r="D1664" t="s">
        <v>46</v>
      </c>
      <c r="E1664" t="s">
        <v>47</v>
      </c>
      <c r="F1664" t="s">
        <v>46</v>
      </c>
      <c r="G1664" t="s">
        <v>11</v>
      </c>
      <c r="H1664" t="s">
        <v>12</v>
      </c>
      <c r="I1664" t="str">
        <f t="shared" si="76"/>
        <v>Jihočeský</v>
      </c>
      <c r="J1664" t="str">
        <f t="shared" si="77"/>
        <v>Jihočeský</v>
      </c>
      <c r="K1664" t="str">
        <f t="shared" si="78"/>
        <v>Jihozápad</v>
      </c>
    </row>
    <row r="1665" spans="1:11" x14ac:dyDescent="0.25">
      <c r="A1665">
        <v>544990</v>
      </c>
      <c r="B1665" t="s">
        <v>5278</v>
      </c>
      <c r="C1665">
        <v>7212</v>
      </c>
      <c r="D1665" t="s">
        <v>5230</v>
      </c>
      <c r="E1665" t="s">
        <v>5229</v>
      </c>
      <c r="F1665" t="s">
        <v>5230</v>
      </c>
      <c r="G1665" t="s">
        <v>5225</v>
      </c>
      <c r="H1665" t="s">
        <v>5226</v>
      </c>
      <c r="I1665" t="str">
        <f t="shared" si="76"/>
        <v>Zlínský</v>
      </c>
      <c r="J1665" t="str">
        <f t="shared" si="77"/>
        <v>Zlínský</v>
      </c>
      <c r="K1665" t="str">
        <f t="shared" si="78"/>
        <v>Střední Morava</v>
      </c>
    </row>
    <row r="1666" spans="1:11" x14ac:dyDescent="0.25">
      <c r="A1666">
        <v>545007</v>
      </c>
      <c r="B1666" t="s">
        <v>206</v>
      </c>
      <c r="C1666">
        <v>3102</v>
      </c>
      <c r="D1666" t="s">
        <v>46</v>
      </c>
      <c r="E1666" t="s">
        <v>47</v>
      </c>
      <c r="F1666" t="s">
        <v>46</v>
      </c>
      <c r="G1666" t="s">
        <v>11</v>
      </c>
      <c r="H1666" t="s">
        <v>12</v>
      </c>
      <c r="I1666" t="str">
        <f t="shared" si="76"/>
        <v>Jihočeský</v>
      </c>
      <c r="J1666" t="str">
        <f t="shared" si="77"/>
        <v>Jihočeský</v>
      </c>
      <c r="K1666" t="str">
        <f t="shared" si="78"/>
        <v>Jihozápad</v>
      </c>
    </row>
    <row r="1667" spans="1:11" x14ac:dyDescent="0.25">
      <c r="A1667">
        <v>545015</v>
      </c>
      <c r="B1667" t="s">
        <v>207</v>
      </c>
      <c r="C1667">
        <v>3102</v>
      </c>
      <c r="D1667" t="s">
        <v>46</v>
      </c>
      <c r="E1667" t="s">
        <v>47</v>
      </c>
      <c r="F1667" t="s">
        <v>46</v>
      </c>
      <c r="G1667" t="s">
        <v>11</v>
      </c>
      <c r="H1667" t="s">
        <v>12</v>
      </c>
      <c r="I1667" t="str">
        <f t="shared" si="76"/>
        <v>Jihočeský</v>
      </c>
      <c r="J1667" t="str">
        <f t="shared" si="77"/>
        <v>Jihočeský</v>
      </c>
      <c r="K1667" t="str">
        <f t="shared" si="78"/>
        <v>Jihozápad</v>
      </c>
    </row>
    <row r="1668" spans="1:11" x14ac:dyDescent="0.25">
      <c r="A1668">
        <v>545023</v>
      </c>
      <c r="B1668" t="s">
        <v>208</v>
      </c>
      <c r="C1668">
        <v>3113</v>
      </c>
      <c r="D1668" t="s">
        <v>70</v>
      </c>
      <c r="E1668" t="s">
        <v>47</v>
      </c>
      <c r="F1668" t="s">
        <v>46</v>
      </c>
      <c r="G1668" t="s">
        <v>11</v>
      </c>
      <c r="H1668" t="s">
        <v>12</v>
      </c>
      <c r="I1668" t="str">
        <f t="shared" ref="I1668:I1731" si="79">LEFT(H1668, FIND(" ", H1668 &amp; " ") - 1)</f>
        <v>Jihočeský</v>
      </c>
      <c r="J1668" t="str">
        <f t="shared" ref="J1668:J1731" si="80">IF(LEFT(H1668,4)="Kraj", MID(H1668, FIND(" ", H1668)+1, LEN(H1668) - FIND(" ", H1668)), LEFT(H1668, FIND(" ", H1668 &amp; " ") - 1))</f>
        <v>Jihočeský</v>
      </c>
      <c r="K1668" t="str">
        <f t="shared" ref="K1668:K1731" si="81">_xlfn.XLOOKUP(H1668,$N$33:$N$46,$M$33:$M$46)</f>
        <v>Jihozápad</v>
      </c>
    </row>
    <row r="1669" spans="1:11" x14ac:dyDescent="0.25">
      <c r="A1669">
        <v>545031</v>
      </c>
      <c r="B1669" t="s">
        <v>4717</v>
      </c>
      <c r="C1669">
        <v>6106</v>
      </c>
      <c r="D1669" t="s">
        <v>4692</v>
      </c>
      <c r="E1669" t="s">
        <v>4693</v>
      </c>
      <c r="F1669" t="s">
        <v>4694</v>
      </c>
      <c r="G1669" t="s">
        <v>4687</v>
      </c>
      <c r="H1669" t="s">
        <v>4688</v>
      </c>
      <c r="I1669" t="str">
        <f t="shared" si="79"/>
        <v>Kraj</v>
      </c>
      <c r="J1669" t="str">
        <f t="shared" si="80"/>
        <v>Vysočina</v>
      </c>
      <c r="K1669" t="str">
        <f t="shared" si="81"/>
        <v>Jihovýchod</v>
      </c>
    </row>
    <row r="1670" spans="1:11" x14ac:dyDescent="0.25">
      <c r="A1670">
        <v>545040</v>
      </c>
      <c r="B1670" t="s">
        <v>4718</v>
      </c>
      <c r="C1670">
        <v>6106</v>
      </c>
      <c r="D1670" t="s">
        <v>4692</v>
      </c>
      <c r="E1670" t="s">
        <v>4693</v>
      </c>
      <c r="F1670" t="s">
        <v>4694</v>
      </c>
      <c r="G1670" t="s">
        <v>4687</v>
      </c>
      <c r="H1670" t="s">
        <v>4688</v>
      </c>
      <c r="I1670" t="str">
        <f t="shared" si="79"/>
        <v>Kraj</v>
      </c>
      <c r="J1670" t="str">
        <f t="shared" si="80"/>
        <v>Vysočina</v>
      </c>
      <c r="K1670" t="str">
        <f t="shared" si="81"/>
        <v>Jihovýchod</v>
      </c>
    </row>
    <row r="1671" spans="1:11" x14ac:dyDescent="0.25">
      <c r="A1671">
        <v>545058</v>
      </c>
      <c r="B1671" t="s">
        <v>5228</v>
      </c>
      <c r="C1671">
        <v>7210</v>
      </c>
      <c r="D1671" t="s">
        <v>5228</v>
      </c>
      <c r="E1671" t="s">
        <v>5229</v>
      </c>
      <c r="F1671" t="s">
        <v>5230</v>
      </c>
      <c r="G1671" t="s">
        <v>5225</v>
      </c>
      <c r="H1671" t="s">
        <v>5226</v>
      </c>
      <c r="I1671" t="str">
        <f t="shared" si="79"/>
        <v>Zlínský</v>
      </c>
      <c r="J1671" t="str">
        <f t="shared" si="80"/>
        <v>Zlínský</v>
      </c>
      <c r="K1671" t="str">
        <f t="shared" si="81"/>
        <v>Střední Morava</v>
      </c>
    </row>
    <row r="1672" spans="1:11" x14ac:dyDescent="0.25">
      <c r="A1672">
        <v>545066</v>
      </c>
      <c r="B1672" t="s">
        <v>209</v>
      </c>
      <c r="C1672">
        <v>3102</v>
      </c>
      <c r="D1672" t="s">
        <v>46</v>
      </c>
      <c r="E1672" t="s">
        <v>47</v>
      </c>
      <c r="F1672" t="s">
        <v>46</v>
      </c>
      <c r="G1672" t="s">
        <v>11</v>
      </c>
      <c r="H1672" t="s">
        <v>12</v>
      </c>
      <c r="I1672" t="str">
        <f t="shared" si="79"/>
        <v>Jihočeský</v>
      </c>
      <c r="J1672" t="str">
        <f t="shared" si="80"/>
        <v>Jihočeský</v>
      </c>
      <c r="K1672" t="str">
        <f t="shared" si="81"/>
        <v>Jihozápad</v>
      </c>
    </row>
    <row r="1673" spans="1:11" x14ac:dyDescent="0.25">
      <c r="A1673">
        <v>545074</v>
      </c>
      <c r="B1673" t="s">
        <v>210</v>
      </c>
      <c r="C1673">
        <v>3102</v>
      </c>
      <c r="D1673" t="s">
        <v>46</v>
      </c>
      <c r="E1673" t="s">
        <v>47</v>
      </c>
      <c r="F1673" t="s">
        <v>46</v>
      </c>
      <c r="G1673" t="s">
        <v>11</v>
      </c>
      <c r="H1673" t="s">
        <v>12</v>
      </c>
      <c r="I1673" t="str">
        <f t="shared" si="79"/>
        <v>Jihočeský</v>
      </c>
      <c r="J1673" t="str">
        <f t="shared" si="80"/>
        <v>Jihočeský</v>
      </c>
      <c r="K1673" t="str">
        <f t="shared" si="81"/>
        <v>Jihozápad</v>
      </c>
    </row>
    <row r="1674" spans="1:11" x14ac:dyDescent="0.25">
      <c r="A1674">
        <v>545082</v>
      </c>
      <c r="B1674" t="s">
        <v>211</v>
      </c>
      <c r="C1674">
        <v>3102</v>
      </c>
      <c r="D1674" t="s">
        <v>46</v>
      </c>
      <c r="E1674" t="s">
        <v>47</v>
      </c>
      <c r="F1674" t="s">
        <v>46</v>
      </c>
      <c r="G1674" t="s">
        <v>11</v>
      </c>
      <c r="H1674" t="s">
        <v>12</v>
      </c>
      <c r="I1674" t="str">
        <f t="shared" si="79"/>
        <v>Jihočeský</v>
      </c>
      <c r="J1674" t="str">
        <f t="shared" si="80"/>
        <v>Jihočeský</v>
      </c>
      <c r="K1674" t="str">
        <f t="shared" si="81"/>
        <v>Jihozápad</v>
      </c>
    </row>
    <row r="1675" spans="1:11" x14ac:dyDescent="0.25">
      <c r="A1675">
        <v>545091</v>
      </c>
      <c r="B1675" t="s">
        <v>212</v>
      </c>
      <c r="C1675">
        <v>3102</v>
      </c>
      <c r="D1675" t="s">
        <v>46</v>
      </c>
      <c r="E1675" t="s">
        <v>47</v>
      </c>
      <c r="F1675" t="s">
        <v>46</v>
      </c>
      <c r="G1675" t="s">
        <v>11</v>
      </c>
      <c r="H1675" t="s">
        <v>12</v>
      </c>
      <c r="I1675" t="str">
        <f t="shared" si="79"/>
        <v>Jihočeský</v>
      </c>
      <c r="J1675" t="str">
        <f t="shared" si="80"/>
        <v>Jihočeský</v>
      </c>
      <c r="K1675" t="str">
        <f t="shared" si="81"/>
        <v>Jihozápad</v>
      </c>
    </row>
    <row r="1676" spans="1:11" x14ac:dyDescent="0.25">
      <c r="A1676">
        <v>545104</v>
      </c>
      <c r="B1676" t="s">
        <v>213</v>
      </c>
      <c r="C1676">
        <v>3113</v>
      </c>
      <c r="D1676" t="s">
        <v>70</v>
      </c>
      <c r="E1676" t="s">
        <v>47</v>
      </c>
      <c r="F1676" t="s">
        <v>46</v>
      </c>
      <c r="G1676" t="s">
        <v>11</v>
      </c>
      <c r="H1676" t="s">
        <v>12</v>
      </c>
      <c r="I1676" t="str">
        <f t="shared" si="79"/>
        <v>Jihočeský</v>
      </c>
      <c r="J1676" t="str">
        <f t="shared" si="80"/>
        <v>Jihočeský</v>
      </c>
      <c r="K1676" t="str">
        <f t="shared" si="81"/>
        <v>Jihozápad</v>
      </c>
    </row>
    <row r="1677" spans="1:11" x14ac:dyDescent="0.25">
      <c r="A1677">
        <v>545112</v>
      </c>
      <c r="B1677" t="s">
        <v>5279</v>
      </c>
      <c r="C1677">
        <v>7209</v>
      </c>
      <c r="D1677" t="s">
        <v>5238</v>
      </c>
      <c r="E1677" t="s">
        <v>5229</v>
      </c>
      <c r="F1677" t="s">
        <v>5230</v>
      </c>
      <c r="G1677" t="s">
        <v>5225</v>
      </c>
      <c r="H1677" t="s">
        <v>5226</v>
      </c>
      <c r="I1677" t="str">
        <f t="shared" si="79"/>
        <v>Zlínský</v>
      </c>
      <c r="J1677" t="str">
        <f t="shared" si="80"/>
        <v>Zlínský</v>
      </c>
      <c r="K1677" t="str">
        <f t="shared" si="81"/>
        <v>Střední Morava</v>
      </c>
    </row>
    <row r="1678" spans="1:11" x14ac:dyDescent="0.25">
      <c r="A1678">
        <v>545121</v>
      </c>
      <c r="B1678" t="s">
        <v>214</v>
      </c>
      <c r="C1678">
        <v>3102</v>
      </c>
      <c r="D1678" t="s">
        <v>46</v>
      </c>
      <c r="E1678" t="s">
        <v>47</v>
      </c>
      <c r="F1678" t="s">
        <v>46</v>
      </c>
      <c r="G1678" t="s">
        <v>11</v>
      </c>
      <c r="H1678" t="s">
        <v>12</v>
      </c>
      <c r="I1678" t="str">
        <f t="shared" si="79"/>
        <v>Jihočeský</v>
      </c>
      <c r="J1678" t="str">
        <f t="shared" si="80"/>
        <v>Jihočeský</v>
      </c>
      <c r="K1678" t="str">
        <f t="shared" si="81"/>
        <v>Jihozápad</v>
      </c>
    </row>
    <row r="1679" spans="1:11" x14ac:dyDescent="0.25">
      <c r="A1679">
        <v>545139</v>
      </c>
      <c r="B1679" t="s">
        <v>215</v>
      </c>
      <c r="C1679">
        <v>3102</v>
      </c>
      <c r="D1679" t="s">
        <v>46</v>
      </c>
      <c r="E1679" t="s">
        <v>47</v>
      </c>
      <c r="F1679" t="s">
        <v>46</v>
      </c>
      <c r="G1679" t="s">
        <v>11</v>
      </c>
      <c r="H1679" t="s">
        <v>12</v>
      </c>
      <c r="I1679" t="str">
        <f t="shared" si="79"/>
        <v>Jihočeský</v>
      </c>
      <c r="J1679" t="str">
        <f t="shared" si="80"/>
        <v>Jihočeský</v>
      </c>
      <c r="K1679" t="str">
        <f t="shared" si="81"/>
        <v>Jihozápad</v>
      </c>
    </row>
    <row r="1680" spans="1:11" x14ac:dyDescent="0.25">
      <c r="A1680">
        <v>545147</v>
      </c>
      <c r="B1680" t="s">
        <v>5280</v>
      </c>
      <c r="C1680">
        <v>7210</v>
      </c>
      <c r="D1680" t="s">
        <v>5228</v>
      </c>
      <c r="E1680" t="s">
        <v>5229</v>
      </c>
      <c r="F1680" t="s">
        <v>5230</v>
      </c>
      <c r="G1680" t="s">
        <v>5225</v>
      </c>
      <c r="H1680" t="s">
        <v>5226</v>
      </c>
      <c r="I1680" t="str">
        <f t="shared" si="79"/>
        <v>Zlínský</v>
      </c>
      <c r="J1680" t="str">
        <f t="shared" si="80"/>
        <v>Zlínský</v>
      </c>
      <c r="K1680" t="str">
        <f t="shared" si="81"/>
        <v>Střední Morava</v>
      </c>
    </row>
    <row r="1681" spans="1:11" x14ac:dyDescent="0.25">
      <c r="A1681">
        <v>545155</v>
      </c>
      <c r="B1681" t="s">
        <v>216</v>
      </c>
      <c r="C1681">
        <v>3115</v>
      </c>
      <c r="D1681" t="s">
        <v>80</v>
      </c>
      <c r="E1681" t="s">
        <v>47</v>
      </c>
      <c r="F1681" t="s">
        <v>46</v>
      </c>
      <c r="G1681" t="s">
        <v>11</v>
      </c>
      <c r="H1681" t="s">
        <v>12</v>
      </c>
      <c r="I1681" t="str">
        <f t="shared" si="79"/>
        <v>Jihočeský</v>
      </c>
      <c r="J1681" t="str">
        <f t="shared" si="80"/>
        <v>Jihočeský</v>
      </c>
      <c r="K1681" t="str">
        <f t="shared" si="81"/>
        <v>Jihozápad</v>
      </c>
    </row>
    <row r="1682" spans="1:11" x14ac:dyDescent="0.25">
      <c r="A1682">
        <v>545163</v>
      </c>
      <c r="B1682" t="s">
        <v>5281</v>
      </c>
      <c r="C1682">
        <v>7212</v>
      </c>
      <c r="D1682" t="s">
        <v>5230</v>
      </c>
      <c r="E1682" t="s">
        <v>5229</v>
      </c>
      <c r="F1682" t="s">
        <v>5230</v>
      </c>
      <c r="G1682" t="s">
        <v>5225</v>
      </c>
      <c r="H1682" t="s">
        <v>5226</v>
      </c>
      <c r="I1682" t="str">
        <f t="shared" si="79"/>
        <v>Zlínský</v>
      </c>
      <c r="J1682" t="str">
        <f t="shared" si="80"/>
        <v>Zlínský</v>
      </c>
      <c r="K1682" t="str">
        <f t="shared" si="81"/>
        <v>Střední Morava</v>
      </c>
    </row>
    <row r="1683" spans="1:11" x14ac:dyDescent="0.25">
      <c r="A1683">
        <v>545171</v>
      </c>
      <c r="B1683" t="s">
        <v>70</v>
      </c>
      <c r="C1683">
        <v>3113</v>
      </c>
      <c r="D1683" t="s">
        <v>70</v>
      </c>
      <c r="E1683" t="s">
        <v>47</v>
      </c>
      <c r="F1683" t="s">
        <v>46</v>
      </c>
      <c r="G1683" t="s">
        <v>11</v>
      </c>
      <c r="H1683" t="s">
        <v>12</v>
      </c>
      <c r="I1683" t="str">
        <f t="shared" si="79"/>
        <v>Jihočeský</v>
      </c>
      <c r="J1683" t="str">
        <f t="shared" si="80"/>
        <v>Jihočeský</v>
      </c>
      <c r="K1683" t="str">
        <f t="shared" si="81"/>
        <v>Jihozápad</v>
      </c>
    </row>
    <row r="1684" spans="1:11" x14ac:dyDescent="0.25">
      <c r="A1684">
        <v>545180</v>
      </c>
      <c r="B1684" t="s">
        <v>4719</v>
      </c>
      <c r="C1684">
        <v>6106</v>
      </c>
      <c r="D1684" t="s">
        <v>4692</v>
      </c>
      <c r="E1684" t="s">
        <v>4693</v>
      </c>
      <c r="F1684" t="s">
        <v>4694</v>
      </c>
      <c r="G1684" t="s">
        <v>4687</v>
      </c>
      <c r="H1684" t="s">
        <v>4688</v>
      </c>
      <c r="I1684" t="str">
        <f t="shared" si="79"/>
        <v>Kraj</v>
      </c>
      <c r="J1684" t="str">
        <f t="shared" si="80"/>
        <v>Vysočina</v>
      </c>
      <c r="K1684" t="str">
        <f t="shared" si="81"/>
        <v>Jihovýchod</v>
      </c>
    </row>
    <row r="1685" spans="1:11" x14ac:dyDescent="0.25">
      <c r="A1685">
        <v>545198</v>
      </c>
      <c r="B1685" t="s">
        <v>5282</v>
      </c>
      <c r="C1685">
        <v>7206</v>
      </c>
      <c r="D1685" t="s">
        <v>5242</v>
      </c>
      <c r="E1685" t="s">
        <v>5229</v>
      </c>
      <c r="F1685" t="s">
        <v>5230</v>
      </c>
      <c r="G1685" t="s">
        <v>5225</v>
      </c>
      <c r="H1685" t="s">
        <v>5226</v>
      </c>
      <c r="I1685" t="str">
        <f t="shared" si="79"/>
        <v>Zlínský</v>
      </c>
      <c r="J1685" t="str">
        <f t="shared" si="80"/>
        <v>Zlínský</v>
      </c>
      <c r="K1685" t="str">
        <f t="shared" si="81"/>
        <v>Střední Morava</v>
      </c>
    </row>
    <row r="1686" spans="1:11" x14ac:dyDescent="0.25">
      <c r="A1686">
        <v>545201</v>
      </c>
      <c r="B1686" t="s">
        <v>80</v>
      </c>
      <c r="C1686">
        <v>3115</v>
      </c>
      <c r="D1686" t="s">
        <v>80</v>
      </c>
      <c r="E1686" t="s">
        <v>47</v>
      </c>
      <c r="F1686" t="s">
        <v>46</v>
      </c>
      <c r="G1686" t="s">
        <v>11</v>
      </c>
      <c r="H1686" t="s">
        <v>12</v>
      </c>
      <c r="I1686" t="str">
        <f t="shared" si="79"/>
        <v>Jihočeský</v>
      </c>
      <c r="J1686" t="str">
        <f t="shared" si="80"/>
        <v>Jihočeský</v>
      </c>
      <c r="K1686" t="str">
        <f t="shared" si="81"/>
        <v>Jihozápad</v>
      </c>
    </row>
    <row r="1687" spans="1:11" x14ac:dyDescent="0.25">
      <c r="A1687">
        <v>545210</v>
      </c>
      <c r="B1687" t="s">
        <v>5283</v>
      </c>
      <c r="C1687">
        <v>7206</v>
      </c>
      <c r="D1687" t="s">
        <v>5242</v>
      </c>
      <c r="E1687" t="s">
        <v>5229</v>
      </c>
      <c r="F1687" t="s">
        <v>5230</v>
      </c>
      <c r="G1687" t="s">
        <v>5225</v>
      </c>
      <c r="H1687" t="s">
        <v>5226</v>
      </c>
      <c r="I1687" t="str">
        <f t="shared" si="79"/>
        <v>Zlínský</v>
      </c>
      <c r="J1687" t="str">
        <f t="shared" si="80"/>
        <v>Zlínský</v>
      </c>
      <c r="K1687" t="str">
        <f t="shared" si="81"/>
        <v>Střední Morava</v>
      </c>
    </row>
    <row r="1688" spans="1:11" x14ac:dyDescent="0.25">
      <c r="A1688">
        <v>545228</v>
      </c>
      <c r="B1688" t="s">
        <v>217</v>
      </c>
      <c r="C1688">
        <v>3102</v>
      </c>
      <c r="D1688" t="s">
        <v>46</v>
      </c>
      <c r="E1688" t="s">
        <v>47</v>
      </c>
      <c r="F1688" t="s">
        <v>46</v>
      </c>
      <c r="G1688" t="s">
        <v>11</v>
      </c>
      <c r="H1688" t="s">
        <v>12</v>
      </c>
      <c r="I1688" t="str">
        <f t="shared" si="79"/>
        <v>Jihočeský</v>
      </c>
      <c r="J1688" t="str">
        <f t="shared" si="80"/>
        <v>Jihočeský</v>
      </c>
      <c r="K1688" t="str">
        <f t="shared" si="81"/>
        <v>Jihozápad</v>
      </c>
    </row>
    <row r="1689" spans="1:11" x14ac:dyDescent="0.25">
      <c r="A1689">
        <v>545236</v>
      </c>
      <c r="B1689" t="s">
        <v>5284</v>
      </c>
      <c r="C1689">
        <v>7210</v>
      </c>
      <c r="D1689" t="s">
        <v>5228</v>
      </c>
      <c r="E1689" t="s">
        <v>5229</v>
      </c>
      <c r="F1689" t="s">
        <v>5230</v>
      </c>
      <c r="G1689" t="s">
        <v>5225</v>
      </c>
      <c r="H1689" t="s">
        <v>5226</v>
      </c>
      <c r="I1689" t="str">
        <f t="shared" si="79"/>
        <v>Zlínský</v>
      </c>
      <c r="J1689" t="str">
        <f t="shared" si="80"/>
        <v>Zlínský</v>
      </c>
      <c r="K1689" t="str">
        <f t="shared" si="81"/>
        <v>Střední Morava</v>
      </c>
    </row>
    <row r="1690" spans="1:11" x14ac:dyDescent="0.25">
      <c r="A1690">
        <v>545244</v>
      </c>
      <c r="B1690" t="s">
        <v>5285</v>
      </c>
      <c r="C1690">
        <v>7212</v>
      </c>
      <c r="D1690" t="s">
        <v>5230</v>
      </c>
      <c r="E1690" t="s">
        <v>5229</v>
      </c>
      <c r="F1690" t="s">
        <v>5230</v>
      </c>
      <c r="G1690" t="s">
        <v>5225</v>
      </c>
      <c r="H1690" t="s">
        <v>5226</v>
      </c>
      <c r="I1690" t="str">
        <f t="shared" si="79"/>
        <v>Zlínský</v>
      </c>
      <c r="J1690" t="str">
        <f t="shared" si="80"/>
        <v>Zlínský</v>
      </c>
      <c r="K1690" t="str">
        <f t="shared" si="81"/>
        <v>Střední Morava</v>
      </c>
    </row>
    <row r="1691" spans="1:11" x14ac:dyDescent="0.25">
      <c r="A1691">
        <v>545252</v>
      </c>
      <c r="B1691" t="s">
        <v>5214</v>
      </c>
      <c r="C1691">
        <v>7206</v>
      </c>
      <c r="D1691" t="s">
        <v>5242</v>
      </c>
      <c r="E1691" t="s">
        <v>5229</v>
      </c>
      <c r="F1691" t="s">
        <v>5230</v>
      </c>
      <c r="G1691" t="s">
        <v>5225</v>
      </c>
      <c r="H1691" t="s">
        <v>5226</v>
      </c>
      <c r="I1691" t="str">
        <f t="shared" si="79"/>
        <v>Zlínský</v>
      </c>
      <c r="J1691" t="str">
        <f t="shared" si="80"/>
        <v>Zlínský</v>
      </c>
      <c r="K1691" t="str">
        <f t="shared" si="81"/>
        <v>Střední Morava</v>
      </c>
    </row>
    <row r="1692" spans="1:11" x14ac:dyDescent="0.25">
      <c r="A1692">
        <v>545261</v>
      </c>
      <c r="B1692" t="s">
        <v>218</v>
      </c>
      <c r="C1692">
        <v>3102</v>
      </c>
      <c r="D1692" t="s">
        <v>46</v>
      </c>
      <c r="E1692" t="s">
        <v>47</v>
      </c>
      <c r="F1692" t="s">
        <v>46</v>
      </c>
      <c r="G1692" t="s">
        <v>11</v>
      </c>
      <c r="H1692" t="s">
        <v>12</v>
      </c>
      <c r="I1692" t="str">
        <f t="shared" si="79"/>
        <v>Jihočeský</v>
      </c>
      <c r="J1692" t="str">
        <f t="shared" si="80"/>
        <v>Jihočeský</v>
      </c>
      <c r="K1692" t="str">
        <f t="shared" si="81"/>
        <v>Jihozápad</v>
      </c>
    </row>
    <row r="1693" spans="1:11" x14ac:dyDescent="0.25">
      <c r="A1693">
        <v>545279</v>
      </c>
      <c r="B1693" t="s">
        <v>2447</v>
      </c>
      <c r="C1693">
        <v>7110</v>
      </c>
      <c r="D1693" t="s">
        <v>2286</v>
      </c>
      <c r="E1693" t="s">
        <v>2281</v>
      </c>
      <c r="F1693" t="s">
        <v>2280</v>
      </c>
      <c r="G1693" t="s">
        <v>2277</v>
      </c>
      <c r="H1693" t="s">
        <v>2278</v>
      </c>
      <c r="I1693" t="str">
        <f t="shared" si="79"/>
        <v>Olomoucký</v>
      </c>
      <c r="J1693" t="str">
        <f t="shared" si="80"/>
        <v>Olomoucký</v>
      </c>
      <c r="K1693" t="str">
        <f t="shared" si="81"/>
        <v>Střední Morava</v>
      </c>
    </row>
    <row r="1694" spans="1:11" x14ac:dyDescent="0.25">
      <c r="A1694">
        <v>545287</v>
      </c>
      <c r="B1694" t="s">
        <v>219</v>
      </c>
      <c r="C1694">
        <v>3115</v>
      </c>
      <c r="D1694" t="s">
        <v>80</v>
      </c>
      <c r="E1694" t="s">
        <v>47</v>
      </c>
      <c r="F1694" t="s">
        <v>46</v>
      </c>
      <c r="G1694" t="s">
        <v>11</v>
      </c>
      <c r="H1694" t="s">
        <v>12</v>
      </c>
      <c r="I1694" t="str">
        <f t="shared" si="79"/>
        <v>Jihočeský</v>
      </c>
      <c r="J1694" t="str">
        <f t="shared" si="80"/>
        <v>Jihočeský</v>
      </c>
      <c r="K1694" t="str">
        <f t="shared" si="81"/>
        <v>Jihozápad</v>
      </c>
    </row>
    <row r="1695" spans="1:11" x14ac:dyDescent="0.25">
      <c r="A1695">
        <v>545295</v>
      </c>
      <c r="B1695" t="s">
        <v>635</v>
      </c>
      <c r="C1695">
        <v>6217</v>
      </c>
      <c r="D1695" t="s">
        <v>636</v>
      </c>
      <c r="E1695" t="s">
        <v>623</v>
      </c>
      <c r="F1695" t="s">
        <v>624</v>
      </c>
      <c r="G1695" t="s">
        <v>625</v>
      </c>
      <c r="H1695" t="s">
        <v>626</v>
      </c>
      <c r="I1695" t="str">
        <f t="shared" si="79"/>
        <v>Jihomoravský</v>
      </c>
      <c r="J1695" t="str">
        <f t="shared" si="80"/>
        <v>Jihomoravský</v>
      </c>
      <c r="K1695" t="str">
        <f t="shared" si="81"/>
        <v>Jihovýchod</v>
      </c>
    </row>
    <row r="1696" spans="1:11" x14ac:dyDescent="0.25">
      <c r="A1696">
        <v>545309</v>
      </c>
      <c r="B1696" t="s">
        <v>4720</v>
      </c>
      <c r="C1696">
        <v>6113</v>
      </c>
      <c r="D1696" t="s">
        <v>4694</v>
      </c>
      <c r="E1696" t="s">
        <v>4693</v>
      </c>
      <c r="F1696" t="s">
        <v>4694</v>
      </c>
      <c r="G1696" t="s">
        <v>4687</v>
      </c>
      <c r="H1696" t="s">
        <v>4688</v>
      </c>
      <c r="I1696" t="str">
        <f t="shared" si="79"/>
        <v>Kraj</v>
      </c>
      <c r="J1696" t="str">
        <f t="shared" si="80"/>
        <v>Vysočina</v>
      </c>
      <c r="K1696" t="str">
        <f t="shared" si="81"/>
        <v>Jihovýchod</v>
      </c>
    </row>
    <row r="1697" spans="1:11" x14ac:dyDescent="0.25">
      <c r="A1697">
        <v>545317</v>
      </c>
      <c r="B1697" t="s">
        <v>220</v>
      </c>
      <c r="C1697">
        <v>3102</v>
      </c>
      <c r="D1697" t="s">
        <v>46</v>
      </c>
      <c r="E1697" t="s">
        <v>47</v>
      </c>
      <c r="F1697" t="s">
        <v>46</v>
      </c>
      <c r="G1697" t="s">
        <v>11</v>
      </c>
      <c r="H1697" t="s">
        <v>12</v>
      </c>
      <c r="I1697" t="str">
        <f t="shared" si="79"/>
        <v>Jihočeský</v>
      </c>
      <c r="J1697" t="str">
        <f t="shared" si="80"/>
        <v>Jihočeský</v>
      </c>
      <c r="K1697" t="str">
        <f t="shared" si="81"/>
        <v>Jihozápad</v>
      </c>
    </row>
    <row r="1698" spans="1:11" x14ac:dyDescent="0.25">
      <c r="A1698">
        <v>545325</v>
      </c>
      <c r="B1698" t="s">
        <v>637</v>
      </c>
      <c r="C1698">
        <v>6220</v>
      </c>
      <c r="D1698" t="s">
        <v>638</v>
      </c>
      <c r="E1698" t="s">
        <v>639</v>
      </c>
      <c r="F1698" t="s">
        <v>638</v>
      </c>
      <c r="G1698" t="s">
        <v>625</v>
      </c>
      <c r="H1698" t="s">
        <v>626</v>
      </c>
      <c r="I1698" t="str">
        <f t="shared" si="79"/>
        <v>Jihomoravský</v>
      </c>
      <c r="J1698" t="str">
        <f t="shared" si="80"/>
        <v>Jihomoravský</v>
      </c>
      <c r="K1698" t="str">
        <f t="shared" si="81"/>
        <v>Jihovýchod</v>
      </c>
    </row>
    <row r="1699" spans="1:11" x14ac:dyDescent="0.25">
      <c r="A1699">
        <v>545341</v>
      </c>
      <c r="B1699" t="s">
        <v>221</v>
      </c>
      <c r="C1699">
        <v>3102</v>
      </c>
      <c r="D1699" t="s">
        <v>46</v>
      </c>
      <c r="E1699" t="s">
        <v>47</v>
      </c>
      <c r="F1699" t="s">
        <v>46</v>
      </c>
      <c r="G1699" t="s">
        <v>11</v>
      </c>
      <c r="H1699" t="s">
        <v>12</v>
      </c>
      <c r="I1699" t="str">
        <f t="shared" si="79"/>
        <v>Jihočeský</v>
      </c>
      <c r="J1699" t="str">
        <f t="shared" si="80"/>
        <v>Jihočeský</v>
      </c>
      <c r="K1699" t="str">
        <f t="shared" si="81"/>
        <v>Jihozápad</v>
      </c>
    </row>
    <row r="1700" spans="1:11" x14ac:dyDescent="0.25">
      <c r="A1700">
        <v>545368</v>
      </c>
      <c r="B1700" t="s">
        <v>222</v>
      </c>
      <c r="C1700">
        <v>3102</v>
      </c>
      <c r="D1700" t="s">
        <v>46</v>
      </c>
      <c r="E1700" t="s">
        <v>47</v>
      </c>
      <c r="F1700" t="s">
        <v>46</v>
      </c>
      <c r="G1700" t="s">
        <v>11</v>
      </c>
      <c r="H1700" t="s">
        <v>12</v>
      </c>
      <c r="I1700" t="str">
        <f t="shared" si="79"/>
        <v>Jihočeský</v>
      </c>
      <c r="J1700" t="str">
        <f t="shared" si="80"/>
        <v>Jihočeský</v>
      </c>
      <c r="K1700" t="str">
        <f t="shared" si="81"/>
        <v>Jihozápad</v>
      </c>
    </row>
    <row r="1701" spans="1:11" x14ac:dyDescent="0.25">
      <c r="A1701">
        <v>545376</v>
      </c>
      <c r="B1701" t="s">
        <v>223</v>
      </c>
      <c r="C1701">
        <v>3113</v>
      </c>
      <c r="D1701" t="s">
        <v>70</v>
      </c>
      <c r="E1701" t="s">
        <v>47</v>
      </c>
      <c r="F1701" t="s">
        <v>46</v>
      </c>
      <c r="G1701" t="s">
        <v>11</v>
      </c>
      <c r="H1701" t="s">
        <v>12</v>
      </c>
      <c r="I1701" t="str">
        <f t="shared" si="79"/>
        <v>Jihočeský</v>
      </c>
      <c r="J1701" t="str">
        <f t="shared" si="80"/>
        <v>Jihočeský</v>
      </c>
      <c r="K1701" t="str">
        <f t="shared" si="81"/>
        <v>Jihozápad</v>
      </c>
    </row>
    <row r="1702" spans="1:11" x14ac:dyDescent="0.25">
      <c r="A1702">
        <v>545384</v>
      </c>
      <c r="B1702" t="s">
        <v>224</v>
      </c>
      <c r="C1702">
        <v>3115</v>
      </c>
      <c r="D1702" t="s">
        <v>80</v>
      </c>
      <c r="E1702" t="s">
        <v>47</v>
      </c>
      <c r="F1702" t="s">
        <v>46</v>
      </c>
      <c r="G1702" t="s">
        <v>11</v>
      </c>
      <c r="H1702" t="s">
        <v>12</v>
      </c>
      <c r="I1702" t="str">
        <f t="shared" si="79"/>
        <v>Jihočeský</v>
      </c>
      <c r="J1702" t="str">
        <f t="shared" si="80"/>
        <v>Jihočeský</v>
      </c>
      <c r="K1702" t="str">
        <f t="shared" si="81"/>
        <v>Jihozápad</v>
      </c>
    </row>
    <row r="1703" spans="1:11" x14ac:dyDescent="0.25">
      <c r="A1703">
        <v>545392</v>
      </c>
      <c r="B1703" t="s">
        <v>9</v>
      </c>
      <c r="C1703">
        <v>3103</v>
      </c>
      <c r="D1703" t="s">
        <v>9</v>
      </c>
      <c r="E1703" t="s">
        <v>10</v>
      </c>
      <c r="F1703" t="s">
        <v>9</v>
      </c>
      <c r="G1703" t="s">
        <v>11</v>
      </c>
      <c r="H1703" t="s">
        <v>12</v>
      </c>
      <c r="I1703" t="str">
        <f t="shared" si="79"/>
        <v>Jihočeský</v>
      </c>
      <c r="J1703" t="str">
        <f t="shared" si="80"/>
        <v>Jihočeský</v>
      </c>
      <c r="K1703" t="str">
        <f t="shared" si="81"/>
        <v>Jihozápad</v>
      </c>
    </row>
    <row r="1704" spans="1:11" x14ac:dyDescent="0.25">
      <c r="A1704">
        <v>545406</v>
      </c>
      <c r="B1704" t="s">
        <v>225</v>
      </c>
      <c r="C1704">
        <v>3106</v>
      </c>
      <c r="D1704" t="s">
        <v>113</v>
      </c>
      <c r="E1704" t="s">
        <v>10</v>
      </c>
      <c r="F1704" t="s">
        <v>9</v>
      </c>
      <c r="G1704" t="s">
        <v>11</v>
      </c>
      <c r="H1704" t="s">
        <v>12</v>
      </c>
      <c r="I1704" t="str">
        <f t="shared" si="79"/>
        <v>Jihočeský</v>
      </c>
      <c r="J1704" t="str">
        <f t="shared" si="80"/>
        <v>Jihočeský</v>
      </c>
      <c r="K1704" t="str">
        <f t="shared" si="81"/>
        <v>Jihozápad</v>
      </c>
    </row>
    <row r="1705" spans="1:11" x14ac:dyDescent="0.25">
      <c r="A1705">
        <v>545414</v>
      </c>
      <c r="B1705" t="s">
        <v>226</v>
      </c>
      <c r="C1705">
        <v>3106</v>
      </c>
      <c r="D1705" t="s">
        <v>113</v>
      </c>
      <c r="E1705" t="s">
        <v>10</v>
      </c>
      <c r="F1705" t="s">
        <v>9</v>
      </c>
      <c r="G1705" t="s">
        <v>11</v>
      </c>
      <c r="H1705" t="s">
        <v>12</v>
      </c>
      <c r="I1705" t="str">
        <f t="shared" si="79"/>
        <v>Jihočeský</v>
      </c>
      <c r="J1705" t="str">
        <f t="shared" si="80"/>
        <v>Jihočeský</v>
      </c>
      <c r="K1705" t="str">
        <f t="shared" si="81"/>
        <v>Jihozápad</v>
      </c>
    </row>
    <row r="1706" spans="1:11" x14ac:dyDescent="0.25">
      <c r="A1706">
        <v>545422</v>
      </c>
      <c r="B1706" t="s">
        <v>227</v>
      </c>
      <c r="C1706">
        <v>3103</v>
      </c>
      <c r="D1706" t="s">
        <v>9</v>
      </c>
      <c r="E1706" t="s">
        <v>10</v>
      </c>
      <c r="F1706" t="s">
        <v>9</v>
      </c>
      <c r="G1706" t="s">
        <v>11</v>
      </c>
      <c r="H1706" t="s">
        <v>12</v>
      </c>
      <c r="I1706" t="str">
        <f t="shared" si="79"/>
        <v>Jihočeský</v>
      </c>
      <c r="J1706" t="str">
        <f t="shared" si="80"/>
        <v>Jihočeský</v>
      </c>
      <c r="K1706" t="str">
        <f t="shared" si="81"/>
        <v>Jihozápad</v>
      </c>
    </row>
    <row r="1707" spans="1:11" x14ac:dyDescent="0.25">
      <c r="A1707">
        <v>545431</v>
      </c>
      <c r="B1707" t="s">
        <v>228</v>
      </c>
      <c r="C1707">
        <v>3103</v>
      </c>
      <c r="D1707" t="s">
        <v>9</v>
      </c>
      <c r="E1707" t="s">
        <v>10</v>
      </c>
      <c r="F1707" t="s">
        <v>9</v>
      </c>
      <c r="G1707" t="s">
        <v>11</v>
      </c>
      <c r="H1707" t="s">
        <v>12</v>
      </c>
      <c r="I1707" t="str">
        <f t="shared" si="79"/>
        <v>Jihočeský</v>
      </c>
      <c r="J1707" t="str">
        <f t="shared" si="80"/>
        <v>Jihočeský</v>
      </c>
      <c r="K1707" t="str">
        <f t="shared" si="81"/>
        <v>Jihozápad</v>
      </c>
    </row>
    <row r="1708" spans="1:11" x14ac:dyDescent="0.25">
      <c r="A1708">
        <v>545449</v>
      </c>
      <c r="B1708" t="s">
        <v>229</v>
      </c>
      <c r="C1708">
        <v>3106</v>
      </c>
      <c r="D1708" t="s">
        <v>113</v>
      </c>
      <c r="E1708" t="s">
        <v>10</v>
      </c>
      <c r="F1708" t="s">
        <v>9</v>
      </c>
      <c r="G1708" t="s">
        <v>11</v>
      </c>
      <c r="H1708" t="s">
        <v>12</v>
      </c>
      <c r="I1708" t="str">
        <f t="shared" si="79"/>
        <v>Jihočeský</v>
      </c>
      <c r="J1708" t="str">
        <f t="shared" si="80"/>
        <v>Jihočeský</v>
      </c>
      <c r="K1708" t="str">
        <f t="shared" si="81"/>
        <v>Jihozápad</v>
      </c>
    </row>
    <row r="1709" spans="1:11" x14ac:dyDescent="0.25">
      <c r="A1709">
        <v>545457</v>
      </c>
      <c r="B1709" t="s">
        <v>230</v>
      </c>
      <c r="C1709">
        <v>3103</v>
      </c>
      <c r="D1709" t="s">
        <v>9</v>
      </c>
      <c r="E1709" t="s">
        <v>10</v>
      </c>
      <c r="F1709" t="s">
        <v>9</v>
      </c>
      <c r="G1709" t="s">
        <v>11</v>
      </c>
      <c r="H1709" t="s">
        <v>12</v>
      </c>
      <c r="I1709" t="str">
        <f t="shared" si="79"/>
        <v>Jihočeský</v>
      </c>
      <c r="J1709" t="str">
        <f t="shared" si="80"/>
        <v>Jihočeský</v>
      </c>
      <c r="K1709" t="str">
        <f t="shared" si="81"/>
        <v>Jihozápad</v>
      </c>
    </row>
    <row r="1710" spans="1:11" x14ac:dyDescent="0.25">
      <c r="A1710">
        <v>545465</v>
      </c>
      <c r="B1710" t="s">
        <v>231</v>
      </c>
      <c r="C1710">
        <v>3106</v>
      </c>
      <c r="D1710" t="s">
        <v>113</v>
      </c>
      <c r="E1710" t="s">
        <v>10</v>
      </c>
      <c r="F1710" t="s">
        <v>9</v>
      </c>
      <c r="G1710" t="s">
        <v>11</v>
      </c>
      <c r="H1710" t="s">
        <v>12</v>
      </c>
      <c r="I1710" t="str">
        <f t="shared" si="79"/>
        <v>Jihočeský</v>
      </c>
      <c r="J1710" t="str">
        <f t="shared" si="80"/>
        <v>Jihočeský</v>
      </c>
      <c r="K1710" t="str">
        <f t="shared" si="81"/>
        <v>Jihozápad</v>
      </c>
    </row>
    <row r="1711" spans="1:11" x14ac:dyDescent="0.25">
      <c r="A1711">
        <v>545473</v>
      </c>
      <c r="B1711" t="s">
        <v>232</v>
      </c>
      <c r="C1711">
        <v>3103</v>
      </c>
      <c r="D1711" t="s">
        <v>9</v>
      </c>
      <c r="E1711" t="s">
        <v>10</v>
      </c>
      <c r="F1711" t="s">
        <v>9</v>
      </c>
      <c r="G1711" t="s">
        <v>11</v>
      </c>
      <c r="H1711" t="s">
        <v>12</v>
      </c>
      <c r="I1711" t="str">
        <f t="shared" si="79"/>
        <v>Jihočeský</v>
      </c>
      <c r="J1711" t="str">
        <f t="shared" si="80"/>
        <v>Jihočeský</v>
      </c>
      <c r="K1711" t="str">
        <f t="shared" si="81"/>
        <v>Jihozápad</v>
      </c>
    </row>
    <row r="1712" spans="1:11" x14ac:dyDescent="0.25">
      <c r="A1712">
        <v>545481</v>
      </c>
      <c r="B1712" t="s">
        <v>233</v>
      </c>
      <c r="C1712">
        <v>3103</v>
      </c>
      <c r="D1712" t="s">
        <v>9</v>
      </c>
      <c r="E1712" t="s">
        <v>10</v>
      </c>
      <c r="F1712" t="s">
        <v>9</v>
      </c>
      <c r="G1712" t="s">
        <v>11</v>
      </c>
      <c r="H1712" t="s">
        <v>12</v>
      </c>
      <c r="I1712" t="str">
        <f t="shared" si="79"/>
        <v>Jihočeský</v>
      </c>
      <c r="J1712" t="str">
        <f t="shared" si="80"/>
        <v>Jihočeský</v>
      </c>
      <c r="K1712" t="str">
        <f t="shared" si="81"/>
        <v>Jihozápad</v>
      </c>
    </row>
    <row r="1713" spans="1:11" x14ac:dyDescent="0.25">
      <c r="A1713">
        <v>545490</v>
      </c>
      <c r="B1713" t="s">
        <v>234</v>
      </c>
      <c r="C1713">
        <v>3103</v>
      </c>
      <c r="D1713" t="s">
        <v>9</v>
      </c>
      <c r="E1713" t="s">
        <v>10</v>
      </c>
      <c r="F1713" t="s">
        <v>9</v>
      </c>
      <c r="G1713" t="s">
        <v>11</v>
      </c>
      <c r="H1713" t="s">
        <v>12</v>
      </c>
      <c r="I1713" t="str">
        <f t="shared" si="79"/>
        <v>Jihočeský</v>
      </c>
      <c r="J1713" t="str">
        <f t="shared" si="80"/>
        <v>Jihočeský</v>
      </c>
      <c r="K1713" t="str">
        <f t="shared" si="81"/>
        <v>Jihozápad</v>
      </c>
    </row>
    <row r="1714" spans="1:11" x14ac:dyDescent="0.25">
      <c r="A1714">
        <v>545503</v>
      </c>
      <c r="B1714" t="s">
        <v>235</v>
      </c>
      <c r="C1714">
        <v>3106</v>
      </c>
      <c r="D1714" t="s">
        <v>113</v>
      </c>
      <c r="E1714" t="s">
        <v>10</v>
      </c>
      <c r="F1714" t="s">
        <v>9</v>
      </c>
      <c r="G1714" t="s">
        <v>11</v>
      </c>
      <c r="H1714" t="s">
        <v>12</v>
      </c>
      <c r="I1714" t="str">
        <f t="shared" si="79"/>
        <v>Jihočeský</v>
      </c>
      <c r="J1714" t="str">
        <f t="shared" si="80"/>
        <v>Jihočeský</v>
      </c>
      <c r="K1714" t="str">
        <f t="shared" si="81"/>
        <v>Jihozápad</v>
      </c>
    </row>
    <row r="1715" spans="1:11" x14ac:dyDescent="0.25">
      <c r="A1715">
        <v>545511</v>
      </c>
      <c r="B1715" t="s">
        <v>236</v>
      </c>
      <c r="C1715">
        <v>3103</v>
      </c>
      <c r="D1715" t="s">
        <v>9</v>
      </c>
      <c r="E1715" t="s">
        <v>10</v>
      </c>
      <c r="F1715" t="s">
        <v>9</v>
      </c>
      <c r="G1715" t="s">
        <v>11</v>
      </c>
      <c r="H1715" t="s">
        <v>12</v>
      </c>
      <c r="I1715" t="str">
        <f t="shared" si="79"/>
        <v>Jihočeský</v>
      </c>
      <c r="J1715" t="str">
        <f t="shared" si="80"/>
        <v>Jihočeský</v>
      </c>
      <c r="K1715" t="str">
        <f t="shared" si="81"/>
        <v>Jihozápad</v>
      </c>
    </row>
    <row r="1716" spans="1:11" x14ac:dyDescent="0.25">
      <c r="A1716">
        <v>545520</v>
      </c>
      <c r="B1716" t="s">
        <v>237</v>
      </c>
      <c r="C1716">
        <v>3103</v>
      </c>
      <c r="D1716" t="s">
        <v>9</v>
      </c>
      <c r="E1716" t="s">
        <v>10</v>
      </c>
      <c r="F1716" t="s">
        <v>9</v>
      </c>
      <c r="G1716" t="s">
        <v>11</v>
      </c>
      <c r="H1716" t="s">
        <v>12</v>
      </c>
      <c r="I1716" t="str">
        <f t="shared" si="79"/>
        <v>Jihočeský</v>
      </c>
      <c r="J1716" t="str">
        <f t="shared" si="80"/>
        <v>Jihočeský</v>
      </c>
      <c r="K1716" t="str">
        <f t="shared" si="81"/>
        <v>Jihozápad</v>
      </c>
    </row>
    <row r="1717" spans="1:11" x14ac:dyDescent="0.25">
      <c r="A1717">
        <v>545538</v>
      </c>
      <c r="B1717" t="s">
        <v>4422</v>
      </c>
      <c r="C1717">
        <v>4202</v>
      </c>
      <c r="D1717" t="s">
        <v>4396</v>
      </c>
      <c r="E1717" t="s">
        <v>4397</v>
      </c>
      <c r="F1717" t="s">
        <v>4396</v>
      </c>
      <c r="G1717" t="s">
        <v>4393</v>
      </c>
      <c r="H1717" t="s">
        <v>4394</v>
      </c>
      <c r="I1717" t="str">
        <f t="shared" si="79"/>
        <v>Ústecký</v>
      </c>
      <c r="J1717" t="str">
        <f t="shared" si="80"/>
        <v>Ústecký</v>
      </c>
      <c r="K1717" t="str">
        <f t="shared" si="81"/>
        <v>Severozápad</v>
      </c>
    </row>
    <row r="1718" spans="1:11" x14ac:dyDescent="0.25">
      <c r="A1718">
        <v>545546</v>
      </c>
      <c r="B1718" t="s">
        <v>238</v>
      </c>
      <c r="C1718">
        <v>3103</v>
      </c>
      <c r="D1718" t="s">
        <v>9</v>
      </c>
      <c r="E1718" t="s">
        <v>10</v>
      </c>
      <c r="F1718" t="s">
        <v>9</v>
      </c>
      <c r="G1718" t="s">
        <v>11</v>
      </c>
      <c r="H1718" t="s">
        <v>12</v>
      </c>
      <c r="I1718" t="str">
        <f t="shared" si="79"/>
        <v>Jihočeský</v>
      </c>
      <c r="J1718" t="str">
        <f t="shared" si="80"/>
        <v>Jihočeský</v>
      </c>
      <c r="K1718" t="str">
        <f t="shared" si="81"/>
        <v>Jihozápad</v>
      </c>
    </row>
    <row r="1719" spans="1:11" x14ac:dyDescent="0.25">
      <c r="A1719">
        <v>545554</v>
      </c>
      <c r="B1719" t="s">
        <v>239</v>
      </c>
      <c r="C1719">
        <v>3103</v>
      </c>
      <c r="D1719" t="s">
        <v>9</v>
      </c>
      <c r="E1719" t="s">
        <v>10</v>
      </c>
      <c r="F1719" t="s">
        <v>9</v>
      </c>
      <c r="G1719" t="s">
        <v>11</v>
      </c>
      <c r="H1719" t="s">
        <v>12</v>
      </c>
      <c r="I1719" t="str">
        <f t="shared" si="79"/>
        <v>Jihočeský</v>
      </c>
      <c r="J1719" t="str">
        <f t="shared" si="80"/>
        <v>Jihočeský</v>
      </c>
      <c r="K1719" t="str">
        <f t="shared" si="81"/>
        <v>Jihozápad</v>
      </c>
    </row>
    <row r="1720" spans="1:11" x14ac:dyDescent="0.25">
      <c r="A1720">
        <v>545562</v>
      </c>
      <c r="B1720" t="s">
        <v>113</v>
      </c>
      <c r="C1720">
        <v>3106</v>
      </c>
      <c r="D1720" t="s">
        <v>113</v>
      </c>
      <c r="E1720" t="s">
        <v>10</v>
      </c>
      <c r="F1720" t="s">
        <v>9</v>
      </c>
      <c r="G1720" t="s">
        <v>11</v>
      </c>
      <c r="H1720" t="s">
        <v>12</v>
      </c>
      <c r="I1720" t="str">
        <f t="shared" si="79"/>
        <v>Jihočeský</v>
      </c>
      <c r="J1720" t="str">
        <f t="shared" si="80"/>
        <v>Jihočeský</v>
      </c>
      <c r="K1720" t="str">
        <f t="shared" si="81"/>
        <v>Jihozápad</v>
      </c>
    </row>
    <row r="1721" spans="1:11" x14ac:dyDescent="0.25">
      <c r="A1721">
        <v>545571</v>
      </c>
      <c r="B1721" t="s">
        <v>240</v>
      </c>
      <c r="C1721">
        <v>3103</v>
      </c>
      <c r="D1721" t="s">
        <v>9</v>
      </c>
      <c r="E1721" t="s">
        <v>10</v>
      </c>
      <c r="F1721" t="s">
        <v>9</v>
      </c>
      <c r="G1721" t="s">
        <v>11</v>
      </c>
      <c r="H1721" t="s">
        <v>12</v>
      </c>
      <c r="I1721" t="str">
        <f t="shared" si="79"/>
        <v>Jihočeský</v>
      </c>
      <c r="J1721" t="str">
        <f t="shared" si="80"/>
        <v>Jihočeský</v>
      </c>
      <c r="K1721" t="str">
        <f t="shared" si="81"/>
        <v>Jihozápad</v>
      </c>
    </row>
    <row r="1722" spans="1:11" x14ac:dyDescent="0.25">
      <c r="A1722">
        <v>545597</v>
      </c>
      <c r="B1722" t="s">
        <v>241</v>
      </c>
      <c r="C1722">
        <v>3103</v>
      </c>
      <c r="D1722" t="s">
        <v>9</v>
      </c>
      <c r="E1722" t="s">
        <v>10</v>
      </c>
      <c r="F1722" t="s">
        <v>9</v>
      </c>
      <c r="G1722" t="s">
        <v>11</v>
      </c>
      <c r="H1722" t="s">
        <v>12</v>
      </c>
      <c r="I1722" t="str">
        <f t="shared" si="79"/>
        <v>Jihočeský</v>
      </c>
      <c r="J1722" t="str">
        <f t="shared" si="80"/>
        <v>Jihočeský</v>
      </c>
      <c r="K1722" t="str">
        <f t="shared" si="81"/>
        <v>Jihozápad</v>
      </c>
    </row>
    <row r="1723" spans="1:11" x14ac:dyDescent="0.25">
      <c r="A1723">
        <v>545601</v>
      </c>
      <c r="B1723" t="s">
        <v>242</v>
      </c>
      <c r="C1723">
        <v>3103</v>
      </c>
      <c r="D1723" t="s">
        <v>9</v>
      </c>
      <c r="E1723" t="s">
        <v>10</v>
      </c>
      <c r="F1723" t="s">
        <v>9</v>
      </c>
      <c r="G1723" t="s">
        <v>11</v>
      </c>
      <c r="H1723" t="s">
        <v>12</v>
      </c>
      <c r="I1723" t="str">
        <f t="shared" si="79"/>
        <v>Jihočeský</v>
      </c>
      <c r="J1723" t="str">
        <f t="shared" si="80"/>
        <v>Jihočeský</v>
      </c>
      <c r="K1723" t="str">
        <f t="shared" si="81"/>
        <v>Jihozápad</v>
      </c>
    </row>
    <row r="1724" spans="1:11" x14ac:dyDescent="0.25">
      <c r="A1724">
        <v>545619</v>
      </c>
      <c r="B1724" t="s">
        <v>243</v>
      </c>
      <c r="C1724">
        <v>3106</v>
      </c>
      <c r="D1724" t="s">
        <v>113</v>
      </c>
      <c r="E1724" t="s">
        <v>10</v>
      </c>
      <c r="F1724" t="s">
        <v>9</v>
      </c>
      <c r="G1724" t="s">
        <v>11</v>
      </c>
      <c r="H1724" t="s">
        <v>12</v>
      </c>
      <c r="I1724" t="str">
        <f t="shared" si="79"/>
        <v>Jihočeský</v>
      </c>
      <c r="J1724" t="str">
        <f t="shared" si="80"/>
        <v>Jihočeský</v>
      </c>
      <c r="K1724" t="str">
        <f t="shared" si="81"/>
        <v>Jihozápad</v>
      </c>
    </row>
    <row r="1725" spans="1:11" x14ac:dyDescent="0.25">
      <c r="A1725">
        <v>545627</v>
      </c>
      <c r="B1725" t="s">
        <v>244</v>
      </c>
      <c r="C1725">
        <v>3103</v>
      </c>
      <c r="D1725" t="s">
        <v>9</v>
      </c>
      <c r="E1725" t="s">
        <v>10</v>
      </c>
      <c r="F1725" t="s">
        <v>9</v>
      </c>
      <c r="G1725" t="s">
        <v>11</v>
      </c>
      <c r="H1725" t="s">
        <v>12</v>
      </c>
      <c r="I1725" t="str">
        <f t="shared" si="79"/>
        <v>Jihočeský</v>
      </c>
      <c r="J1725" t="str">
        <f t="shared" si="80"/>
        <v>Jihočeský</v>
      </c>
      <c r="K1725" t="str">
        <f t="shared" si="81"/>
        <v>Jihozápad</v>
      </c>
    </row>
    <row r="1726" spans="1:11" x14ac:dyDescent="0.25">
      <c r="A1726">
        <v>545643</v>
      </c>
      <c r="B1726" t="s">
        <v>245</v>
      </c>
      <c r="C1726">
        <v>3106</v>
      </c>
      <c r="D1726" t="s">
        <v>113</v>
      </c>
      <c r="E1726" t="s">
        <v>10</v>
      </c>
      <c r="F1726" t="s">
        <v>9</v>
      </c>
      <c r="G1726" t="s">
        <v>11</v>
      </c>
      <c r="H1726" t="s">
        <v>12</v>
      </c>
      <c r="I1726" t="str">
        <f t="shared" si="79"/>
        <v>Jihočeský</v>
      </c>
      <c r="J1726" t="str">
        <f t="shared" si="80"/>
        <v>Jihočeský</v>
      </c>
      <c r="K1726" t="str">
        <f t="shared" si="81"/>
        <v>Jihozápad</v>
      </c>
    </row>
    <row r="1727" spans="1:11" x14ac:dyDescent="0.25">
      <c r="A1727">
        <v>545660</v>
      </c>
      <c r="B1727" t="s">
        <v>246</v>
      </c>
      <c r="C1727">
        <v>3106</v>
      </c>
      <c r="D1727" t="s">
        <v>113</v>
      </c>
      <c r="E1727" t="s">
        <v>10</v>
      </c>
      <c r="F1727" t="s">
        <v>9</v>
      </c>
      <c r="G1727" t="s">
        <v>11</v>
      </c>
      <c r="H1727" t="s">
        <v>12</v>
      </c>
      <c r="I1727" t="str">
        <f t="shared" si="79"/>
        <v>Jihočeský</v>
      </c>
      <c r="J1727" t="str">
        <f t="shared" si="80"/>
        <v>Jihočeský</v>
      </c>
      <c r="K1727" t="str">
        <f t="shared" si="81"/>
        <v>Jihozápad</v>
      </c>
    </row>
    <row r="1728" spans="1:11" x14ac:dyDescent="0.25">
      <c r="A1728">
        <v>545678</v>
      </c>
      <c r="B1728" t="s">
        <v>1558</v>
      </c>
      <c r="C1728">
        <v>4202</v>
      </c>
      <c r="D1728" t="s">
        <v>4396</v>
      </c>
      <c r="E1728" t="s">
        <v>4397</v>
      </c>
      <c r="F1728" t="s">
        <v>4396</v>
      </c>
      <c r="G1728" t="s">
        <v>4393</v>
      </c>
      <c r="H1728" t="s">
        <v>4394</v>
      </c>
      <c r="I1728" t="str">
        <f t="shared" si="79"/>
        <v>Ústecký</v>
      </c>
      <c r="J1728" t="str">
        <f t="shared" si="80"/>
        <v>Ústecký</v>
      </c>
      <c r="K1728" t="str">
        <f t="shared" si="81"/>
        <v>Severozápad</v>
      </c>
    </row>
    <row r="1729" spans="1:11" x14ac:dyDescent="0.25">
      <c r="A1729">
        <v>545694</v>
      </c>
      <c r="B1729" t="s">
        <v>247</v>
      </c>
      <c r="C1729">
        <v>3106</v>
      </c>
      <c r="D1729" t="s">
        <v>113</v>
      </c>
      <c r="E1729" t="s">
        <v>10</v>
      </c>
      <c r="F1729" t="s">
        <v>9</v>
      </c>
      <c r="G1729" t="s">
        <v>11</v>
      </c>
      <c r="H1729" t="s">
        <v>12</v>
      </c>
      <c r="I1729" t="str">
        <f t="shared" si="79"/>
        <v>Jihočeský</v>
      </c>
      <c r="J1729" t="str">
        <f t="shared" si="80"/>
        <v>Jihočeský</v>
      </c>
      <c r="K1729" t="str">
        <f t="shared" si="81"/>
        <v>Jihozápad</v>
      </c>
    </row>
    <row r="1730" spans="1:11" x14ac:dyDescent="0.25">
      <c r="A1730">
        <v>545708</v>
      </c>
      <c r="B1730" t="s">
        <v>4423</v>
      </c>
      <c r="C1730">
        <v>4212</v>
      </c>
      <c r="D1730" t="s">
        <v>4399</v>
      </c>
      <c r="E1730" t="s">
        <v>4397</v>
      </c>
      <c r="F1730" t="s">
        <v>4396</v>
      </c>
      <c r="G1730" t="s">
        <v>4393</v>
      </c>
      <c r="H1730" t="s">
        <v>4394</v>
      </c>
      <c r="I1730" t="str">
        <f t="shared" si="79"/>
        <v>Ústecký</v>
      </c>
      <c r="J1730" t="str">
        <f t="shared" si="80"/>
        <v>Ústecký</v>
      </c>
      <c r="K1730" t="str">
        <f t="shared" si="81"/>
        <v>Severozápad</v>
      </c>
    </row>
    <row r="1731" spans="1:11" x14ac:dyDescent="0.25">
      <c r="A1731">
        <v>545716</v>
      </c>
      <c r="B1731" t="s">
        <v>248</v>
      </c>
      <c r="C1731">
        <v>3103</v>
      </c>
      <c r="D1731" t="s">
        <v>9</v>
      </c>
      <c r="E1731" t="s">
        <v>10</v>
      </c>
      <c r="F1731" t="s">
        <v>9</v>
      </c>
      <c r="G1731" t="s">
        <v>11</v>
      </c>
      <c r="H1731" t="s">
        <v>12</v>
      </c>
      <c r="I1731" t="str">
        <f t="shared" si="79"/>
        <v>Jihočeský</v>
      </c>
      <c r="J1731" t="str">
        <f t="shared" si="80"/>
        <v>Jihočeský</v>
      </c>
      <c r="K1731" t="str">
        <f t="shared" si="81"/>
        <v>Jihozápad</v>
      </c>
    </row>
    <row r="1732" spans="1:11" x14ac:dyDescent="0.25">
      <c r="A1732">
        <v>545724</v>
      </c>
      <c r="B1732" t="s">
        <v>249</v>
      </c>
      <c r="C1732">
        <v>3103</v>
      </c>
      <c r="D1732" t="s">
        <v>9</v>
      </c>
      <c r="E1732" t="s">
        <v>10</v>
      </c>
      <c r="F1732" t="s">
        <v>9</v>
      </c>
      <c r="G1732" t="s">
        <v>11</v>
      </c>
      <c r="H1732" t="s">
        <v>12</v>
      </c>
      <c r="I1732" t="str">
        <f t="shared" ref="I1732:I1795" si="82">LEFT(H1732, FIND(" ", H1732 &amp; " ") - 1)</f>
        <v>Jihočeský</v>
      </c>
      <c r="J1732" t="str">
        <f t="shared" ref="J1732:J1795" si="83">IF(LEFT(H1732,4)="Kraj", MID(H1732, FIND(" ", H1732)+1, LEN(H1732) - FIND(" ", H1732)), LEFT(H1732, FIND(" ", H1732 &amp; " ") - 1))</f>
        <v>Jihočeský</v>
      </c>
      <c r="K1732" t="str">
        <f t="shared" ref="K1732:K1795" si="84">_xlfn.XLOOKUP(H1732,$N$33:$N$46,$M$33:$M$46)</f>
        <v>Jihozápad</v>
      </c>
    </row>
    <row r="1733" spans="1:11" x14ac:dyDescent="0.25">
      <c r="A1733">
        <v>545732</v>
      </c>
      <c r="B1733" t="s">
        <v>250</v>
      </c>
      <c r="C1733">
        <v>3103</v>
      </c>
      <c r="D1733" t="s">
        <v>9</v>
      </c>
      <c r="E1733" t="s">
        <v>10</v>
      </c>
      <c r="F1733" t="s">
        <v>9</v>
      </c>
      <c r="G1733" t="s">
        <v>11</v>
      </c>
      <c r="H1733" t="s">
        <v>12</v>
      </c>
      <c r="I1733" t="str">
        <f t="shared" si="82"/>
        <v>Jihočeský</v>
      </c>
      <c r="J1733" t="str">
        <f t="shared" si="83"/>
        <v>Jihočeský</v>
      </c>
      <c r="K1733" t="str">
        <f t="shared" si="84"/>
        <v>Jihozápad</v>
      </c>
    </row>
    <row r="1734" spans="1:11" x14ac:dyDescent="0.25">
      <c r="A1734">
        <v>545767</v>
      </c>
      <c r="B1734" t="s">
        <v>251</v>
      </c>
      <c r="C1734">
        <v>3103</v>
      </c>
      <c r="D1734" t="s">
        <v>9</v>
      </c>
      <c r="E1734" t="s">
        <v>10</v>
      </c>
      <c r="F1734" t="s">
        <v>9</v>
      </c>
      <c r="G1734" t="s">
        <v>11</v>
      </c>
      <c r="H1734" t="s">
        <v>12</v>
      </c>
      <c r="I1734" t="str">
        <f t="shared" si="82"/>
        <v>Jihočeský</v>
      </c>
      <c r="J1734" t="str">
        <f t="shared" si="83"/>
        <v>Jihočeský</v>
      </c>
      <c r="K1734" t="str">
        <f t="shared" si="84"/>
        <v>Jihozápad</v>
      </c>
    </row>
    <row r="1735" spans="1:11" x14ac:dyDescent="0.25">
      <c r="A1735">
        <v>545775</v>
      </c>
      <c r="B1735" t="s">
        <v>252</v>
      </c>
      <c r="C1735">
        <v>3106</v>
      </c>
      <c r="D1735" t="s">
        <v>113</v>
      </c>
      <c r="E1735" t="s">
        <v>10</v>
      </c>
      <c r="F1735" t="s">
        <v>9</v>
      </c>
      <c r="G1735" t="s">
        <v>11</v>
      </c>
      <c r="H1735" t="s">
        <v>12</v>
      </c>
      <c r="I1735" t="str">
        <f t="shared" si="82"/>
        <v>Jihočeský</v>
      </c>
      <c r="J1735" t="str">
        <f t="shared" si="83"/>
        <v>Jihočeský</v>
      </c>
      <c r="K1735" t="str">
        <f t="shared" si="84"/>
        <v>Jihozápad</v>
      </c>
    </row>
    <row r="1736" spans="1:11" x14ac:dyDescent="0.25">
      <c r="A1736">
        <v>545783</v>
      </c>
      <c r="B1736" t="s">
        <v>4424</v>
      </c>
      <c r="C1736">
        <v>4202</v>
      </c>
      <c r="D1736" t="s">
        <v>4396</v>
      </c>
      <c r="E1736" t="s">
        <v>4397</v>
      </c>
      <c r="F1736" t="s">
        <v>4396</v>
      </c>
      <c r="G1736" t="s">
        <v>4393</v>
      </c>
      <c r="H1736" t="s">
        <v>4394</v>
      </c>
      <c r="I1736" t="str">
        <f t="shared" si="82"/>
        <v>Ústecký</v>
      </c>
      <c r="J1736" t="str">
        <f t="shared" si="83"/>
        <v>Ústecký</v>
      </c>
      <c r="K1736" t="str">
        <f t="shared" si="84"/>
        <v>Severozápad</v>
      </c>
    </row>
    <row r="1737" spans="1:11" x14ac:dyDescent="0.25">
      <c r="A1737">
        <v>545791</v>
      </c>
      <c r="B1737" t="s">
        <v>4425</v>
      </c>
      <c r="C1737">
        <v>4202</v>
      </c>
      <c r="D1737" t="s">
        <v>4396</v>
      </c>
      <c r="E1737" t="s">
        <v>4397</v>
      </c>
      <c r="F1737" t="s">
        <v>4396</v>
      </c>
      <c r="G1737" t="s">
        <v>4393</v>
      </c>
      <c r="H1737" t="s">
        <v>4394</v>
      </c>
      <c r="I1737" t="str">
        <f t="shared" si="82"/>
        <v>Ústecký</v>
      </c>
      <c r="J1737" t="str">
        <f t="shared" si="83"/>
        <v>Ústecký</v>
      </c>
      <c r="K1737" t="str">
        <f t="shared" si="84"/>
        <v>Severozápad</v>
      </c>
    </row>
    <row r="1738" spans="1:11" x14ac:dyDescent="0.25">
      <c r="A1738">
        <v>545805</v>
      </c>
      <c r="B1738" t="s">
        <v>253</v>
      </c>
      <c r="C1738">
        <v>3106</v>
      </c>
      <c r="D1738" t="s">
        <v>113</v>
      </c>
      <c r="E1738" t="s">
        <v>10</v>
      </c>
      <c r="F1738" t="s">
        <v>9</v>
      </c>
      <c r="G1738" t="s">
        <v>11</v>
      </c>
      <c r="H1738" t="s">
        <v>12</v>
      </c>
      <c r="I1738" t="str">
        <f t="shared" si="82"/>
        <v>Jihočeský</v>
      </c>
      <c r="J1738" t="str">
        <f t="shared" si="83"/>
        <v>Jihočeský</v>
      </c>
      <c r="K1738" t="str">
        <f t="shared" si="84"/>
        <v>Jihozápad</v>
      </c>
    </row>
    <row r="1739" spans="1:11" x14ac:dyDescent="0.25">
      <c r="A1739">
        <v>545813</v>
      </c>
      <c r="B1739" t="s">
        <v>254</v>
      </c>
      <c r="C1739">
        <v>3103</v>
      </c>
      <c r="D1739" t="s">
        <v>9</v>
      </c>
      <c r="E1739" t="s">
        <v>10</v>
      </c>
      <c r="F1739" t="s">
        <v>9</v>
      </c>
      <c r="G1739" t="s">
        <v>11</v>
      </c>
      <c r="H1739" t="s">
        <v>12</v>
      </c>
      <c r="I1739" t="str">
        <f t="shared" si="82"/>
        <v>Jihočeský</v>
      </c>
      <c r="J1739" t="str">
        <f t="shared" si="83"/>
        <v>Jihočeský</v>
      </c>
      <c r="K1739" t="str">
        <f t="shared" si="84"/>
        <v>Jihozápad</v>
      </c>
    </row>
    <row r="1740" spans="1:11" x14ac:dyDescent="0.25">
      <c r="A1740">
        <v>545821</v>
      </c>
      <c r="B1740" t="s">
        <v>255</v>
      </c>
      <c r="C1740">
        <v>3106</v>
      </c>
      <c r="D1740" t="s">
        <v>113</v>
      </c>
      <c r="E1740" t="s">
        <v>10</v>
      </c>
      <c r="F1740" t="s">
        <v>9</v>
      </c>
      <c r="G1740" t="s">
        <v>11</v>
      </c>
      <c r="H1740" t="s">
        <v>12</v>
      </c>
      <c r="I1740" t="str">
        <f t="shared" si="82"/>
        <v>Jihočeský</v>
      </c>
      <c r="J1740" t="str">
        <f t="shared" si="83"/>
        <v>Jihočeský</v>
      </c>
      <c r="K1740" t="str">
        <f t="shared" si="84"/>
        <v>Jihozápad</v>
      </c>
    </row>
    <row r="1741" spans="1:11" x14ac:dyDescent="0.25">
      <c r="A1741">
        <v>545830</v>
      </c>
      <c r="B1741" t="s">
        <v>256</v>
      </c>
      <c r="C1741">
        <v>3103</v>
      </c>
      <c r="D1741" t="s">
        <v>9</v>
      </c>
      <c r="E1741" t="s">
        <v>10</v>
      </c>
      <c r="F1741" t="s">
        <v>9</v>
      </c>
      <c r="G1741" t="s">
        <v>11</v>
      </c>
      <c r="H1741" t="s">
        <v>12</v>
      </c>
      <c r="I1741" t="str">
        <f t="shared" si="82"/>
        <v>Jihočeský</v>
      </c>
      <c r="J1741" t="str">
        <f t="shared" si="83"/>
        <v>Jihočeský</v>
      </c>
      <c r="K1741" t="str">
        <f t="shared" si="84"/>
        <v>Jihozápad</v>
      </c>
    </row>
    <row r="1742" spans="1:11" x14ac:dyDescent="0.25">
      <c r="A1742">
        <v>545848</v>
      </c>
      <c r="B1742" t="s">
        <v>257</v>
      </c>
      <c r="C1742">
        <v>3103</v>
      </c>
      <c r="D1742" t="s">
        <v>9</v>
      </c>
      <c r="E1742" t="s">
        <v>10</v>
      </c>
      <c r="F1742" t="s">
        <v>9</v>
      </c>
      <c r="G1742" t="s">
        <v>11</v>
      </c>
      <c r="H1742" t="s">
        <v>12</v>
      </c>
      <c r="I1742" t="str">
        <f t="shared" si="82"/>
        <v>Jihočeský</v>
      </c>
      <c r="J1742" t="str">
        <f t="shared" si="83"/>
        <v>Jihočeský</v>
      </c>
      <c r="K1742" t="str">
        <f t="shared" si="84"/>
        <v>Jihozápad</v>
      </c>
    </row>
    <row r="1743" spans="1:11" x14ac:dyDescent="0.25">
      <c r="A1743">
        <v>545856</v>
      </c>
      <c r="B1743" t="s">
        <v>4426</v>
      </c>
      <c r="C1743">
        <v>4202</v>
      </c>
      <c r="D1743" t="s">
        <v>4396</v>
      </c>
      <c r="E1743" t="s">
        <v>4397</v>
      </c>
      <c r="F1743" t="s">
        <v>4396</v>
      </c>
      <c r="G1743" t="s">
        <v>4393</v>
      </c>
      <c r="H1743" t="s">
        <v>4394</v>
      </c>
      <c r="I1743" t="str">
        <f t="shared" si="82"/>
        <v>Ústecký</v>
      </c>
      <c r="J1743" t="str">
        <f t="shared" si="83"/>
        <v>Ústecký</v>
      </c>
      <c r="K1743" t="str">
        <f t="shared" si="84"/>
        <v>Severozápad</v>
      </c>
    </row>
    <row r="1744" spans="1:11" x14ac:dyDescent="0.25">
      <c r="A1744">
        <v>545864</v>
      </c>
      <c r="B1744" t="s">
        <v>258</v>
      </c>
      <c r="C1744">
        <v>3103</v>
      </c>
      <c r="D1744" t="s">
        <v>9</v>
      </c>
      <c r="E1744" t="s">
        <v>10</v>
      </c>
      <c r="F1744" t="s">
        <v>9</v>
      </c>
      <c r="G1744" t="s">
        <v>11</v>
      </c>
      <c r="H1744" t="s">
        <v>12</v>
      </c>
      <c r="I1744" t="str">
        <f t="shared" si="82"/>
        <v>Jihočeský</v>
      </c>
      <c r="J1744" t="str">
        <f t="shared" si="83"/>
        <v>Jihočeský</v>
      </c>
      <c r="K1744" t="str">
        <f t="shared" si="84"/>
        <v>Jihozápad</v>
      </c>
    </row>
    <row r="1745" spans="1:11" x14ac:dyDescent="0.25">
      <c r="A1745">
        <v>545872</v>
      </c>
      <c r="B1745" t="s">
        <v>259</v>
      </c>
      <c r="C1745">
        <v>3103</v>
      </c>
      <c r="D1745" t="s">
        <v>9</v>
      </c>
      <c r="E1745" t="s">
        <v>10</v>
      </c>
      <c r="F1745" t="s">
        <v>9</v>
      </c>
      <c r="G1745" t="s">
        <v>11</v>
      </c>
      <c r="H1745" t="s">
        <v>12</v>
      </c>
      <c r="I1745" t="str">
        <f t="shared" si="82"/>
        <v>Jihočeský</v>
      </c>
      <c r="J1745" t="str">
        <f t="shared" si="83"/>
        <v>Jihočeský</v>
      </c>
      <c r="K1745" t="str">
        <f t="shared" si="84"/>
        <v>Jihozápad</v>
      </c>
    </row>
    <row r="1746" spans="1:11" x14ac:dyDescent="0.25">
      <c r="A1746">
        <v>545881</v>
      </c>
      <c r="B1746" t="s">
        <v>14</v>
      </c>
      <c r="C1746">
        <v>3105</v>
      </c>
      <c r="D1746" t="s">
        <v>14</v>
      </c>
      <c r="E1746" t="s">
        <v>15</v>
      </c>
      <c r="F1746" t="s">
        <v>14</v>
      </c>
      <c r="G1746" t="s">
        <v>11</v>
      </c>
      <c r="H1746" t="s">
        <v>12</v>
      </c>
      <c r="I1746" t="str">
        <f t="shared" si="82"/>
        <v>Jihočeský</v>
      </c>
      <c r="J1746" t="str">
        <f t="shared" si="83"/>
        <v>Jihočeský</v>
      </c>
      <c r="K1746" t="str">
        <f t="shared" si="84"/>
        <v>Jihozápad</v>
      </c>
    </row>
    <row r="1747" spans="1:11" x14ac:dyDescent="0.25">
      <c r="A1747">
        <v>545899</v>
      </c>
      <c r="B1747" t="s">
        <v>4427</v>
      </c>
      <c r="C1747">
        <v>4202</v>
      </c>
      <c r="D1747" t="s">
        <v>4396</v>
      </c>
      <c r="E1747" t="s">
        <v>4397</v>
      </c>
      <c r="F1747" t="s">
        <v>4396</v>
      </c>
      <c r="G1747" t="s">
        <v>4393</v>
      </c>
      <c r="H1747" t="s">
        <v>4394</v>
      </c>
      <c r="I1747" t="str">
        <f t="shared" si="82"/>
        <v>Ústecký</v>
      </c>
      <c r="J1747" t="str">
        <f t="shared" si="83"/>
        <v>Ústecký</v>
      </c>
      <c r="K1747" t="str">
        <f t="shared" si="84"/>
        <v>Severozápad</v>
      </c>
    </row>
    <row r="1748" spans="1:11" x14ac:dyDescent="0.25">
      <c r="A1748">
        <v>545902</v>
      </c>
      <c r="B1748" t="s">
        <v>260</v>
      </c>
      <c r="C1748">
        <v>3116</v>
      </c>
      <c r="D1748" t="s">
        <v>53</v>
      </c>
      <c r="E1748" t="s">
        <v>54</v>
      </c>
      <c r="F1748" t="s">
        <v>55</v>
      </c>
      <c r="G1748" t="s">
        <v>11</v>
      </c>
      <c r="H1748" t="s">
        <v>12</v>
      </c>
      <c r="I1748" t="str">
        <f t="shared" si="82"/>
        <v>Jihočeský</v>
      </c>
      <c r="J1748" t="str">
        <f t="shared" si="83"/>
        <v>Jihočeský</v>
      </c>
      <c r="K1748" t="str">
        <f t="shared" si="84"/>
        <v>Jihozápad</v>
      </c>
    </row>
    <row r="1749" spans="1:11" x14ac:dyDescent="0.25">
      <c r="A1749">
        <v>545929</v>
      </c>
      <c r="B1749" t="s">
        <v>4428</v>
      </c>
      <c r="C1749">
        <v>4202</v>
      </c>
      <c r="D1749" t="s">
        <v>4396</v>
      </c>
      <c r="E1749" t="s">
        <v>4397</v>
      </c>
      <c r="F1749" t="s">
        <v>4396</v>
      </c>
      <c r="G1749" t="s">
        <v>4393</v>
      </c>
      <c r="H1749" t="s">
        <v>4394</v>
      </c>
      <c r="I1749" t="str">
        <f t="shared" si="82"/>
        <v>Ústecký</v>
      </c>
      <c r="J1749" t="str">
        <f t="shared" si="83"/>
        <v>Ústecký</v>
      </c>
      <c r="K1749" t="str">
        <f t="shared" si="84"/>
        <v>Severozápad</v>
      </c>
    </row>
    <row r="1750" spans="1:11" x14ac:dyDescent="0.25">
      <c r="A1750">
        <v>545937</v>
      </c>
      <c r="B1750" t="s">
        <v>495</v>
      </c>
      <c r="C1750">
        <v>5109</v>
      </c>
      <c r="D1750" t="s">
        <v>1814</v>
      </c>
      <c r="E1750" t="s">
        <v>1806</v>
      </c>
      <c r="F1750" t="s">
        <v>1807</v>
      </c>
      <c r="G1750" t="s">
        <v>1794</v>
      </c>
      <c r="H1750" t="s">
        <v>1795</v>
      </c>
      <c r="I1750" t="str">
        <f t="shared" si="82"/>
        <v>Liberecký</v>
      </c>
      <c r="J1750" t="str">
        <f t="shared" si="83"/>
        <v>Liberecký</v>
      </c>
      <c r="K1750" t="str">
        <f t="shared" si="84"/>
        <v>Severovýchod</v>
      </c>
    </row>
    <row r="1751" spans="1:11" x14ac:dyDescent="0.25">
      <c r="A1751">
        <v>545953</v>
      </c>
      <c r="B1751" t="s">
        <v>1817</v>
      </c>
      <c r="C1751">
        <v>5109</v>
      </c>
      <c r="D1751" t="s">
        <v>1814</v>
      </c>
      <c r="E1751" t="s">
        <v>1806</v>
      </c>
      <c r="F1751" t="s">
        <v>1807</v>
      </c>
      <c r="G1751" t="s">
        <v>1794</v>
      </c>
      <c r="H1751" t="s">
        <v>1795</v>
      </c>
      <c r="I1751" t="str">
        <f t="shared" si="82"/>
        <v>Liberecký</v>
      </c>
      <c r="J1751" t="str">
        <f t="shared" si="83"/>
        <v>Liberecký</v>
      </c>
      <c r="K1751" t="str">
        <f t="shared" si="84"/>
        <v>Severovýchod</v>
      </c>
    </row>
    <row r="1752" spans="1:11" x14ac:dyDescent="0.25">
      <c r="A1752">
        <v>545996</v>
      </c>
      <c r="B1752" t="s">
        <v>1818</v>
      </c>
      <c r="C1752">
        <v>5102</v>
      </c>
      <c r="D1752" t="s">
        <v>1805</v>
      </c>
      <c r="E1752" t="s">
        <v>1806</v>
      </c>
      <c r="F1752" t="s">
        <v>1807</v>
      </c>
      <c r="G1752" t="s">
        <v>1794</v>
      </c>
      <c r="H1752" t="s">
        <v>1795</v>
      </c>
      <c r="I1752" t="str">
        <f t="shared" si="82"/>
        <v>Liberecký</v>
      </c>
      <c r="J1752" t="str">
        <f t="shared" si="83"/>
        <v>Liberecký</v>
      </c>
      <c r="K1752" t="str">
        <f t="shared" si="84"/>
        <v>Severovýchod</v>
      </c>
    </row>
    <row r="1753" spans="1:11" x14ac:dyDescent="0.25">
      <c r="A1753">
        <v>546011</v>
      </c>
      <c r="B1753" t="s">
        <v>4429</v>
      </c>
      <c r="C1753">
        <v>4207</v>
      </c>
      <c r="D1753" t="s">
        <v>4401</v>
      </c>
      <c r="E1753" t="s">
        <v>4402</v>
      </c>
      <c r="F1753" t="s">
        <v>4401</v>
      </c>
      <c r="G1753" t="s">
        <v>4393</v>
      </c>
      <c r="H1753" t="s">
        <v>4394</v>
      </c>
      <c r="I1753" t="str">
        <f t="shared" si="82"/>
        <v>Ústecký</v>
      </c>
      <c r="J1753" t="str">
        <f t="shared" si="83"/>
        <v>Ústecký</v>
      </c>
      <c r="K1753" t="str">
        <f t="shared" si="84"/>
        <v>Severozápad</v>
      </c>
    </row>
    <row r="1754" spans="1:11" x14ac:dyDescent="0.25">
      <c r="A1754">
        <v>546020</v>
      </c>
      <c r="B1754" t="s">
        <v>261</v>
      </c>
      <c r="C1754">
        <v>3104</v>
      </c>
      <c r="D1754" t="s">
        <v>21</v>
      </c>
      <c r="E1754" t="s">
        <v>15</v>
      </c>
      <c r="F1754" t="s">
        <v>14</v>
      </c>
      <c r="G1754" t="s">
        <v>11</v>
      </c>
      <c r="H1754" t="s">
        <v>12</v>
      </c>
      <c r="I1754" t="str">
        <f t="shared" si="82"/>
        <v>Jihočeský</v>
      </c>
      <c r="J1754" t="str">
        <f t="shared" si="83"/>
        <v>Jihočeský</v>
      </c>
      <c r="K1754" t="str">
        <f t="shared" si="84"/>
        <v>Jihozápad</v>
      </c>
    </row>
    <row r="1755" spans="1:11" x14ac:dyDescent="0.25">
      <c r="A1755">
        <v>546038</v>
      </c>
      <c r="B1755" t="s">
        <v>262</v>
      </c>
      <c r="C1755">
        <v>3104</v>
      </c>
      <c r="D1755" t="s">
        <v>21</v>
      </c>
      <c r="E1755" t="s">
        <v>15</v>
      </c>
      <c r="F1755" t="s">
        <v>14</v>
      </c>
      <c r="G1755" t="s">
        <v>11</v>
      </c>
      <c r="H1755" t="s">
        <v>12</v>
      </c>
      <c r="I1755" t="str">
        <f t="shared" si="82"/>
        <v>Jihočeský</v>
      </c>
      <c r="J1755" t="str">
        <f t="shared" si="83"/>
        <v>Jihočeský</v>
      </c>
      <c r="K1755" t="str">
        <f t="shared" si="84"/>
        <v>Jihozápad</v>
      </c>
    </row>
    <row r="1756" spans="1:11" x14ac:dyDescent="0.25">
      <c r="A1756">
        <v>546054</v>
      </c>
      <c r="B1756" t="s">
        <v>263</v>
      </c>
      <c r="C1756">
        <v>3104</v>
      </c>
      <c r="D1756" t="s">
        <v>21</v>
      </c>
      <c r="E1756" t="s">
        <v>15</v>
      </c>
      <c r="F1756" t="s">
        <v>14</v>
      </c>
      <c r="G1756" t="s">
        <v>11</v>
      </c>
      <c r="H1756" t="s">
        <v>12</v>
      </c>
      <c r="I1756" t="str">
        <f t="shared" si="82"/>
        <v>Jihočeský</v>
      </c>
      <c r="J1756" t="str">
        <f t="shared" si="83"/>
        <v>Jihočeský</v>
      </c>
      <c r="K1756" t="str">
        <f t="shared" si="84"/>
        <v>Jihozápad</v>
      </c>
    </row>
    <row r="1757" spans="1:11" x14ac:dyDescent="0.25">
      <c r="A1757">
        <v>546062</v>
      </c>
      <c r="B1757" t="s">
        <v>4430</v>
      </c>
      <c r="C1757">
        <v>4203</v>
      </c>
      <c r="D1757" t="s">
        <v>4431</v>
      </c>
      <c r="E1757" t="s">
        <v>4432</v>
      </c>
      <c r="F1757" t="s">
        <v>4431</v>
      </c>
      <c r="G1757" t="s">
        <v>4393</v>
      </c>
      <c r="H1757" t="s">
        <v>4394</v>
      </c>
      <c r="I1757" t="str">
        <f t="shared" si="82"/>
        <v>Ústecký</v>
      </c>
      <c r="J1757" t="str">
        <f t="shared" si="83"/>
        <v>Ústecký</v>
      </c>
      <c r="K1757" t="str">
        <f t="shared" si="84"/>
        <v>Severozápad</v>
      </c>
    </row>
    <row r="1758" spans="1:11" x14ac:dyDescent="0.25">
      <c r="A1758">
        <v>546071</v>
      </c>
      <c r="B1758" t="s">
        <v>4433</v>
      </c>
      <c r="C1758">
        <v>4204</v>
      </c>
      <c r="D1758" t="s">
        <v>4434</v>
      </c>
      <c r="E1758" t="s">
        <v>4432</v>
      </c>
      <c r="F1758" t="s">
        <v>4431</v>
      </c>
      <c r="G1758" t="s">
        <v>4393</v>
      </c>
      <c r="H1758" t="s">
        <v>4394</v>
      </c>
      <c r="I1758" t="str">
        <f t="shared" si="82"/>
        <v>Ústecký</v>
      </c>
      <c r="J1758" t="str">
        <f t="shared" si="83"/>
        <v>Ústecký</v>
      </c>
      <c r="K1758" t="str">
        <f t="shared" si="84"/>
        <v>Severozápad</v>
      </c>
    </row>
    <row r="1759" spans="1:11" x14ac:dyDescent="0.25">
      <c r="A1759">
        <v>546089</v>
      </c>
      <c r="B1759" t="s">
        <v>264</v>
      </c>
      <c r="C1759">
        <v>3114</v>
      </c>
      <c r="D1759" t="s">
        <v>28</v>
      </c>
      <c r="E1759" t="s">
        <v>15</v>
      </c>
      <c r="F1759" t="s">
        <v>14</v>
      </c>
      <c r="G1759" t="s">
        <v>11</v>
      </c>
      <c r="H1759" t="s">
        <v>12</v>
      </c>
      <c r="I1759" t="str">
        <f t="shared" si="82"/>
        <v>Jihočeský</v>
      </c>
      <c r="J1759" t="str">
        <f t="shared" si="83"/>
        <v>Jihočeský</v>
      </c>
      <c r="K1759" t="str">
        <f t="shared" si="84"/>
        <v>Jihozápad</v>
      </c>
    </row>
    <row r="1760" spans="1:11" x14ac:dyDescent="0.25">
      <c r="A1760">
        <v>546097</v>
      </c>
      <c r="B1760" t="s">
        <v>265</v>
      </c>
      <c r="C1760">
        <v>3104</v>
      </c>
      <c r="D1760" t="s">
        <v>21</v>
      </c>
      <c r="E1760" t="s">
        <v>15</v>
      </c>
      <c r="F1760" t="s">
        <v>14</v>
      </c>
      <c r="G1760" t="s">
        <v>11</v>
      </c>
      <c r="H1760" t="s">
        <v>12</v>
      </c>
      <c r="I1760" t="str">
        <f t="shared" si="82"/>
        <v>Jihočeský</v>
      </c>
      <c r="J1760" t="str">
        <f t="shared" si="83"/>
        <v>Jihočeský</v>
      </c>
      <c r="K1760" t="str">
        <f t="shared" si="84"/>
        <v>Jihozápad</v>
      </c>
    </row>
    <row r="1761" spans="1:11" x14ac:dyDescent="0.25">
      <c r="A1761">
        <v>546101</v>
      </c>
      <c r="B1761" t="s">
        <v>266</v>
      </c>
      <c r="C1761">
        <v>3105</v>
      </c>
      <c r="D1761" t="s">
        <v>14</v>
      </c>
      <c r="E1761" t="s">
        <v>15</v>
      </c>
      <c r="F1761" t="s">
        <v>14</v>
      </c>
      <c r="G1761" t="s">
        <v>11</v>
      </c>
      <c r="H1761" t="s">
        <v>12</v>
      </c>
      <c r="I1761" t="str">
        <f t="shared" si="82"/>
        <v>Jihočeský</v>
      </c>
      <c r="J1761" t="str">
        <f t="shared" si="83"/>
        <v>Jihočeský</v>
      </c>
      <c r="K1761" t="str">
        <f t="shared" si="84"/>
        <v>Jihozápad</v>
      </c>
    </row>
    <row r="1762" spans="1:11" x14ac:dyDescent="0.25">
      <c r="A1762">
        <v>546127</v>
      </c>
      <c r="B1762" t="s">
        <v>21</v>
      </c>
      <c r="C1762">
        <v>3104</v>
      </c>
      <c r="D1762" t="s">
        <v>21</v>
      </c>
      <c r="E1762" t="s">
        <v>15</v>
      </c>
      <c r="F1762" t="s">
        <v>14</v>
      </c>
      <c r="G1762" t="s">
        <v>11</v>
      </c>
      <c r="H1762" t="s">
        <v>12</v>
      </c>
      <c r="I1762" t="str">
        <f t="shared" si="82"/>
        <v>Jihočeský</v>
      </c>
      <c r="J1762" t="str">
        <f t="shared" si="83"/>
        <v>Jihočeský</v>
      </c>
      <c r="K1762" t="str">
        <f t="shared" si="84"/>
        <v>Jihozápad</v>
      </c>
    </row>
    <row r="1763" spans="1:11" x14ac:dyDescent="0.25">
      <c r="A1763">
        <v>546143</v>
      </c>
      <c r="B1763" t="s">
        <v>267</v>
      </c>
      <c r="C1763">
        <v>3104</v>
      </c>
      <c r="D1763" t="s">
        <v>21</v>
      </c>
      <c r="E1763" t="s">
        <v>15</v>
      </c>
      <c r="F1763" t="s">
        <v>14</v>
      </c>
      <c r="G1763" t="s">
        <v>11</v>
      </c>
      <c r="H1763" t="s">
        <v>12</v>
      </c>
      <c r="I1763" t="str">
        <f t="shared" si="82"/>
        <v>Jihočeský</v>
      </c>
      <c r="J1763" t="str">
        <f t="shared" si="83"/>
        <v>Jihočeský</v>
      </c>
      <c r="K1763" t="str">
        <f t="shared" si="84"/>
        <v>Jihozápad</v>
      </c>
    </row>
    <row r="1764" spans="1:11" x14ac:dyDescent="0.25">
      <c r="A1764">
        <v>546151</v>
      </c>
      <c r="B1764" t="s">
        <v>268</v>
      </c>
      <c r="C1764">
        <v>3105</v>
      </c>
      <c r="D1764" t="s">
        <v>14</v>
      </c>
      <c r="E1764" t="s">
        <v>15</v>
      </c>
      <c r="F1764" t="s">
        <v>14</v>
      </c>
      <c r="G1764" t="s">
        <v>11</v>
      </c>
      <c r="H1764" t="s">
        <v>12</v>
      </c>
      <c r="I1764" t="str">
        <f t="shared" si="82"/>
        <v>Jihočeský</v>
      </c>
      <c r="J1764" t="str">
        <f t="shared" si="83"/>
        <v>Jihočeský</v>
      </c>
      <c r="K1764" t="str">
        <f t="shared" si="84"/>
        <v>Jihozápad</v>
      </c>
    </row>
    <row r="1765" spans="1:11" x14ac:dyDescent="0.25">
      <c r="A1765">
        <v>546160</v>
      </c>
      <c r="B1765" t="s">
        <v>4435</v>
      </c>
      <c r="C1765">
        <v>4203</v>
      </c>
      <c r="D1765" t="s">
        <v>4431</v>
      </c>
      <c r="E1765" t="s">
        <v>4432</v>
      </c>
      <c r="F1765" t="s">
        <v>4431</v>
      </c>
      <c r="G1765" t="s">
        <v>4393</v>
      </c>
      <c r="H1765" t="s">
        <v>4394</v>
      </c>
      <c r="I1765" t="str">
        <f t="shared" si="82"/>
        <v>Ústecký</v>
      </c>
      <c r="J1765" t="str">
        <f t="shared" si="83"/>
        <v>Ústecký</v>
      </c>
      <c r="K1765" t="str">
        <f t="shared" si="84"/>
        <v>Severozápad</v>
      </c>
    </row>
    <row r="1766" spans="1:11" x14ac:dyDescent="0.25">
      <c r="A1766">
        <v>546178</v>
      </c>
      <c r="B1766" t="s">
        <v>3105</v>
      </c>
      <c r="C1766">
        <v>4207</v>
      </c>
      <c r="D1766" t="s">
        <v>4401</v>
      </c>
      <c r="E1766" t="s">
        <v>4402</v>
      </c>
      <c r="F1766" t="s">
        <v>4401</v>
      </c>
      <c r="G1766" t="s">
        <v>4393</v>
      </c>
      <c r="H1766" t="s">
        <v>4394</v>
      </c>
      <c r="I1766" t="str">
        <f t="shared" si="82"/>
        <v>Ústecký</v>
      </c>
      <c r="J1766" t="str">
        <f t="shared" si="83"/>
        <v>Ústecký</v>
      </c>
      <c r="K1766" t="str">
        <f t="shared" si="84"/>
        <v>Severozápad</v>
      </c>
    </row>
    <row r="1767" spans="1:11" x14ac:dyDescent="0.25">
      <c r="A1767">
        <v>546186</v>
      </c>
      <c r="B1767" t="s">
        <v>4436</v>
      </c>
      <c r="C1767">
        <v>4214</v>
      </c>
      <c r="D1767" t="s">
        <v>4409</v>
      </c>
      <c r="E1767" t="s">
        <v>4410</v>
      </c>
      <c r="F1767" t="s">
        <v>4409</v>
      </c>
      <c r="G1767" t="s">
        <v>4393</v>
      </c>
      <c r="H1767" t="s">
        <v>4394</v>
      </c>
      <c r="I1767" t="str">
        <f t="shared" si="82"/>
        <v>Ústecký</v>
      </c>
      <c r="J1767" t="str">
        <f t="shared" si="83"/>
        <v>Ústecký</v>
      </c>
      <c r="K1767" t="str">
        <f t="shared" si="84"/>
        <v>Severozápad</v>
      </c>
    </row>
    <row r="1768" spans="1:11" x14ac:dyDescent="0.25">
      <c r="A1768">
        <v>546194</v>
      </c>
      <c r="B1768" t="s">
        <v>4721</v>
      </c>
      <c r="C1768">
        <v>6102</v>
      </c>
      <c r="D1768" t="s">
        <v>4708</v>
      </c>
      <c r="E1768" t="s">
        <v>4709</v>
      </c>
      <c r="F1768" t="s">
        <v>4708</v>
      </c>
      <c r="G1768" t="s">
        <v>4687</v>
      </c>
      <c r="H1768" t="s">
        <v>4688</v>
      </c>
      <c r="I1768" t="str">
        <f t="shared" si="82"/>
        <v>Kraj</v>
      </c>
      <c r="J1768" t="str">
        <f t="shared" si="83"/>
        <v>Vysočina</v>
      </c>
      <c r="K1768" t="str">
        <f t="shared" si="84"/>
        <v>Jihovýchod</v>
      </c>
    </row>
    <row r="1769" spans="1:11" x14ac:dyDescent="0.25">
      <c r="A1769">
        <v>546216</v>
      </c>
      <c r="B1769" t="s">
        <v>4722</v>
      </c>
      <c r="C1769">
        <v>6104</v>
      </c>
      <c r="D1769" t="s">
        <v>4723</v>
      </c>
      <c r="E1769" t="s">
        <v>4709</v>
      </c>
      <c r="F1769" t="s">
        <v>4708</v>
      </c>
      <c r="G1769" t="s">
        <v>4687</v>
      </c>
      <c r="H1769" t="s">
        <v>4688</v>
      </c>
      <c r="I1769" t="str">
        <f t="shared" si="82"/>
        <v>Kraj</v>
      </c>
      <c r="J1769" t="str">
        <f t="shared" si="83"/>
        <v>Vysočina</v>
      </c>
      <c r="K1769" t="str">
        <f t="shared" si="84"/>
        <v>Jihovýchod</v>
      </c>
    </row>
    <row r="1770" spans="1:11" x14ac:dyDescent="0.25">
      <c r="A1770">
        <v>546232</v>
      </c>
      <c r="B1770" t="s">
        <v>1819</v>
      </c>
      <c r="C1770">
        <v>5101</v>
      </c>
      <c r="D1770" t="s">
        <v>1792</v>
      </c>
      <c r="E1770" t="s">
        <v>1793</v>
      </c>
      <c r="F1770" t="s">
        <v>1792</v>
      </c>
      <c r="G1770" t="s">
        <v>1794</v>
      </c>
      <c r="H1770" t="s">
        <v>1795</v>
      </c>
      <c r="I1770" t="str">
        <f t="shared" si="82"/>
        <v>Liberecký</v>
      </c>
      <c r="J1770" t="str">
        <f t="shared" si="83"/>
        <v>Liberecký</v>
      </c>
      <c r="K1770" t="str">
        <f t="shared" si="84"/>
        <v>Severovýchod</v>
      </c>
    </row>
    <row r="1771" spans="1:11" x14ac:dyDescent="0.25">
      <c r="A1771">
        <v>546259</v>
      </c>
      <c r="B1771" t="s">
        <v>1820</v>
      </c>
      <c r="C1771">
        <v>5101</v>
      </c>
      <c r="D1771" t="s">
        <v>1792</v>
      </c>
      <c r="E1771" t="s">
        <v>1793</v>
      </c>
      <c r="F1771" t="s">
        <v>1792</v>
      </c>
      <c r="G1771" t="s">
        <v>1794</v>
      </c>
      <c r="H1771" t="s">
        <v>1795</v>
      </c>
      <c r="I1771" t="str">
        <f t="shared" si="82"/>
        <v>Liberecký</v>
      </c>
      <c r="J1771" t="str">
        <f t="shared" si="83"/>
        <v>Liberecký</v>
      </c>
      <c r="K1771" t="str">
        <f t="shared" si="84"/>
        <v>Severovýchod</v>
      </c>
    </row>
    <row r="1772" spans="1:11" x14ac:dyDescent="0.25">
      <c r="A1772">
        <v>546267</v>
      </c>
      <c r="B1772" t="s">
        <v>1821</v>
      </c>
      <c r="C1772">
        <v>5101</v>
      </c>
      <c r="D1772" t="s">
        <v>1792</v>
      </c>
      <c r="E1772" t="s">
        <v>1793</v>
      </c>
      <c r="F1772" t="s">
        <v>1792</v>
      </c>
      <c r="G1772" t="s">
        <v>1794</v>
      </c>
      <c r="H1772" t="s">
        <v>1795</v>
      </c>
      <c r="I1772" t="str">
        <f t="shared" si="82"/>
        <v>Liberecký</v>
      </c>
      <c r="J1772" t="str">
        <f t="shared" si="83"/>
        <v>Liberecký</v>
      </c>
      <c r="K1772" t="str">
        <f t="shared" si="84"/>
        <v>Severovýchod</v>
      </c>
    </row>
    <row r="1773" spans="1:11" x14ac:dyDescent="0.25">
      <c r="A1773">
        <v>546275</v>
      </c>
      <c r="B1773" t="s">
        <v>1822</v>
      </c>
      <c r="C1773">
        <v>5106</v>
      </c>
      <c r="D1773" t="s">
        <v>1800</v>
      </c>
      <c r="E1773" t="s">
        <v>1793</v>
      </c>
      <c r="F1773" t="s">
        <v>1792</v>
      </c>
      <c r="G1773" t="s">
        <v>1794</v>
      </c>
      <c r="H1773" t="s">
        <v>1795</v>
      </c>
      <c r="I1773" t="str">
        <f t="shared" si="82"/>
        <v>Liberecký</v>
      </c>
      <c r="J1773" t="str">
        <f t="shared" si="83"/>
        <v>Liberecký</v>
      </c>
      <c r="K1773" t="str">
        <f t="shared" si="84"/>
        <v>Severovýchod</v>
      </c>
    </row>
    <row r="1774" spans="1:11" x14ac:dyDescent="0.25">
      <c r="A1774">
        <v>546283</v>
      </c>
      <c r="B1774" t="s">
        <v>1823</v>
      </c>
      <c r="C1774">
        <v>5106</v>
      </c>
      <c r="D1774" t="s">
        <v>1800</v>
      </c>
      <c r="E1774" t="s">
        <v>1793</v>
      </c>
      <c r="F1774" t="s">
        <v>1792</v>
      </c>
      <c r="G1774" t="s">
        <v>1794</v>
      </c>
      <c r="H1774" t="s">
        <v>1795</v>
      </c>
      <c r="I1774" t="str">
        <f t="shared" si="82"/>
        <v>Liberecký</v>
      </c>
      <c r="J1774" t="str">
        <f t="shared" si="83"/>
        <v>Liberecký</v>
      </c>
      <c r="K1774" t="str">
        <f t="shared" si="84"/>
        <v>Severovýchod</v>
      </c>
    </row>
    <row r="1775" spans="1:11" x14ac:dyDescent="0.25">
      <c r="A1775">
        <v>546291</v>
      </c>
      <c r="B1775" t="s">
        <v>269</v>
      </c>
      <c r="C1775">
        <v>3105</v>
      </c>
      <c r="D1775" t="s">
        <v>14</v>
      </c>
      <c r="E1775" t="s">
        <v>15</v>
      </c>
      <c r="F1775" t="s">
        <v>14</v>
      </c>
      <c r="G1775" t="s">
        <v>11</v>
      </c>
      <c r="H1775" t="s">
        <v>12</v>
      </c>
      <c r="I1775" t="str">
        <f t="shared" si="82"/>
        <v>Jihočeský</v>
      </c>
      <c r="J1775" t="str">
        <f t="shared" si="83"/>
        <v>Jihočeský</v>
      </c>
      <c r="K1775" t="str">
        <f t="shared" si="84"/>
        <v>Jihozápad</v>
      </c>
    </row>
    <row r="1776" spans="1:11" x14ac:dyDescent="0.25">
      <c r="A1776">
        <v>546305</v>
      </c>
      <c r="B1776" t="s">
        <v>270</v>
      </c>
      <c r="C1776">
        <v>3104</v>
      </c>
      <c r="D1776" t="s">
        <v>21</v>
      </c>
      <c r="E1776" t="s">
        <v>15</v>
      </c>
      <c r="F1776" t="s">
        <v>14</v>
      </c>
      <c r="G1776" t="s">
        <v>11</v>
      </c>
      <c r="H1776" t="s">
        <v>12</v>
      </c>
      <c r="I1776" t="str">
        <f t="shared" si="82"/>
        <v>Jihočeský</v>
      </c>
      <c r="J1776" t="str">
        <f t="shared" si="83"/>
        <v>Jihočeský</v>
      </c>
      <c r="K1776" t="str">
        <f t="shared" si="84"/>
        <v>Jihozápad</v>
      </c>
    </row>
    <row r="1777" spans="1:11" x14ac:dyDescent="0.25">
      <c r="A1777">
        <v>546330</v>
      </c>
      <c r="B1777" t="s">
        <v>1804</v>
      </c>
      <c r="C1777">
        <v>4202</v>
      </c>
      <c r="D1777" t="s">
        <v>4396</v>
      </c>
      <c r="E1777" t="s">
        <v>4397</v>
      </c>
      <c r="F1777" t="s">
        <v>4396</v>
      </c>
      <c r="G1777" t="s">
        <v>4393</v>
      </c>
      <c r="H1777" t="s">
        <v>4394</v>
      </c>
      <c r="I1777" t="str">
        <f t="shared" si="82"/>
        <v>Ústecký</v>
      </c>
      <c r="J1777" t="str">
        <f t="shared" si="83"/>
        <v>Ústecký</v>
      </c>
      <c r="K1777" t="str">
        <f t="shared" si="84"/>
        <v>Severozápad</v>
      </c>
    </row>
    <row r="1778" spans="1:11" x14ac:dyDescent="0.25">
      <c r="A1778">
        <v>546348</v>
      </c>
      <c r="B1778" t="s">
        <v>4437</v>
      </c>
      <c r="C1778">
        <v>4202</v>
      </c>
      <c r="D1778" t="s">
        <v>4396</v>
      </c>
      <c r="E1778" t="s">
        <v>4397</v>
      </c>
      <c r="F1778" t="s">
        <v>4396</v>
      </c>
      <c r="G1778" t="s">
        <v>4393</v>
      </c>
      <c r="H1778" t="s">
        <v>4394</v>
      </c>
      <c r="I1778" t="str">
        <f t="shared" si="82"/>
        <v>Ústecký</v>
      </c>
      <c r="J1778" t="str">
        <f t="shared" si="83"/>
        <v>Ústecký</v>
      </c>
      <c r="K1778" t="str">
        <f t="shared" si="84"/>
        <v>Severozápad</v>
      </c>
    </row>
    <row r="1779" spans="1:11" x14ac:dyDescent="0.25">
      <c r="A1779">
        <v>546364</v>
      </c>
      <c r="B1779" t="s">
        <v>271</v>
      </c>
      <c r="C1779">
        <v>3105</v>
      </c>
      <c r="D1779" t="s">
        <v>14</v>
      </c>
      <c r="E1779" t="s">
        <v>15</v>
      </c>
      <c r="F1779" t="s">
        <v>14</v>
      </c>
      <c r="G1779" t="s">
        <v>11</v>
      </c>
      <c r="H1779" t="s">
        <v>12</v>
      </c>
      <c r="I1779" t="str">
        <f t="shared" si="82"/>
        <v>Jihočeský</v>
      </c>
      <c r="J1779" t="str">
        <f t="shared" si="83"/>
        <v>Jihočeský</v>
      </c>
      <c r="K1779" t="str">
        <f t="shared" si="84"/>
        <v>Jihozápad</v>
      </c>
    </row>
    <row r="1780" spans="1:11" x14ac:dyDescent="0.25">
      <c r="A1780">
        <v>546372</v>
      </c>
      <c r="B1780" t="s">
        <v>2556</v>
      </c>
      <c r="C1780">
        <v>3210</v>
      </c>
      <c r="D1780" t="s">
        <v>3046</v>
      </c>
      <c r="E1780" t="s">
        <v>3022</v>
      </c>
      <c r="F1780" t="s">
        <v>3023</v>
      </c>
      <c r="G1780" t="s">
        <v>3012</v>
      </c>
      <c r="H1780" t="s">
        <v>3013</v>
      </c>
      <c r="I1780" t="str">
        <f t="shared" si="82"/>
        <v>Plzeňský</v>
      </c>
      <c r="J1780" t="str">
        <f t="shared" si="83"/>
        <v>Plzeňský</v>
      </c>
      <c r="K1780" t="str">
        <f t="shared" si="84"/>
        <v>Jihozápad</v>
      </c>
    </row>
    <row r="1781" spans="1:11" x14ac:dyDescent="0.25">
      <c r="A1781">
        <v>546381</v>
      </c>
      <c r="B1781" t="s">
        <v>272</v>
      </c>
      <c r="C1781">
        <v>3105</v>
      </c>
      <c r="D1781" t="s">
        <v>14</v>
      </c>
      <c r="E1781" t="s">
        <v>15</v>
      </c>
      <c r="F1781" t="s">
        <v>14</v>
      </c>
      <c r="G1781" t="s">
        <v>11</v>
      </c>
      <c r="H1781" t="s">
        <v>12</v>
      </c>
      <c r="I1781" t="str">
        <f t="shared" si="82"/>
        <v>Jihočeský</v>
      </c>
      <c r="J1781" t="str">
        <f t="shared" si="83"/>
        <v>Jihočeský</v>
      </c>
      <c r="K1781" t="str">
        <f t="shared" si="84"/>
        <v>Jihozápad</v>
      </c>
    </row>
    <row r="1782" spans="1:11" x14ac:dyDescent="0.25">
      <c r="A1782">
        <v>546399</v>
      </c>
      <c r="B1782" t="s">
        <v>3104</v>
      </c>
      <c r="C1782">
        <v>3201</v>
      </c>
      <c r="D1782" t="s">
        <v>3025</v>
      </c>
      <c r="E1782" t="s">
        <v>3022</v>
      </c>
      <c r="F1782" t="s">
        <v>3023</v>
      </c>
      <c r="G1782" t="s">
        <v>3012</v>
      </c>
      <c r="H1782" t="s">
        <v>3013</v>
      </c>
      <c r="I1782" t="str">
        <f t="shared" si="82"/>
        <v>Plzeňský</v>
      </c>
      <c r="J1782" t="str">
        <f t="shared" si="83"/>
        <v>Plzeňský</v>
      </c>
      <c r="K1782" t="str">
        <f t="shared" si="84"/>
        <v>Jihozápad</v>
      </c>
    </row>
    <row r="1783" spans="1:11" x14ac:dyDescent="0.25">
      <c r="A1783">
        <v>546402</v>
      </c>
      <c r="B1783" t="s">
        <v>273</v>
      </c>
      <c r="C1783">
        <v>3105</v>
      </c>
      <c r="D1783" t="s">
        <v>14</v>
      </c>
      <c r="E1783" t="s">
        <v>15</v>
      </c>
      <c r="F1783" t="s">
        <v>14</v>
      </c>
      <c r="G1783" t="s">
        <v>11</v>
      </c>
      <c r="H1783" t="s">
        <v>12</v>
      </c>
      <c r="I1783" t="str">
        <f t="shared" si="82"/>
        <v>Jihočeský</v>
      </c>
      <c r="J1783" t="str">
        <f t="shared" si="83"/>
        <v>Jihočeský</v>
      </c>
      <c r="K1783" t="str">
        <f t="shared" si="84"/>
        <v>Jihozápad</v>
      </c>
    </row>
    <row r="1784" spans="1:11" x14ac:dyDescent="0.25">
      <c r="A1784">
        <v>546411</v>
      </c>
      <c r="B1784" t="s">
        <v>3105</v>
      </c>
      <c r="C1784">
        <v>3208</v>
      </c>
      <c r="D1784" t="s">
        <v>3028</v>
      </c>
      <c r="E1784" t="s">
        <v>3029</v>
      </c>
      <c r="F1784" t="s">
        <v>3030</v>
      </c>
      <c r="G1784" t="s">
        <v>3012</v>
      </c>
      <c r="H1784" t="s">
        <v>3013</v>
      </c>
      <c r="I1784" t="str">
        <f t="shared" si="82"/>
        <v>Plzeňský</v>
      </c>
      <c r="J1784" t="str">
        <f t="shared" si="83"/>
        <v>Plzeňský</v>
      </c>
      <c r="K1784" t="str">
        <f t="shared" si="84"/>
        <v>Jihozápad</v>
      </c>
    </row>
    <row r="1785" spans="1:11" x14ac:dyDescent="0.25">
      <c r="A1785">
        <v>546429</v>
      </c>
      <c r="B1785" t="s">
        <v>4438</v>
      </c>
      <c r="C1785">
        <v>4207</v>
      </c>
      <c r="D1785" t="s">
        <v>4401</v>
      </c>
      <c r="E1785" t="s">
        <v>4402</v>
      </c>
      <c r="F1785" t="s">
        <v>4401</v>
      </c>
      <c r="G1785" t="s">
        <v>4393</v>
      </c>
      <c r="H1785" t="s">
        <v>4394</v>
      </c>
      <c r="I1785" t="str">
        <f t="shared" si="82"/>
        <v>Ústecký</v>
      </c>
      <c r="J1785" t="str">
        <f t="shared" si="83"/>
        <v>Ústecký</v>
      </c>
      <c r="K1785" t="str">
        <f t="shared" si="84"/>
        <v>Severozápad</v>
      </c>
    </row>
    <row r="1786" spans="1:11" x14ac:dyDescent="0.25">
      <c r="A1786">
        <v>546437</v>
      </c>
      <c r="B1786" t="s">
        <v>4439</v>
      </c>
      <c r="C1786">
        <v>4209</v>
      </c>
      <c r="D1786" t="s">
        <v>4440</v>
      </c>
      <c r="E1786" t="s">
        <v>4441</v>
      </c>
      <c r="F1786" t="s">
        <v>4440</v>
      </c>
      <c r="G1786" t="s">
        <v>4393</v>
      </c>
      <c r="H1786" t="s">
        <v>4394</v>
      </c>
      <c r="I1786" t="str">
        <f t="shared" si="82"/>
        <v>Ústecký</v>
      </c>
      <c r="J1786" t="str">
        <f t="shared" si="83"/>
        <v>Ústecký</v>
      </c>
      <c r="K1786" t="str">
        <f t="shared" si="84"/>
        <v>Severozápad</v>
      </c>
    </row>
    <row r="1787" spans="1:11" x14ac:dyDescent="0.25">
      <c r="A1787">
        <v>546445</v>
      </c>
      <c r="B1787" t="s">
        <v>274</v>
      </c>
      <c r="C1787">
        <v>3104</v>
      </c>
      <c r="D1787" t="s">
        <v>21</v>
      </c>
      <c r="E1787" t="s">
        <v>15</v>
      </c>
      <c r="F1787" t="s">
        <v>14</v>
      </c>
      <c r="G1787" t="s">
        <v>11</v>
      </c>
      <c r="H1787" t="s">
        <v>12</v>
      </c>
      <c r="I1787" t="str">
        <f t="shared" si="82"/>
        <v>Jihočeský</v>
      </c>
      <c r="J1787" t="str">
        <f t="shared" si="83"/>
        <v>Jihočeský</v>
      </c>
      <c r="K1787" t="str">
        <f t="shared" si="84"/>
        <v>Jihozápad</v>
      </c>
    </row>
    <row r="1788" spans="1:11" x14ac:dyDescent="0.25">
      <c r="A1788">
        <v>546453</v>
      </c>
      <c r="B1788" t="s">
        <v>4442</v>
      </c>
      <c r="C1788">
        <v>4202</v>
      </c>
      <c r="D1788" t="s">
        <v>4396</v>
      </c>
      <c r="E1788" t="s">
        <v>4397</v>
      </c>
      <c r="F1788" t="s">
        <v>4396</v>
      </c>
      <c r="G1788" t="s">
        <v>4393</v>
      </c>
      <c r="H1788" t="s">
        <v>4394</v>
      </c>
      <c r="I1788" t="str">
        <f t="shared" si="82"/>
        <v>Ústecký</v>
      </c>
      <c r="J1788" t="str">
        <f t="shared" si="83"/>
        <v>Ústecký</v>
      </c>
      <c r="K1788" t="str">
        <f t="shared" si="84"/>
        <v>Severozápad</v>
      </c>
    </row>
    <row r="1789" spans="1:11" x14ac:dyDescent="0.25">
      <c r="A1789">
        <v>546461</v>
      </c>
      <c r="B1789" t="s">
        <v>275</v>
      </c>
      <c r="C1789">
        <v>3114</v>
      </c>
      <c r="D1789" t="s">
        <v>28</v>
      </c>
      <c r="E1789" t="s">
        <v>15</v>
      </c>
      <c r="F1789" t="s">
        <v>14</v>
      </c>
      <c r="G1789" t="s">
        <v>11</v>
      </c>
      <c r="H1789" t="s">
        <v>12</v>
      </c>
      <c r="I1789" t="str">
        <f t="shared" si="82"/>
        <v>Jihočeský</v>
      </c>
      <c r="J1789" t="str">
        <f t="shared" si="83"/>
        <v>Jihočeský</v>
      </c>
      <c r="K1789" t="str">
        <f t="shared" si="84"/>
        <v>Jihozápad</v>
      </c>
    </row>
    <row r="1790" spans="1:11" x14ac:dyDescent="0.25">
      <c r="A1790">
        <v>546470</v>
      </c>
      <c r="B1790" t="s">
        <v>1387</v>
      </c>
      <c r="C1790">
        <v>5203</v>
      </c>
      <c r="D1790" t="s">
        <v>1388</v>
      </c>
      <c r="E1790" t="s">
        <v>1386</v>
      </c>
      <c r="F1790" t="s">
        <v>1385</v>
      </c>
      <c r="G1790" t="s">
        <v>1374</v>
      </c>
      <c r="H1790" t="s">
        <v>1375</v>
      </c>
      <c r="I1790" t="str">
        <f t="shared" si="82"/>
        <v>Královéhradecký</v>
      </c>
      <c r="J1790" t="str">
        <f t="shared" si="83"/>
        <v>Královéhradecký</v>
      </c>
      <c r="K1790" t="str">
        <f t="shared" si="84"/>
        <v>Severovýchod</v>
      </c>
    </row>
    <row r="1791" spans="1:11" x14ac:dyDescent="0.25">
      <c r="A1791">
        <v>546488</v>
      </c>
      <c r="B1791" t="s">
        <v>3106</v>
      </c>
      <c r="C1791">
        <v>3211</v>
      </c>
      <c r="D1791" t="s">
        <v>3015</v>
      </c>
      <c r="E1791" t="s">
        <v>3016</v>
      </c>
      <c r="F1791" t="s">
        <v>3015</v>
      </c>
      <c r="G1791" t="s">
        <v>3012</v>
      </c>
      <c r="H1791" t="s">
        <v>3013</v>
      </c>
      <c r="I1791" t="str">
        <f t="shared" si="82"/>
        <v>Plzeňský</v>
      </c>
      <c r="J1791" t="str">
        <f t="shared" si="83"/>
        <v>Plzeňský</v>
      </c>
      <c r="K1791" t="str">
        <f t="shared" si="84"/>
        <v>Jihozápad</v>
      </c>
    </row>
    <row r="1792" spans="1:11" x14ac:dyDescent="0.25">
      <c r="A1792">
        <v>546496</v>
      </c>
      <c r="B1792" t="s">
        <v>4443</v>
      </c>
      <c r="C1792">
        <v>4202</v>
      </c>
      <c r="D1792" t="s">
        <v>4396</v>
      </c>
      <c r="E1792" t="s">
        <v>4397</v>
      </c>
      <c r="F1792" t="s">
        <v>4396</v>
      </c>
      <c r="G1792" t="s">
        <v>4393</v>
      </c>
      <c r="H1792" t="s">
        <v>4394</v>
      </c>
      <c r="I1792" t="str">
        <f t="shared" si="82"/>
        <v>Ústecký</v>
      </c>
      <c r="J1792" t="str">
        <f t="shared" si="83"/>
        <v>Ústecký</v>
      </c>
      <c r="K1792" t="str">
        <f t="shared" si="84"/>
        <v>Severozápad</v>
      </c>
    </row>
    <row r="1793" spans="1:11" x14ac:dyDescent="0.25">
      <c r="A1793">
        <v>546500</v>
      </c>
      <c r="B1793" t="s">
        <v>276</v>
      </c>
      <c r="C1793">
        <v>3105</v>
      </c>
      <c r="D1793" t="s">
        <v>14</v>
      </c>
      <c r="E1793" t="s">
        <v>15</v>
      </c>
      <c r="F1793" t="s">
        <v>14</v>
      </c>
      <c r="G1793" t="s">
        <v>11</v>
      </c>
      <c r="H1793" t="s">
        <v>12</v>
      </c>
      <c r="I1793" t="str">
        <f t="shared" si="82"/>
        <v>Jihočeský</v>
      </c>
      <c r="J1793" t="str">
        <f t="shared" si="83"/>
        <v>Jihočeský</v>
      </c>
      <c r="K1793" t="str">
        <f t="shared" si="84"/>
        <v>Jihozápad</v>
      </c>
    </row>
    <row r="1794" spans="1:11" x14ac:dyDescent="0.25">
      <c r="A1794">
        <v>546518</v>
      </c>
      <c r="B1794" t="s">
        <v>4444</v>
      </c>
      <c r="C1794">
        <v>4204</v>
      </c>
      <c r="D1794" t="s">
        <v>4434</v>
      </c>
      <c r="E1794" t="s">
        <v>4432</v>
      </c>
      <c r="F1794" t="s">
        <v>4431</v>
      </c>
      <c r="G1794" t="s">
        <v>4393</v>
      </c>
      <c r="H1794" t="s">
        <v>4394</v>
      </c>
      <c r="I1794" t="str">
        <f t="shared" si="82"/>
        <v>Ústecký</v>
      </c>
      <c r="J1794" t="str">
        <f t="shared" si="83"/>
        <v>Ústecký</v>
      </c>
      <c r="K1794" t="str">
        <f t="shared" si="84"/>
        <v>Severozápad</v>
      </c>
    </row>
    <row r="1795" spans="1:11" x14ac:dyDescent="0.25">
      <c r="A1795">
        <v>546526</v>
      </c>
      <c r="B1795" t="s">
        <v>3107</v>
      </c>
      <c r="C1795">
        <v>3211</v>
      </c>
      <c r="D1795" t="s">
        <v>3015</v>
      </c>
      <c r="E1795" t="s">
        <v>3016</v>
      </c>
      <c r="F1795" t="s">
        <v>3015</v>
      </c>
      <c r="G1795" t="s">
        <v>3012</v>
      </c>
      <c r="H1795" t="s">
        <v>3013</v>
      </c>
      <c r="I1795" t="str">
        <f t="shared" si="82"/>
        <v>Plzeňský</v>
      </c>
      <c r="J1795" t="str">
        <f t="shared" si="83"/>
        <v>Plzeňský</v>
      </c>
      <c r="K1795" t="str">
        <f t="shared" si="84"/>
        <v>Jihozápad</v>
      </c>
    </row>
    <row r="1796" spans="1:11" x14ac:dyDescent="0.25">
      <c r="A1796">
        <v>546534</v>
      </c>
      <c r="B1796" t="s">
        <v>3108</v>
      </c>
      <c r="C1796">
        <v>3211</v>
      </c>
      <c r="D1796" t="s">
        <v>3015</v>
      </c>
      <c r="E1796" t="s">
        <v>3016</v>
      </c>
      <c r="F1796" t="s">
        <v>3015</v>
      </c>
      <c r="G1796" t="s">
        <v>3012</v>
      </c>
      <c r="H1796" t="s">
        <v>3013</v>
      </c>
      <c r="I1796" t="str">
        <f t="shared" ref="I1796:I1859" si="85">LEFT(H1796, FIND(" ", H1796 &amp; " ") - 1)</f>
        <v>Plzeňský</v>
      </c>
      <c r="J1796" t="str">
        <f t="shared" ref="J1796:J1859" si="86">IF(LEFT(H1796,4)="Kraj", MID(H1796, FIND(" ", H1796)+1, LEN(H1796) - FIND(" ", H1796)), LEFT(H1796, FIND(" ", H1796 &amp; " ") - 1))</f>
        <v>Plzeňský</v>
      </c>
      <c r="K1796" t="str">
        <f t="shared" ref="K1796:K1859" si="87">_xlfn.XLOOKUP(H1796,$N$33:$N$46,$M$33:$M$46)</f>
        <v>Jihozápad</v>
      </c>
    </row>
    <row r="1797" spans="1:11" x14ac:dyDescent="0.25">
      <c r="A1797">
        <v>546542</v>
      </c>
      <c r="B1797" t="s">
        <v>277</v>
      </c>
      <c r="C1797">
        <v>3105</v>
      </c>
      <c r="D1797" t="s">
        <v>14</v>
      </c>
      <c r="E1797" t="s">
        <v>15</v>
      </c>
      <c r="F1797" t="s">
        <v>14</v>
      </c>
      <c r="G1797" t="s">
        <v>11</v>
      </c>
      <c r="H1797" t="s">
        <v>12</v>
      </c>
      <c r="I1797" t="str">
        <f t="shared" si="85"/>
        <v>Jihočeský</v>
      </c>
      <c r="J1797" t="str">
        <f t="shared" si="86"/>
        <v>Jihočeský</v>
      </c>
      <c r="K1797" t="str">
        <f t="shared" si="87"/>
        <v>Jihozápad</v>
      </c>
    </row>
    <row r="1798" spans="1:11" x14ac:dyDescent="0.25">
      <c r="A1798">
        <v>546551</v>
      </c>
      <c r="B1798" t="s">
        <v>3109</v>
      </c>
      <c r="C1798">
        <v>3211</v>
      </c>
      <c r="D1798" t="s">
        <v>3015</v>
      </c>
      <c r="E1798" t="s">
        <v>3016</v>
      </c>
      <c r="F1798" t="s">
        <v>3015</v>
      </c>
      <c r="G1798" t="s">
        <v>3012</v>
      </c>
      <c r="H1798" t="s">
        <v>3013</v>
      </c>
      <c r="I1798" t="str">
        <f t="shared" si="85"/>
        <v>Plzeňský</v>
      </c>
      <c r="J1798" t="str">
        <f t="shared" si="86"/>
        <v>Plzeňský</v>
      </c>
      <c r="K1798" t="str">
        <f t="shared" si="87"/>
        <v>Jihozápad</v>
      </c>
    </row>
    <row r="1799" spans="1:11" x14ac:dyDescent="0.25">
      <c r="A1799">
        <v>546577</v>
      </c>
      <c r="B1799" t="s">
        <v>1824</v>
      </c>
      <c r="C1799">
        <v>5103</v>
      </c>
      <c r="D1799" t="s">
        <v>1802</v>
      </c>
      <c r="E1799" t="s">
        <v>1803</v>
      </c>
      <c r="F1799" t="s">
        <v>1802</v>
      </c>
      <c r="G1799" t="s">
        <v>1794</v>
      </c>
      <c r="H1799" t="s">
        <v>1795</v>
      </c>
      <c r="I1799" t="str">
        <f t="shared" si="85"/>
        <v>Liberecký</v>
      </c>
      <c r="J1799" t="str">
        <f t="shared" si="86"/>
        <v>Liberecký</v>
      </c>
      <c r="K1799" t="str">
        <f t="shared" si="87"/>
        <v>Severovýchod</v>
      </c>
    </row>
    <row r="1800" spans="1:11" x14ac:dyDescent="0.25">
      <c r="A1800">
        <v>546585</v>
      </c>
      <c r="B1800" t="s">
        <v>1825</v>
      </c>
      <c r="C1800">
        <v>5108</v>
      </c>
      <c r="D1800" t="s">
        <v>1826</v>
      </c>
      <c r="E1800" t="s">
        <v>1803</v>
      </c>
      <c r="F1800" t="s">
        <v>1802</v>
      </c>
      <c r="G1800" t="s">
        <v>1794</v>
      </c>
      <c r="H1800" t="s">
        <v>1795</v>
      </c>
      <c r="I1800" t="str">
        <f t="shared" si="85"/>
        <v>Liberecký</v>
      </c>
      <c r="J1800" t="str">
        <f t="shared" si="86"/>
        <v>Liberecký</v>
      </c>
      <c r="K1800" t="str">
        <f t="shared" si="87"/>
        <v>Severovýchod</v>
      </c>
    </row>
    <row r="1801" spans="1:11" x14ac:dyDescent="0.25">
      <c r="A1801">
        <v>546593</v>
      </c>
      <c r="B1801" t="s">
        <v>44</v>
      </c>
      <c r="C1801">
        <v>5105</v>
      </c>
      <c r="D1801" t="s">
        <v>1807</v>
      </c>
      <c r="E1801" t="s">
        <v>1806</v>
      </c>
      <c r="F1801" t="s">
        <v>1807</v>
      </c>
      <c r="G1801" t="s">
        <v>1794</v>
      </c>
      <c r="H1801" t="s">
        <v>1795</v>
      </c>
      <c r="I1801" t="str">
        <f t="shared" si="85"/>
        <v>Liberecký</v>
      </c>
      <c r="J1801" t="str">
        <f t="shared" si="86"/>
        <v>Liberecký</v>
      </c>
      <c r="K1801" t="str">
        <f t="shared" si="87"/>
        <v>Severovýchod</v>
      </c>
    </row>
    <row r="1802" spans="1:11" x14ac:dyDescent="0.25">
      <c r="A1802">
        <v>546607</v>
      </c>
      <c r="B1802" t="s">
        <v>1827</v>
      </c>
      <c r="C1802">
        <v>5102</v>
      </c>
      <c r="D1802" t="s">
        <v>1805</v>
      </c>
      <c r="E1802" t="s">
        <v>1806</v>
      </c>
      <c r="F1802" t="s">
        <v>1807</v>
      </c>
      <c r="G1802" t="s">
        <v>1794</v>
      </c>
      <c r="H1802" t="s">
        <v>1795</v>
      </c>
      <c r="I1802" t="str">
        <f t="shared" si="85"/>
        <v>Liberecký</v>
      </c>
      <c r="J1802" t="str">
        <f t="shared" si="86"/>
        <v>Liberecký</v>
      </c>
      <c r="K1802" t="str">
        <f t="shared" si="87"/>
        <v>Severovýchod</v>
      </c>
    </row>
    <row r="1803" spans="1:11" x14ac:dyDescent="0.25">
      <c r="A1803">
        <v>546615</v>
      </c>
      <c r="B1803" t="s">
        <v>278</v>
      </c>
      <c r="C1803">
        <v>3105</v>
      </c>
      <c r="D1803" t="s">
        <v>14</v>
      </c>
      <c r="E1803" t="s">
        <v>15</v>
      </c>
      <c r="F1803" t="s">
        <v>14</v>
      </c>
      <c r="G1803" t="s">
        <v>11</v>
      </c>
      <c r="H1803" t="s">
        <v>12</v>
      </c>
      <c r="I1803" t="str">
        <f t="shared" si="85"/>
        <v>Jihočeský</v>
      </c>
      <c r="J1803" t="str">
        <f t="shared" si="86"/>
        <v>Jihočeský</v>
      </c>
      <c r="K1803" t="str">
        <f t="shared" si="87"/>
        <v>Jihozápad</v>
      </c>
    </row>
    <row r="1804" spans="1:11" x14ac:dyDescent="0.25">
      <c r="A1804">
        <v>546623</v>
      </c>
      <c r="B1804" t="s">
        <v>279</v>
      </c>
      <c r="C1804">
        <v>3105</v>
      </c>
      <c r="D1804" t="s">
        <v>14</v>
      </c>
      <c r="E1804" t="s">
        <v>15</v>
      </c>
      <c r="F1804" t="s">
        <v>14</v>
      </c>
      <c r="G1804" t="s">
        <v>11</v>
      </c>
      <c r="H1804" t="s">
        <v>12</v>
      </c>
      <c r="I1804" t="str">
        <f t="shared" si="85"/>
        <v>Jihočeský</v>
      </c>
      <c r="J1804" t="str">
        <f t="shared" si="86"/>
        <v>Jihočeský</v>
      </c>
      <c r="K1804" t="str">
        <f t="shared" si="87"/>
        <v>Jihozápad</v>
      </c>
    </row>
    <row r="1805" spans="1:11" x14ac:dyDescent="0.25">
      <c r="A1805">
        <v>546631</v>
      </c>
      <c r="B1805" t="s">
        <v>1828</v>
      </c>
      <c r="C1805">
        <v>5102</v>
      </c>
      <c r="D1805" t="s">
        <v>1805</v>
      </c>
      <c r="E1805" t="s">
        <v>1806</v>
      </c>
      <c r="F1805" t="s">
        <v>1807</v>
      </c>
      <c r="G1805" t="s">
        <v>1794</v>
      </c>
      <c r="H1805" t="s">
        <v>1795</v>
      </c>
      <c r="I1805" t="str">
        <f t="shared" si="85"/>
        <v>Liberecký</v>
      </c>
      <c r="J1805" t="str">
        <f t="shared" si="86"/>
        <v>Liberecký</v>
      </c>
      <c r="K1805" t="str">
        <f t="shared" si="87"/>
        <v>Severovýchod</v>
      </c>
    </row>
    <row r="1806" spans="1:11" x14ac:dyDescent="0.25">
      <c r="A1806">
        <v>546658</v>
      </c>
      <c r="B1806" t="s">
        <v>1829</v>
      </c>
      <c r="C1806">
        <v>5105</v>
      </c>
      <c r="D1806" t="s">
        <v>1807</v>
      </c>
      <c r="E1806" t="s">
        <v>1806</v>
      </c>
      <c r="F1806" t="s">
        <v>1807</v>
      </c>
      <c r="G1806" t="s">
        <v>1794</v>
      </c>
      <c r="H1806" t="s">
        <v>1795</v>
      </c>
      <c r="I1806" t="str">
        <f t="shared" si="85"/>
        <v>Liberecký</v>
      </c>
      <c r="J1806" t="str">
        <f t="shared" si="86"/>
        <v>Liberecký</v>
      </c>
      <c r="K1806" t="str">
        <f t="shared" si="87"/>
        <v>Severovýchod</v>
      </c>
    </row>
    <row r="1807" spans="1:11" x14ac:dyDescent="0.25">
      <c r="A1807">
        <v>546666</v>
      </c>
      <c r="B1807" t="s">
        <v>280</v>
      </c>
      <c r="C1807">
        <v>3105</v>
      </c>
      <c r="D1807" t="s">
        <v>14</v>
      </c>
      <c r="E1807" t="s">
        <v>15</v>
      </c>
      <c r="F1807" t="s">
        <v>14</v>
      </c>
      <c r="G1807" t="s">
        <v>11</v>
      </c>
      <c r="H1807" t="s">
        <v>12</v>
      </c>
      <c r="I1807" t="str">
        <f t="shared" si="85"/>
        <v>Jihočeský</v>
      </c>
      <c r="J1807" t="str">
        <f t="shared" si="86"/>
        <v>Jihočeský</v>
      </c>
      <c r="K1807" t="str">
        <f t="shared" si="87"/>
        <v>Jihozápad</v>
      </c>
    </row>
    <row r="1808" spans="1:11" x14ac:dyDescent="0.25">
      <c r="A1808">
        <v>546674</v>
      </c>
      <c r="B1808" t="s">
        <v>281</v>
      </c>
      <c r="C1808">
        <v>3114</v>
      </c>
      <c r="D1808" t="s">
        <v>28</v>
      </c>
      <c r="E1808" t="s">
        <v>15</v>
      </c>
      <c r="F1808" t="s">
        <v>14</v>
      </c>
      <c r="G1808" t="s">
        <v>11</v>
      </c>
      <c r="H1808" t="s">
        <v>12</v>
      </c>
      <c r="I1808" t="str">
        <f t="shared" si="85"/>
        <v>Jihočeský</v>
      </c>
      <c r="J1808" t="str">
        <f t="shared" si="86"/>
        <v>Jihočeský</v>
      </c>
      <c r="K1808" t="str">
        <f t="shared" si="87"/>
        <v>Jihozápad</v>
      </c>
    </row>
    <row r="1809" spans="1:11" x14ac:dyDescent="0.25">
      <c r="A1809">
        <v>546691</v>
      </c>
      <c r="B1809" t="s">
        <v>4445</v>
      </c>
      <c r="C1809">
        <v>4208</v>
      </c>
      <c r="D1809" t="s">
        <v>4390</v>
      </c>
      <c r="E1809" t="s">
        <v>4391</v>
      </c>
      <c r="F1809" t="s">
        <v>4392</v>
      </c>
      <c r="G1809" t="s">
        <v>4393</v>
      </c>
      <c r="H1809" t="s">
        <v>4394</v>
      </c>
      <c r="I1809" t="str">
        <f t="shared" si="85"/>
        <v>Ústecký</v>
      </c>
      <c r="J1809" t="str">
        <f t="shared" si="86"/>
        <v>Ústecký</v>
      </c>
      <c r="K1809" t="str">
        <f t="shared" si="87"/>
        <v>Severozápad</v>
      </c>
    </row>
    <row r="1810" spans="1:11" x14ac:dyDescent="0.25">
      <c r="A1810">
        <v>546712</v>
      </c>
      <c r="B1810" t="s">
        <v>282</v>
      </c>
      <c r="C1810">
        <v>3114</v>
      </c>
      <c r="D1810" t="s">
        <v>28</v>
      </c>
      <c r="E1810" t="s">
        <v>15</v>
      </c>
      <c r="F1810" t="s">
        <v>14</v>
      </c>
      <c r="G1810" t="s">
        <v>11</v>
      </c>
      <c r="H1810" t="s">
        <v>12</v>
      </c>
      <c r="I1810" t="str">
        <f t="shared" si="85"/>
        <v>Jihočeský</v>
      </c>
      <c r="J1810" t="str">
        <f t="shared" si="86"/>
        <v>Jihočeský</v>
      </c>
      <c r="K1810" t="str">
        <f t="shared" si="87"/>
        <v>Jihozápad</v>
      </c>
    </row>
    <row r="1811" spans="1:11" x14ac:dyDescent="0.25">
      <c r="A1811">
        <v>546721</v>
      </c>
      <c r="B1811" t="s">
        <v>207</v>
      </c>
      <c r="C1811">
        <v>4208</v>
      </c>
      <c r="D1811" t="s">
        <v>4390</v>
      </c>
      <c r="E1811" t="s">
        <v>4391</v>
      </c>
      <c r="F1811" t="s">
        <v>4392</v>
      </c>
      <c r="G1811" t="s">
        <v>4393</v>
      </c>
      <c r="H1811" t="s">
        <v>4394</v>
      </c>
      <c r="I1811" t="str">
        <f t="shared" si="85"/>
        <v>Ústecký</v>
      </c>
      <c r="J1811" t="str">
        <f t="shared" si="86"/>
        <v>Ústecký</v>
      </c>
      <c r="K1811" t="str">
        <f t="shared" si="87"/>
        <v>Severozápad</v>
      </c>
    </row>
    <row r="1812" spans="1:11" x14ac:dyDescent="0.25">
      <c r="A1812">
        <v>546755</v>
      </c>
      <c r="B1812" t="s">
        <v>4446</v>
      </c>
      <c r="C1812">
        <v>4211</v>
      </c>
      <c r="D1812" t="s">
        <v>4413</v>
      </c>
      <c r="E1812" t="s">
        <v>4391</v>
      </c>
      <c r="F1812" t="s">
        <v>4392</v>
      </c>
      <c r="G1812" t="s">
        <v>4393</v>
      </c>
      <c r="H1812" t="s">
        <v>4394</v>
      </c>
      <c r="I1812" t="str">
        <f t="shared" si="85"/>
        <v>Ústecký</v>
      </c>
      <c r="J1812" t="str">
        <f t="shared" si="86"/>
        <v>Ústecký</v>
      </c>
      <c r="K1812" t="str">
        <f t="shared" si="87"/>
        <v>Severozápad</v>
      </c>
    </row>
    <row r="1813" spans="1:11" x14ac:dyDescent="0.25">
      <c r="A1813">
        <v>546763</v>
      </c>
      <c r="B1813" t="s">
        <v>4447</v>
      </c>
      <c r="C1813">
        <v>4205</v>
      </c>
      <c r="D1813" t="s">
        <v>4392</v>
      </c>
      <c r="E1813" t="s">
        <v>4391</v>
      </c>
      <c r="F1813" t="s">
        <v>4392</v>
      </c>
      <c r="G1813" t="s">
        <v>4393</v>
      </c>
      <c r="H1813" t="s">
        <v>4394</v>
      </c>
      <c r="I1813" t="str">
        <f t="shared" si="85"/>
        <v>Ústecký</v>
      </c>
      <c r="J1813" t="str">
        <f t="shared" si="86"/>
        <v>Ústecký</v>
      </c>
      <c r="K1813" t="str">
        <f t="shared" si="87"/>
        <v>Severozápad</v>
      </c>
    </row>
    <row r="1814" spans="1:11" x14ac:dyDescent="0.25">
      <c r="A1814">
        <v>546771</v>
      </c>
      <c r="B1814" t="s">
        <v>4448</v>
      </c>
      <c r="C1814">
        <v>4205</v>
      </c>
      <c r="D1814" t="s">
        <v>4392</v>
      </c>
      <c r="E1814" t="s">
        <v>4391</v>
      </c>
      <c r="F1814" t="s">
        <v>4392</v>
      </c>
      <c r="G1814" t="s">
        <v>4393</v>
      </c>
      <c r="H1814" t="s">
        <v>4394</v>
      </c>
      <c r="I1814" t="str">
        <f t="shared" si="85"/>
        <v>Ústecký</v>
      </c>
      <c r="J1814" t="str">
        <f t="shared" si="86"/>
        <v>Ústecký</v>
      </c>
      <c r="K1814" t="str">
        <f t="shared" si="87"/>
        <v>Severozápad</v>
      </c>
    </row>
    <row r="1815" spans="1:11" x14ac:dyDescent="0.25">
      <c r="A1815">
        <v>546780</v>
      </c>
      <c r="B1815" t="s">
        <v>4449</v>
      </c>
      <c r="C1815">
        <v>4205</v>
      </c>
      <c r="D1815" t="s">
        <v>4392</v>
      </c>
      <c r="E1815" t="s">
        <v>4391</v>
      </c>
      <c r="F1815" t="s">
        <v>4392</v>
      </c>
      <c r="G1815" t="s">
        <v>4393</v>
      </c>
      <c r="H1815" t="s">
        <v>4394</v>
      </c>
      <c r="I1815" t="str">
        <f t="shared" si="85"/>
        <v>Ústecký</v>
      </c>
      <c r="J1815" t="str">
        <f t="shared" si="86"/>
        <v>Ústecký</v>
      </c>
      <c r="K1815" t="str">
        <f t="shared" si="87"/>
        <v>Severozápad</v>
      </c>
    </row>
    <row r="1816" spans="1:11" x14ac:dyDescent="0.25">
      <c r="A1816">
        <v>546798</v>
      </c>
      <c r="B1816" t="s">
        <v>283</v>
      </c>
      <c r="C1816">
        <v>3105</v>
      </c>
      <c r="D1816" t="s">
        <v>14</v>
      </c>
      <c r="E1816" t="s">
        <v>15</v>
      </c>
      <c r="F1816" t="s">
        <v>14</v>
      </c>
      <c r="G1816" t="s">
        <v>11</v>
      </c>
      <c r="H1816" t="s">
        <v>12</v>
      </c>
      <c r="I1816" t="str">
        <f t="shared" si="85"/>
        <v>Jihočeský</v>
      </c>
      <c r="J1816" t="str">
        <f t="shared" si="86"/>
        <v>Jihočeský</v>
      </c>
      <c r="K1816" t="str">
        <f t="shared" si="87"/>
        <v>Jihozápad</v>
      </c>
    </row>
    <row r="1817" spans="1:11" x14ac:dyDescent="0.25">
      <c r="A1817">
        <v>546801</v>
      </c>
      <c r="B1817" t="s">
        <v>284</v>
      </c>
      <c r="C1817">
        <v>3105</v>
      </c>
      <c r="D1817" t="s">
        <v>14</v>
      </c>
      <c r="E1817" t="s">
        <v>15</v>
      </c>
      <c r="F1817" t="s">
        <v>14</v>
      </c>
      <c r="G1817" t="s">
        <v>11</v>
      </c>
      <c r="H1817" t="s">
        <v>12</v>
      </c>
      <c r="I1817" t="str">
        <f t="shared" si="85"/>
        <v>Jihočeský</v>
      </c>
      <c r="J1817" t="str">
        <f t="shared" si="86"/>
        <v>Jihočeský</v>
      </c>
      <c r="K1817" t="str">
        <f t="shared" si="87"/>
        <v>Jihozápad</v>
      </c>
    </row>
    <row r="1818" spans="1:11" x14ac:dyDescent="0.25">
      <c r="A1818">
        <v>546810</v>
      </c>
      <c r="B1818" t="s">
        <v>4450</v>
      </c>
      <c r="C1818">
        <v>4205</v>
      </c>
      <c r="D1818" t="s">
        <v>4392</v>
      </c>
      <c r="E1818" t="s">
        <v>4391</v>
      </c>
      <c r="F1818" t="s">
        <v>4392</v>
      </c>
      <c r="G1818" t="s">
        <v>4393</v>
      </c>
      <c r="H1818" t="s">
        <v>4394</v>
      </c>
      <c r="I1818" t="str">
        <f t="shared" si="85"/>
        <v>Ústecký</v>
      </c>
      <c r="J1818" t="str">
        <f t="shared" si="86"/>
        <v>Ústecký</v>
      </c>
      <c r="K1818" t="str">
        <f t="shared" si="87"/>
        <v>Severozápad</v>
      </c>
    </row>
    <row r="1819" spans="1:11" x14ac:dyDescent="0.25">
      <c r="A1819">
        <v>546828</v>
      </c>
      <c r="B1819" t="s">
        <v>3852</v>
      </c>
      <c r="C1819">
        <v>4205</v>
      </c>
      <c r="D1819" t="s">
        <v>4392</v>
      </c>
      <c r="E1819" t="s">
        <v>4391</v>
      </c>
      <c r="F1819" t="s">
        <v>4392</v>
      </c>
      <c r="G1819" t="s">
        <v>4393</v>
      </c>
      <c r="H1819" t="s">
        <v>4394</v>
      </c>
      <c r="I1819" t="str">
        <f t="shared" si="85"/>
        <v>Ústecký</v>
      </c>
      <c r="J1819" t="str">
        <f t="shared" si="86"/>
        <v>Ústecký</v>
      </c>
      <c r="K1819" t="str">
        <f t="shared" si="87"/>
        <v>Severozápad</v>
      </c>
    </row>
    <row r="1820" spans="1:11" x14ac:dyDescent="0.25">
      <c r="A1820">
        <v>546844</v>
      </c>
      <c r="B1820" t="s">
        <v>285</v>
      </c>
      <c r="C1820">
        <v>3114</v>
      </c>
      <c r="D1820" t="s">
        <v>28</v>
      </c>
      <c r="E1820" t="s">
        <v>15</v>
      </c>
      <c r="F1820" t="s">
        <v>14</v>
      </c>
      <c r="G1820" t="s">
        <v>11</v>
      </c>
      <c r="H1820" t="s">
        <v>12</v>
      </c>
      <c r="I1820" t="str">
        <f t="shared" si="85"/>
        <v>Jihočeský</v>
      </c>
      <c r="J1820" t="str">
        <f t="shared" si="86"/>
        <v>Jihočeský</v>
      </c>
      <c r="K1820" t="str">
        <f t="shared" si="87"/>
        <v>Jihozápad</v>
      </c>
    </row>
    <row r="1821" spans="1:11" x14ac:dyDescent="0.25">
      <c r="A1821">
        <v>546852</v>
      </c>
      <c r="B1821" t="s">
        <v>4451</v>
      </c>
      <c r="C1821">
        <v>4211</v>
      </c>
      <c r="D1821" t="s">
        <v>4413</v>
      </c>
      <c r="E1821" t="s">
        <v>4391</v>
      </c>
      <c r="F1821" t="s">
        <v>4392</v>
      </c>
      <c r="G1821" t="s">
        <v>4393</v>
      </c>
      <c r="H1821" t="s">
        <v>4394</v>
      </c>
      <c r="I1821" t="str">
        <f t="shared" si="85"/>
        <v>Ústecký</v>
      </c>
      <c r="J1821" t="str">
        <f t="shared" si="86"/>
        <v>Ústecký</v>
      </c>
      <c r="K1821" t="str">
        <f t="shared" si="87"/>
        <v>Severozápad</v>
      </c>
    </row>
    <row r="1822" spans="1:11" x14ac:dyDescent="0.25">
      <c r="A1822">
        <v>546861</v>
      </c>
      <c r="B1822" t="s">
        <v>4452</v>
      </c>
      <c r="C1822">
        <v>4207</v>
      </c>
      <c r="D1822" t="s">
        <v>4401</v>
      </c>
      <c r="E1822" t="s">
        <v>4402</v>
      </c>
      <c r="F1822" t="s">
        <v>4401</v>
      </c>
      <c r="G1822" t="s">
        <v>4393</v>
      </c>
      <c r="H1822" t="s">
        <v>4394</v>
      </c>
      <c r="I1822" t="str">
        <f t="shared" si="85"/>
        <v>Ústecký</v>
      </c>
      <c r="J1822" t="str">
        <f t="shared" si="86"/>
        <v>Ústecký</v>
      </c>
      <c r="K1822" t="str">
        <f t="shared" si="87"/>
        <v>Severozápad</v>
      </c>
    </row>
    <row r="1823" spans="1:11" x14ac:dyDescent="0.25">
      <c r="A1823">
        <v>546879</v>
      </c>
      <c r="B1823" t="s">
        <v>3292</v>
      </c>
      <c r="C1823">
        <v>4207</v>
      </c>
      <c r="D1823" t="s">
        <v>4401</v>
      </c>
      <c r="E1823" t="s">
        <v>4402</v>
      </c>
      <c r="F1823" t="s">
        <v>4401</v>
      </c>
      <c r="G1823" t="s">
        <v>4393</v>
      </c>
      <c r="H1823" t="s">
        <v>4394</v>
      </c>
      <c r="I1823" t="str">
        <f t="shared" si="85"/>
        <v>Ústecký</v>
      </c>
      <c r="J1823" t="str">
        <f t="shared" si="86"/>
        <v>Ústecký</v>
      </c>
      <c r="K1823" t="str">
        <f t="shared" si="87"/>
        <v>Severozápad</v>
      </c>
    </row>
    <row r="1824" spans="1:11" x14ac:dyDescent="0.25">
      <c r="A1824">
        <v>546887</v>
      </c>
      <c r="B1824" t="s">
        <v>2051</v>
      </c>
      <c r="C1824">
        <v>4207</v>
      </c>
      <c r="D1824" t="s">
        <v>4401</v>
      </c>
      <c r="E1824" t="s">
        <v>4402</v>
      </c>
      <c r="F1824" t="s">
        <v>4401</v>
      </c>
      <c r="G1824" t="s">
        <v>4393</v>
      </c>
      <c r="H1824" t="s">
        <v>4394</v>
      </c>
      <c r="I1824" t="str">
        <f t="shared" si="85"/>
        <v>Ústecký</v>
      </c>
      <c r="J1824" t="str">
        <f t="shared" si="86"/>
        <v>Ústecký</v>
      </c>
      <c r="K1824" t="str">
        <f t="shared" si="87"/>
        <v>Severozápad</v>
      </c>
    </row>
    <row r="1825" spans="1:11" x14ac:dyDescent="0.25">
      <c r="A1825">
        <v>546895</v>
      </c>
      <c r="B1825" t="s">
        <v>4453</v>
      </c>
      <c r="C1825">
        <v>4207</v>
      </c>
      <c r="D1825" t="s">
        <v>4401</v>
      </c>
      <c r="E1825" t="s">
        <v>4402</v>
      </c>
      <c r="F1825" t="s">
        <v>4401</v>
      </c>
      <c r="G1825" t="s">
        <v>4393</v>
      </c>
      <c r="H1825" t="s">
        <v>4394</v>
      </c>
      <c r="I1825" t="str">
        <f t="shared" si="85"/>
        <v>Ústecký</v>
      </c>
      <c r="J1825" t="str">
        <f t="shared" si="86"/>
        <v>Ústecký</v>
      </c>
      <c r="K1825" t="str">
        <f t="shared" si="87"/>
        <v>Severozápad</v>
      </c>
    </row>
    <row r="1826" spans="1:11" x14ac:dyDescent="0.25">
      <c r="A1826">
        <v>546909</v>
      </c>
      <c r="B1826" t="s">
        <v>1162</v>
      </c>
      <c r="C1826">
        <v>4201</v>
      </c>
      <c r="D1826" t="s">
        <v>4454</v>
      </c>
      <c r="E1826" t="s">
        <v>4455</v>
      </c>
      <c r="F1826" t="s">
        <v>4456</v>
      </c>
      <c r="G1826" t="s">
        <v>4393</v>
      </c>
      <c r="H1826" t="s">
        <v>4394</v>
      </c>
      <c r="I1826" t="str">
        <f t="shared" si="85"/>
        <v>Ústecký</v>
      </c>
      <c r="J1826" t="str">
        <f t="shared" si="86"/>
        <v>Ústecký</v>
      </c>
      <c r="K1826" t="str">
        <f t="shared" si="87"/>
        <v>Severozápad</v>
      </c>
    </row>
    <row r="1827" spans="1:11" x14ac:dyDescent="0.25">
      <c r="A1827">
        <v>546917</v>
      </c>
      <c r="B1827" t="s">
        <v>286</v>
      </c>
      <c r="C1827">
        <v>3104</v>
      </c>
      <c r="D1827" t="s">
        <v>21</v>
      </c>
      <c r="E1827" t="s">
        <v>15</v>
      </c>
      <c r="F1827" t="s">
        <v>14</v>
      </c>
      <c r="G1827" t="s">
        <v>11</v>
      </c>
      <c r="H1827" t="s">
        <v>12</v>
      </c>
      <c r="I1827" t="str">
        <f t="shared" si="85"/>
        <v>Jihočeský</v>
      </c>
      <c r="J1827" t="str">
        <f t="shared" si="86"/>
        <v>Jihočeský</v>
      </c>
      <c r="K1827" t="str">
        <f t="shared" si="87"/>
        <v>Jihozápad</v>
      </c>
    </row>
    <row r="1828" spans="1:11" x14ac:dyDescent="0.25">
      <c r="A1828">
        <v>546925</v>
      </c>
      <c r="B1828" t="s">
        <v>4457</v>
      </c>
      <c r="C1828">
        <v>4214</v>
      </c>
      <c r="D1828" t="s">
        <v>4409</v>
      </c>
      <c r="E1828" t="s">
        <v>4410</v>
      </c>
      <c r="F1828" t="s">
        <v>4409</v>
      </c>
      <c r="G1828" t="s">
        <v>4393</v>
      </c>
      <c r="H1828" t="s">
        <v>4394</v>
      </c>
      <c r="I1828" t="str">
        <f t="shared" si="85"/>
        <v>Ústecký</v>
      </c>
      <c r="J1828" t="str">
        <f t="shared" si="86"/>
        <v>Ústecký</v>
      </c>
      <c r="K1828" t="str">
        <f t="shared" si="87"/>
        <v>Severozápad</v>
      </c>
    </row>
    <row r="1829" spans="1:11" x14ac:dyDescent="0.25">
      <c r="A1829">
        <v>546933</v>
      </c>
      <c r="B1829" t="s">
        <v>4724</v>
      </c>
      <c r="C1829">
        <v>6113</v>
      </c>
      <c r="D1829" t="s">
        <v>4694</v>
      </c>
      <c r="E1829" t="s">
        <v>4693</v>
      </c>
      <c r="F1829" t="s">
        <v>4694</v>
      </c>
      <c r="G1829" t="s">
        <v>4687</v>
      </c>
      <c r="H1829" t="s">
        <v>4688</v>
      </c>
      <c r="I1829" t="str">
        <f t="shared" si="85"/>
        <v>Kraj</v>
      </c>
      <c r="J1829" t="str">
        <f t="shared" si="86"/>
        <v>Vysočina</v>
      </c>
      <c r="K1829" t="str">
        <f t="shared" si="87"/>
        <v>Jihovýchod</v>
      </c>
    </row>
    <row r="1830" spans="1:11" x14ac:dyDescent="0.25">
      <c r="A1830">
        <v>546941</v>
      </c>
      <c r="B1830" t="s">
        <v>111</v>
      </c>
      <c r="C1830">
        <v>6220</v>
      </c>
      <c r="D1830" t="s">
        <v>638</v>
      </c>
      <c r="E1830" t="s">
        <v>639</v>
      </c>
      <c r="F1830" t="s">
        <v>638</v>
      </c>
      <c r="G1830" t="s">
        <v>625</v>
      </c>
      <c r="H1830" t="s">
        <v>626</v>
      </c>
      <c r="I1830" t="str">
        <f t="shared" si="85"/>
        <v>Jihomoravský</v>
      </c>
      <c r="J1830" t="str">
        <f t="shared" si="86"/>
        <v>Jihomoravský</v>
      </c>
      <c r="K1830" t="str">
        <f t="shared" si="87"/>
        <v>Jihovýchod</v>
      </c>
    </row>
    <row r="1831" spans="1:11" x14ac:dyDescent="0.25">
      <c r="A1831">
        <v>546950</v>
      </c>
      <c r="B1831" t="s">
        <v>2062</v>
      </c>
      <c r="C1831">
        <v>8103</v>
      </c>
      <c r="D1831" t="s">
        <v>2063</v>
      </c>
      <c r="E1831" t="s">
        <v>2064</v>
      </c>
      <c r="F1831" t="s">
        <v>2063</v>
      </c>
      <c r="G1831" t="s">
        <v>1998</v>
      </c>
      <c r="H1831" t="s">
        <v>1999</v>
      </c>
      <c r="I1831" t="str">
        <f t="shared" si="85"/>
        <v>Moravskoslezský</v>
      </c>
      <c r="J1831" t="str">
        <f t="shared" si="86"/>
        <v>Moravskoslezský</v>
      </c>
      <c r="K1831" t="str">
        <f t="shared" si="87"/>
        <v>Moravskoslezsko</v>
      </c>
    </row>
    <row r="1832" spans="1:11" x14ac:dyDescent="0.25">
      <c r="A1832">
        <v>546968</v>
      </c>
      <c r="B1832" t="s">
        <v>287</v>
      </c>
      <c r="C1832">
        <v>3105</v>
      </c>
      <c r="D1832" t="s">
        <v>14</v>
      </c>
      <c r="E1832" t="s">
        <v>15</v>
      </c>
      <c r="F1832" t="s">
        <v>14</v>
      </c>
      <c r="G1832" t="s">
        <v>11</v>
      </c>
      <c r="H1832" t="s">
        <v>12</v>
      </c>
      <c r="I1832" t="str">
        <f t="shared" si="85"/>
        <v>Jihočeský</v>
      </c>
      <c r="J1832" t="str">
        <f t="shared" si="86"/>
        <v>Jihočeský</v>
      </c>
      <c r="K1832" t="str">
        <f t="shared" si="87"/>
        <v>Jihozápad</v>
      </c>
    </row>
    <row r="1833" spans="1:11" x14ac:dyDescent="0.25">
      <c r="A1833">
        <v>546976</v>
      </c>
      <c r="B1833" t="s">
        <v>2448</v>
      </c>
      <c r="C1833">
        <v>7110</v>
      </c>
      <c r="D1833" t="s">
        <v>2286</v>
      </c>
      <c r="E1833" t="s">
        <v>2281</v>
      </c>
      <c r="F1833" t="s">
        <v>2280</v>
      </c>
      <c r="G1833" t="s">
        <v>2277</v>
      </c>
      <c r="H1833" t="s">
        <v>2278</v>
      </c>
      <c r="I1833" t="str">
        <f t="shared" si="85"/>
        <v>Olomoucký</v>
      </c>
      <c r="J1833" t="str">
        <f t="shared" si="86"/>
        <v>Olomoucký</v>
      </c>
      <c r="K1833" t="str">
        <f t="shared" si="87"/>
        <v>Střední Morava</v>
      </c>
    </row>
    <row r="1834" spans="1:11" x14ac:dyDescent="0.25">
      <c r="A1834">
        <v>546984</v>
      </c>
      <c r="B1834" t="s">
        <v>2065</v>
      </c>
      <c r="C1834">
        <v>8101</v>
      </c>
      <c r="D1834" t="s">
        <v>2066</v>
      </c>
      <c r="E1834" t="s">
        <v>1997</v>
      </c>
      <c r="F1834" t="s">
        <v>1996</v>
      </c>
      <c r="G1834" t="s">
        <v>1998</v>
      </c>
      <c r="H1834" t="s">
        <v>1999</v>
      </c>
      <c r="I1834" t="str">
        <f t="shared" si="85"/>
        <v>Moravskoslezský</v>
      </c>
      <c r="J1834" t="str">
        <f t="shared" si="86"/>
        <v>Moravskoslezský</v>
      </c>
      <c r="K1834" t="str">
        <f t="shared" si="87"/>
        <v>Moravskoslezsko</v>
      </c>
    </row>
    <row r="1835" spans="1:11" x14ac:dyDescent="0.25">
      <c r="A1835">
        <v>546992</v>
      </c>
      <c r="B1835" t="s">
        <v>288</v>
      </c>
      <c r="C1835">
        <v>3105</v>
      </c>
      <c r="D1835" t="s">
        <v>14</v>
      </c>
      <c r="E1835" t="s">
        <v>15</v>
      </c>
      <c r="F1835" t="s">
        <v>14</v>
      </c>
      <c r="G1835" t="s">
        <v>11</v>
      </c>
      <c r="H1835" t="s">
        <v>12</v>
      </c>
      <c r="I1835" t="str">
        <f t="shared" si="85"/>
        <v>Jihočeský</v>
      </c>
      <c r="J1835" t="str">
        <f t="shared" si="86"/>
        <v>Jihočeský</v>
      </c>
      <c r="K1835" t="str">
        <f t="shared" si="87"/>
        <v>Jihozápad</v>
      </c>
    </row>
    <row r="1836" spans="1:11" x14ac:dyDescent="0.25">
      <c r="A1836">
        <v>547000</v>
      </c>
      <c r="B1836" t="s">
        <v>2067</v>
      </c>
      <c r="C1836">
        <v>8115</v>
      </c>
      <c r="D1836" t="s">
        <v>1996</v>
      </c>
      <c r="E1836" t="s">
        <v>1997</v>
      </c>
      <c r="F1836" t="s">
        <v>1996</v>
      </c>
      <c r="G1836" t="s">
        <v>1998</v>
      </c>
      <c r="H1836" t="s">
        <v>1999</v>
      </c>
      <c r="I1836" t="str">
        <f t="shared" si="85"/>
        <v>Moravskoslezský</v>
      </c>
      <c r="J1836" t="str">
        <f t="shared" si="86"/>
        <v>Moravskoslezský</v>
      </c>
      <c r="K1836" t="str">
        <f t="shared" si="87"/>
        <v>Moravskoslezsko</v>
      </c>
    </row>
    <row r="1837" spans="1:11" x14ac:dyDescent="0.25">
      <c r="A1837">
        <v>547018</v>
      </c>
      <c r="B1837" t="s">
        <v>2449</v>
      </c>
      <c r="C1837">
        <v>7105</v>
      </c>
      <c r="D1837" t="s">
        <v>2288</v>
      </c>
      <c r="E1837" t="s">
        <v>2281</v>
      </c>
      <c r="F1837" t="s">
        <v>2280</v>
      </c>
      <c r="G1837" t="s">
        <v>2277</v>
      </c>
      <c r="H1837" t="s">
        <v>2278</v>
      </c>
      <c r="I1837" t="str">
        <f t="shared" si="85"/>
        <v>Olomoucký</v>
      </c>
      <c r="J1837" t="str">
        <f t="shared" si="86"/>
        <v>Olomoucký</v>
      </c>
      <c r="K1837" t="str">
        <f t="shared" si="87"/>
        <v>Střední Morava</v>
      </c>
    </row>
    <row r="1838" spans="1:11" x14ac:dyDescent="0.25">
      <c r="A1838">
        <v>547026</v>
      </c>
      <c r="B1838" t="s">
        <v>2450</v>
      </c>
      <c r="C1838">
        <v>7107</v>
      </c>
      <c r="D1838" t="s">
        <v>2280</v>
      </c>
      <c r="E1838" t="s">
        <v>2281</v>
      </c>
      <c r="F1838" t="s">
        <v>2280</v>
      </c>
      <c r="G1838" t="s">
        <v>2277</v>
      </c>
      <c r="H1838" t="s">
        <v>2278</v>
      </c>
      <c r="I1838" t="str">
        <f t="shared" si="85"/>
        <v>Olomoucký</v>
      </c>
      <c r="J1838" t="str">
        <f t="shared" si="86"/>
        <v>Olomoucký</v>
      </c>
      <c r="K1838" t="str">
        <f t="shared" si="87"/>
        <v>Střední Morava</v>
      </c>
    </row>
    <row r="1839" spans="1:11" x14ac:dyDescent="0.25">
      <c r="A1839">
        <v>547069</v>
      </c>
      <c r="B1839" t="s">
        <v>289</v>
      </c>
      <c r="C1839">
        <v>3114</v>
      </c>
      <c r="D1839" t="s">
        <v>28</v>
      </c>
      <c r="E1839" t="s">
        <v>15</v>
      </c>
      <c r="F1839" t="s">
        <v>14</v>
      </c>
      <c r="G1839" t="s">
        <v>11</v>
      </c>
      <c r="H1839" t="s">
        <v>12</v>
      </c>
      <c r="I1839" t="str">
        <f t="shared" si="85"/>
        <v>Jihočeský</v>
      </c>
      <c r="J1839" t="str">
        <f t="shared" si="86"/>
        <v>Jihočeský</v>
      </c>
      <c r="K1839" t="str">
        <f t="shared" si="87"/>
        <v>Jihozápad</v>
      </c>
    </row>
    <row r="1840" spans="1:11" x14ac:dyDescent="0.25">
      <c r="A1840">
        <v>547077</v>
      </c>
      <c r="B1840" t="s">
        <v>2451</v>
      </c>
      <c r="C1840">
        <v>7107</v>
      </c>
      <c r="D1840" t="s">
        <v>2280</v>
      </c>
      <c r="E1840" t="s">
        <v>2281</v>
      </c>
      <c r="F1840" t="s">
        <v>2280</v>
      </c>
      <c r="G1840" t="s">
        <v>2277</v>
      </c>
      <c r="H1840" t="s">
        <v>2278</v>
      </c>
      <c r="I1840" t="str">
        <f t="shared" si="85"/>
        <v>Olomoucký</v>
      </c>
      <c r="J1840" t="str">
        <f t="shared" si="86"/>
        <v>Olomoucký</v>
      </c>
      <c r="K1840" t="str">
        <f t="shared" si="87"/>
        <v>Střední Morava</v>
      </c>
    </row>
    <row r="1841" spans="1:11" x14ac:dyDescent="0.25">
      <c r="A1841">
        <v>547085</v>
      </c>
      <c r="B1841" t="s">
        <v>290</v>
      </c>
      <c r="C1841">
        <v>3105</v>
      </c>
      <c r="D1841" t="s">
        <v>14</v>
      </c>
      <c r="E1841" t="s">
        <v>15</v>
      </c>
      <c r="F1841" t="s">
        <v>14</v>
      </c>
      <c r="G1841" t="s">
        <v>11</v>
      </c>
      <c r="H1841" t="s">
        <v>12</v>
      </c>
      <c r="I1841" t="str">
        <f t="shared" si="85"/>
        <v>Jihočeský</v>
      </c>
      <c r="J1841" t="str">
        <f t="shared" si="86"/>
        <v>Jihočeský</v>
      </c>
      <c r="K1841" t="str">
        <f t="shared" si="87"/>
        <v>Jihozápad</v>
      </c>
    </row>
    <row r="1842" spans="1:11" x14ac:dyDescent="0.25">
      <c r="A1842">
        <v>547093</v>
      </c>
      <c r="B1842" t="s">
        <v>2452</v>
      </c>
      <c r="C1842">
        <v>7110</v>
      </c>
      <c r="D1842" t="s">
        <v>2286</v>
      </c>
      <c r="E1842" t="s">
        <v>2281</v>
      </c>
      <c r="F1842" t="s">
        <v>2280</v>
      </c>
      <c r="G1842" t="s">
        <v>2277</v>
      </c>
      <c r="H1842" t="s">
        <v>2278</v>
      </c>
      <c r="I1842" t="str">
        <f t="shared" si="85"/>
        <v>Olomoucký</v>
      </c>
      <c r="J1842" t="str">
        <f t="shared" si="86"/>
        <v>Olomoucký</v>
      </c>
      <c r="K1842" t="str">
        <f t="shared" si="87"/>
        <v>Střední Morava</v>
      </c>
    </row>
    <row r="1843" spans="1:11" x14ac:dyDescent="0.25">
      <c r="A1843">
        <v>547123</v>
      </c>
      <c r="B1843" t="s">
        <v>619</v>
      </c>
      <c r="C1843">
        <v>7110</v>
      </c>
      <c r="D1843" t="s">
        <v>2286</v>
      </c>
      <c r="E1843" t="s">
        <v>2281</v>
      </c>
      <c r="F1843" t="s">
        <v>2280</v>
      </c>
      <c r="G1843" t="s">
        <v>2277</v>
      </c>
      <c r="H1843" t="s">
        <v>2278</v>
      </c>
      <c r="I1843" t="str">
        <f t="shared" si="85"/>
        <v>Olomoucký</v>
      </c>
      <c r="J1843" t="str">
        <f t="shared" si="86"/>
        <v>Olomoucký</v>
      </c>
      <c r="K1843" t="str">
        <f t="shared" si="87"/>
        <v>Střední Morava</v>
      </c>
    </row>
    <row r="1844" spans="1:11" x14ac:dyDescent="0.25">
      <c r="A1844">
        <v>547131</v>
      </c>
      <c r="B1844" t="s">
        <v>2068</v>
      </c>
      <c r="C1844">
        <v>8122</v>
      </c>
      <c r="D1844" t="s">
        <v>2010</v>
      </c>
      <c r="E1844" t="s">
        <v>2007</v>
      </c>
      <c r="F1844" t="s">
        <v>2006</v>
      </c>
      <c r="G1844" t="s">
        <v>1998</v>
      </c>
      <c r="H1844" t="s">
        <v>1999</v>
      </c>
      <c r="I1844" t="str">
        <f t="shared" si="85"/>
        <v>Moravskoslezský</v>
      </c>
      <c r="J1844" t="str">
        <f t="shared" si="86"/>
        <v>Moravskoslezský</v>
      </c>
      <c r="K1844" t="str">
        <f t="shared" si="87"/>
        <v>Moravskoslezsko</v>
      </c>
    </row>
    <row r="1845" spans="1:11" x14ac:dyDescent="0.25">
      <c r="A1845">
        <v>547166</v>
      </c>
      <c r="B1845" t="s">
        <v>291</v>
      </c>
      <c r="C1845">
        <v>3104</v>
      </c>
      <c r="D1845" t="s">
        <v>21</v>
      </c>
      <c r="E1845" t="s">
        <v>15</v>
      </c>
      <c r="F1845" t="s">
        <v>14</v>
      </c>
      <c r="G1845" t="s">
        <v>11</v>
      </c>
      <c r="H1845" t="s">
        <v>12</v>
      </c>
      <c r="I1845" t="str">
        <f t="shared" si="85"/>
        <v>Jihočeský</v>
      </c>
      <c r="J1845" t="str">
        <f t="shared" si="86"/>
        <v>Jihočeský</v>
      </c>
      <c r="K1845" t="str">
        <f t="shared" si="87"/>
        <v>Jihozápad</v>
      </c>
    </row>
    <row r="1846" spans="1:11" x14ac:dyDescent="0.25">
      <c r="A1846">
        <v>547182</v>
      </c>
      <c r="B1846" t="s">
        <v>2069</v>
      </c>
      <c r="C1846">
        <v>8109</v>
      </c>
      <c r="D1846" t="s">
        <v>2008</v>
      </c>
      <c r="E1846" t="s">
        <v>2007</v>
      </c>
      <c r="F1846" t="s">
        <v>2006</v>
      </c>
      <c r="G1846" t="s">
        <v>1998</v>
      </c>
      <c r="H1846" t="s">
        <v>1999</v>
      </c>
      <c r="I1846" t="str">
        <f t="shared" si="85"/>
        <v>Moravskoslezský</v>
      </c>
      <c r="J1846" t="str">
        <f t="shared" si="86"/>
        <v>Moravskoslezský</v>
      </c>
      <c r="K1846" t="str">
        <f t="shared" si="87"/>
        <v>Moravskoslezsko</v>
      </c>
    </row>
    <row r="1847" spans="1:11" x14ac:dyDescent="0.25">
      <c r="A1847">
        <v>547191</v>
      </c>
      <c r="B1847" t="s">
        <v>2070</v>
      </c>
      <c r="C1847">
        <v>8117</v>
      </c>
      <c r="D1847" t="s">
        <v>2006</v>
      </c>
      <c r="E1847" t="s">
        <v>2007</v>
      </c>
      <c r="F1847" t="s">
        <v>2006</v>
      </c>
      <c r="G1847" t="s">
        <v>1998</v>
      </c>
      <c r="H1847" t="s">
        <v>1999</v>
      </c>
      <c r="I1847" t="str">
        <f t="shared" si="85"/>
        <v>Moravskoslezský</v>
      </c>
      <c r="J1847" t="str">
        <f t="shared" si="86"/>
        <v>Moravskoslezský</v>
      </c>
      <c r="K1847" t="str">
        <f t="shared" si="87"/>
        <v>Moravskoslezsko</v>
      </c>
    </row>
    <row r="1848" spans="1:11" x14ac:dyDescent="0.25">
      <c r="A1848">
        <v>547204</v>
      </c>
      <c r="B1848" t="s">
        <v>292</v>
      </c>
      <c r="C1848">
        <v>3104</v>
      </c>
      <c r="D1848" t="s">
        <v>21</v>
      </c>
      <c r="E1848" t="s">
        <v>15</v>
      </c>
      <c r="F1848" t="s">
        <v>14</v>
      </c>
      <c r="G1848" t="s">
        <v>11</v>
      </c>
      <c r="H1848" t="s">
        <v>12</v>
      </c>
      <c r="I1848" t="str">
        <f t="shared" si="85"/>
        <v>Jihočeský</v>
      </c>
      <c r="J1848" t="str">
        <f t="shared" si="86"/>
        <v>Jihočeský</v>
      </c>
      <c r="K1848" t="str">
        <f t="shared" si="87"/>
        <v>Jihozápad</v>
      </c>
    </row>
    <row r="1849" spans="1:11" x14ac:dyDescent="0.25">
      <c r="A1849">
        <v>547212</v>
      </c>
      <c r="B1849" t="s">
        <v>293</v>
      </c>
      <c r="C1849">
        <v>3105</v>
      </c>
      <c r="D1849" t="s">
        <v>14</v>
      </c>
      <c r="E1849" t="s">
        <v>15</v>
      </c>
      <c r="F1849" t="s">
        <v>14</v>
      </c>
      <c r="G1849" t="s">
        <v>11</v>
      </c>
      <c r="H1849" t="s">
        <v>12</v>
      </c>
      <c r="I1849" t="str">
        <f t="shared" si="85"/>
        <v>Jihočeský</v>
      </c>
      <c r="J1849" t="str">
        <f t="shared" si="86"/>
        <v>Jihočeský</v>
      </c>
      <c r="K1849" t="str">
        <f t="shared" si="87"/>
        <v>Jihozápad</v>
      </c>
    </row>
    <row r="1850" spans="1:11" x14ac:dyDescent="0.25">
      <c r="A1850">
        <v>547221</v>
      </c>
      <c r="B1850" t="s">
        <v>294</v>
      </c>
      <c r="C1850">
        <v>3105</v>
      </c>
      <c r="D1850" t="s">
        <v>14</v>
      </c>
      <c r="E1850" t="s">
        <v>15</v>
      </c>
      <c r="F1850" t="s">
        <v>14</v>
      </c>
      <c r="G1850" t="s">
        <v>11</v>
      </c>
      <c r="H1850" t="s">
        <v>12</v>
      </c>
      <c r="I1850" t="str">
        <f t="shared" si="85"/>
        <v>Jihočeský</v>
      </c>
      <c r="J1850" t="str">
        <f t="shared" si="86"/>
        <v>Jihočeský</v>
      </c>
      <c r="K1850" t="str">
        <f t="shared" si="87"/>
        <v>Jihozápad</v>
      </c>
    </row>
    <row r="1851" spans="1:11" x14ac:dyDescent="0.25">
      <c r="A1851">
        <v>547239</v>
      </c>
      <c r="B1851" t="s">
        <v>295</v>
      </c>
      <c r="C1851">
        <v>3105</v>
      </c>
      <c r="D1851" t="s">
        <v>14</v>
      </c>
      <c r="E1851" t="s">
        <v>15</v>
      </c>
      <c r="F1851" t="s">
        <v>14</v>
      </c>
      <c r="G1851" t="s">
        <v>11</v>
      </c>
      <c r="H1851" t="s">
        <v>12</v>
      </c>
      <c r="I1851" t="str">
        <f t="shared" si="85"/>
        <v>Jihočeský</v>
      </c>
      <c r="J1851" t="str">
        <f t="shared" si="86"/>
        <v>Jihočeský</v>
      </c>
      <c r="K1851" t="str">
        <f t="shared" si="87"/>
        <v>Jihozápad</v>
      </c>
    </row>
    <row r="1852" spans="1:11" x14ac:dyDescent="0.25">
      <c r="A1852">
        <v>547247</v>
      </c>
      <c r="B1852" t="s">
        <v>296</v>
      </c>
      <c r="C1852">
        <v>3114</v>
      </c>
      <c r="D1852" t="s">
        <v>28</v>
      </c>
      <c r="E1852" t="s">
        <v>15</v>
      </c>
      <c r="F1852" t="s">
        <v>14</v>
      </c>
      <c r="G1852" t="s">
        <v>11</v>
      </c>
      <c r="H1852" t="s">
        <v>12</v>
      </c>
      <c r="I1852" t="str">
        <f t="shared" si="85"/>
        <v>Jihočeský</v>
      </c>
      <c r="J1852" t="str">
        <f t="shared" si="86"/>
        <v>Jihočeský</v>
      </c>
      <c r="K1852" t="str">
        <f t="shared" si="87"/>
        <v>Jihozápad</v>
      </c>
    </row>
    <row r="1853" spans="1:11" x14ac:dyDescent="0.25">
      <c r="A1853">
        <v>547255</v>
      </c>
      <c r="B1853" t="s">
        <v>4725</v>
      </c>
      <c r="C1853">
        <v>6105</v>
      </c>
      <c r="D1853" t="s">
        <v>4685</v>
      </c>
      <c r="E1853" t="s">
        <v>4686</v>
      </c>
      <c r="F1853" t="s">
        <v>4685</v>
      </c>
      <c r="G1853" t="s">
        <v>4687</v>
      </c>
      <c r="H1853" t="s">
        <v>4688</v>
      </c>
      <c r="I1853" t="str">
        <f t="shared" si="85"/>
        <v>Kraj</v>
      </c>
      <c r="J1853" t="str">
        <f t="shared" si="86"/>
        <v>Vysočina</v>
      </c>
      <c r="K1853" t="str">
        <f t="shared" si="87"/>
        <v>Jihovýchod</v>
      </c>
    </row>
    <row r="1854" spans="1:11" x14ac:dyDescent="0.25">
      <c r="A1854">
        <v>547263</v>
      </c>
      <c r="B1854" t="s">
        <v>297</v>
      </c>
      <c r="C1854">
        <v>3104</v>
      </c>
      <c r="D1854" t="s">
        <v>21</v>
      </c>
      <c r="E1854" t="s">
        <v>15</v>
      </c>
      <c r="F1854" t="s">
        <v>14</v>
      </c>
      <c r="G1854" t="s">
        <v>11</v>
      </c>
      <c r="H1854" t="s">
        <v>12</v>
      </c>
      <c r="I1854" t="str">
        <f t="shared" si="85"/>
        <v>Jihočeský</v>
      </c>
      <c r="J1854" t="str">
        <f t="shared" si="86"/>
        <v>Jihočeský</v>
      </c>
      <c r="K1854" t="str">
        <f t="shared" si="87"/>
        <v>Jihozápad</v>
      </c>
    </row>
    <row r="1855" spans="1:11" x14ac:dyDescent="0.25">
      <c r="A1855">
        <v>547280</v>
      </c>
      <c r="B1855" t="s">
        <v>298</v>
      </c>
      <c r="C1855">
        <v>3114</v>
      </c>
      <c r="D1855" t="s">
        <v>28</v>
      </c>
      <c r="E1855" t="s">
        <v>15</v>
      </c>
      <c r="F1855" t="s">
        <v>14</v>
      </c>
      <c r="G1855" t="s">
        <v>11</v>
      </c>
      <c r="H1855" t="s">
        <v>12</v>
      </c>
      <c r="I1855" t="str">
        <f t="shared" si="85"/>
        <v>Jihočeský</v>
      </c>
      <c r="J1855" t="str">
        <f t="shared" si="86"/>
        <v>Jihočeský</v>
      </c>
      <c r="K1855" t="str">
        <f t="shared" si="87"/>
        <v>Jihozápad</v>
      </c>
    </row>
    <row r="1856" spans="1:11" x14ac:dyDescent="0.25">
      <c r="A1856">
        <v>547336</v>
      </c>
      <c r="B1856" t="s">
        <v>28</v>
      </c>
      <c r="C1856">
        <v>3114</v>
      </c>
      <c r="D1856" t="s">
        <v>28</v>
      </c>
      <c r="E1856" t="s">
        <v>15</v>
      </c>
      <c r="F1856" t="s">
        <v>14</v>
      </c>
      <c r="G1856" t="s">
        <v>11</v>
      </c>
      <c r="H1856" t="s">
        <v>12</v>
      </c>
      <c r="I1856" t="str">
        <f t="shared" si="85"/>
        <v>Jihočeský</v>
      </c>
      <c r="J1856" t="str">
        <f t="shared" si="86"/>
        <v>Jihočeský</v>
      </c>
      <c r="K1856" t="str">
        <f t="shared" si="87"/>
        <v>Jihozápad</v>
      </c>
    </row>
    <row r="1857" spans="1:11" x14ac:dyDescent="0.25">
      <c r="A1857">
        <v>547433</v>
      </c>
      <c r="B1857" t="s">
        <v>1031</v>
      </c>
      <c r="C1857">
        <v>7109</v>
      </c>
      <c r="D1857" t="s">
        <v>2284</v>
      </c>
      <c r="E1857" t="s">
        <v>2283</v>
      </c>
      <c r="F1857" t="s">
        <v>2284</v>
      </c>
      <c r="G1857" t="s">
        <v>2277</v>
      </c>
      <c r="H1857" t="s">
        <v>2278</v>
      </c>
      <c r="I1857" t="str">
        <f t="shared" si="85"/>
        <v>Olomoucký</v>
      </c>
      <c r="J1857" t="str">
        <f t="shared" si="86"/>
        <v>Olomoucký</v>
      </c>
      <c r="K1857" t="str">
        <f t="shared" si="87"/>
        <v>Střední Morava</v>
      </c>
    </row>
    <row r="1858" spans="1:11" x14ac:dyDescent="0.25">
      <c r="A1858">
        <v>547441</v>
      </c>
      <c r="B1858" t="s">
        <v>299</v>
      </c>
      <c r="C1858">
        <v>3104</v>
      </c>
      <c r="D1858" t="s">
        <v>21</v>
      </c>
      <c r="E1858" t="s">
        <v>15</v>
      </c>
      <c r="F1858" t="s">
        <v>14</v>
      </c>
      <c r="G1858" t="s">
        <v>11</v>
      </c>
      <c r="H1858" t="s">
        <v>12</v>
      </c>
      <c r="I1858" t="str">
        <f t="shared" si="85"/>
        <v>Jihočeský</v>
      </c>
      <c r="J1858" t="str">
        <f t="shared" si="86"/>
        <v>Jihočeský</v>
      </c>
      <c r="K1858" t="str">
        <f t="shared" si="87"/>
        <v>Jihozápad</v>
      </c>
    </row>
    <row r="1859" spans="1:11" x14ac:dyDescent="0.25">
      <c r="A1859">
        <v>547450</v>
      </c>
      <c r="B1859" t="s">
        <v>2453</v>
      </c>
      <c r="C1859">
        <v>7109</v>
      </c>
      <c r="D1859" t="s">
        <v>2284</v>
      </c>
      <c r="E1859" t="s">
        <v>2283</v>
      </c>
      <c r="F1859" t="s">
        <v>2284</v>
      </c>
      <c r="G1859" t="s">
        <v>2277</v>
      </c>
      <c r="H1859" t="s">
        <v>2278</v>
      </c>
      <c r="I1859" t="str">
        <f t="shared" si="85"/>
        <v>Olomoucký</v>
      </c>
      <c r="J1859" t="str">
        <f t="shared" si="86"/>
        <v>Olomoucký</v>
      </c>
      <c r="K1859" t="str">
        <f t="shared" si="87"/>
        <v>Střední Morava</v>
      </c>
    </row>
    <row r="1860" spans="1:11" x14ac:dyDescent="0.25">
      <c r="A1860">
        <v>547468</v>
      </c>
      <c r="B1860" t="s">
        <v>300</v>
      </c>
      <c r="C1860">
        <v>3105</v>
      </c>
      <c r="D1860" t="s">
        <v>14</v>
      </c>
      <c r="E1860" t="s">
        <v>15</v>
      </c>
      <c r="F1860" t="s">
        <v>14</v>
      </c>
      <c r="G1860" t="s">
        <v>11</v>
      </c>
      <c r="H1860" t="s">
        <v>12</v>
      </c>
      <c r="I1860" t="str">
        <f t="shared" ref="I1860:I1923" si="88">LEFT(H1860, FIND(" ", H1860 &amp; " ") - 1)</f>
        <v>Jihočeský</v>
      </c>
      <c r="J1860" t="str">
        <f t="shared" ref="J1860:J1923" si="89">IF(LEFT(H1860,4)="Kraj", MID(H1860, FIND(" ", H1860)+1, LEN(H1860) - FIND(" ", H1860)), LEFT(H1860, FIND(" ", H1860 &amp; " ") - 1))</f>
        <v>Jihočeský</v>
      </c>
      <c r="K1860" t="str">
        <f t="shared" ref="K1860:K1923" si="90">_xlfn.XLOOKUP(H1860,$N$33:$N$46,$M$33:$M$46)</f>
        <v>Jihozápad</v>
      </c>
    </row>
    <row r="1861" spans="1:11" x14ac:dyDescent="0.25">
      <c r="A1861">
        <v>547476</v>
      </c>
      <c r="B1861" t="s">
        <v>1830</v>
      </c>
      <c r="C1861">
        <v>5104</v>
      </c>
      <c r="D1861" t="s">
        <v>1831</v>
      </c>
      <c r="E1861" t="s">
        <v>1832</v>
      </c>
      <c r="F1861" t="s">
        <v>1833</v>
      </c>
      <c r="G1861" t="s">
        <v>1794</v>
      </c>
      <c r="H1861" t="s">
        <v>1795</v>
      </c>
      <c r="I1861" t="str">
        <f t="shared" si="88"/>
        <v>Liberecký</v>
      </c>
      <c r="J1861" t="str">
        <f t="shared" si="89"/>
        <v>Liberecký</v>
      </c>
      <c r="K1861" t="str">
        <f t="shared" si="90"/>
        <v>Severovýchod</v>
      </c>
    </row>
    <row r="1862" spans="1:11" x14ac:dyDescent="0.25">
      <c r="A1862">
        <v>547484</v>
      </c>
      <c r="B1862" t="s">
        <v>1834</v>
      </c>
      <c r="C1862">
        <v>5109</v>
      </c>
      <c r="D1862" t="s">
        <v>1814</v>
      </c>
      <c r="E1862" t="s">
        <v>1832</v>
      </c>
      <c r="F1862" t="s">
        <v>1833</v>
      </c>
      <c r="G1862" t="s">
        <v>1794</v>
      </c>
      <c r="H1862" t="s">
        <v>1795</v>
      </c>
      <c r="I1862" t="str">
        <f t="shared" si="88"/>
        <v>Liberecký</v>
      </c>
      <c r="J1862" t="str">
        <f t="shared" si="89"/>
        <v>Liberecký</v>
      </c>
      <c r="K1862" t="str">
        <f t="shared" si="90"/>
        <v>Severovýchod</v>
      </c>
    </row>
    <row r="1863" spans="1:11" x14ac:dyDescent="0.25">
      <c r="A1863">
        <v>547492</v>
      </c>
      <c r="B1863" t="s">
        <v>4690</v>
      </c>
      <c r="C1863">
        <v>6110</v>
      </c>
      <c r="D1863" t="s">
        <v>4690</v>
      </c>
      <c r="E1863" t="s">
        <v>4691</v>
      </c>
      <c r="F1863" t="s">
        <v>4690</v>
      </c>
      <c r="G1863" t="s">
        <v>4687</v>
      </c>
      <c r="H1863" t="s">
        <v>4688</v>
      </c>
      <c r="I1863" t="str">
        <f t="shared" si="88"/>
        <v>Kraj</v>
      </c>
      <c r="J1863" t="str">
        <f t="shared" si="89"/>
        <v>Vysočina</v>
      </c>
      <c r="K1863" t="str">
        <f t="shared" si="90"/>
        <v>Jihovýchod</v>
      </c>
    </row>
    <row r="1864" spans="1:11" x14ac:dyDescent="0.25">
      <c r="A1864">
        <v>547514</v>
      </c>
      <c r="B1864" t="s">
        <v>2454</v>
      </c>
      <c r="C1864">
        <v>7109</v>
      </c>
      <c r="D1864" t="s">
        <v>2284</v>
      </c>
      <c r="E1864" t="s">
        <v>2283</v>
      </c>
      <c r="F1864" t="s">
        <v>2284</v>
      </c>
      <c r="G1864" t="s">
        <v>2277</v>
      </c>
      <c r="H1864" t="s">
        <v>2278</v>
      </c>
      <c r="I1864" t="str">
        <f t="shared" si="88"/>
        <v>Olomoucký</v>
      </c>
      <c r="J1864" t="str">
        <f t="shared" si="89"/>
        <v>Olomoucký</v>
      </c>
      <c r="K1864" t="str">
        <f t="shared" si="90"/>
        <v>Střední Morava</v>
      </c>
    </row>
    <row r="1865" spans="1:11" x14ac:dyDescent="0.25">
      <c r="A1865">
        <v>547531</v>
      </c>
      <c r="B1865" t="s">
        <v>1389</v>
      </c>
      <c r="C1865">
        <v>5206</v>
      </c>
      <c r="D1865" t="s">
        <v>1390</v>
      </c>
      <c r="E1865" t="s">
        <v>1373</v>
      </c>
      <c r="F1865" t="s">
        <v>1372</v>
      </c>
      <c r="G1865" t="s">
        <v>1374</v>
      </c>
      <c r="H1865" t="s">
        <v>1375</v>
      </c>
      <c r="I1865" t="str">
        <f t="shared" si="88"/>
        <v>Královéhradecký</v>
      </c>
      <c r="J1865" t="str">
        <f t="shared" si="89"/>
        <v>Královéhradecký</v>
      </c>
      <c r="K1865" t="str">
        <f t="shared" si="90"/>
        <v>Severovýchod</v>
      </c>
    </row>
    <row r="1866" spans="1:11" x14ac:dyDescent="0.25">
      <c r="A1866">
        <v>547549</v>
      </c>
      <c r="B1866" t="s">
        <v>4726</v>
      </c>
      <c r="C1866">
        <v>6110</v>
      </c>
      <c r="D1866" t="s">
        <v>4690</v>
      </c>
      <c r="E1866" t="s">
        <v>4691</v>
      </c>
      <c r="F1866" t="s">
        <v>4690</v>
      </c>
      <c r="G1866" t="s">
        <v>4687</v>
      </c>
      <c r="H1866" t="s">
        <v>4688</v>
      </c>
      <c r="I1866" t="str">
        <f t="shared" si="88"/>
        <v>Kraj</v>
      </c>
      <c r="J1866" t="str">
        <f t="shared" si="89"/>
        <v>Vysočina</v>
      </c>
      <c r="K1866" t="str">
        <f t="shared" si="90"/>
        <v>Jihovýchod</v>
      </c>
    </row>
    <row r="1867" spans="1:11" x14ac:dyDescent="0.25">
      <c r="A1867">
        <v>547565</v>
      </c>
      <c r="B1867" t="s">
        <v>1391</v>
      </c>
      <c r="C1867">
        <v>5209</v>
      </c>
      <c r="D1867" t="s">
        <v>1372</v>
      </c>
      <c r="E1867" t="s">
        <v>1373</v>
      </c>
      <c r="F1867" t="s">
        <v>1372</v>
      </c>
      <c r="G1867" t="s">
        <v>1374</v>
      </c>
      <c r="H1867" t="s">
        <v>1375</v>
      </c>
      <c r="I1867" t="str">
        <f t="shared" si="88"/>
        <v>Královéhradecký</v>
      </c>
      <c r="J1867" t="str">
        <f t="shared" si="89"/>
        <v>Královéhradecký</v>
      </c>
      <c r="K1867" t="str">
        <f t="shared" si="90"/>
        <v>Severovýchod</v>
      </c>
    </row>
    <row r="1868" spans="1:11" x14ac:dyDescent="0.25">
      <c r="A1868">
        <v>547581</v>
      </c>
      <c r="B1868" t="s">
        <v>4727</v>
      </c>
      <c r="C1868">
        <v>6110</v>
      </c>
      <c r="D1868" t="s">
        <v>4690</v>
      </c>
      <c r="E1868" t="s">
        <v>4691</v>
      </c>
      <c r="F1868" t="s">
        <v>4690</v>
      </c>
      <c r="G1868" t="s">
        <v>4687</v>
      </c>
      <c r="H1868" t="s">
        <v>4688</v>
      </c>
      <c r="I1868" t="str">
        <f t="shared" si="88"/>
        <v>Kraj</v>
      </c>
      <c r="J1868" t="str">
        <f t="shared" si="89"/>
        <v>Vysočina</v>
      </c>
      <c r="K1868" t="str">
        <f t="shared" si="90"/>
        <v>Jihovýchod</v>
      </c>
    </row>
    <row r="1869" spans="1:11" x14ac:dyDescent="0.25">
      <c r="A1869">
        <v>547603</v>
      </c>
      <c r="B1869" t="s">
        <v>4728</v>
      </c>
      <c r="C1869">
        <v>6109</v>
      </c>
      <c r="D1869" t="s">
        <v>4706</v>
      </c>
      <c r="E1869" t="s">
        <v>4691</v>
      </c>
      <c r="F1869" t="s">
        <v>4690</v>
      </c>
      <c r="G1869" t="s">
        <v>4687</v>
      </c>
      <c r="H1869" t="s">
        <v>4688</v>
      </c>
      <c r="I1869" t="str">
        <f t="shared" si="88"/>
        <v>Kraj</v>
      </c>
      <c r="J1869" t="str">
        <f t="shared" si="89"/>
        <v>Vysočina</v>
      </c>
      <c r="K1869" t="str">
        <f t="shared" si="90"/>
        <v>Jihovýchod</v>
      </c>
    </row>
    <row r="1870" spans="1:11" x14ac:dyDescent="0.25">
      <c r="A1870">
        <v>547638</v>
      </c>
      <c r="B1870" t="s">
        <v>4729</v>
      </c>
      <c r="C1870">
        <v>6103</v>
      </c>
      <c r="D1870" t="s">
        <v>4712</v>
      </c>
      <c r="E1870" t="s">
        <v>4691</v>
      </c>
      <c r="F1870" t="s">
        <v>4690</v>
      </c>
      <c r="G1870" t="s">
        <v>4687</v>
      </c>
      <c r="H1870" t="s">
        <v>4688</v>
      </c>
      <c r="I1870" t="str">
        <f t="shared" si="88"/>
        <v>Kraj</v>
      </c>
      <c r="J1870" t="str">
        <f t="shared" si="89"/>
        <v>Vysočina</v>
      </c>
      <c r="K1870" t="str">
        <f t="shared" si="90"/>
        <v>Jihovýchod</v>
      </c>
    </row>
    <row r="1871" spans="1:11" x14ac:dyDescent="0.25">
      <c r="A1871">
        <v>547646</v>
      </c>
      <c r="B1871" t="s">
        <v>1392</v>
      </c>
      <c r="C1871">
        <v>5209</v>
      </c>
      <c r="D1871" t="s">
        <v>1372</v>
      </c>
      <c r="E1871" t="s">
        <v>1373</v>
      </c>
      <c r="F1871" t="s">
        <v>1372</v>
      </c>
      <c r="G1871" t="s">
        <v>1374</v>
      </c>
      <c r="H1871" t="s">
        <v>1375</v>
      </c>
      <c r="I1871" t="str">
        <f t="shared" si="88"/>
        <v>Královéhradecký</v>
      </c>
      <c r="J1871" t="str">
        <f t="shared" si="89"/>
        <v>Královéhradecký</v>
      </c>
      <c r="K1871" t="str">
        <f t="shared" si="90"/>
        <v>Severovýchod</v>
      </c>
    </row>
    <row r="1872" spans="1:11" x14ac:dyDescent="0.25">
      <c r="A1872">
        <v>547654</v>
      </c>
      <c r="B1872" t="s">
        <v>1393</v>
      </c>
      <c r="C1872">
        <v>5206</v>
      </c>
      <c r="D1872" t="s">
        <v>1390</v>
      </c>
      <c r="E1872" t="s">
        <v>1373</v>
      </c>
      <c r="F1872" t="s">
        <v>1372</v>
      </c>
      <c r="G1872" t="s">
        <v>1374</v>
      </c>
      <c r="H1872" t="s">
        <v>1375</v>
      </c>
      <c r="I1872" t="str">
        <f t="shared" si="88"/>
        <v>Královéhradecký</v>
      </c>
      <c r="J1872" t="str">
        <f t="shared" si="89"/>
        <v>Královéhradecký</v>
      </c>
      <c r="K1872" t="str">
        <f t="shared" si="90"/>
        <v>Severovýchod</v>
      </c>
    </row>
    <row r="1873" spans="1:11" x14ac:dyDescent="0.25">
      <c r="A1873">
        <v>547662</v>
      </c>
      <c r="B1873" t="s">
        <v>4730</v>
      </c>
      <c r="C1873">
        <v>6109</v>
      </c>
      <c r="D1873" t="s">
        <v>4706</v>
      </c>
      <c r="E1873" t="s">
        <v>4691</v>
      </c>
      <c r="F1873" t="s">
        <v>4690</v>
      </c>
      <c r="G1873" t="s">
        <v>4687</v>
      </c>
      <c r="H1873" t="s">
        <v>4688</v>
      </c>
      <c r="I1873" t="str">
        <f t="shared" si="88"/>
        <v>Kraj</v>
      </c>
      <c r="J1873" t="str">
        <f t="shared" si="89"/>
        <v>Vysočina</v>
      </c>
      <c r="K1873" t="str">
        <f t="shared" si="90"/>
        <v>Jihovýchod</v>
      </c>
    </row>
    <row r="1874" spans="1:11" x14ac:dyDescent="0.25">
      <c r="A1874">
        <v>547689</v>
      </c>
      <c r="B1874" t="s">
        <v>4731</v>
      </c>
      <c r="C1874">
        <v>6109</v>
      </c>
      <c r="D1874" t="s">
        <v>4706</v>
      </c>
      <c r="E1874" t="s">
        <v>4691</v>
      </c>
      <c r="F1874" t="s">
        <v>4690</v>
      </c>
      <c r="G1874" t="s">
        <v>4687</v>
      </c>
      <c r="H1874" t="s">
        <v>4688</v>
      </c>
      <c r="I1874" t="str">
        <f t="shared" si="88"/>
        <v>Kraj</v>
      </c>
      <c r="J1874" t="str">
        <f t="shared" si="89"/>
        <v>Vysočina</v>
      </c>
      <c r="K1874" t="str">
        <f t="shared" si="90"/>
        <v>Jihovýchod</v>
      </c>
    </row>
    <row r="1875" spans="1:11" x14ac:dyDescent="0.25">
      <c r="A1875">
        <v>547701</v>
      </c>
      <c r="B1875" t="s">
        <v>1394</v>
      </c>
      <c r="C1875">
        <v>5211</v>
      </c>
      <c r="D1875" t="s">
        <v>1395</v>
      </c>
      <c r="E1875" t="s">
        <v>1373</v>
      </c>
      <c r="F1875" t="s">
        <v>1372</v>
      </c>
      <c r="G1875" t="s">
        <v>1374</v>
      </c>
      <c r="H1875" t="s">
        <v>1375</v>
      </c>
      <c r="I1875" t="str">
        <f t="shared" si="88"/>
        <v>Královéhradecký</v>
      </c>
      <c r="J1875" t="str">
        <f t="shared" si="89"/>
        <v>Královéhradecký</v>
      </c>
      <c r="K1875" t="str">
        <f t="shared" si="90"/>
        <v>Severovýchod</v>
      </c>
    </row>
    <row r="1876" spans="1:11" x14ac:dyDescent="0.25">
      <c r="A1876">
        <v>547719</v>
      </c>
      <c r="B1876" t="s">
        <v>4732</v>
      </c>
      <c r="C1876">
        <v>6110</v>
      </c>
      <c r="D1876" t="s">
        <v>4690</v>
      </c>
      <c r="E1876" t="s">
        <v>4691</v>
      </c>
      <c r="F1876" t="s">
        <v>4690</v>
      </c>
      <c r="G1876" t="s">
        <v>4687</v>
      </c>
      <c r="H1876" t="s">
        <v>4688</v>
      </c>
      <c r="I1876" t="str">
        <f t="shared" si="88"/>
        <v>Kraj</v>
      </c>
      <c r="J1876" t="str">
        <f t="shared" si="89"/>
        <v>Vysočina</v>
      </c>
      <c r="K1876" t="str">
        <f t="shared" si="90"/>
        <v>Jihovýchod</v>
      </c>
    </row>
    <row r="1877" spans="1:11" x14ac:dyDescent="0.25">
      <c r="A1877">
        <v>547727</v>
      </c>
      <c r="B1877" t="s">
        <v>1396</v>
      </c>
      <c r="C1877">
        <v>5211</v>
      </c>
      <c r="D1877" t="s">
        <v>1395</v>
      </c>
      <c r="E1877" t="s">
        <v>1373</v>
      </c>
      <c r="F1877" t="s">
        <v>1372</v>
      </c>
      <c r="G1877" t="s">
        <v>1374</v>
      </c>
      <c r="H1877" t="s">
        <v>1375</v>
      </c>
      <c r="I1877" t="str">
        <f t="shared" si="88"/>
        <v>Královéhradecký</v>
      </c>
      <c r="J1877" t="str">
        <f t="shared" si="89"/>
        <v>Královéhradecký</v>
      </c>
      <c r="K1877" t="str">
        <f t="shared" si="90"/>
        <v>Severovýchod</v>
      </c>
    </row>
    <row r="1878" spans="1:11" x14ac:dyDescent="0.25">
      <c r="A1878">
        <v>547735</v>
      </c>
      <c r="B1878" t="s">
        <v>4733</v>
      </c>
      <c r="C1878">
        <v>6103</v>
      </c>
      <c r="D1878" t="s">
        <v>4712</v>
      </c>
      <c r="E1878" t="s">
        <v>4691</v>
      </c>
      <c r="F1878" t="s">
        <v>4690</v>
      </c>
      <c r="G1878" t="s">
        <v>4687</v>
      </c>
      <c r="H1878" t="s">
        <v>4688</v>
      </c>
      <c r="I1878" t="str">
        <f t="shared" si="88"/>
        <v>Kraj</v>
      </c>
      <c r="J1878" t="str">
        <f t="shared" si="89"/>
        <v>Vysočina</v>
      </c>
      <c r="K1878" t="str">
        <f t="shared" si="90"/>
        <v>Jihovýchod</v>
      </c>
    </row>
    <row r="1879" spans="1:11" x14ac:dyDescent="0.25">
      <c r="A1879">
        <v>547743</v>
      </c>
      <c r="B1879" t="s">
        <v>1397</v>
      </c>
      <c r="C1879">
        <v>5201</v>
      </c>
      <c r="D1879" t="s">
        <v>1398</v>
      </c>
      <c r="E1879" t="s">
        <v>1373</v>
      </c>
      <c r="F1879" t="s">
        <v>1372</v>
      </c>
      <c r="G1879" t="s">
        <v>1374</v>
      </c>
      <c r="H1879" t="s">
        <v>1375</v>
      </c>
      <c r="I1879" t="str">
        <f t="shared" si="88"/>
        <v>Královéhradecký</v>
      </c>
      <c r="J1879" t="str">
        <f t="shared" si="89"/>
        <v>Královéhradecký</v>
      </c>
      <c r="K1879" t="str">
        <f t="shared" si="90"/>
        <v>Severovýchod</v>
      </c>
    </row>
    <row r="1880" spans="1:11" x14ac:dyDescent="0.25">
      <c r="A1880">
        <v>547751</v>
      </c>
      <c r="B1880" t="s">
        <v>685</v>
      </c>
      <c r="C1880">
        <v>5209</v>
      </c>
      <c r="D1880" t="s">
        <v>1372</v>
      </c>
      <c r="E1880" t="s">
        <v>1373</v>
      </c>
      <c r="F1880" t="s">
        <v>1372</v>
      </c>
      <c r="G1880" t="s">
        <v>1374</v>
      </c>
      <c r="H1880" t="s">
        <v>1375</v>
      </c>
      <c r="I1880" t="str">
        <f t="shared" si="88"/>
        <v>Královéhradecký</v>
      </c>
      <c r="J1880" t="str">
        <f t="shared" si="89"/>
        <v>Královéhradecký</v>
      </c>
      <c r="K1880" t="str">
        <f t="shared" si="90"/>
        <v>Severovýchod</v>
      </c>
    </row>
    <row r="1881" spans="1:11" x14ac:dyDescent="0.25">
      <c r="A1881">
        <v>547760</v>
      </c>
      <c r="B1881" t="s">
        <v>691</v>
      </c>
      <c r="C1881">
        <v>6110</v>
      </c>
      <c r="D1881" t="s">
        <v>4690</v>
      </c>
      <c r="E1881" t="s">
        <v>4691</v>
      </c>
      <c r="F1881" t="s">
        <v>4690</v>
      </c>
      <c r="G1881" t="s">
        <v>4687</v>
      </c>
      <c r="H1881" t="s">
        <v>4688</v>
      </c>
      <c r="I1881" t="str">
        <f t="shared" si="88"/>
        <v>Kraj</v>
      </c>
      <c r="J1881" t="str">
        <f t="shared" si="89"/>
        <v>Vysočina</v>
      </c>
      <c r="K1881" t="str">
        <f t="shared" si="90"/>
        <v>Jihovýchod</v>
      </c>
    </row>
    <row r="1882" spans="1:11" x14ac:dyDescent="0.25">
      <c r="A1882">
        <v>547778</v>
      </c>
      <c r="B1882" t="s">
        <v>4734</v>
      </c>
      <c r="C1882">
        <v>6110</v>
      </c>
      <c r="D1882" t="s">
        <v>4690</v>
      </c>
      <c r="E1882" t="s">
        <v>4691</v>
      </c>
      <c r="F1882" t="s">
        <v>4690</v>
      </c>
      <c r="G1882" t="s">
        <v>4687</v>
      </c>
      <c r="H1882" t="s">
        <v>4688</v>
      </c>
      <c r="I1882" t="str">
        <f t="shared" si="88"/>
        <v>Kraj</v>
      </c>
      <c r="J1882" t="str">
        <f t="shared" si="89"/>
        <v>Vysočina</v>
      </c>
      <c r="K1882" t="str">
        <f t="shared" si="90"/>
        <v>Jihovýchod</v>
      </c>
    </row>
    <row r="1883" spans="1:11" x14ac:dyDescent="0.25">
      <c r="A1883">
        <v>547786</v>
      </c>
      <c r="B1883" t="s">
        <v>1399</v>
      </c>
      <c r="C1883">
        <v>5201</v>
      </c>
      <c r="D1883" t="s">
        <v>1398</v>
      </c>
      <c r="E1883" t="s">
        <v>1373</v>
      </c>
      <c r="F1883" t="s">
        <v>1372</v>
      </c>
      <c r="G1883" t="s">
        <v>1374</v>
      </c>
      <c r="H1883" t="s">
        <v>1375</v>
      </c>
      <c r="I1883" t="str">
        <f t="shared" si="88"/>
        <v>Královéhradecký</v>
      </c>
      <c r="J1883" t="str">
        <f t="shared" si="89"/>
        <v>Královéhradecký</v>
      </c>
      <c r="K1883" t="str">
        <f t="shared" si="90"/>
        <v>Severovýchod</v>
      </c>
    </row>
    <row r="1884" spans="1:11" x14ac:dyDescent="0.25">
      <c r="A1884">
        <v>547794</v>
      </c>
      <c r="B1884" t="s">
        <v>697</v>
      </c>
      <c r="C1884">
        <v>5304</v>
      </c>
      <c r="D1884" t="s">
        <v>2631</v>
      </c>
      <c r="E1884" t="s">
        <v>2632</v>
      </c>
      <c r="F1884" t="s">
        <v>2631</v>
      </c>
      <c r="G1884" t="s">
        <v>2633</v>
      </c>
      <c r="H1884" t="s">
        <v>2634</v>
      </c>
      <c r="I1884" t="str">
        <f t="shared" si="88"/>
        <v>Pardubický</v>
      </c>
      <c r="J1884" t="str">
        <f t="shared" si="89"/>
        <v>Pardubický</v>
      </c>
      <c r="K1884" t="str">
        <f t="shared" si="90"/>
        <v>Severovýchod</v>
      </c>
    </row>
    <row r="1885" spans="1:11" x14ac:dyDescent="0.25">
      <c r="A1885">
        <v>547808</v>
      </c>
      <c r="B1885" t="s">
        <v>2649</v>
      </c>
      <c r="C1885">
        <v>5304</v>
      </c>
      <c r="D1885" t="s">
        <v>2631</v>
      </c>
      <c r="E1885" t="s">
        <v>2632</v>
      </c>
      <c r="F1885" t="s">
        <v>2631</v>
      </c>
      <c r="G1885" t="s">
        <v>2633</v>
      </c>
      <c r="H1885" t="s">
        <v>2634</v>
      </c>
      <c r="I1885" t="str">
        <f t="shared" si="88"/>
        <v>Pardubický</v>
      </c>
      <c r="J1885" t="str">
        <f t="shared" si="89"/>
        <v>Pardubický</v>
      </c>
      <c r="K1885" t="str">
        <f t="shared" si="90"/>
        <v>Severovýchod</v>
      </c>
    </row>
    <row r="1886" spans="1:11" x14ac:dyDescent="0.25">
      <c r="A1886">
        <v>547816</v>
      </c>
      <c r="B1886" t="s">
        <v>2650</v>
      </c>
      <c r="C1886">
        <v>5302</v>
      </c>
      <c r="D1886" t="s">
        <v>2528</v>
      </c>
      <c r="E1886" t="s">
        <v>2632</v>
      </c>
      <c r="F1886" t="s">
        <v>2631</v>
      </c>
      <c r="G1886" t="s">
        <v>2633</v>
      </c>
      <c r="H1886" t="s">
        <v>2634</v>
      </c>
      <c r="I1886" t="str">
        <f t="shared" si="88"/>
        <v>Pardubický</v>
      </c>
      <c r="J1886" t="str">
        <f t="shared" si="89"/>
        <v>Pardubický</v>
      </c>
      <c r="K1886" t="str">
        <f t="shared" si="90"/>
        <v>Severovýchod</v>
      </c>
    </row>
    <row r="1887" spans="1:11" x14ac:dyDescent="0.25">
      <c r="A1887">
        <v>547824</v>
      </c>
      <c r="B1887" t="s">
        <v>1065</v>
      </c>
      <c r="C1887">
        <v>5304</v>
      </c>
      <c r="D1887" t="s">
        <v>2631</v>
      </c>
      <c r="E1887" t="s">
        <v>2632</v>
      </c>
      <c r="F1887" t="s">
        <v>2631</v>
      </c>
      <c r="G1887" t="s">
        <v>2633</v>
      </c>
      <c r="H1887" t="s">
        <v>2634</v>
      </c>
      <c r="I1887" t="str">
        <f t="shared" si="88"/>
        <v>Pardubický</v>
      </c>
      <c r="J1887" t="str">
        <f t="shared" si="89"/>
        <v>Pardubický</v>
      </c>
      <c r="K1887" t="str">
        <f t="shared" si="90"/>
        <v>Severovýchod</v>
      </c>
    </row>
    <row r="1888" spans="1:11" x14ac:dyDescent="0.25">
      <c r="A1888">
        <v>547832</v>
      </c>
      <c r="B1888" t="s">
        <v>2651</v>
      </c>
      <c r="C1888">
        <v>5304</v>
      </c>
      <c r="D1888" t="s">
        <v>2631</v>
      </c>
      <c r="E1888" t="s">
        <v>2632</v>
      </c>
      <c r="F1888" t="s">
        <v>2631</v>
      </c>
      <c r="G1888" t="s">
        <v>2633</v>
      </c>
      <c r="H1888" t="s">
        <v>2634</v>
      </c>
      <c r="I1888" t="str">
        <f t="shared" si="88"/>
        <v>Pardubický</v>
      </c>
      <c r="J1888" t="str">
        <f t="shared" si="89"/>
        <v>Pardubický</v>
      </c>
      <c r="K1888" t="str">
        <f t="shared" si="90"/>
        <v>Severovýchod</v>
      </c>
    </row>
    <row r="1889" spans="1:11" x14ac:dyDescent="0.25">
      <c r="A1889">
        <v>547841</v>
      </c>
      <c r="B1889" t="s">
        <v>2652</v>
      </c>
      <c r="C1889">
        <v>5304</v>
      </c>
      <c r="D1889" t="s">
        <v>2631</v>
      </c>
      <c r="E1889" t="s">
        <v>2632</v>
      </c>
      <c r="F1889" t="s">
        <v>2631</v>
      </c>
      <c r="G1889" t="s">
        <v>2633</v>
      </c>
      <c r="H1889" t="s">
        <v>2634</v>
      </c>
      <c r="I1889" t="str">
        <f t="shared" si="88"/>
        <v>Pardubický</v>
      </c>
      <c r="J1889" t="str">
        <f t="shared" si="89"/>
        <v>Pardubický</v>
      </c>
      <c r="K1889" t="str">
        <f t="shared" si="90"/>
        <v>Severovýchod</v>
      </c>
    </row>
    <row r="1890" spans="1:11" x14ac:dyDescent="0.25">
      <c r="A1890">
        <v>547859</v>
      </c>
      <c r="B1890" t="s">
        <v>2653</v>
      </c>
      <c r="C1890">
        <v>5304</v>
      </c>
      <c r="D1890" t="s">
        <v>2631</v>
      </c>
      <c r="E1890" t="s">
        <v>2632</v>
      </c>
      <c r="F1890" t="s">
        <v>2631</v>
      </c>
      <c r="G1890" t="s">
        <v>2633</v>
      </c>
      <c r="H1890" t="s">
        <v>2634</v>
      </c>
      <c r="I1890" t="str">
        <f t="shared" si="88"/>
        <v>Pardubický</v>
      </c>
      <c r="J1890" t="str">
        <f t="shared" si="89"/>
        <v>Pardubický</v>
      </c>
      <c r="K1890" t="str">
        <f t="shared" si="90"/>
        <v>Severovýchod</v>
      </c>
    </row>
    <row r="1891" spans="1:11" x14ac:dyDescent="0.25">
      <c r="A1891">
        <v>547867</v>
      </c>
      <c r="B1891" t="s">
        <v>2654</v>
      </c>
      <c r="C1891">
        <v>5304</v>
      </c>
      <c r="D1891" t="s">
        <v>2631</v>
      </c>
      <c r="E1891" t="s">
        <v>2632</v>
      </c>
      <c r="F1891" t="s">
        <v>2631</v>
      </c>
      <c r="G1891" t="s">
        <v>2633</v>
      </c>
      <c r="H1891" t="s">
        <v>2634</v>
      </c>
      <c r="I1891" t="str">
        <f t="shared" si="88"/>
        <v>Pardubický</v>
      </c>
      <c r="J1891" t="str">
        <f t="shared" si="89"/>
        <v>Pardubický</v>
      </c>
      <c r="K1891" t="str">
        <f t="shared" si="90"/>
        <v>Severovýchod</v>
      </c>
    </row>
    <row r="1892" spans="1:11" x14ac:dyDescent="0.25">
      <c r="A1892">
        <v>547875</v>
      </c>
      <c r="B1892" t="s">
        <v>721</v>
      </c>
      <c r="C1892">
        <v>5304</v>
      </c>
      <c r="D1892" t="s">
        <v>2631</v>
      </c>
      <c r="E1892" t="s">
        <v>2632</v>
      </c>
      <c r="F1892" t="s">
        <v>2631</v>
      </c>
      <c r="G1892" t="s">
        <v>2633</v>
      </c>
      <c r="H1892" t="s">
        <v>2634</v>
      </c>
      <c r="I1892" t="str">
        <f t="shared" si="88"/>
        <v>Pardubický</v>
      </c>
      <c r="J1892" t="str">
        <f t="shared" si="89"/>
        <v>Pardubický</v>
      </c>
      <c r="K1892" t="str">
        <f t="shared" si="90"/>
        <v>Severovýchod</v>
      </c>
    </row>
    <row r="1893" spans="1:11" x14ac:dyDescent="0.25">
      <c r="A1893">
        <v>547883</v>
      </c>
      <c r="B1893" t="s">
        <v>4735</v>
      </c>
      <c r="C1893">
        <v>6103</v>
      </c>
      <c r="D1893" t="s">
        <v>4712</v>
      </c>
      <c r="E1893" t="s">
        <v>4691</v>
      </c>
      <c r="F1893" t="s">
        <v>4690</v>
      </c>
      <c r="G1893" t="s">
        <v>4687</v>
      </c>
      <c r="H1893" t="s">
        <v>4688</v>
      </c>
      <c r="I1893" t="str">
        <f t="shared" si="88"/>
        <v>Kraj</v>
      </c>
      <c r="J1893" t="str">
        <f t="shared" si="89"/>
        <v>Vysočina</v>
      </c>
      <c r="K1893" t="str">
        <f t="shared" si="90"/>
        <v>Jihovýchod</v>
      </c>
    </row>
    <row r="1894" spans="1:11" x14ac:dyDescent="0.25">
      <c r="A1894">
        <v>547891</v>
      </c>
      <c r="B1894" t="s">
        <v>2655</v>
      </c>
      <c r="C1894">
        <v>5304</v>
      </c>
      <c r="D1894" t="s">
        <v>2631</v>
      </c>
      <c r="E1894" t="s">
        <v>2632</v>
      </c>
      <c r="F1894" t="s">
        <v>2631</v>
      </c>
      <c r="G1894" t="s">
        <v>2633</v>
      </c>
      <c r="H1894" t="s">
        <v>2634</v>
      </c>
      <c r="I1894" t="str">
        <f t="shared" si="88"/>
        <v>Pardubický</v>
      </c>
      <c r="J1894" t="str">
        <f t="shared" si="89"/>
        <v>Pardubický</v>
      </c>
      <c r="K1894" t="str">
        <f t="shared" si="90"/>
        <v>Severovýchod</v>
      </c>
    </row>
    <row r="1895" spans="1:11" x14ac:dyDescent="0.25">
      <c r="A1895">
        <v>547905</v>
      </c>
      <c r="B1895" t="s">
        <v>2656</v>
      </c>
      <c r="C1895">
        <v>5301</v>
      </c>
      <c r="D1895" t="s">
        <v>2657</v>
      </c>
      <c r="E1895" t="s">
        <v>2658</v>
      </c>
      <c r="F1895" t="s">
        <v>2659</v>
      </c>
      <c r="G1895" t="s">
        <v>2633</v>
      </c>
      <c r="H1895" t="s">
        <v>2634</v>
      </c>
      <c r="I1895" t="str">
        <f t="shared" si="88"/>
        <v>Pardubický</v>
      </c>
      <c r="J1895" t="str">
        <f t="shared" si="89"/>
        <v>Pardubický</v>
      </c>
      <c r="K1895" t="str">
        <f t="shared" si="90"/>
        <v>Severovýchod</v>
      </c>
    </row>
    <row r="1896" spans="1:11" x14ac:dyDescent="0.25">
      <c r="A1896">
        <v>547913</v>
      </c>
      <c r="B1896" t="s">
        <v>4736</v>
      </c>
      <c r="C1896">
        <v>6110</v>
      </c>
      <c r="D1896" t="s">
        <v>4690</v>
      </c>
      <c r="E1896" t="s">
        <v>4691</v>
      </c>
      <c r="F1896" t="s">
        <v>4690</v>
      </c>
      <c r="G1896" t="s">
        <v>4687</v>
      </c>
      <c r="H1896" t="s">
        <v>4688</v>
      </c>
      <c r="I1896" t="str">
        <f t="shared" si="88"/>
        <v>Kraj</v>
      </c>
      <c r="J1896" t="str">
        <f t="shared" si="89"/>
        <v>Vysočina</v>
      </c>
      <c r="K1896" t="str">
        <f t="shared" si="90"/>
        <v>Jihovýchod</v>
      </c>
    </row>
    <row r="1897" spans="1:11" x14ac:dyDescent="0.25">
      <c r="A1897">
        <v>547921</v>
      </c>
      <c r="B1897" t="s">
        <v>2660</v>
      </c>
      <c r="C1897">
        <v>5306</v>
      </c>
      <c r="D1897" t="s">
        <v>2661</v>
      </c>
      <c r="E1897" t="s">
        <v>2658</v>
      </c>
      <c r="F1897" t="s">
        <v>2659</v>
      </c>
      <c r="G1897" t="s">
        <v>2633</v>
      </c>
      <c r="H1897" t="s">
        <v>2634</v>
      </c>
      <c r="I1897" t="str">
        <f t="shared" si="88"/>
        <v>Pardubický</v>
      </c>
      <c r="J1897" t="str">
        <f t="shared" si="89"/>
        <v>Pardubický</v>
      </c>
      <c r="K1897" t="str">
        <f t="shared" si="90"/>
        <v>Severovýchod</v>
      </c>
    </row>
    <row r="1898" spans="1:11" x14ac:dyDescent="0.25">
      <c r="A1898">
        <v>547930</v>
      </c>
      <c r="B1898" t="s">
        <v>4737</v>
      </c>
      <c r="C1898">
        <v>6110</v>
      </c>
      <c r="D1898" t="s">
        <v>4690</v>
      </c>
      <c r="E1898" t="s">
        <v>4691</v>
      </c>
      <c r="F1898" t="s">
        <v>4690</v>
      </c>
      <c r="G1898" t="s">
        <v>4687</v>
      </c>
      <c r="H1898" t="s">
        <v>4688</v>
      </c>
      <c r="I1898" t="str">
        <f t="shared" si="88"/>
        <v>Kraj</v>
      </c>
      <c r="J1898" t="str">
        <f t="shared" si="89"/>
        <v>Vysočina</v>
      </c>
      <c r="K1898" t="str">
        <f t="shared" si="90"/>
        <v>Jihovýchod</v>
      </c>
    </row>
    <row r="1899" spans="1:11" x14ac:dyDescent="0.25">
      <c r="A1899">
        <v>547948</v>
      </c>
      <c r="B1899" t="s">
        <v>4738</v>
      </c>
      <c r="C1899">
        <v>6110</v>
      </c>
      <c r="D1899" t="s">
        <v>4690</v>
      </c>
      <c r="E1899" t="s">
        <v>4691</v>
      </c>
      <c r="F1899" t="s">
        <v>4690</v>
      </c>
      <c r="G1899" t="s">
        <v>4687</v>
      </c>
      <c r="H1899" t="s">
        <v>4688</v>
      </c>
      <c r="I1899" t="str">
        <f t="shared" si="88"/>
        <v>Kraj</v>
      </c>
      <c r="J1899" t="str">
        <f t="shared" si="89"/>
        <v>Vysočina</v>
      </c>
      <c r="K1899" t="str">
        <f t="shared" si="90"/>
        <v>Jihovýchod</v>
      </c>
    </row>
    <row r="1900" spans="1:11" x14ac:dyDescent="0.25">
      <c r="A1900">
        <v>547956</v>
      </c>
      <c r="B1900" t="s">
        <v>1422</v>
      </c>
      <c r="C1900">
        <v>6103</v>
      </c>
      <c r="D1900" t="s">
        <v>4712</v>
      </c>
      <c r="E1900" t="s">
        <v>4691</v>
      </c>
      <c r="F1900" t="s">
        <v>4690</v>
      </c>
      <c r="G1900" t="s">
        <v>4687</v>
      </c>
      <c r="H1900" t="s">
        <v>4688</v>
      </c>
      <c r="I1900" t="str">
        <f t="shared" si="88"/>
        <v>Kraj</v>
      </c>
      <c r="J1900" t="str">
        <f t="shared" si="89"/>
        <v>Vysočina</v>
      </c>
      <c r="K1900" t="str">
        <f t="shared" si="90"/>
        <v>Jihovýchod</v>
      </c>
    </row>
    <row r="1901" spans="1:11" x14ac:dyDescent="0.25">
      <c r="A1901">
        <v>547964</v>
      </c>
      <c r="B1901" t="s">
        <v>2662</v>
      </c>
      <c r="C1901">
        <v>5315</v>
      </c>
      <c r="D1901" t="s">
        <v>2663</v>
      </c>
      <c r="E1901" t="s">
        <v>2658</v>
      </c>
      <c r="F1901" t="s">
        <v>2659</v>
      </c>
      <c r="G1901" t="s">
        <v>2633</v>
      </c>
      <c r="H1901" t="s">
        <v>2634</v>
      </c>
      <c r="I1901" t="str">
        <f t="shared" si="88"/>
        <v>Pardubický</v>
      </c>
      <c r="J1901" t="str">
        <f t="shared" si="89"/>
        <v>Pardubický</v>
      </c>
      <c r="K1901" t="str">
        <f t="shared" si="90"/>
        <v>Severovýchod</v>
      </c>
    </row>
    <row r="1902" spans="1:11" x14ac:dyDescent="0.25">
      <c r="A1902">
        <v>547972</v>
      </c>
      <c r="B1902" t="s">
        <v>1141</v>
      </c>
      <c r="C1902">
        <v>5313</v>
      </c>
      <c r="D1902" t="s">
        <v>2659</v>
      </c>
      <c r="E1902" t="s">
        <v>2658</v>
      </c>
      <c r="F1902" t="s">
        <v>2659</v>
      </c>
      <c r="G1902" t="s">
        <v>2633</v>
      </c>
      <c r="H1902" t="s">
        <v>2634</v>
      </c>
      <c r="I1902" t="str">
        <f t="shared" si="88"/>
        <v>Pardubický</v>
      </c>
      <c r="J1902" t="str">
        <f t="shared" si="89"/>
        <v>Pardubický</v>
      </c>
      <c r="K1902" t="str">
        <f t="shared" si="90"/>
        <v>Severovýchod</v>
      </c>
    </row>
    <row r="1903" spans="1:11" x14ac:dyDescent="0.25">
      <c r="A1903">
        <v>547981</v>
      </c>
      <c r="B1903" t="s">
        <v>2247</v>
      </c>
      <c r="C1903">
        <v>5306</v>
      </c>
      <c r="D1903" t="s">
        <v>2661</v>
      </c>
      <c r="E1903" t="s">
        <v>2658</v>
      </c>
      <c r="F1903" t="s">
        <v>2659</v>
      </c>
      <c r="G1903" t="s">
        <v>2633</v>
      </c>
      <c r="H1903" t="s">
        <v>2634</v>
      </c>
      <c r="I1903" t="str">
        <f t="shared" si="88"/>
        <v>Pardubický</v>
      </c>
      <c r="J1903" t="str">
        <f t="shared" si="89"/>
        <v>Pardubický</v>
      </c>
      <c r="K1903" t="str">
        <f t="shared" si="90"/>
        <v>Severovýchod</v>
      </c>
    </row>
    <row r="1904" spans="1:11" x14ac:dyDescent="0.25">
      <c r="A1904">
        <v>547999</v>
      </c>
      <c r="B1904" t="s">
        <v>4712</v>
      </c>
      <c r="C1904">
        <v>6103</v>
      </c>
      <c r="D1904" t="s">
        <v>4712</v>
      </c>
      <c r="E1904" t="s">
        <v>4691</v>
      </c>
      <c r="F1904" t="s">
        <v>4690</v>
      </c>
      <c r="G1904" t="s">
        <v>4687</v>
      </c>
      <c r="H1904" t="s">
        <v>4688</v>
      </c>
      <c r="I1904" t="str">
        <f t="shared" si="88"/>
        <v>Kraj</v>
      </c>
      <c r="J1904" t="str">
        <f t="shared" si="89"/>
        <v>Vysočina</v>
      </c>
      <c r="K1904" t="str">
        <f t="shared" si="90"/>
        <v>Jihovýchod</v>
      </c>
    </row>
    <row r="1905" spans="1:11" x14ac:dyDescent="0.25">
      <c r="A1905">
        <v>548006</v>
      </c>
      <c r="B1905" t="s">
        <v>2664</v>
      </c>
      <c r="C1905">
        <v>5314</v>
      </c>
      <c r="D1905" t="s">
        <v>2665</v>
      </c>
      <c r="E1905" t="s">
        <v>2658</v>
      </c>
      <c r="F1905" t="s">
        <v>2659</v>
      </c>
      <c r="G1905" t="s">
        <v>2633</v>
      </c>
      <c r="H1905" t="s">
        <v>2634</v>
      </c>
      <c r="I1905" t="str">
        <f t="shared" si="88"/>
        <v>Pardubický</v>
      </c>
      <c r="J1905" t="str">
        <f t="shared" si="89"/>
        <v>Pardubický</v>
      </c>
      <c r="K1905" t="str">
        <f t="shared" si="90"/>
        <v>Severovýchod</v>
      </c>
    </row>
    <row r="1906" spans="1:11" x14ac:dyDescent="0.25">
      <c r="A1906">
        <v>548014</v>
      </c>
      <c r="B1906" t="s">
        <v>2666</v>
      </c>
      <c r="C1906">
        <v>5313</v>
      </c>
      <c r="D1906" t="s">
        <v>2659</v>
      </c>
      <c r="E1906" t="s">
        <v>2658</v>
      </c>
      <c r="F1906" t="s">
        <v>2659</v>
      </c>
      <c r="G1906" t="s">
        <v>2633</v>
      </c>
      <c r="H1906" t="s">
        <v>2634</v>
      </c>
      <c r="I1906" t="str">
        <f t="shared" si="88"/>
        <v>Pardubický</v>
      </c>
      <c r="J1906" t="str">
        <f t="shared" si="89"/>
        <v>Pardubický</v>
      </c>
      <c r="K1906" t="str">
        <f t="shared" si="90"/>
        <v>Severovýchod</v>
      </c>
    </row>
    <row r="1907" spans="1:11" x14ac:dyDescent="0.25">
      <c r="A1907">
        <v>548022</v>
      </c>
      <c r="B1907" t="s">
        <v>2667</v>
      </c>
      <c r="C1907">
        <v>5314</v>
      </c>
      <c r="D1907" t="s">
        <v>2665</v>
      </c>
      <c r="E1907" t="s">
        <v>2658</v>
      </c>
      <c r="F1907" t="s">
        <v>2659</v>
      </c>
      <c r="G1907" t="s">
        <v>2633</v>
      </c>
      <c r="H1907" t="s">
        <v>2634</v>
      </c>
      <c r="I1907" t="str">
        <f t="shared" si="88"/>
        <v>Pardubický</v>
      </c>
      <c r="J1907" t="str">
        <f t="shared" si="89"/>
        <v>Pardubický</v>
      </c>
      <c r="K1907" t="str">
        <f t="shared" si="90"/>
        <v>Severovýchod</v>
      </c>
    </row>
    <row r="1908" spans="1:11" x14ac:dyDescent="0.25">
      <c r="A1908">
        <v>548031</v>
      </c>
      <c r="B1908" t="s">
        <v>2668</v>
      </c>
      <c r="C1908">
        <v>5315</v>
      </c>
      <c r="D1908" t="s">
        <v>2663</v>
      </c>
      <c r="E1908" t="s">
        <v>2658</v>
      </c>
      <c r="F1908" t="s">
        <v>2659</v>
      </c>
      <c r="G1908" t="s">
        <v>2633</v>
      </c>
      <c r="H1908" t="s">
        <v>2634</v>
      </c>
      <c r="I1908" t="str">
        <f t="shared" si="88"/>
        <v>Pardubický</v>
      </c>
      <c r="J1908" t="str">
        <f t="shared" si="89"/>
        <v>Pardubický</v>
      </c>
      <c r="K1908" t="str">
        <f t="shared" si="90"/>
        <v>Severovýchod</v>
      </c>
    </row>
    <row r="1909" spans="1:11" x14ac:dyDescent="0.25">
      <c r="A1909">
        <v>548049</v>
      </c>
      <c r="B1909" t="s">
        <v>2669</v>
      </c>
      <c r="C1909">
        <v>5315</v>
      </c>
      <c r="D1909" t="s">
        <v>2663</v>
      </c>
      <c r="E1909" t="s">
        <v>2658</v>
      </c>
      <c r="F1909" t="s">
        <v>2659</v>
      </c>
      <c r="G1909" t="s">
        <v>2633</v>
      </c>
      <c r="H1909" t="s">
        <v>2634</v>
      </c>
      <c r="I1909" t="str">
        <f t="shared" si="88"/>
        <v>Pardubický</v>
      </c>
      <c r="J1909" t="str">
        <f t="shared" si="89"/>
        <v>Pardubický</v>
      </c>
      <c r="K1909" t="str">
        <f t="shared" si="90"/>
        <v>Severovýchod</v>
      </c>
    </row>
    <row r="1910" spans="1:11" x14ac:dyDescent="0.25">
      <c r="A1910">
        <v>548057</v>
      </c>
      <c r="B1910" t="s">
        <v>1400</v>
      </c>
      <c r="C1910">
        <v>5205</v>
      </c>
      <c r="D1910" t="s">
        <v>1377</v>
      </c>
      <c r="E1910" t="s">
        <v>1378</v>
      </c>
      <c r="F1910" t="s">
        <v>1377</v>
      </c>
      <c r="G1910" t="s">
        <v>1374</v>
      </c>
      <c r="H1910" t="s">
        <v>1375</v>
      </c>
      <c r="I1910" t="str">
        <f t="shared" si="88"/>
        <v>Královéhradecký</v>
      </c>
      <c r="J1910" t="str">
        <f t="shared" si="89"/>
        <v>Královéhradecký</v>
      </c>
      <c r="K1910" t="str">
        <f t="shared" si="90"/>
        <v>Severovýchod</v>
      </c>
    </row>
    <row r="1911" spans="1:11" x14ac:dyDescent="0.25">
      <c r="A1911">
        <v>548065</v>
      </c>
      <c r="B1911" t="s">
        <v>1401</v>
      </c>
      <c r="C1911">
        <v>5205</v>
      </c>
      <c r="D1911" t="s">
        <v>1377</v>
      </c>
      <c r="E1911" t="s">
        <v>1378</v>
      </c>
      <c r="F1911" t="s">
        <v>1377</v>
      </c>
      <c r="G1911" t="s">
        <v>1374</v>
      </c>
      <c r="H1911" t="s">
        <v>1375</v>
      </c>
      <c r="I1911" t="str">
        <f t="shared" si="88"/>
        <v>Královéhradecký</v>
      </c>
      <c r="J1911" t="str">
        <f t="shared" si="89"/>
        <v>Královéhradecký</v>
      </c>
      <c r="K1911" t="str">
        <f t="shared" si="90"/>
        <v>Severovýchod</v>
      </c>
    </row>
    <row r="1912" spans="1:11" x14ac:dyDescent="0.25">
      <c r="A1912">
        <v>548073</v>
      </c>
      <c r="B1912" t="s">
        <v>987</v>
      </c>
      <c r="C1912">
        <v>6103</v>
      </c>
      <c r="D1912" t="s">
        <v>4712</v>
      </c>
      <c r="E1912" t="s">
        <v>4691</v>
      </c>
      <c r="F1912" t="s">
        <v>4690</v>
      </c>
      <c r="G1912" t="s">
        <v>4687</v>
      </c>
      <c r="H1912" t="s">
        <v>4688</v>
      </c>
      <c r="I1912" t="str">
        <f t="shared" si="88"/>
        <v>Kraj</v>
      </c>
      <c r="J1912" t="str">
        <f t="shared" si="89"/>
        <v>Vysočina</v>
      </c>
      <c r="K1912" t="str">
        <f t="shared" si="90"/>
        <v>Jihovýchod</v>
      </c>
    </row>
    <row r="1913" spans="1:11" x14ac:dyDescent="0.25">
      <c r="A1913">
        <v>548081</v>
      </c>
      <c r="B1913" t="s">
        <v>4377</v>
      </c>
      <c r="C1913">
        <v>6103</v>
      </c>
      <c r="D1913" t="s">
        <v>4712</v>
      </c>
      <c r="E1913" t="s">
        <v>4691</v>
      </c>
      <c r="F1913" t="s">
        <v>4690</v>
      </c>
      <c r="G1913" t="s">
        <v>4687</v>
      </c>
      <c r="H1913" t="s">
        <v>4688</v>
      </c>
      <c r="I1913" t="str">
        <f t="shared" si="88"/>
        <v>Kraj</v>
      </c>
      <c r="J1913" t="str">
        <f t="shared" si="89"/>
        <v>Vysočina</v>
      </c>
      <c r="K1913" t="str">
        <f t="shared" si="90"/>
        <v>Jihovýchod</v>
      </c>
    </row>
    <row r="1914" spans="1:11" x14ac:dyDescent="0.25">
      <c r="A1914">
        <v>548090</v>
      </c>
      <c r="B1914" t="s">
        <v>4044</v>
      </c>
      <c r="C1914">
        <v>6103</v>
      </c>
      <c r="D1914" t="s">
        <v>4712</v>
      </c>
      <c r="E1914" t="s">
        <v>4691</v>
      </c>
      <c r="F1914" t="s">
        <v>4690</v>
      </c>
      <c r="G1914" t="s">
        <v>4687</v>
      </c>
      <c r="H1914" t="s">
        <v>4688</v>
      </c>
      <c r="I1914" t="str">
        <f t="shared" si="88"/>
        <v>Kraj</v>
      </c>
      <c r="J1914" t="str">
        <f t="shared" si="89"/>
        <v>Vysočina</v>
      </c>
      <c r="K1914" t="str">
        <f t="shared" si="90"/>
        <v>Jihovýchod</v>
      </c>
    </row>
    <row r="1915" spans="1:11" x14ac:dyDescent="0.25">
      <c r="A1915">
        <v>548103</v>
      </c>
      <c r="B1915" t="s">
        <v>4442</v>
      </c>
      <c r="C1915">
        <v>6109</v>
      </c>
      <c r="D1915" t="s">
        <v>4706</v>
      </c>
      <c r="E1915" t="s">
        <v>4691</v>
      </c>
      <c r="F1915" t="s">
        <v>4690</v>
      </c>
      <c r="G1915" t="s">
        <v>4687</v>
      </c>
      <c r="H1915" t="s">
        <v>4688</v>
      </c>
      <c r="I1915" t="str">
        <f t="shared" si="88"/>
        <v>Kraj</v>
      </c>
      <c r="J1915" t="str">
        <f t="shared" si="89"/>
        <v>Vysočina</v>
      </c>
      <c r="K1915" t="str">
        <f t="shared" si="90"/>
        <v>Jihovýchod</v>
      </c>
    </row>
    <row r="1916" spans="1:11" x14ac:dyDescent="0.25">
      <c r="A1916">
        <v>548111</v>
      </c>
      <c r="B1916" t="s">
        <v>4739</v>
      </c>
      <c r="C1916">
        <v>6110</v>
      </c>
      <c r="D1916" t="s">
        <v>4690</v>
      </c>
      <c r="E1916" t="s">
        <v>4691</v>
      </c>
      <c r="F1916" t="s">
        <v>4690</v>
      </c>
      <c r="G1916" t="s">
        <v>4687</v>
      </c>
      <c r="H1916" t="s">
        <v>4688</v>
      </c>
      <c r="I1916" t="str">
        <f t="shared" si="88"/>
        <v>Kraj</v>
      </c>
      <c r="J1916" t="str">
        <f t="shared" si="89"/>
        <v>Vysočina</v>
      </c>
      <c r="K1916" t="str">
        <f t="shared" si="90"/>
        <v>Jihovýchod</v>
      </c>
    </row>
    <row r="1917" spans="1:11" x14ac:dyDescent="0.25">
      <c r="A1917">
        <v>548120</v>
      </c>
      <c r="B1917" t="s">
        <v>4740</v>
      </c>
      <c r="C1917">
        <v>6103</v>
      </c>
      <c r="D1917" t="s">
        <v>4712</v>
      </c>
      <c r="E1917" t="s">
        <v>4691</v>
      </c>
      <c r="F1917" t="s">
        <v>4690</v>
      </c>
      <c r="G1917" t="s">
        <v>4687</v>
      </c>
      <c r="H1917" t="s">
        <v>4688</v>
      </c>
      <c r="I1917" t="str">
        <f t="shared" si="88"/>
        <v>Kraj</v>
      </c>
      <c r="J1917" t="str">
        <f t="shared" si="89"/>
        <v>Vysočina</v>
      </c>
      <c r="K1917" t="str">
        <f t="shared" si="90"/>
        <v>Jihovýchod</v>
      </c>
    </row>
    <row r="1918" spans="1:11" x14ac:dyDescent="0.25">
      <c r="A1918">
        <v>548146</v>
      </c>
      <c r="B1918" t="s">
        <v>4741</v>
      </c>
      <c r="C1918">
        <v>6103</v>
      </c>
      <c r="D1918" t="s">
        <v>4712</v>
      </c>
      <c r="E1918" t="s">
        <v>4691</v>
      </c>
      <c r="F1918" t="s">
        <v>4690</v>
      </c>
      <c r="G1918" t="s">
        <v>4687</v>
      </c>
      <c r="H1918" t="s">
        <v>4688</v>
      </c>
      <c r="I1918" t="str">
        <f t="shared" si="88"/>
        <v>Kraj</v>
      </c>
      <c r="J1918" t="str">
        <f t="shared" si="89"/>
        <v>Vysočina</v>
      </c>
      <c r="K1918" t="str">
        <f t="shared" si="90"/>
        <v>Jihovýchod</v>
      </c>
    </row>
    <row r="1919" spans="1:11" x14ac:dyDescent="0.25">
      <c r="A1919">
        <v>548154</v>
      </c>
      <c r="B1919" t="s">
        <v>1402</v>
      </c>
      <c r="C1919">
        <v>5205</v>
      </c>
      <c r="D1919" t="s">
        <v>1377</v>
      </c>
      <c r="E1919" t="s">
        <v>1378</v>
      </c>
      <c r="F1919" t="s">
        <v>1377</v>
      </c>
      <c r="G1919" t="s">
        <v>1374</v>
      </c>
      <c r="H1919" t="s">
        <v>1375</v>
      </c>
      <c r="I1919" t="str">
        <f t="shared" si="88"/>
        <v>Královéhradecký</v>
      </c>
      <c r="J1919" t="str">
        <f t="shared" si="89"/>
        <v>Královéhradecký</v>
      </c>
      <c r="K1919" t="str">
        <f t="shared" si="90"/>
        <v>Severovýchod</v>
      </c>
    </row>
    <row r="1920" spans="1:11" x14ac:dyDescent="0.25">
      <c r="A1920">
        <v>548162</v>
      </c>
      <c r="B1920" t="s">
        <v>4742</v>
      </c>
      <c r="C1920">
        <v>6103</v>
      </c>
      <c r="D1920" t="s">
        <v>4712</v>
      </c>
      <c r="E1920" t="s">
        <v>4691</v>
      </c>
      <c r="F1920" t="s">
        <v>4690</v>
      </c>
      <c r="G1920" t="s">
        <v>4687</v>
      </c>
      <c r="H1920" t="s">
        <v>4688</v>
      </c>
      <c r="I1920" t="str">
        <f t="shared" si="88"/>
        <v>Kraj</v>
      </c>
      <c r="J1920" t="str">
        <f t="shared" si="89"/>
        <v>Vysočina</v>
      </c>
      <c r="K1920" t="str">
        <f t="shared" si="90"/>
        <v>Jihovýchod</v>
      </c>
    </row>
    <row r="1921" spans="1:11" x14ac:dyDescent="0.25">
      <c r="A1921">
        <v>548171</v>
      </c>
      <c r="B1921" t="s">
        <v>4743</v>
      </c>
      <c r="C1921">
        <v>6110</v>
      </c>
      <c r="D1921" t="s">
        <v>4690</v>
      </c>
      <c r="E1921" t="s">
        <v>4691</v>
      </c>
      <c r="F1921" t="s">
        <v>4690</v>
      </c>
      <c r="G1921" t="s">
        <v>4687</v>
      </c>
      <c r="H1921" t="s">
        <v>4688</v>
      </c>
      <c r="I1921" t="str">
        <f t="shared" si="88"/>
        <v>Kraj</v>
      </c>
      <c r="J1921" t="str">
        <f t="shared" si="89"/>
        <v>Vysočina</v>
      </c>
      <c r="K1921" t="str">
        <f t="shared" si="90"/>
        <v>Jihovýchod</v>
      </c>
    </row>
    <row r="1922" spans="1:11" x14ac:dyDescent="0.25">
      <c r="A1922">
        <v>548189</v>
      </c>
      <c r="B1922" t="s">
        <v>3895</v>
      </c>
      <c r="C1922">
        <v>6111</v>
      </c>
      <c r="D1922" t="s">
        <v>4744</v>
      </c>
      <c r="E1922" t="s">
        <v>4709</v>
      </c>
      <c r="F1922" t="s">
        <v>4708</v>
      </c>
      <c r="G1922" t="s">
        <v>4687</v>
      </c>
      <c r="H1922" t="s">
        <v>4688</v>
      </c>
      <c r="I1922" t="str">
        <f t="shared" si="88"/>
        <v>Kraj</v>
      </c>
      <c r="J1922" t="str">
        <f t="shared" si="89"/>
        <v>Vysočina</v>
      </c>
      <c r="K1922" t="str">
        <f t="shared" si="90"/>
        <v>Jihovýchod</v>
      </c>
    </row>
    <row r="1923" spans="1:11" x14ac:dyDescent="0.25">
      <c r="A1923">
        <v>548197</v>
      </c>
      <c r="B1923" t="s">
        <v>4745</v>
      </c>
      <c r="C1923">
        <v>6104</v>
      </c>
      <c r="D1923" t="s">
        <v>4723</v>
      </c>
      <c r="E1923" t="s">
        <v>4709</v>
      </c>
      <c r="F1923" t="s">
        <v>4708</v>
      </c>
      <c r="G1923" t="s">
        <v>4687</v>
      </c>
      <c r="H1923" t="s">
        <v>4688</v>
      </c>
      <c r="I1923" t="str">
        <f t="shared" si="88"/>
        <v>Kraj</v>
      </c>
      <c r="J1923" t="str">
        <f t="shared" si="89"/>
        <v>Vysočina</v>
      </c>
      <c r="K1923" t="str">
        <f t="shared" si="90"/>
        <v>Jihovýchod</v>
      </c>
    </row>
    <row r="1924" spans="1:11" x14ac:dyDescent="0.25">
      <c r="A1924">
        <v>548201</v>
      </c>
      <c r="B1924" t="s">
        <v>4746</v>
      </c>
      <c r="C1924">
        <v>6110</v>
      </c>
      <c r="D1924" t="s">
        <v>4690</v>
      </c>
      <c r="E1924" t="s">
        <v>4691</v>
      </c>
      <c r="F1924" t="s">
        <v>4690</v>
      </c>
      <c r="G1924" t="s">
        <v>4687</v>
      </c>
      <c r="H1924" t="s">
        <v>4688</v>
      </c>
      <c r="I1924" t="str">
        <f t="shared" ref="I1924:I1987" si="91">LEFT(H1924, FIND(" ", H1924 &amp; " ") - 1)</f>
        <v>Kraj</v>
      </c>
      <c r="J1924" t="str">
        <f t="shared" ref="J1924:J1987" si="92">IF(LEFT(H1924,4)="Kraj", MID(H1924, FIND(" ", H1924)+1, LEN(H1924) - FIND(" ", H1924)), LEFT(H1924, FIND(" ", H1924 &amp; " ") - 1))</f>
        <v>Vysočina</v>
      </c>
      <c r="K1924" t="str">
        <f t="shared" ref="K1924:K1987" si="93">_xlfn.XLOOKUP(H1924,$N$33:$N$46,$M$33:$M$46)</f>
        <v>Jihovýchod</v>
      </c>
    </row>
    <row r="1925" spans="1:11" x14ac:dyDescent="0.25">
      <c r="A1925">
        <v>548219</v>
      </c>
      <c r="B1925" t="s">
        <v>3288</v>
      </c>
      <c r="C1925">
        <v>6110</v>
      </c>
      <c r="D1925" t="s">
        <v>4690</v>
      </c>
      <c r="E1925" t="s">
        <v>4691</v>
      </c>
      <c r="F1925" t="s">
        <v>4690</v>
      </c>
      <c r="G1925" t="s">
        <v>4687</v>
      </c>
      <c r="H1925" t="s">
        <v>4688</v>
      </c>
      <c r="I1925" t="str">
        <f t="shared" si="91"/>
        <v>Kraj</v>
      </c>
      <c r="J1925" t="str">
        <f t="shared" si="92"/>
        <v>Vysočina</v>
      </c>
      <c r="K1925" t="str">
        <f t="shared" si="93"/>
        <v>Jihovýchod</v>
      </c>
    </row>
    <row r="1926" spans="1:11" x14ac:dyDescent="0.25">
      <c r="A1926">
        <v>548227</v>
      </c>
      <c r="B1926" t="s">
        <v>4156</v>
      </c>
      <c r="C1926">
        <v>6110</v>
      </c>
      <c r="D1926" t="s">
        <v>4690</v>
      </c>
      <c r="E1926" t="s">
        <v>4691</v>
      </c>
      <c r="F1926" t="s">
        <v>4690</v>
      </c>
      <c r="G1926" t="s">
        <v>4687</v>
      </c>
      <c r="H1926" t="s">
        <v>4688</v>
      </c>
      <c r="I1926" t="str">
        <f t="shared" si="91"/>
        <v>Kraj</v>
      </c>
      <c r="J1926" t="str">
        <f t="shared" si="92"/>
        <v>Vysočina</v>
      </c>
      <c r="K1926" t="str">
        <f t="shared" si="93"/>
        <v>Jihovýchod</v>
      </c>
    </row>
    <row r="1927" spans="1:11" x14ac:dyDescent="0.25">
      <c r="A1927">
        <v>548235</v>
      </c>
      <c r="B1927" t="s">
        <v>4747</v>
      </c>
      <c r="C1927">
        <v>6110</v>
      </c>
      <c r="D1927" t="s">
        <v>4690</v>
      </c>
      <c r="E1927" t="s">
        <v>4691</v>
      </c>
      <c r="F1927" t="s">
        <v>4690</v>
      </c>
      <c r="G1927" t="s">
        <v>4687</v>
      </c>
      <c r="H1927" t="s">
        <v>4688</v>
      </c>
      <c r="I1927" t="str">
        <f t="shared" si="91"/>
        <v>Kraj</v>
      </c>
      <c r="J1927" t="str">
        <f t="shared" si="92"/>
        <v>Vysočina</v>
      </c>
      <c r="K1927" t="str">
        <f t="shared" si="93"/>
        <v>Jihovýchod</v>
      </c>
    </row>
    <row r="1928" spans="1:11" x14ac:dyDescent="0.25">
      <c r="A1928">
        <v>548243</v>
      </c>
      <c r="B1928" t="s">
        <v>4748</v>
      </c>
      <c r="C1928">
        <v>6111</v>
      </c>
      <c r="D1928" t="s">
        <v>4744</v>
      </c>
      <c r="E1928" t="s">
        <v>4709</v>
      </c>
      <c r="F1928" t="s">
        <v>4708</v>
      </c>
      <c r="G1928" t="s">
        <v>4687</v>
      </c>
      <c r="H1928" t="s">
        <v>4688</v>
      </c>
      <c r="I1928" t="str">
        <f t="shared" si="91"/>
        <v>Kraj</v>
      </c>
      <c r="J1928" t="str">
        <f t="shared" si="92"/>
        <v>Vysočina</v>
      </c>
      <c r="K1928" t="str">
        <f t="shared" si="93"/>
        <v>Jihovýchod</v>
      </c>
    </row>
    <row r="1929" spans="1:11" x14ac:dyDescent="0.25">
      <c r="A1929">
        <v>548251</v>
      </c>
      <c r="B1929" t="s">
        <v>4378</v>
      </c>
      <c r="C1929">
        <v>6102</v>
      </c>
      <c r="D1929" t="s">
        <v>4708</v>
      </c>
      <c r="E1929" t="s">
        <v>4709</v>
      </c>
      <c r="F1929" t="s">
        <v>4708</v>
      </c>
      <c r="G1929" t="s">
        <v>4687</v>
      </c>
      <c r="H1929" t="s">
        <v>4688</v>
      </c>
      <c r="I1929" t="str">
        <f t="shared" si="91"/>
        <v>Kraj</v>
      </c>
      <c r="J1929" t="str">
        <f t="shared" si="92"/>
        <v>Vysočina</v>
      </c>
      <c r="K1929" t="str">
        <f t="shared" si="93"/>
        <v>Jihovýchod</v>
      </c>
    </row>
    <row r="1930" spans="1:11" x14ac:dyDescent="0.25">
      <c r="A1930">
        <v>548260</v>
      </c>
      <c r="B1930" t="s">
        <v>4749</v>
      </c>
      <c r="C1930">
        <v>6102</v>
      </c>
      <c r="D1930" t="s">
        <v>4708</v>
      </c>
      <c r="E1930" t="s">
        <v>4709</v>
      </c>
      <c r="F1930" t="s">
        <v>4708</v>
      </c>
      <c r="G1930" t="s">
        <v>4687</v>
      </c>
      <c r="H1930" t="s">
        <v>4688</v>
      </c>
      <c r="I1930" t="str">
        <f t="shared" si="91"/>
        <v>Kraj</v>
      </c>
      <c r="J1930" t="str">
        <f t="shared" si="92"/>
        <v>Vysočina</v>
      </c>
      <c r="K1930" t="str">
        <f t="shared" si="93"/>
        <v>Jihovýchod</v>
      </c>
    </row>
    <row r="1931" spans="1:11" x14ac:dyDescent="0.25">
      <c r="A1931">
        <v>548278</v>
      </c>
      <c r="B1931" t="s">
        <v>4750</v>
      </c>
      <c r="C1931">
        <v>6102</v>
      </c>
      <c r="D1931" t="s">
        <v>4708</v>
      </c>
      <c r="E1931" t="s">
        <v>4709</v>
      </c>
      <c r="F1931" t="s">
        <v>4708</v>
      </c>
      <c r="G1931" t="s">
        <v>4687</v>
      </c>
      <c r="H1931" t="s">
        <v>4688</v>
      </c>
      <c r="I1931" t="str">
        <f t="shared" si="91"/>
        <v>Kraj</v>
      </c>
      <c r="J1931" t="str">
        <f t="shared" si="92"/>
        <v>Vysočina</v>
      </c>
      <c r="K1931" t="str">
        <f t="shared" si="93"/>
        <v>Jihovýchod</v>
      </c>
    </row>
    <row r="1932" spans="1:11" x14ac:dyDescent="0.25">
      <c r="A1932">
        <v>548286</v>
      </c>
      <c r="B1932" t="s">
        <v>4751</v>
      </c>
      <c r="C1932">
        <v>6102</v>
      </c>
      <c r="D1932" t="s">
        <v>4708</v>
      </c>
      <c r="E1932" t="s">
        <v>4709</v>
      </c>
      <c r="F1932" t="s">
        <v>4708</v>
      </c>
      <c r="G1932" t="s">
        <v>4687</v>
      </c>
      <c r="H1932" t="s">
        <v>4688</v>
      </c>
      <c r="I1932" t="str">
        <f t="shared" si="91"/>
        <v>Kraj</v>
      </c>
      <c r="J1932" t="str">
        <f t="shared" si="92"/>
        <v>Vysočina</v>
      </c>
      <c r="K1932" t="str">
        <f t="shared" si="93"/>
        <v>Jihovýchod</v>
      </c>
    </row>
    <row r="1933" spans="1:11" x14ac:dyDescent="0.25">
      <c r="A1933">
        <v>548308</v>
      </c>
      <c r="B1933" t="s">
        <v>969</v>
      </c>
      <c r="C1933">
        <v>6102</v>
      </c>
      <c r="D1933" t="s">
        <v>4708</v>
      </c>
      <c r="E1933" t="s">
        <v>4709</v>
      </c>
      <c r="F1933" t="s">
        <v>4708</v>
      </c>
      <c r="G1933" t="s">
        <v>4687</v>
      </c>
      <c r="H1933" t="s">
        <v>4688</v>
      </c>
      <c r="I1933" t="str">
        <f t="shared" si="91"/>
        <v>Kraj</v>
      </c>
      <c r="J1933" t="str">
        <f t="shared" si="92"/>
        <v>Vysočina</v>
      </c>
      <c r="K1933" t="str">
        <f t="shared" si="93"/>
        <v>Jihovýchod</v>
      </c>
    </row>
    <row r="1934" spans="1:11" x14ac:dyDescent="0.25">
      <c r="A1934">
        <v>548316</v>
      </c>
      <c r="B1934" t="s">
        <v>4416</v>
      </c>
      <c r="C1934">
        <v>6102</v>
      </c>
      <c r="D1934" t="s">
        <v>4708</v>
      </c>
      <c r="E1934" t="s">
        <v>4709</v>
      </c>
      <c r="F1934" t="s">
        <v>4708</v>
      </c>
      <c r="G1934" t="s">
        <v>4687</v>
      </c>
      <c r="H1934" t="s">
        <v>4688</v>
      </c>
      <c r="I1934" t="str">
        <f t="shared" si="91"/>
        <v>Kraj</v>
      </c>
      <c r="J1934" t="str">
        <f t="shared" si="92"/>
        <v>Vysočina</v>
      </c>
      <c r="K1934" t="str">
        <f t="shared" si="93"/>
        <v>Jihovýchod</v>
      </c>
    </row>
    <row r="1935" spans="1:11" x14ac:dyDescent="0.25">
      <c r="A1935">
        <v>548324</v>
      </c>
      <c r="B1935" t="s">
        <v>4235</v>
      </c>
      <c r="C1935">
        <v>6102</v>
      </c>
      <c r="D1935" t="s">
        <v>4708</v>
      </c>
      <c r="E1935" t="s">
        <v>4709</v>
      </c>
      <c r="F1935" t="s">
        <v>4708</v>
      </c>
      <c r="G1935" t="s">
        <v>4687</v>
      </c>
      <c r="H1935" t="s">
        <v>4688</v>
      </c>
      <c r="I1935" t="str">
        <f t="shared" si="91"/>
        <v>Kraj</v>
      </c>
      <c r="J1935" t="str">
        <f t="shared" si="92"/>
        <v>Vysočina</v>
      </c>
      <c r="K1935" t="str">
        <f t="shared" si="93"/>
        <v>Jihovýchod</v>
      </c>
    </row>
    <row r="1936" spans="1:11" x14ac:dyDescent="0.25">
      <c r="A1936">
        <v>548332</v>
      </c>
      <c r="B1936" t="s">
        <v>4558</v>
      </c>
      <c r="C1936">
        <v>6109</v>
      </c>
      <c r="D1936" t="s">
        <v>4706</v>
      </c>
      <c r="E1936" t="s">
        <v>4691</v>
      </c>
      <c r="F1936" t="s">
        <v>4690</v>
      </c>
      <c r="G1936" t="s">
        <v>4687</v>
      </c>
      <c r="H1936" t="s">
        <v>4688</v>
      </c>
      <c r="I1936" t="str">
        <f t="shared" si="91"/>
        <v>Kraj</v>
      </c>
      <c r="J1936" t="str">
        <f t="shared" si="92"/>
        <v>Vysočina</v>
      </c>
      <c r="K1936" t="str">
        <f t="shared" si="93"/>
        <v>Jihovýchod</v>
      </c>
    </row>
    <row r="1937" spans="1:11" x14ac:dyDescent="0.25">
      <c r="A1937">
        <v>548341</v>
      </c>
      <c r="B1937" t="s">
        <v>4752</v>
      </c>
      <c r="C1937">
        <v>6102</v>
      </c>
      <c r="D1937" t="s">
        <v>4708</v>
      </c>
      <c r="E1937" t="s">
        <v>4709</v>
      </c>
      <c r="F1937" t="s">
        <v>4708</v>
      </c>
      <c r="G1937" t="s">
        <v>4687</v>
      </c>
      <c r="H1937" t="s">
        <v>4688</v>
      </c>
      <c r="I1937" t="str">
        <f t="shared" si="91"/>
        <v>Kraj</v>
      </c>
      <c r="J1937" t="str">
        <f t="shared" si="92"/>
        <v>Vysočina</v>
      </c>
      <c r="K1937" t="str">
        <f t="shared" si="93"/>
        <v>Jihovýchod</v>
      </c>
    </row>
    <row r="1938" spans="1:11" x14ac:dyDescent="0.25">
      <c r="A1938">
        <v>548359</v>
      </c>
      <c r="B1938" t="s">
        <v>1253</v>
      </c>
      <c r="C1938">
        <v>6111</v>
      </c>
      <c r="D1938" t="s">
        <v>4744</v>
      </c>
      <c r="E1938" t="s">
        <v>4709</v>
      </c>
      <c r="F1938" t="s">
        <v>4708</v>
      </c>
      <c r="G1938" t="s">
        <v>4687</v>
      </c>
      <c r="H1938" t="s">
        <v>4688</v>
      </c>
      <c r="I1938" t="str">
        <f t="shared" si="91"/>
        <v>Kraj</v>
      </c>
      <c r="J1938" t="str">
        <f t="shared" si="92"/>
        <v>Vysočina</v>
      </c>
      <c r="K1938" t="str">
        <f t="shared" si="93"/>
        <v>Jihovýchod</v>
      </c>
    </row>
    <row r="1939" spans="1:11" x14ac:dyDescent="0.25">
      <c r="A1939">
        <v>548367</v>
      </c>
      <c r="B1939" t="s">
        <v>1638</v>
      </c>
      <c r="C1939">
        <v>6109</v>
      </c>
      <c r="D1939" t="s">
        <v>4706</v>
      </c>
      <c r="E1939" t="s">
        <v>4691</v>
      </c>
      <c r="F1939" t="s">
        <v>4690</v>
      </c>
      <c r="G1939" t="s">
        <v>4687</v>
      </c>
      <c r="H1939" t="s">
        <v>4688</v>
      </c>
      <c r="I1939" t="str">
        <f t="shared" si="91"/>
        <v>Kraj</v>
      </c>
      <c r="J1939" t="str">
        <f t="shared" si="92"/>
        <v>Vysočina</v>
      </c>
      <c r="K1939" t="str">
        <f t="shared" si="93"/>
        <v>Jihovýchod</v>
      </c>
    </row>
    <row r="1940" spans="1:11" x14ac:dyDescent="0.25">
      <c r="A1940">
        <v>548375</v>
      </c>
      <c r="B1940" t="s">
        <v>4753</v>
      </c>
      <c r="C1940">
        <v>6104</v>
      </c>
      <c r="D1940" t="s">
        <v>4723</v>
      </c>
      <c r="E1940" t="s">
        <v>4709</v>
      </c>
      <c r="F1940" t="s">
        <v>4708</v>
      </c>
      <c r="G1940" t="s">
        <v>4687</v>
      </c>
      <c r="H1940" t="s">
        <v>4688</v>
      </c>
      <c r="I1940" t="str">
        <f t="shared" si="91"/>
        <v>Kraj</v>
      </c>
      <c r="J1940" t="str">
        <f t="shared" si="92"/>
        <v>Vysočina</v>
      </c>
      <c r="K1940" t="str">
        <f t="shared" si="93"/>
        <v>Jihovýchod</v>
      </c>
    </row>
    <row r="1941" spans="1:11" x14ac:dyDescent="0.25">
      <c r="A1941">
        <v>548383</v>
      </c>
      <c r="B1941" t="s">
        <v>4754</v>
      </c>
      <c r="C1941">
        <v>6103</v>
      </c>
      <c r="D1941" t="s">
        <v>4712</v>
      </c>
      <c r="E1941" t="s">
        <v>4691</v>
      </c>
      <c r="F1941" t="s">
        <v>4690</v>
      </c>
      <c r="G1941" t="s">
        <v>4687</v>
      </c>
      <c r="H1941" t="s">
        <v>4688</v>
      </c>
      <c r="I1941" t="str">
        <f t="shared" si="91"/>
        <v>Kraj</v>
      </c>
      <c r="J1941" t="str">
        <f t="shared" si="92"/>
        <v>Vysočina</v>
      </c>
      <c r="K1941" t="str">
        <f t="shared" si="93"/>
        <v>Jihovýchod</v>
      </c>
    </row>
    <row r="1942" spans="1:11" x14ac:dyDescent="0.25">
      <c r="A1942">
        <v>548391</v>
      </c>
      <c r="B1942" t="s">
        <v>4755</v>
      </c>
      <c r="C1942">
        <v>6110</v>
      </c>
      <c r="D1942" t="s">
        <v>4690</v>
      </c>
      <c r="E1942" t="s">
        <v>4691</v>
      </c>
      <c r="F1942" t="s">
        <v>4690</v>
      </c>
      <c r="G1942" t="s">
        <v>4687</v>
      </c>
      <c r="H1942" t="s">
        <v>4688</v>
      </c>
      <c r="I1942" t="str">
        <f t="shared" si="91"/>
        <v>Kraj</v>
      </c>
      <c r="J1942" t="str">
        <f t="shared" si="92"/>
        <v>Vysočina</v>
      </c>
      <c r="K1942" t="str">
        <f t="shared" si="93"/>
        <v>Jihovýchod</v>
      </c>
    </row>
    <row r="1943" spans="1:11" x14ac:dyDescent="0.25">
      <c r="A1943">
        <v>548405</v>
      </c>
      <c r="B1943" t="s">
        <v>4756</v>
      </c>
      <c r="C1943">
        <v>6110</v>
      </c>
      <c r="D1943" t="s">
        <v>4690</v>
      </c>
      <c r="E1943" t="s">
        <v>4691</v>
      </c>
      <c r="F1943" t="s">
        <v>4690</v>
      </c>
      <c r="G1943" t="s">
        <v>4687</v>
      </c>
      <c r="H1943" t="s">
        <v>4688</v>
      </c>
      <c r="I1943" t="str">
        <f t="shared" si="91"/>
        <v>Kraj</v>
      </c>
      <c r="J1943" t="str">
        <f t="shared" si="92"/>
        <v>Vysočina</v>
      </c>
      <c r="K1943" t="str">
        <f t="shared" si="93"/>
        <v>Jihovýchod</v>
      </c>
    </row>
    <row r="1944" spans="1:11" x14ac:dyDescent="0.25">
      <c r="A1944">
        <v>548413</v>
      </c>
      <c r="B1944" t="s">
        <v>566</v>
      </c>
      <c r="C1944">
        <v>6104</v>
      </c>
      <c r="D1944" t="s">
        <v>4723</v>
      </c>
      <c r="E1944" t="s">
        <v>4709</v>
      </c>
      <c r="F1944" t="s">
        <v>4708</v>
      </c>
      <c r="G1944" t="s">
        <v>4687</v>
      </c>
      <c r="H1944" t="s">
        <v>4688</v>
      </c>
      <c r="I1944" t="str">
        <f t="shared" si="91"/>
        <v>Kraj</v>
      </c>
      <c r="J1944" t="str">
        <f t="shared" si="92"/>
        <v>Vysočina</v>
      </c>
      <c r="K1944" t="str">
        <f t="shared" si="93"/>
        <v>Jihovýchod</v>
      </c>
    </row>
    <row r="1945" spans="1:11" x14ac:dyDescent="0.25">
      <c r="A1945">
        <v>548421</v>
      </c>
      <c r="B1945" t="s">
        <v>4757</v>
      </c>
      <c r="C1945">
        <v>6104</v>
      </c>
      <c r="D1945" t="s">
        <v>4723</v>
      </c>
      <c r="E1945" t="s">
        <v>4709</v>
      </c>
      <c r="F1945" t="s">
        <v>4708</v>
      </c>
      <c r="G1945" t="s">
        <v>4687</v>
      </c>
      <c r="H1945" t="s">
        <v>4688</v>
      </c>
      <c r="I1945" t="str">
        <f t="shared" si="91"/>
        <v>Kraj</v>
      </c>
      <c r="J1945" t="str">
        <f t="shared" si="92"/>
        <v>Vysočina</v>
      </c>
      <c r="K1945" t="str">
        <f t="shared" si="93"/>
        <v>Jihovýchod</v>
      </c>
    </row>
    <row r="1946" spans="1:11" x14ac:dyDescent="0.25">
      <c r="A1946">
        <v>548430</v>
      </c>
      <c r="B1946" t="s">
        <v>2797</v>
      </c>
      <c r="C1946">
        <v>6104</v>
      </c>
      <c r="D1946" t="s">
        <v>4723</v>
      </c>
      <c r="E1946" t="s">
        <v>4709</v>
      </c>
      <c r="F1946" t="s">
        <v>4708</v>
      </c>
      <c r="G1946" t="s">
        <v>4687</v>
      </c>
      <c r="H1946" t="s">
        <v>4688</v>
      </c>
      <c r="I1946" t="str">
        <f t="shared" si="91"/>
        <v>Kraj</v>
      </c>
      <c r="J1946" t="str">
        <f t="shared" si="92"/>
        <v>Vysočina</v>
      </c>
      <c r="K1946" t="str">
        <f t="shared" si="93"/>
        <v>Jihovýchod</v>
      </c>
    </row>
    <row r="1947" spans="1:11" x14ac:dyDescent="0.25">
      <c r="A1947">
        <v>548448</v>
      </c>
      <c r="B1947" t="s">
        <v>4758</v>
      </c>
      <c r="C1947">
        <v>6104</v>
      </c>
      <c r="D1947" t="s">
        <v>4723</v>
      </c>
      <c r="E1947" t="s">
        <v>4709</v>
      </c>
      <c r="F1947" t="s">
        <v>4708</v>
      </c>
      <c r="G1947" t="s">
        <v>4687</v>
      </c>
      <c r="H1947" t="s">
        <v>4688</v>
      </c>
      <c r="I1947" t="str">
        <f t="shared" si="91"/>
        <v>Kraj</v>
      </c>
      <c r="J1947" t="str">
        <f t="shared" si="92"/>
        <v>Vysočina</v>
      </c>
      <c r="K1947" t="str">
        <f t="shared" si="93"/>
        <v>Jihovýchod</v>
      </c>
    </row>
    <row r="1948" spans="1:11" x14ac:dyDescent="0.25">
      <c r="A1948">
        <v>548456</v>
      </c>
      <c r="B1948" t="s">
        <v>4759</v>
      </c>
      <c r="C1948">
        <v>6110</v>
      </c>
      <c r="D1948" t="s">
        <v>4690</v>
      </c>
      <c r="E1948" t="s">
        <v>4691</v>
      </c>
      <c r="F1948" t="s">
        <v>4690</v>
      </c>
      <c r="G1948" t="s">
        <v>4687</v>
      </c>
      <c r="H1948" t="s">
        <v>4688</v>
      </c>
      <c r="I1948" t="str">
        <f t="shared" si="91"/>
        <v>Kraj</v>
      </c>
      <c r="J1948" t="str">
        <f t="shared" si="92"/>
        <v>Vysočina</v>
      </c>
      <c r="K1948" t="str">
        <f t="shared" si="93"/>
        <v>Jihovýchod</v>
      </c>
    </row>
    <row r="1949" spans="1:11" x14ac:dyDescent="0.25">
      <c r="A1949">
        <v>548464</v>
      </c>
      <c r="B1949" t="s">
        <v>4760</v>
      </c>
      <c r="C1949">
        <v>6110</v>
      </c>
      <c r="D1949" t="s">
        <v>4690</v>
      </c>
      <c r="E1949" t="s">
        <v>4691</v>
      </c>
      <c r="F1949" t="s">
        <v>4690</v>
      </c>
      <c r="G1949" t="s">
        <v>4687</v>
      </c>
      <c r="H1949" t="s">
        <v>4688</v>
      </c>
      <c r="I1949" t="str">
        <f t="shared" si="91"/>
        <v>Kraj</v>
      </c>
      <c r="J1949" t="str">
        <f t="shared" si="92"/>
        <v>Vysočina</v>
      </c>
      <c r="K1949" t="str">
        <f t="shared" si="93"/>
        <v>Jihovýchod</v>
      </c>
    </row>
    <row r="1950" spans="1:11" x14ac:dyDescent="0.25">
      <c r="A1950">
        <v>548472</v>
      </c>
      <c r="B1950" t="s">
        <v>4761</v>
      </c>
      <c r="C1950">
        <v>6109</v>
      </c>
      <c r="D1950" t="s">
        <v>4706</v>
      </c>
      <c r="E1950" t="s">
        <v>4691</v>
      </c>
      <c r="F1950" t="s">
        <v>4690</v>
      </c>
      <c r="G1950" t="s">
        <v>4687</v>
      </c>
      <c r="H1950" t="s">
        <v>4688</v>
      </c>
      <c r="I1950" t="str">
        <f t="shared" si="91"/>
        <v>Kraj</v>
      </c>
      <c r="J1950" t="str">
        <f t="shared" si="92"/>
        <v>Vysočina</v>
      </c>
      <c r="K1950" t="str">
        <f t="shared" si="93"/>
        <v>Jihovýchod</v>
      </c>
    </row>
    <row r="1951" spans="1:11" x14ac:dyDescent="0.25">
      <c r="A1951">
        <v>548481</v>
      </c>
      <c r="B1951" t="s">
        <v>2635</v>
      </c>
      <c r="C1951">
        <v>6104</v>
      </c>
      <c r="D1951" t="s">
        <v>4723</v>
      </c>
      <c r="E1951" t="s">
        <v>4709</v>
      </c>
      <c r="F1951" t="s">
        <v>4708</v>
      </c>
      <c r="G1951" t="s">
        <v>4687</v>
      </c>
      <c r="H1951" t="s">
        <v>4688</v>
      </c>
      <c r="I1951" t="str">
        <f t="shared" si="91"/>
        <v>Kraj</v>
      </c>
      <c r="J1951" t="str">
        <f t="shared" si="92"/>
        <v>Vysočina</v>
      </c>
      <c r="K1951" t="str">
        <f t="shared" si="93"/>
        <v>Jihovýchod</v>
      </c>
    </row>
    <row r="1952" spans="1:11" x14ac:dyDescent="0.25">
      <c r="A1952">
        <v>548499</v>
      </c>
      <c r="B1952" t="s">
        <v>1513</v>
      </c>
      <c r="C1952">
        <v>6104</v>
      </c>
      <c r="D1952" t="s">
        <v>4723</v>
      </c>
      <c r="E1952" t="s">
        <v>4709</v>
      </c>
      <c r="F1952" t="s">
        <v>4708</v>
      </c>
      <c r="G1952" t="s">
        <v>4687</v>
      </c>
      <c r="H1952" t="s">
        <v>4688</v>
      </c>
      <c r="I1952" t="str">
        <f t="shared" si="91"/>
        <v>Kraj</v>
      </c>
      <c r="J1952" t="str">
        <f t="shared" si="92"/>
        <v>Vysočina</v>
      </c>
      <c r="K1952" t="str">
        <f t="shared" si="93"/>
        <v>Jihovýchod</v>
      </c>
    </row>
    <row r="1953" spans="1:11" x14ac:dyDescent="0.25">
      <c r="A1953">
        <v>548502</v>
      </c>
      <c r="B1953" t="s">
        <v>1175</v>
      </c>
      <c r="C1953">
        <v>6110</v>
      </c>
      <c r="D1953" t="s">
        <v>4690</v>
      </c>
      <c r="E1953" t="s">
        <v>4691</v>
      </c>
      <c r="F1953" t="s">
        <v>4690</v>
      </c>
      <c r="G1953" t="s">
        <v>4687</v>
      </c>
      <c r="H1953" t="s">
        <v>4688</v>
      </c>
      <c r="I1953" t="str">
        <f t="shared" si="91"/>
        <v>Kraj</v>
      </c>
      <c r="J1953" t="str">
        <f t="shared" si="92"/>
        <v>Vysočina</v>
      </c>
      <c r="K1953" t="str">
        <f t="shared" si="93"/>
        <v>Jihovýchod</v>
      </c>
    </row>
    <row r="1954" spans="1:11" x14ac:dyDescent="0.25">
      <c r="A1954">
        <v>548511</v>
      </c>
      <c r="B1954" t="s">
        <v>4706</v>
      </c>
      <c r="C1954">
        <v>6109</v>
      </c>
      <c r="D1954" t="s">
        <v>4706</v>
      </c>
      <c r="E1954" t="s">
        <v>4691</v>
      </c>
      <c r="F1954" t="s">
        <v>4690</v>
      </c>
      <c r="G1954" t="s">
        <v>4687</v>
      </c>
      <c r="H1954" t="s">
        <v>4688</v>
      </c>
      <c r="I1954" t="str">
        <f t="shared" si="91"/>
        <v>Kraj</v>
      </c>
      <c r="J1954" t="str">
        <f t="shared" si="92"/>
        <v>Vysočina</v>
      </c>
      <c r="K1954" t="str">
        <f t="shared" si="93"/>
        <v>Jihovýchod</v>
      </c>
    </row>
    <row r="1955" spans="1:11" x14ac:dyDescent="0.25">
      <c r="A1955">
        <v>548529</v>
      </c>
      <c r="B1955" t="s">
        <v>4762</v>
      </c>
      <c r="C1955">
        <v>6102</v>
      </c>
      <c r="D1955" t="s">
        <v>4708</v>
      </c>
      <c r="E1955" t="s">
        <v>4709</v>
      </c>
      <c r="F1955" t="s">
        <v>4708</v>
      </c>
      <c r="G1955" t="s">
        <v>4687</v>
      </c>
      <c r="H1955" t="s">
        <v>4688</v>
      </c>
      <c r="I1955" t="str">
        <f t="shared" si="91"/>
        <v>Kraj</v>
      </c>
      <c r="J1955" t="str">
        <f t="shared" si="92"/>
        <v>Vysočina</v>
      </c>
      <c r="K1955" t="str">
        <f t="shared" si="93"/>
        <v>Jihovýchod</v>
      </c>
    </row>
    <row r="1956" spans="1:11" x14ac:dyDescent="0.25">
      <c r="A1956">
        <v>548537</v>
      </c>
      <c r="B1956" t="s">
        <v>4763</v>
      </c>
      <c r="C1956">
        <v>6102</v>
      </c>
      <c r="D1956" t="s">
        <v>4708</v>
      </c>
      <c r="E1956" t="s">
        <v>4709</v>
      </c>
      <c r="F1956" t="s">
        <v>4708</v>
      </c>
      <c r="G1956" t="s">
        <v>4687</v>
      </c>
      <c r="H1956" t="s">
        <v>4688</v>
      </c>
      <c r="I1956" t="str">
        <f t="shared" si="91"/>
        <v>Kraj</v>
      </c>
      <c r="J1956" t="str">
        <f t="shared" si="92"/>
        <v>Vysočina</v>
      </c>
      <c r="K1956" t="str">
        <f t="shared" si="93"/>
        <v>Jihovýchod</v>
      </c>
    </row>
    <row r="1957" spans="1:11" x14ac:dyDescent="0.25">
      <c r="A1957">
        <v>548545</v>
      </c>
      <c r="B1957" t="s">
        <v>5787</v>
      </c>
      <c r="C1957">
        <v>6103</v>
      </c>
      <c r="D1957" t="s">
        <v>4712</v>
      </c>
      <c r="E1957" t="s">
        <v>4691</v>
      </c>
      <c r="F1957" t="s">
        <v>4690</v>
      </c>
      <c r="G1957" t="s">
        <v>4687</v>
      </c>
      <c r="H1957" t="s">
        <v>4688</v>
      </c>
      <c r="I1957" t="str">
        <f t="shared" si="91"/>
        <v>Kraj</v>
      </c>
      <c r="J1957" t="str">
        <f t="shared" si="92"/>
        <v>Vysočina</v>
      </c>
      <c r="K1957" t="str">
        <f t="shared" si="93"/>
        <v>Jihovýchod</v>
      </c>
    </row>
    <row r="1958" spans="1:11" x14ac:dyDescent="0.25">
      <c r="A1958">
        <v>548553</v>
      </c>
      <c r="B1958" t="s">
        <v>2468</v>
      </c>
      <c r="C1958">
        <v>6104</v>
      </c>
      <c r="D1958" t="s">
        <v>4723</v>
      </c>
      <c r="E1958" t="s">
        <v>4709</v>
      </c>
      <c r="F1958" t="s">
        <v>4708</v>
      </c>
      <c r="G1958" t="s">
        <v>4687</v>
      </c>
      <c r="H1958" t="s">
        <v>4688</v>
      </c>
      <c r="I1958" t="str">
        <f t="shared" si="91"/>
        <v>Kraj</v>
      </c>
      <c r="J1958" t="str">
        <f t="shared" si="92"/>
        <v>Vysočina</v>
      </c>
      <c r="K1958" t="str">
        <f t="shared" si="93"/>
        <v>Jihovýchod</v>
      </c>
    </row>
    <row r="1959" spans="1:11" x14ac:dyDescent="0.25">
      <c r="A1959">
        <v>548561</v>
      </c>
      <c r="B1959" t="s">
        <v>4764</v>
      </c>
      <c r="C1959">
        <v>6110</v>
      </c>
      <c r="D1959" t="s">
        <v>4690</v>
      </c>
      <c r="E1959" t="s">
        <v>4691</v>
      </c>
      <c r="F1959" t="s">
        <v>4690</v>
      </c>
      <c r="G1959" t="s">
        <v>4687</v>
      </c>
      <c r="H1959" t="s">
        <v>4688</v>
      </c>
      <c r="I1959" t="str">
        <f t="shared" si="91"/>
        <v>Kraj</v>
      </c>
      <c r="J1959" t="str">
        <f t="shared" si="92"/>
        <v>Vysočina</v>
      </c>
      <c r="K1959" t="str">
        <f t="shared" si="93"/>
        <v>Jihovýchod</v>
      </c>
    </row>
    <row r="1960" spans="1:11" x14ac:dyDescent="0.25">
      <c r="A1960">
        <v>548570</v>
      </c>
      <c r="B1960" t="s">
        <v>4765</v>
      </c>
      <c r="C1960">
        <v>6111</v>
      </c>
      <c r="D1960" t="s">
        <v>4744</v>
      </c>
      <c r="E1960" t="s">
        <v>4709</v>
      </c>
      <c r="F1960" t="s">
        <v>4708</v>
      </c>
      <c r="G1960" t="s">
        <v>4687</v>
      </c>
      <c r="H1960" t="s">
        <v>4688</v>
      </c>
      <c r="I1960" t="str">
        <f t="shared" si="91"/>
        <v>Kraj</v>
      </c>
      <c r="J1960" t="str">
        <f t="shared" si="92"/>
        <v>Vysočina</v>
      </c>
      <c r="K1960" t="str">
        <f t="shared" si="93"/>
        <v>Jihovýchod</v>
      </c>
    </row>
    <row r="1961" spans="1:11" x14ac:dyDescent="0.25">
      <c r="A1961">
        <v>548588</v>
      </c>
      <c r="B1961" t="s">
        <v>4766</v>
      </c>
      <c r="C1961">
        <v>6102</v>
      </c>
      <c r="D1961" t="s">
        <v>4708</v>
      </c>
      <c r="E1961" t="s">
        <v>4709</v>
      </c>
      <c r="F1961" t="s">
        <v>4708</v>
      </c>
      <c r="G1961" t="s">
        <v>4687</v>
      </c>
      <c r="H1961" t="s">
        <v>4688</v>
      </c>
      <c r="I1961" t="str">
        <f t="shared" si="91"/>
        <v>Kraj</v>
      </c>
      <c r="J1961" t="str">
        <f t="shared" si="92"/>
        <v>Vysočina</v>
      </c>
      <c r="K1961" t="str">
        <f t="shared" si="93"/>
        <v>Jihovýchod</v>
      </c>
    </row>
    <row r="1962" spans="1:11" x14ac:dyDescent="0.25">
      <c r="A1962">
        <v>548596</v>
      </c>
      <c r="B1962" t="s">
        <v>1624</v>
      </c>
      <c r="C1962">
        <v>6104</v>
      </c>
      <c r="D1962" t="s">
        <v>4723</v>
      </c>
      <c r="E1962" t="s">
        <v>4709</v>
      </c>
      <c r="F1962" t="s">
        <v>4708</v>
      </c>
      <c r="G1962" t="s">
        <v>4687</v>
      </c>
      <c r="H1962" t="s">
        <v>4688</v>
      </c>
      <c r="I1962" t="str">
        <f t="shared" si="91"/>
        <v>Kraj</v>
      </c>
      <c r="J1962" t="str">
        <f t="shared" si="92"/>
        <v>Vysočina</v>
      </c>
      <c r="K1962" t="str">
        <f t="shared" si="93"/>
        <v>Jihovýchod</v>
      </c>
    </row>
    <row r="1963" spans="1:11" x14ac:dyDescent="0.25">
      <c r="A1963">
        <v>548600</v>
      </c>
      <c r="B1963" t="s">
        <v>4767</v>
      </c>
      <c r="C1963">
        <v>6109</v>
      </c>
      <c r="D1963" t="s">
        <v>4706</v>
      </c>
      <c r="E1963" t="s">
        <v>4691</v>
      </c>
      <c r="F1963" t="s">
        <v>4690</v>
      </c>
      <c r="G1963" t="s">
        <v>4687</v>
      </c>
      <c r="H1963" t="s">
        <v>4688</v>
      </c>
      <c r="I1963" t="str">
        <f t="shared" si="91"/>
        <v>Kraj</v>
      </c>
      <c r="J1963" t="str">
        <f t="shared" si="92"/>
        <v>Vysočina</v>
      </c>
      <c r="K1963" t="str">
        <f t="shared" si="93"/>
        <v>Jihovýchod</v>
      </c>
    </row>
    <row r="1964" spans="1:11" x14ac:dyDescent="0.25">
      <c r="A1964">
        <v>548618</v>
      </c>
      <c r="B1964" t="s">
        <v>4768</v>
      </c>
      <c r="C1964">
        <v>6104</v>
      </c>
      <c r="D1964" t="s">
        <v>4723</v>
      </c>
      <c r="E1964" t="s">
        <v>4709</v>
      </c>
      <c r="F1964" t="s">
        <v>4708</v>
      </c>
      <c r="G1964" t="s">
        <v>4687</v>
      </c>
      <c r="H1964" t="s">
        <v>4688</v>
      </c>
      <c r="I1964" t="str">
        <f t="shared" si="91"/>
        <v>Kraj</v>
      </c>
      <c r="J1964" t="str">
        <f t="shared" si="92"/>
        <v>Vysočina</v>
      </c>
      <c r="K1964" t="str">
        <f t="shared" si="93"/>
        <v>Jihovýchod</v>
      </c>
    </row>
    <row r="1965" spans="1:11" x14ac:dyDescent="0.25">
      <c r="A1965">
        <v>548626</v>
      </c>
      <c r="B1965" t="s">
        <v>4769</v>
      </c>
      <c r="C1965">
        <v>6102</v>
      </c>
      <c r="D1965" t="s">
        <v>4708</v>
      </c>
      <c r="E1965" t="s">
        <v>4709</v>
      </c>
      <c r="F1965" t="s">
        <v>4708</v>
      </c>
      <c r="G1965" t="s">
        <v>4687</v>
      </c>
      <c r="H1965" t="s">
        <v>4688</v>
      </c>
      <c r="I1965" t="str">
        <f t="shared" si="91"/>
        <v>Kraj</v>
      </c>
      <c r="J1965" t="str">
        <f t="shared" si="92"/>
        <v>Vysočina</v>
      </c>
      <c r="K1965" t="str">
        <f t="shared" si="93"/>
        <v>Jihovýchod</v>
      </c>
    </row>
    <row r="1966" spans="1:11" x14ac:dyDescent="0.25">
      <c r="A1966">
        <v>548634</v>
      </c>
      <c r="B1966" t="s">
        <v>4770</v>
      </c>
      <c r="C1966">
        <v>6104</v>
      </c>
      <c r="D1966" t="s">
        <v>4723</v>
      </c>
      <c r="E1966" t="s">
        <v>4709</v>
      </c>
      <c r="F1966" t="s">
        <v>4708</v>
      </c>
      <c r="G1966" t="s">
        <v>4687</v>
      </c>
      <c r="H1966" t="s">
        <v>4688</v>
      </c>
      <c r="I1966" t="str">
        <f t="shared" si="91"/>
        <v>Kraj</v>
      </c>
      <c r="J1966" t="str">
        <f t="shared" si="92"/>
        <v>Vysočina</v>
      </c>
      <c r="K1966" t="str">
        <f t="shared" si="93"/>
        <v>Jihovýchod</v>
      </c>
    </row>
    <row r="1967" spans="1:11" x14ac:dyDescent="0.25">
      <c r="A1967">
        <v>548642</v>
      </c>
      <c r="B1967" t="s">
        <v>1403</v>
      </c>
      <c r="C1967">
        <v>5208</v>
      </c>
      <c r="D1967" t="s">
        <v>1404</v>
      </c>
      <c r="E1967" t="s">
        <v>1405</v>
      </c>
      <c r="F1967" t="s">
        <v>1406</v>
      </c>
      <c r="G1967" t="s">
        <v>1374</v>
      </c>
      <c r="H1967" t="s">
        <v>1375</v>
      </c>
      <c r="I1967" t="str">
        <f t="shared" si="91"/>
        <v>Královéhradecký</v>
      </c>
      <c r="J1967" t="str">
        <f t="shared" si="92"/>
        <v>Královéhradecký</v>
      </c>
      <c r="K1967" t="str">
        <f t="shared" si="93"/>
        <v>Severovýchod</v>
      </c>
    </row>
    <row r="1968" spans="1:11" x14ac:dyDescent="0.25">
      <c r="A1968">
        <v>548651</v>
      </c>
      <c r="B1968" t="s">
        <v>1407</v>
      </c>
      <c r="C1968">
        <v>5213</v>
      </c>
      <c r="D1968" t="s">
        <v>1406</v>
      </c>
      <c r="E1968" t="s">
        <v>1405</v>
      </c>
      <c r="F1968" t="s">
        <v>1406</v>
      </c>
      <c r="G1968" t="s">
        <v>1374</v>
      </c>
      <c r="H1968" t="s">
        <v>1375</v>
      </c>
      <c r="I1968" t="str">
        <f t="shared" si="91"/>
        <v>Královéhradecký</v>
      </c>
      <c r="J1968" t="str">
        <f t="shared" si="92"/>
        <v>Královéhradecký</v>
      </c>
      <c r="K1968" t="str">
        <f t="shared" si="93"/>
        <v>Severovýchod</v>
      </c>
    </row>
    <row r="1969" spans="1:11" x14ac:dyDescent="0.25">
      <c r="A1969">
        <v>548669</v>
      </c>
      <c r="B1969" t="s">
        <v>1408</v>
      </c>
      <c r="C1969">
        <v>5202</v>
      </c>
      <c r="D1969" t="s">
        <v>1409</v>
      </c>
      <c r="E1969" t="s">
        <v>1405</v>
      </c>
      <c r="F1969" t="s">
        <v>1406</v>
      </c>
      <c r="G1969" t="s">
        <v>1374</v>
      </c>
      <c r="H1969" t="s">
        <v>1375</v>
      </c>
      <c r="I1969" t="str">
        <f t="shared" si="91"/>
        <v>Královéhradecký</v>
      </c>
      <c r="J1969" t="str">
        <f t="shared" si="92"/>
        <v>Královéhradecký</v>
      </c>
      <c r="K1969" t="str">
        <f t="shared" si="93"/>
        <v>Severovýchod</v>
      </c>
    </row>
    <row r="1970" spans="1:11" x14ac:dyDescent="0.25">
      <c r="A1970">
        <v>548677</v>
      </c>
      <c r="B1970" t="s">
        <v>1410</v>
      </c>
      <c r="C1970">
        <v>5205</v>
      </c>
      <c r="D1970" t="s">
        <v>1377</v>
      </c>
      <c r="E1970" t="s">
        <v>1378</v>
      </c>
      <c r="F1970" t="s">
        <v>1377</v>
      </c>
      <c r="G1970" t="s">
        <v>1374</v>
      </c>
      <c r="H1970" t="s">
        <v>1375</v>
      </c>
      <c r="I1970" t="str">
        <f t="shared" si="91"/>
        <v>Královéhradecký</v>
      </c>
      <c r="J1970" t="str">
        <f t="shared" si="92"/>
        <v>Královéhradecký</v>
      </c>
      <c r="K1970" t="str">
        <f t="shared" si="93"/>
        <v>Severovýchod</v>
      </c>
    </row>
    <row r="1971" spans="1:11" x14ac:dyDescent="0.25">
      <c r="A1971">
        <v>548685</v>
      </c>
      <c r="B1971" t="s">
        <v>1411</v>
      </c>
      <c r="C1971">
        <v>5208</v>
      </c>
      <c r="D1971" t="s">
        <v>1404</v>
      </c>
      <c r="E1971" t="s">
        <v>1405</v>
      </c>
      <c r="F1971" t="s">
        <v>1406</v>
      </c>
      <c r="G1971" t="s">
        <v>1374</v>
      </c>
      <c r="H1971" t="s">
        <v>1375</v>
      </c>
      <c r="I1971" t="str">
        <f t="shared" si="91"/>
        <v>Královéhradecký</v>
      </c>
      <c r="J1971" t="str">
        <f t="shared" si="92"/>
        <v>Královéhradecký</v>
      </c>
      <c r="K1971" t="str">
        <f t="shared" si="93"/>
        <v>Severovýchod</v>
      </c>
    </row>
    <row r="1972" spans="1:11" x14ac:dyDescent="0.25">
      <c r="A1972">
        <v>548693</v>
      </c>
      <c r="B1972" t="s">
        <v>1412</v>
      </c>
      <c r="C1972">
        <v>5208</v>
      </c>
      <c r="D1972" t="s">
        <v>1404</v>
      </c>
      <c r="E1972" t="s">
        <v>1405</v>
      </c>
      <c r="F1972" t="s">
        <v>1406</v>
      </c>
      <c r="G1972" t="s">
        <v>1374</v>
      </c>
      <c r="H1972" t="s">
        <v>1375</v>
      </c>
      <c r="I1972" t="str">
        <f t="shared" si="91"/>
        <v>Královéhradecký</v>
      </c>
      <c r="J1972" t="str">
        <f t="shared" si="92"/>
        <v>Královéhradecký</v>
      </c>
      <c r="K1972" t="str">
        <f t="shared" si="93"/>
        <v>Severovýchod</v>
      </c>
    </row>
    <row r="1973" spans="1:11" x14ac:dyDescent="0.25">
      <c r="A1973">
        <v>548707</v>
      </c>
      <c r="B1973" t="s">
        <v>56</v>
      </c>
      <c r="C1973">
        <v>5208</v>
      </c>
      <c r="D1973" t="s">
        <v>1404</v>
      </c>
      <c r="E1973" t="s">
        <v>1405</v>
      </c>
      <c r="F1973" t="s">
        <v>1406</v>
      </c>
      <c r="G1973" t="s">
        <v>1374</v>
      </c>
      <c r="H1973" t="s">
        <v>1375</v>
      </c>
      <c r="I1973" t="str">
        <f t="shared" si="91"/>
        <v>Královéhradecký</v>
      </c>
      <c r="J1973" t="str">
        <f t="shared" si="92"/>
        <v>Královéhradecký</v>
      </c>
      <c r="K1973" t="str">
        <f t="shared" si="93"/>
        <v>Severovýchod</v>
      </c>
    </row>
    <row r="1974" spans="1:11" x14ac:dyDescent="0.25">
      <c r="A1974">
        <v>548715</v>
      </c>
      <c r="B1974" t="s">
        <v>4771</v>
      </c>
      <c r="C1974">
        <v>6103</v>
      </c>
      <c r="D1974" t="s">
        <v>4712</v>
      </c>
      <c r="E1974" t="s">
        <v>4691</v>
      </c>
      <c r="F1974" t="s">
        <v>4690</v>
      </c>
      <c r="G1974" t="s">
        <v>4687</v>
      </c>
      <c r="H1974" t="s">
        <v>4688</v>
      </c>
      <c r="I1974" t="str">
        <f t="shared" si="91"/>
        <v>Kraj</v>
      </c>
      <c r="J1974" t="str">
        <f t="shared" si="92"/>
        <v>Vysočina</v>
      </c>
      <c r="K1974" t="str">
        <f t="shared" si="93"/>
        <v>Jihovýchod</v>
      </c>
    </row>
    <row r="1975" spans="1:11" x14ac:dyDescent="0.25">
      <c r="A1975">
        <v>548723</v>
      </c>
      <c r="B1975" t="s">
        <v>1413</v>
      </c>
      <c r="C1975">
        <v>5213</v>
      </c>
      <c r="D1975" t="s">
        <v>1406</v>
      </c>
      <c r="E1975" t="s">
        <v>1405</v>
      </c>
      <c r="F1975" t="s">
        <v>1406</v>
      </c>
      <c r="G1975" t="s">
        <v>1374</v>
      </c>
      <c r="H1975" t="s">
        <v>1375</v>
      </c>
      <c r="I1975" t="str">
        <f t="shared" si="91"/>
        <v>Královéhradecký</v>
      </c>
      <c r="J1975" t="str">
        <f t="shared" si="92"/>
        <v>Královéhradecký</v>
      </c>
      <c r="K1975" t="str">
        <f t="shared" si="93"/>
        <v>Severovýchod</v>
      </c>
    </row>
    <row r="1976" spans="1:11" x14ac:dyDescent="0.25">
      <c r="A1976">
        <v>548731</v>
      </c>
      <c r="B1976" t="s">
        <v>4772</v>
      </c>
      <c r="C1976">
        <v>6109</v>
      </c>
      <c r="D1976" t="s">
        <v>4706</v>
      </c>
      <c r="E1976" t="s">
        <v>4691</v>
      </c>
      <c r="F1976" t="s">
        <v>4690</v>
      </c>
      <c r="G1976" t="s">
        <v>4687</v>
      </c>
      <c r="H1976" t="s">
        <v>4688</v>
      </c>
      <c r="I1976" t="str">
        <f t="shared" si="91"/>
        <v>Kraj</v>
      </c>
      <c r="J1976" t="str">
        <f t="shared" si="92"/>
        <v>Vysočina</v>
      </c>
      <c r="K1976" t="str">
        <f t="shared" si="93"/>
        <v>Jihovýchod</v>
      </c>
    </row>
    <row r="1977" spans="1:11" x14ac:dyDescent="0.25">
      <c r="A1977">
        <v>548740</v>
      </c>
      <c r="B1977" t="s">
        <v>4773</v>
      </c>
      <c r="C1977">
        <v>6109</v>
      </c>
      <c r="D1977" t="s">
        <v>4706</v>
      </c>
      <c r="E1977" t="s">
        <v>4691</v>
      </c>
      <c r="F1977" t="s">
        <v>4690</v>
      </c>
      <c r="G1977" t="s">
        <v>4687</v>
      </c>
      <c r="H1977" t="s">
        <v>4688</v>
      </c>
      <c r="I1977" t="str">
        <f t="shared" si="91"/>
        <v>Kraj</v>
      </c>
      <c r="J1977" t="str">
        <f t="shared" si="92"/>
        <v>Vysočina</v>
      </c>
      <c r="K1977" t="str">
        <f t="shared" si="93"/>
        <v>Jihovýchod</v>
      </c>
    </row>
    <row r="1978" spans="1:11" x14ac:dyDescent="0.25">
      <c r="A1978">
        <v>548758</v>
      </c>
      <c r="B1978" t="s">
        <v>1414</v>
      </c>
      <c r="C1978">
        <v>5213</v>
      </c>
      <c r="D1978" t="s">
        <v>1406</v>
      </c>
      <c r="E1978" t="s">
        <v>1405</v>
      </c>
      <c r="F1978" t="s">
        <v>1406</v>
      </c>
      <c r="G1978" t="s">
        <v>1374</v>
      </c>
      <c r="H1978" t="s">
        <v>1375</v>
      </c>
      <c r="I1978" t="str">
        <f t="shared" si="91"/>
        <v>Královéhradecký</v>
      </c>
      <c r="J1978" t="str">
        <f t="shared" si="92"/>
        <v>Královéhradecký</v>
      </c>
      <c r="K1978" t="str">
        <f t="shared" si="93"/>
        <v>Severovýchod</v>
      </c>
    </row>
    <row r="1979" spans="1:11" x14ac:dyDescent="0.25">
      <c r="A1979">
        <v>548766</v>
      </c>
      <c r="B1979" t="s">
        <v>425</v>
      </c>
      <c r="C1979">
        <v>6103</v>
      </c>
      <c r="D1979" t="s">
        <v>4712</v>
      </c>
      <c r="E1979" t="s">
        <v>4691</v>
      </c>
      <c r="F1979" t="s">
        <v>4690</v>
      </c>
      <c r="G1979" t="s">
        <v>4687</v>
      </c>
      <c r="H1979" t="s">
        <v>4688</v>
      </c>
      <c r="I1979" t="str">
        <f t="shared" si="91"/>
        <v>Kraj</v>
      </c>
      <c r="J1979" t="str">
        <f t="shared" si="92"/>
        <v>Vysočina</v>
      </c>
      <c r="K1979" t="str">
        <f t="shared" si="93"/>
        <v>Jihovýchod</v>
      </c>
    </row>
    <row r="1980" spans="1:11" x14ac:dyDescent="0.25">
      <c r="A1980">
        <v>548774</v>
      </c>
      <c r="B1980" t="s">
        <v>4774</v>
      </c>
      <c r="C1980">
        <v>6103</v>
      </c>
      <c r="D1980" t="s">
        <v>4712</v>
      </c>
      <c r="E1980" t="s">
        <v>4691</v>
      </c>
      <c r="F1980" t="s">
        <v>4690</v>
      </c>
      <c r="G1980" t="s">
        <v>4687</v>
      </c>
      <c r="H1980" t="s">
        <v>4688</v>
      </c>
      <c r="I1980" t="str">
        <f t="shared" si="91"/>
        <v>Kraj</v>
      </c>
      <c r="J1980" t="str">
        <f t="shared" si="92"/>
        <v>Vysočina</v>
      </c>
      <c r="K1980" t="str">
        <f t="shared" si="93"/>
        <v>Jihovýchod</v>
      </c>
    </row>
    <row r="1981" spans="1:11" x14ac:dyDescent="0.25">
      <c r="A1981">
        <v>548782</v>
      </c>
      <c r="B1981" t="s">
        <v>1415</v>
      </c>
      <c r="C1981">
        <v>5213</v>
      </c>
      <c r="D1981" t="s">
        <v>1406</v>
      </c>
      <c r="E1981" t="s">
        <v>1405</v>
      </c>
      <c r="F1981" t="s">
        <v>1406</v>
      </c>
      <c r="G1981" t="s">
        <v>1374</v>
      </c>
      <c r="H1981" t="s">
        <v>1375</v>
      </c>
      <c r="I1981" t="str">
        <f t="shared" si="91"/>
        <v>Královéhradecký</v>
      </c>
      <c r="J1981" t="str">
        <f t="shared" si="92"/>
        <v>Královéhradecký</v>
      </c>
      <c r="K1981" t="str">
        <f t="shared" si="93"/>
        <v>Severovýchod</v>
      </c>
    </row>
    <row r="1982" spans="1:11" x14ac:dyDescent="0.25">
      <c r="A1982">
        <v>548791</v>
      </c>
      <c r="B1982" t="s">
        <v>1416</v>
      </c>
      <c r="C1982">
        <v>5202</v>
      </c>
      <c r="D1982" t="s">
        <v>1409</v>
      </c>
      <c r="E1982" t="s">
        <v>1405</v>
      </c>
      <c r="F1982" t="s">
        <v>1406</v>
      </c>
      <c r="G1982" t="s">
        <v>1374</v>
      </c>
      <c r="H1982" t="s">
        <v>1375</v>
      </c>
      <c r="I1982" t="str">
        <f t="shared" si="91"/>
        <v>Královéhradecký</v>
      </c>
      <c r="J1982" t="str">
        <f t="shared" si="92"/>
        <v>Královéhradecký</v>
      </c>
      <c r="K1982" t="str">
        <f t="shared" si="93"/>
        <v>Severovýchod</v>
      </c>
    </row>
    <row r="1983" spans="1:11" x14ac:dyDescent="0.25">
      <c r="A1983">
        <v>548804</v>
      </c>
      <c r="B1983" t="s">
        <v>1417</v>
      </c>
      <c r="C1983">
        <v>5214</v>
      </c>
      <c r="D1983" t="s">
        <v>1385</v>
      </c>
      <c r="E1983" t="s">
        <v>1386</v>
      </c>
      <c r="F1983" t="s">
        <v>1385</v>
      </c>
      <c r="G1983" t="s">
        <v>1374</v>
      </c>
      <c r="H1983" t="s">
        <v>1375</v>
      </c>
      <c r="I1983" t="str">
        <f t="shared" si="91"/>
        <v>Královéhradecký</v>
      </c>
      <c r="J1983" t="str">
        <f t="shared" si="92"/>
        <v>Královéhradecký</v>
      </c>
      <c r="K1983" t="str">
        <f t="shared" si="93"/>
        <v>Severovýchod</v>
      </c>
    </row>
    <row r="1984" spans="1:11" x14ac:dyDescent="0.25">
      <c r="A1984">
        <v>548812</v>
      </c>
      <c r="B1984" t="s">
        <v>1329</v>
      </c>
      <c r="C1984">
        <v>5203</v>
      </c>
      <c r="D1984" t="s">
        <v>1388</v>
      </c>
      <c r="E1984" t="s">
        <v>1386</v>
      </c>
      <c r="F1984" t="s">
        <v>1385</v>
      </c>
      <c r="G1984" t="s">
        <v>1374</v>
      </c>
      <c r="H1984" t="s">
        <v>1375</v>
      </c>
      <c r="I1984" t="str">
        <f t="shared" si="91"/>
        <v>Královéhradecký</v>
      </c>
      <c r="J1984" t="str">
        <f t="shared" si="92"/>
        <v>Královéhradecký</v>
      </c>
      <c r="K1984" t="str">
        <f t="shared" si="93"/>
        <v>Severovýchod</v>
      </c>
    </row>
    <row r="1985" spans="1:11" x14ac:dyDescent="0.25">
      <c r="A1985">
        <v>548821</v>
      </c>
      <c r="B1985" t="s">
        <v>1418</v>
      </c>
      <c r="C1985">
        <v>5203</v>
      </c>
      <c r="D1985" t="s">
        <v>1388</v>
      </c>
      <c r="E1985" t="s">
        <v>1386</v>
      </c>
      <c r="F1985" t="s">
        <v>1385</v>
      </c>
      <c r="G1985" t="s">
        <v>1374</v>
      </c>
      <c r="H1985" t="s">
        <v>1375</v>
      </c>
      <c r="I1985" t="str">
        <f t="shared" si="91"/>
        <v>Královéhradecký</v>
      </c>
      <c r="J1985" t="str">
        <f t="shared" si="92"/>
        <v>Královéhradecký</v>
      </c>
      <c r="K1985" t="str">
        <f t="shared" si="93"/>
        <v>Severovýchod</v>
      </c>
    </row>
    <row r="1986" spans="1:11" x14ac:dyDescent="0.25">
      <c r="A1986">
        <v>548839</v>
      </c>
      <c r="B1986" t="s">
        <v>1419</v>
      </c>
      <c r="C1986">
        <v>5203</v>
      </c>
      <c r="D1986" t="s">
        <v>1388</v>
      </c>
      <c r="E1986" t="s">
        <v>1386</v>
      </c>
      <c r="F1986" t="s">
        <v>1385</v>
      </c>
      <c r="G1986" t="s">
        <v>1374</v>
      </c>
      <c r="H1986" t="s">
        <v>1375</v>
      </c>
      <c r="I1986" t="str">
        <f t="shared" si="91"/>
        <v>Královéhradecký</v>
      </c>
      <c r="J1986" t="str">
        <f t="shared" si="92"/>
        <v>Královéhradecký</v>
      </c>
      <c r="K1986" t="str">
        <f t="shared" si="93"/>
        <v>Severovýchod</v>
      </c>
    </row>
    <row r="1987" spans="1:11" x14ac:dyDescent="0.25">
      <c r="A1987">
        <v>548847</v>
      </c>
      <c r="B1987" t="s">
        <v>1420</v>
      </c>
      <c r="C1987">
        <v>5203</v>
      </c>
      <c r="D1987" t="s">
        <v>1388</v>
      </c>
      <c r="E1987" t="s">
        <v>1386</v>
      </c>
      <c r="F1987" t="s">
        <v>1385</v>
      </c>
      <c r="G1987" t="s">
        <v>1374</v>
      </c>
      <c r="H1987" t="s">
        <v>1375</v>
      </c>
      <c r="I1987" t="str">
        <f t="shared" si="91"/>
        <v>Královéhradecký</v>
      </c>
      <c r="J1987" t="str">
        <f t="shared" si="92"/>
        <v>Královéhradecký</v>
      </c>
      <c r="K1987" t="str">
        <f t="shared" si="93"/>
        <v>Severovýchod</v>
      </c>
    </row>
    <row r="1988" spans="1:11" x14ac:dyDescent="0.25">
      <c r="A1988">
        <v>548855</v>
      </c>
      <c r="B1988" t="s">
        <v>1421</v>
      </c>
      <c r="C1988">
        <v>5204</v>
      </c>
      <c r="D1988" t="s">
        <v>1422</v>
      </c>
      <c r="E1988" t="s">
        <v>1382</v>
      </c>
      <c r="F1988" t="s">
        <v>1381</v>
      </c>
      <c r="G1988" t="s">
        <v>1374</v>
      </c>
      <c r="H1988" t="s">
        <v>1375</v>
      </c>
      <c r="I1988" t="str">
        <f t="shared" ref="I1988:I2051" si="94">LEFT(H1988, FIND(" ", H1988 &amp; " ") - 1)</f>
        <v>Královéhradecký</v>
      </c>
      <c r="J1988" t="str">
        <f t="shared" ref="J1988:J2051" si="95">IF(LEFT(H1988,4)="Kraj", MID(H1988, FIND(" ", H1988)+1, LEN(H1988) - FIND(" ", H1988)), LEFT(H1988, FIND(" ", H1988 &amp; " ") - 1))</f>
        <v>Královéhradecký</v>
      </c>
      <c r="K1988" t="str">
        <f t="shared" ref="K1988:K2051" si="96">_xlfn.XLOOKUP(H1988,$N$33:$N$46,$M$33:$M$46)</f>
        <v>Severovýchod</v>
      </c>
    </row>
    <row r="1989" spans="1:11" x14ac:dyDescent="0.25">
      <c r="A1989">
        <v>548863</v>
      </c>
      <c r="B1989" t="s">
        <v>1423</v>
      </c>
      <c r="C1989">
        <v>5204</v>
      </c>
      <c r="D1989" t="s">
        <v>1422</v>
      </c>
      <c r="E1989" t="s">
        <v>1382</v>
      </c>
      <c r="F1989" t="s">
        <v>1381</v>
      </c>
      <c r="G1989" t="s">
        <v>1374</v>
      </c>
      <c r="H1989" t="s">
        <v>1375</v>
      </c>
      <c r="I1989" t="str">
        <f t="shared" si="94"/>
        <v>Královéhradecký</v>
      </c>
      <c r="J1989" t="str">
        <f t="shared" si="95"/>
        <v>Královéhradecký</v>
      </c>
      <c r="K1989" t="str">
        <f t="shared" si="96"/>
        <v>Severovýchod</v>
      </c>
    </row>
    <row r="1990" spans="1:11" x14ac:dyDescent="0.25">
      <c r="A1990">
        <v>548871</v>
      </c>
      <c r="B1990" t="s">
        <v>1424</v>
      </c>
      <c r="C1990">
        <v>5204</v>
      </c>
      <c r="D1990" t="s">
        <v>1422</v>
      </c>
      <c r="E1990" t="s">
        <v>1382</v>
      </c>
      <c r="F1990" t="s">
        <v>1381</v>
      </c>
      <c r="G1990" t="s">
        <v>1374</v>
      </c>
      <c r="H1990" t="s">
        <v>1375</v>
      </c>
      <c r="I1990" t="str">
        <f t="shared" si="94"/>
        <v>Královéhradecký</v>
      </c>
      <c r="J1990" t="str">
        <f t="shared" si="95"/>
        <v>Královéhradecký</v>
      </c>
      <c r="K1990" t="str">
        <f t="shared" si="96"/>
        <v>Severovýchod</v>
      </c>
    </row>
    <row r="1991" spans="1:11" x14ac:dyDescent="0.25">
      <c r="A1991">
        <v>548880</v>
      </c>
      <c r="B1991" t="s">
        <v>1425</v>
      </c>
      <c r="C1991">
        <v>5204</v>
      </c>
      <c r="D1991" t="s">
        <v>1422</v>
      </c>
      <c r="E1991" t="s">
        <v>1382</v>
      </c>
      <c r="F1991" t="s">
        <v>1381</v>
      </c>
      <c r="G1991" t="s">
        <v>1374</v>
      </c>
      <c r="H1991" t="s">
        <v>1375</v>
      </c>
      <c r="I1991" t="str">
        <f t="shared" si="94"/>
        <v>Královéhradecký</v>
      </c>
      <c r="J1991" t="str">
        <f t="shared" si="95"/>
        <v>Královéhradecký</v>
      </c>
      <c r="K1991" t="str">
        <f t="shared" si="96"/>
        <v>Severovýchod</v>
      </c>
    </row>
    <row r="1992" spans="1:11" x14ac:dyDescent="0.25">
      <c r="A1992">
        <v>548898</v>
      </c>
      <c r="B1992" t="s">
        <v>1426</v>
      </c>
      <c r="C1992">
        <v>5207</v>
      </c>
      <c r="D1992" t="s">
        <v>1381</v>
      </c>
      <c r="E1992" t="s">
        <v>1382</v>
      </c>
      <c r="F1992" t="s">
        <v>1381</v>
      </c>
      <c r="G1992" t="s">
        <v>1374</v>
      </c>
      <c r="H1992" t="s">
        <v>1375</v>
      </c>
      <c r="I1992" t="str">
        <f t="shared" si="94"/>
        <v>Královéhradecký</v>
      </c>
      <c r="J1992" t="str">
        <f t="shared" si="95"/>
        <v>Královéhradecký</v>
      </c>
      <c r="K1992" t="str">
        <f t="shared" si="96"/>
        <v>Severovýchod</v>
      </c>
    </row>
    <row r="1993" spans="1:11" x14ac:dyDescent="0.25">
      <c r="A1993">
        <v>548901</v>
      </c>
      <c r="B1993" t="s">
        <v>1427</v>
      </c>
      <c r="C1993">
        <v>5204</v>
      </c>
      <c r="D1993" t="s">
        <v>1422</v>
      </c>
      <c r="E1993" t="s">
        <v>1382</v>
      </c>
      <c r="F1993" t="s">
        <v>1381</v>
      </c>
      <c r="G1993" t="s">
        <v>1374</v>
      </c>
      <c r="H1993" t="s">
        <v>1375</v>
      </c>
      <c r="I1993" t="str">
        <f t="shared" si="94"/>
        <v>Královéhradecký</v>
      </c>
      <c r="J1993" t="str">
        <f t="shared" si="95"/>
        <v>Královéhradecký</v>
      </c>
      <c r="K1993" t="str">
        <f t="shared" si="96"/>
        <v>Severovýchod</v>
      </c>
    </row>
    <row r="1994" spans="1:11" x14ac:dyDescent="0.25">
      <c r="A1994">
        <v>548910</v>
      </c>
      <c r="B1994" t="s">
        <v>1428</v>
      </c>
      <c r="C1994">
        <v>5207</v>
      </c>
      <c r="D1994" t="s">
        <v>1381</v>
      </c>
      <c r="E1994" t="s">
        <v>1382</v>
      </c>
      <c r="F1994" t="s">
        <v>1381</v>
      </c>
      <c r="G1994" t="s">
        <v>1374</v>
      </c>
      <c r="H1994" t="s">
        <v>1375</v>
      </c>
      <c r="I1994" t="str">
        <f t="shared" si="94"/>
        <v>Královéhradecký</v>
      </c>
      <c r="J1994" t="str">
        <f t="shared" si="95"/>
        <v>Královéhradecký</v>
      </c>
      <c r="K1994" t="str">
        <f t="shared" si="96"/>
        <v>Severovýchod</v>
      </c>
    </row>
    <row r="1995" spans="1:11" x14ac:dyDescent="0.25">
      <c r="A1995">
        <v>548928</v>
      </c>
      <c r="B1995" t="s">
        <v>992</v>
      </c>
      <c r="C1995">
        <v>5207</v>
      </c>
      <c r="D1995" t="s">
        <v>1381</v>
      </c>
      <c r="E1995" t="s">
        <v>1382</v>
      </c>
      <c r="F1995" t="s">
        <v>1381</v>
      </c>
      <c r="G1995" t="s">
        <v>1374</v>
      </c>
      <c r="H1995" t="s">
        <v>1375</v>
      </c>
      <c r="I1995" t="str">
        <f t="shared" si="94"/>
        <v>Královéhradecký</v>
      </c>
      <c r="J1995" t="str">
        <f t="shared" si="95"/>
        <v>Královéhradecký</v>
      </c>
      <c r="K1995" t="str">
        <f t="shared" si="96"/>
        <v>Severovýchod</v>
      </c>
    </row>
    <row r="1996" spans="1:11" x14ac:dyDescent="0.25">
      <c r="A1996">
        <v>548936</v>
      </c>
      <c r="B1996" t="s">
        <v>1025</v>
      </c>
      <c r="C1996">
        <v>6110</v>
      </c>
      <c r="D1996" t="s">
        <v>4690</v>
      </c>
      <c r="E1996" t="s">
        <v>4691</v>
      </c>
      <c r="F1996" t="s">
        <v>4690</v>
      </c>
      <c r="G1996" t="s">
        <v>4687</v>
      </c>
      <c r="H1996" t="s">
        <v>4688</v>
      </c>
      <c r="I1996" t="str">
        <f t="shared" si="94"/>
        <v>Kraj</v>
      </c>
      <c r="J1996" t="str">
        <f t="shared" si="95"/>
        <v>Vysočina</v>
      </c>
      <c r="K1996" t="str">
        <f t="shared" si="96"/>
        <v>Jihovýchod</v>
      </c>
    </row>
    <row r="1997" spans="1:11" x14ac:dyDescent="0.25">
      <c r="A1997">
        <v>548944</v>
      </c>
      <c r="B1997" t="s">
        <v>1429</v>
      </c>
      <c r="C1997">
        <v>5207</v>
      </c>
      <c r="D1997" t="s">
        <v>1381</v>
      </c>
      <c r="E1997" t="s">
        <v>1382</v>
      </c>
      <c r="F1997" t="s">
        <v>1381</v>
      </c>
      <c r="G1997" t="s">
        <v>1374</v>
      </c>
      <c r="H1997" t="s">
        <v>1375</v>
      </c>
      <c r="I1997" t="str">
        <f t="shared" si="94"/>
        <v>Královéhradecký</v>
      </c>
      <c r="J1997" t="str">
        <f t="shared" si="95"/>
        <v>Královéhradecký</v>
      </c>
      <c r="K1997" t="str">
        <f t="shared" si="96"/>
        <v>Severovýchod</v>
      </c>
    </row>
    <row r="1998" spans="1:11" x14ac:dyDescent="0.25">
      <c r="A1998">
        <v>548952</v>
      </c>
      <c r="B1998" t="s">
        <v>1430</v>
      </c>
      <c r="C1998">
        <v>5207</v>
      </c>
      <c r="D1998" t="s">
        <v>1381</v>
      </c>
      <c r="E1998" t="s">
        <v>1382</v>
      </c>
      <c r="F1998" t="s">
        <v>1381</v>
      </c>
      <c r="G1998" t="s">
        <v>1374</v>
      </c>
      <c r="H1998" t="s">
        <v>1375</v>
      </c>
      <c r="I1998" t="str">
        <f t="shared" si="94"/>
        <v>Královéhradecký</v>
      </c>
      <c r="J1998" t="str">
        <f t="shared" si="95"/>
        <v>Královéhradecký</v>
      </c>
      <c r="K1998" t="str">
        <f t="shared" si="96"/>
        <v>Severovýchod</v>
      </c>
    </row>
    <row r="1999" spans="1:11" x14ac:dyDescent="0.25">
      <c r="A1999">
        <v>548961</v>
      </c>
      <c r="B1999" t="s">
        <v>1431</v>
      </c>
      <c r="C1999">
        <v>5207</v>
      </c>
      <c r="D1999" t="s">
        <v>1381</v>
      </c>
      <c r="E1999" t="s">
        <v>1382</v>
      </c>
      <c r="F1999" t="s">
        <v>1381</v>
      </c>
      <c r="G1999" t="s">
        <v>1374</v>
      </c>
      <c r="H1999" t="s">
        <v>1375</v>
      </c>
      <c r="I1999" t="str">
        <f t="shared" si="94"/>
        <v>Královéhradecký</v>
      </c>
      <c r="J1999" t="str">
        <f t="shared" si="95"/>
        <v>Královéhradecký</v>
      </c>
      <c r="K1999" t="str">
        <f t="shared" si="96"/>
        <v>Severovýchod</v>
      </c>
    </row>
    <row r="2000" spans="1:11" x14ac:dyDescent="0.25">
      <c r="A2000">
        <v>548979</v>
      </c>
      <c r="B2000" t="s">
        <v>172</v>
      </c>
      <c r="C2000">
        <v>5204</v>
      </c>
      <c r="D2000" t="s">
        <v>1422</v>
      </c>
      <c r="E2000" t="s">
        <v>1382</v>
      </c>
      <c r="F2000" t="s">
        <v>1381</v>
      </c>
      <c r="G2000" t="s">
        <v>1374</v>
      </c>
      <c r="H2000" t="s">
        <v>1375</v>
      </c>
      <c r="I2000" t="str">
        <f t="shared" si="94"/>
        <v>Královéhradecký</v>
      </c>
      <c r="J2000" t="str">
        <f t="shared" si="95"/>
        <v>Královéhradecký</v>
      </c>
      <c r="K2000" t="str">
        <f t="shared" si="96"/>
        <v>Severovýchod</v>
      </c>
    </row>
    <row r="2001" spans="1:11" x14ac:dyDescent="0.25">
      <c r="A2001">
        <v>548987</v>
      </c>
      <c r="B2001" t="s">
        <v>4775</v>
      </c>
      <c r="C2001">
        <v>6110</v>
      </c>
      <c r="D2001" t="s">
        <v>4690</v>
      </c>
      <c r="E2001" t="s">
        <v>4691</v>
      </c>
      <c r="F2001" t="s">
        <v>4690</v>
      </c>
      <c r="G2001" t="s">
        <v>4687</v>
      </c>
      <c r="H2001" t="s">
        <v>4688</v>
      </c>
      <c r="I2001" t="str">
        <f t="shared" si="94"/>
        <v>Kraj</v>
      </c>
      <c r="J2001" t="str">
        <f t="shared" si="95"/>
        <v>Vysočina</v>
      </c>
      <c r="K2001" t="str">
        <f t="shared" si="96"/>
        <v>Jihovýchod</v>
      </c>
    </row>
    <row r="2002" spans="1:11" x14ac:dyDescent="0.25">
      <c r="A2002">
        <v>548995</v>
      </c>
      <c r="B2002" t="s">
        <v>1432</v>
      </c>
      <c r="C2002">
        <v>5204</v>
      </c>
      <c r="D2002" t="s">
        <v>1422</v>
      </c>
      <c r="E2002" t="s">
        <v>1382</v>
      </c>
      <c r="F2002" t="s">
        <v>1381</v>
      </c>
      <c r="G2002" t="s">
        <v>1374</v>
      </c>
      <c r="H2002" t="s">
        <v>1375</v>
      </c>
      <c r="I2002" t="str">
        <f t="shared" si="94"/>
        <v>Královéhradecký</v>
      </c>
      <c r="J2002" t="str">
        <f t="shared" si="95"/>
        <v>Královéhradecký</v>
      </c>
      <c r="K2002" t="str">
        <f t="shared" si="96"/>
        <v>Severovýchod</v>
      </c>
    </row>
    <row r="2003" spans="1:11" x14ac:dyDescent="0.25">
      <c r="A2003">
        <v>549002</v>
      </c>
      <c r="B2003" t="s">
        <v>4776</v>
      </c>
      <c r="C2003">
        <v>6110</v>
      </c>
      <c r="D2003" t="s">
        <v>4690</v>
      </c>
      <c r="E2003" t="s">
        <v>4691</v>
      </c>
      <c r="F2003" t="s">
        <v>4690</v>
      </c>
      <c r="G2003" t="s">
        <v>4687</v>
      </c>
      <c r="H2003" t="s">
        <v>4688</v>
      </c>
      <c r="I2003" t="str">
        <f t="shared" si="94"/>
        <v>Kraj</v>
      </c>
      <c r="J2003" t="str">
        <f t="shared" si="95"/>
        <v>Vysočina</v>
      </c>
      <c r="K2003" t="str">
        <f t="shared" si="96"/>
        <v>Jihovýchod</v>
      </c>
    </row>
    <row r="2004" spans="1:11" x14ac:dyDescent="0.25">
      <c r="A2004">
        <v>549011</v>
      </c>
      <c r="B2004" t="s">
        <v>4777</v>
      </c>
      <c r="C2004">
        <v>6109</v>
      </c>
      <c r="D2004" t="s">
        <v>4706</v>
      </c>
      <c r="E2004" t="s">
        <v>4691</v>
      </c>
      <c r="F2004" t="s">
        <v>4690</v>
      </c>
      <c r="G2004" t="s">
        <v>4687</v>
      </c>
      <c r="H2004" t="s">
        <v>4688</v>
      </c>
      <c r="I2004" t="str">
        <f t="shared" si="94"/>
        <v>Kraj</v>
      </c>
      <c r="J2004" t="str">
        <f t="shared" si="95"/>
        <v>Vysočina</v>
      </c>
      <c r="K2004" t="str">
        <f t="shared" si="96"/>
        <v>Jihovýchod</v>
      </c>
    </row>
    <row r="2005" spans="1:11" x14ac:dyDescent="0.25">
      <c r="A2005">
        <v>549029</v>
      </c>
      <c r="B2005" t="s">
        <v>1433</v>
      </c>
      <c r="C2005">
        <v>5204</v>
      </c>
      <c r="D2005" t="s">
        <v>1422</v>
      </c>
      <c r="E2005" t="s">
        <v>1382</v>
      </c>
      <c r="F2005" t="s">
        <v>1381</v>
      </c>
      <c r="G2005" t="s">
        <v>1374</v>
      </c>
      <c r="H2005" t="s">
        <v>1375</v>
      </c>
      <c r="I2005" t="str">
        <f t="shared" si="94"/>
        <v>Královéhradecký</v>
      </c>
      <c r="J2005" t="str">
        <f t="shared" si="95"/>
        <v>Královéhradecký</v>
      </c>
      <c r="K2005" t="str">
        <f t="shared" si="96"/>
        <v>Severovýchod</v>
      </c>
    </row>
    <row r="2006" spans="1:11" x14ac:dyDescent="0.25">
      <c r="A2006">
        <v>549037</v>
      </c>
      <c r="B2006" t="s">
        <v>1434</v>
      </c>
      <c r="C2006">
        <v>5207</v>
      </c>
      <c r="D2006" t="s">
        <v>1381</v>
      </c>
      <c r="E2006" t="s">
        <v>1382</v>
      </c>
      <c r="F2006" t="s">
        <v>1381</v>
      </c>
      <c r="G2006" t="s">
        <v>1374</v>
      </c>
      <c r="H2006" t="s">
        <v>1375</v>
      </c>
      <c r="I2006" t="str">
        <f t="shared" si="94"/>
        <v>Královéhradecký</v>
      </c>
      <c r="J2006" t="str">
        <f t="shared" si="95"/>
        <v>Královéhradecký</v>
      </c>
      <c r="K2006" t="str">
        <f t="shared" si="96"/>
        <v>Severovýchod</v>
      </c>
    </row>
    <row r="2007" spans="1:11" x14ac:dyDescent="0.25">
      <c r="A2007">
        <v>549045</v>
      </c>
      <c r="B2007" t="s">
        <v>4778</v>
      </c>
      <c r="C2007">
        <v>6110</v>
      </c>
      <c r="D2007" t="s">
        <v>4690</v>
      </c>
      <c r="E2007" t="s">
        <v>4691</v>
      </c>
      <c r="F2007" t="s">
        <v>4690</v>
      </c>
      <c r="G2007" t="s">
        <v>4687</v>
      </c>
      <c r="H2007" t="s">
        <v>4688</v>
      </c>
      <c r="I2007" t="str">
        <f t="shared" si="94"/>
        <v>Kraj</v>
      </c>
      <c r="J2007" t="str">
        <f t="shared" si="95"/>
        <v>Vysočina</v>
      </c>
      <c r="K2007" t="str">
        <f t="shared" si="96"/>
        <v>Jihovýchod</v>
      </c>
    </row>
    <row r="2008" spans="1:11" x14ac:dyDescent="0.25">
      <c r="A2008">
        <v>549053</v>
      </c>
      <c r="B2008" t="s">
        <v>1990</v>
      </c>
      <c r="C2008">
        <v>6110</v>
      </c>
      <c r="D2008" t="s">
        <v>4690</v>
      </c>
      <c r="E2008" t="s">
        <v>4691</v>
      </c>
      <c r="F2008" t="s">
        <v>4690</v>
      </c>
      <c r="G2008" t="s">
        <v>4687</v>
      </c>
      <c r="H2008" t="s">
        <v>4688</v>
      </c>
      <c r="I2008" t="str">
        <f t="shared" si="94"/>
        <v>Kraj</v>
      </c>
      <c r="J2008" t="str">
        <f t="shared" si="95"/>
        <v>Vysočina</v>
      </c>
      <c r="K2008" t="str">
        <f t="shared" si="96"/>
        <v>Jihovýchod</v>
      </c>
    </row>
    <row r="2009" spans="1:11" x14ac:dyDescent="0.25">
      <c r="A2009">
        <v>549061</v>
      </c>
      <c r="B2009" t="s">
        <v>4779</v>
      </c>
      <c r="C2009">
        <v>6109</v>
      </c>
      <c r="D2009" t="s">
        <v>4706</v>
      </c>
      <c r="E2009" t="s">
        <v>4691</v>
      </c>
      <c r="F2009" t="s">
        <v>4690</v>
      </c>
      <c r="G2009" t="s">
        <v>4687</v>
      </c>
      <c r="H2009" t="s">
        <v>4688</v>
      </c>
      <c r="I2009" t="str">
        <f t="shared" si="94"/>
        <v>Kraj</v>
      </c>
      <c r="J2009" t="str">
        <f t="shared" si="95"/>
        <v>Vysočina</v>
      </c>
      <c r="K2009" t="str">
        <f t="shared" si="96"/>
        <v>Jihovýchod</v>
      </c>
    </row>
    <row r="2010" spans="1:11" x14ac:dyDescent="0.25">
      <c r="A2010">
        <v>549070</v>
      </c>
      <c r="B2010" t="s">
        <v>22</v>
      </c>
      <c r="C2010">
        <v>5207</v>
      </c>
      <c r="D2010" t="s">
        <v>1381</v>
      </c>
      <c r="E2010" t="s">
        <v>1382</v>
      </c>
      <c r="F2010" t="s">
        <v>1381</v>
      </c>
      <c r="G2010" t="s">
        <v>1374</v>
      </c>
      <c r="H2010" t="s">
        <v>1375</v>
      </c>
      <c r="I2010" t="str">
        <f t="shared" si="94"/>
        <v>Královéhradecký</v>
      </c>
      <c r="J2010" t="str">
        <f t="shared" si="95"/>
        <v>Královéhradecký</v>
      </c>
      <c r="K2010" t="str">
        <f t="shared" si="96"/>
        <v>Severovýchod</v>
      </c>
    </row>
    <row r="2011" spans="1:11" x14ac:dyDescent="0.25">
      <c r="A2011">
        <v>549088</v>
      </c>
      <c r="B2011" t="s">
        <v>1435</v>
      </c>
      <c r="C2011">
        <v>5207</v>
      </c>
      <c r="D2011" t="s">
        <v>1381</v>
      </c>
      <c r="E2011" t="s">
        <v>1382</v>
      </c>
      <c r="F2011" t="s">
        <v>1381</v>
      </c>
      <c r="G2011" t="s">
        <v>1374</v>
      </c>
      <c r="H2011" t="s">
        <v>1375</v>
      </c>
      <c r="I2011" t="str">
        <f t="shared" si="94"/>
        <v>Královéhradecký</v>
      </c>
      <c r="J2011" t="str">
        <f t="shared" si="95"/>
        <v>Královéhradecký</v>
      </c>
      <c r="K2011" t="str">
        <f t="shared" si="96"/>
        <v>Severovýchod</v>
      </c>
    </row>
    <row r="2012" spans="1:11" x14ac:dyDescent="0.25">
      <c r="A2012">
        <v>549096</v>
      </c>
      <c r="B2012" t="s">
        <v>1436</v>
      </c>
      <c r="C2012">
        <v>5207</v>
      </c>
      <c r="D2012" t="s">
        <v>1381</v>
      </c>
      <c r="E2012" t="s">
        <v>1382</v>
      </c>
      <c r="F2012" t="s">
        <v>1381</v>
      </c>
      <c r="G2012" t="s">
        <v>1374</v>
      </c>
      <c r="H2012" t="s">
        <v>1375</v>
      </c>
      <c r="I2012" t="str">
        <f t="shared" si="94"/>
        <v>Královéhradecký</v>
      </c>
      <c r="J2012" t="str">
        <f t="shared" si="95"/>
        <v>Královéhradecký</v>
      </c>
      <c r="K2012" t="str">
        <f t="shared" si="96"/>
        <v>Severovýchod</v>
      </c>
    </row>
    <row r="2013" spans="1:11" x14ac:dyDescent="0.25">
      <c r="A2013">
        <v>549100</v>
      </c>
      <c r="B2013" t="s">
        <v>1437</v>
      </c>
      <c r="C2013">
        <v>5207</v>
      </c>
      <c r="D2013" t="s">
        <v>1381</v>
      </c>
      <c r="E2013" t="s">
        <v>1382</v>
      </c>
      <c r="F2013" t="s">
        <v>1381</v>
      </c>
      <c r="G2013" t="s">
        <v>1374</v>
      </c>
      <c r="H2013" t="s">
        <v>1375</v>
      </c>
      <c r="I2013" t="str">
        <f t="shared" si="94"/>
        <v>Královéhradecký</v>
      </c>
      <c r="J2013" t="str">
        <f t="shared" si="95"/>
        <v>Královéhradecký</v>
      </c>
      <c r="K2013" t="str">
        <f t="shared" si="96"/>
        <v>Severovýchod</v>
      </c>
    </row>
    <row r="2014" spans="1:11" x14ac:dyDescent="0.25">
      <c r="A2014">
        <v>549118</v>
      </c>
      <c r="B2014" t="s">
        <v>1438</v>
      </c>
      <c r="C2014">
        <v>5207</v>
      </c>
      <c r="D2014" t="s">
        <v>1381</v>
      </c>
      <c r="E2014" t="s">
        <v>1382</v>
      </c>
      <c r="F2014" t="s">
        <v>1381</v>
      </c>
      <c r="G2014" t="s">
        <v>1374</v>
      </c>
      <c r="H2014" t="s">
        <v>1375</v>
      </c>
      <c r="I2014" t="str">
        <f t="shared" si="94"/>
        <v>Královéhradecký</v>
      </c>
      <c r="J2014" t="str">
        <f t="shared" si="95"/>
        <v>Královéhradecký</v>
      </c>
      <c r="K2014" t="str">
        <f t="shared" si="96"/>
        <v>Severovýchod</v>
      </c>
    </row>
    <row r="2015" spans="1:11" x14ac:dyDescent="0.25">
      <c r="A2015">
        <v>549126</v>
      </c>
      <c r="B2015" t="s">
        <v>4780</v>
      </c>
      <c r="C2015">
        <v>6103</v>
      </c>
      <c r="D2015" t="s">
        <v>4712</v>
      </c>
      <c r="E2015" t="s">
        <v>4691</v>
      </c>
      <c r="F2015" t="s">
        <v>4690</v>
      </c>
      <c r="G2015" t="s">
        <v>4687</v>
      </c>
      <c r="H2015" t="s">
        <v>4688</v>
      </c>
      <c r="I2015" t="str">
        <f t="shared" si="94"/>
        <v>Kraj</v>
      </c>
      <c r="J2015" t="str">
        <f t="shared" si="95"/>
        <v>Vysočina</v>
      </c>
      <c r="K2015" t="str">
        <f t="shared" si="96"/>
        <v>Jihovýchod</v>
      </c>
    </row>
    <row r="2016" spans="1:11" x14ac:dyDescent="0.25">
      <c r="A2016">
        <v>549134</v>
      </c>
      <c r="B2016" t="s">
        <v>4781</v>
      </c>
      <c r="C2016">
        <v>6109</v>
      </c>
      <c r="D2016" t="s">
        <v>4706</v>
      </c>
      <c r="E2016" t="s">
        <v>4691</v>
      </c>
      <c r="F2016" t="s">
        <v>4690</v>
      </c>
      <c r="G2016" t="s">
        <v>4687</v>
      </c>
      <c r="H2016" t="s">
        <v>4688</v>
      </c>
      <c r="I2016" t="str">
        <f t="shared" si="94"/>
        <v>Kraj</v>
      </c>
      <c r="J2016" t="str">
        <f t="shared" si="95"/>
        <v>Vysočina</v>
      </c>
      <c r="K2016" t="str">
        <f t="shared" si="96"/>
        <v>Jihovýchod</v>
      </c>
    </row>
    <row r="2017" spans="1:11" x14ac:dyDescent="0.25">
      <c r="A2017">
        <v>549142</v>
      </c>
      <c r="B2017" t="s">
        <v>4782</v>
      </c>
      <c r="C2017">
        <v>6110</v>
      </c>
      <c r="D2017" t="s">
        <v>4690</v>
      </c>
      <c r="E2017" t="s">
        <v>4691</v>
      </c>
      <c r="F2017" t="s">
        <v>4690</v>
      </c>
      <c r="G2017" t="s">
        <v>4687</v>
      </c>
      <c r="H2017" t="s">
        <v>4688</v>
      </c>
      <c r="I2017" t="str">
        <f t="shared" si="94"/>
        <v>Kraj</v>
      </c>
      <c r="J2017" t="str">
        <f t="shared" si="95"/>
        <v>Vysočina</v>
      </c>
      <c r="K2017" t="str">
        <f t="shared" si="96"/>
        <v>Jihovýchod</v>
      </c>
    </row>
    <row r="2018" spans="1:11" x14ac:dyDescent="0.25">
      <c r="A2018">
        <v>549151</v>
      </c>
      <c r="B2018" t="s">
        <v>1439</v>
      </c>
      <c r="C2018">
        <v>5207</v>
      </c>
      <c r="D2018" t="s">
        <v>1381</v>
      </c>
      <c r="E2018" t="s">
        <v>1382</v>
      </c>
      <c r="F2018" t="s">
        <v>1381</v>
      </c>
      <c r="G2018" t="s">
        <v>1374</v>
      </c>
      <c r="H2018" t="s">
        <v>1375</v>
      </c>
      <c r="I2018" t="str">
        <f t="shared" si="94"/>
        <v>Královéhradecký</v>
      </c>
      <c r="J2018" t="str">
        <f t="shared" si="95"/>
        <v>Královéhradecký</v>
      </c>
      <c r="K2018" t="str">
        <f t="shared" si="96"/>
        <v>Severovýchod</v>
      </c>
    </row>
    <row r="2019" spans="1:11" x14ac:dyDescent="0.25">
      <c r="A2019">
        <v>549169</v>
      </c>
      <c r="B2019" t="s">
        <v>1440</v>
      </c>
      <c r="C2019">
        <v>5207</v>
      </c>
      <c r="D2019" t="s">
        <v>1381</v>
      </c>
      <c r="E2019" t="s">
        <v>1382</v>
      </c>
      <c r="F2019" t="s">
        <v>1381</v>
      </c>
      <c r="G2019" t="s">
        <v>1374</v>
      </c>
      <c r="H2019" t="s">
        <v>1375</v>
      </c>
      <c r="I2019" t="str">
        <f t="shared" si="94"/>
        <v>Královéhradecký</v>
      </c>
      <c r="J2019" t="str">
        <f t="shared" si="95"/>
        <v>Královéhradecký</v>
      </c>
      <c r="K2019" t="str">
        <f t="shared" si="96"/>
        <v>Severovýchod</v>
      </c>
    </row>
    <row r="2020" spans="1:11" x14ac:dyDescent="0.25">
      <c r="A2020">
        <v>549177</v>
      </c>
      <c r="B2020" t="s">
        <v>4783</v>
      </c>
      <c r="C2020">
        <v>6110</v>
      </c>
      <c r="D2020" t="s">
        <v>4690</v>
      </c>
      <c r="E2020" t="s">
        <v>4691</v>
      </c>
      <c r="F2020" t="s">
        <v>4690</v>
      </c>
      <c r="G2020" t="s">
        <v>4687</v>
      </c>
      <c r="H2020" t="s">
        <v>4688</v>
      </c>
      <c r="I2020" t="str">
        <f t="shared" si="94"/>
        <v>Kraj</v>
      </c>
      <c r="J2020" t="str">
        <f t="shared" si="95"/>
        <v>Vysočina</v>
      </c>
      <c r="K2020" t="str">
        <f t="shared" si="96"/>
        <v>Jihovýchod</v>
      </c>
    </row>
    <row r="2021" spans="1:11" x14ac:dyDescent="0.25">
      <c r="A2021">
        <v>549185</v>
      </c>
      <c r="B2021" t="s">
        <v>1441</v>
      </c>
      <c r="C2021">
        <v>5207</v>
      </c>
      <c r="D2021" t="s">
        <v>1381</v>
      </c>
      <c r="E2021" t="s">
        <v>1382</v>
      </c>
      <c r="F2021" t="s">
        <v>1381</v>
      </c>
      <c r="G2021" t="s">
        <v>1374</v>
      </c>
      <c r="H2021" t="s">
        <v>1375</v>
      </c>
      <c r="I2021" t="str">
        <f t="shared" si="94"/>
        <v>Královéhradecký</v>
      </c>
      <c r="J2021" t="str">
        <f t="shared" si="95"/>
        <v>Královéhradecký</v>
      </c>
      <c r="K2021" t="str">
        <f t="shared" si="96"/>
        <v>Severovýchod</v>
      </c>
    </row>
    <row r="2022" spans="1:11" x14ac:dyDescent="0.25">
      <c r="A2022">
        <v>549193</v>
      </c>
      <c r="B2022" t="s">
        <v>1442</v>
      </c>
      <c r="C2022">
        <v>5207</v>
      </c>
      <c r="D2022" t="s">
        <v>1381</v>
      </c>
      <c r="E2022" t="s">
        <v>1382</v>
      </c>
      <c r="F2022" t="s">
        <v>1381</v>
      </c>
      <c r="G2022" t="s">
        <v>1374</v>
      </c>
      <c r="H2022" t="s">
        <v>1375</v>
      </c>
      <c r="I2022" t="str">
        <f t="shared" si="94"/>
        <v>Královéhradecký</v>
      </c>
      <c r="J2022" t="str">
        <f t="shared" si="95"/>
        <v>Královéhradecký</v>
      </c>
      <c r="K2022" t="str">
        <f t="shared" si="96"/>
        <v>Severovýchod</v>
      </c>
    </row>
    <row r="2023" spans="1:11" x14ac:dyDescent="0.25">
      <c r="A2023">
        <v>549207</v>
      </c>
      <c r="B2023" t="s">
        <v>1443</v>
      </c>
      <c r="C2023">
        <v>5204</v>
      </c>
      <c r="D2023" t="s">
        <v>1422</v>
      </c>
      <c r="E2023" t="s">
        <v>1382</v>
      </c>
      <c r="F2023" t="s">
        <v>1381</v>
      </c>
      <c r="G2023" t="s">
        <v>1374</v>
      </c>
      <c r="H2023" t="s">
        <v>1375</v>
      </c>
      <c r="I2023" t="str">
        <f t="shared" si="94"/>
        <v>Královéhradecký</v>
      </c>
      <c r="J2023" t="str">
        <f t="shared" si="95"/>
        <v>Královéhradecký</v>
      </c>
      <c r="K2023" t="str">
        <f t="shared" si="96"/>
        <v>Severovýchod</v>
      </c>
    </row>
    <row r="2024" spans="1:11" x14ac:dyDescent="0.25">
      <c r="A2024">
        <v>549215</v>
      </c>
      <c r="B2024" t="s">
        <v>4784</v>
      </c>
      <c r="C2024">
        <v>6103</v>
      </c>
      <c r="D2024" t="s">
        <v>4712</v>
      </c>
      <c r="E2024" t="s">
        <v>4691</v>
      </c>
      <c r="F2024" t="s">
        <v>4690</v>
      </c>
      <c r="G2024" t="s">
        <v>4687</v>
      </c>
      <c r="H2024" t="s">
        <v>4688</v>
      </c>
      <c r="I2024" t="str">
        <f t="shared" si="94"/>
        <v>Kraj</v>
      </c>
      <c r="J2024" t="str">
        <f t="shared" si="95"/>
        <v>Vysočina</v>
      </c>
      <c r="K2024" t="str">
        <f t="shared" si="96"/>
        <v>Jihovýchod</v>
      </c>
    </row>
    <row r="2025" spans="1:11" x14ac:dyDescent="0.25">
      <c r="A2025">
        <v>549223</v>
      </c>
      <c r="B2025" t="s">
        <v>1444</v>
      </c>
      <c r="C2025">
        <v>5207</v>
      </c>
      <c r="D2025" t="s">
        <v>1381</v>
      </c>
      <c r="E2025" t="s">
        <v>1382</v>
      </c>
      <c r="F2025" t="s">
        <v>1381</v>
      </c>
      <c r="G2025" t="s">
        <v>1374</v>
      </c>
      <c r="H2025" t="s">
        <v>1375</v>
      </c>
      <c r="I2025" t="str">
        <f t="shared" si="94"/>
        <v>Královéhradecký</v>
      </c>
      <c r="J2025" t="str">
        <f t="shared" si="95"/>
        <v>Královéhradecký</v>
      </c>
      <c r="K2025" t="str">
        <f t="shared" si="96"/>
        <v>Severovýchod</v>
      </c>
    </row>
    <row r="2026" spans="1:11" x14ac:dyDescent="0.25">
      <c r="A2026">
        <v>549231</v>
      </c>
      <c r="B2026" t="s">
        <v>4785</v>
      </c>
      <c r="C2026">
        <v>6110</v>
      </c>
      <c r="D2026" t="s">
        <v>4690</v>
      </c>
      <c r="E2026" t="s">
        <v>4691</v>
      </c>
      <c r="F2026" t="s">
        <v>4690</v>
      </c>
      <c r="G2026" t="s">
        <v>4687</v>
      </c>
      <c r="H2026" t="s">
        <v>4688</v>
      </c>
      <c r="I2026" t="str">
        <f t="shared" si="94"/>
        <v>Kraj</v>
      </c>
      <c r="J2026" t="str">
        <f t="shared" si="95"/>
        <v>Vysočina</v>
      </c>
      <c r="K2026" t="str">
        <f t="shared" si="96"/>
        <v>Jihovýchod</v>
      </c>
    </row>
    <row r="2027" spans="1:11" x14ac:dyDescent="0.25">
      <c r="A2027">
        <v>549240</v>
      </c>
      <c r="B2027" t="s">
        <v>36</v>
      </c>
      <c r="C2027">
        <v>3108</v>
      </c>
      <c r="D2027" t="s">
        <v>36</v>
      </c>
      <c r="E2027" t="s">
        <v>37</v>
      </c>
      <c r="F2027" t="s">
        <v>36</v>
      </c>
      <c r="G2027" t="s">
        <v>11</v>
      </c>
      <c r="H2027" t="s">
        <v>12</v>
      </c>
      <c r="I2027" t="str">
        <f t="shared" si="94"/>
        <v>Jihočeský</v>
      </c>
      <c r="J2027" t="str">
        <f t="shared" si="95"/>
        <v>Jihočeský</v>
      </c>
      <c r="K2027" t="str">
        <f t="shared" si="96"/>
        <v>Jihozápad</v>
      </c>
    </row>
    <row r="2028" spans="1:11" x14ac:dyDescent="0.25">
      <c r="A2028">
        <v>549258</v>
      </c>
      <c r="B2028" t="s">
        <v>301</v>
      </c>
      <c r="C2028">
        <v>3108</v>
      </c>
      <c r="D2028" t="s">
        <v>36</v>
      </c>
      <c r="E2028" t="s">
        <v>37</v>
      </c>
      <c r="F2028" t="s">
        <v>36</v>
      </c>
      <c r="G2028" t="s">
        <v>11</v>
      </c>
      <c r="H2028" t="s">
        <v>12</v>
      </c>
      <c r="I2028" t="str">
        <f t="shared" si="94"/>
        <v>Jihočeský</v>
      </c>
      <c r="J2028" t="str">
        <f t="shared" si="95"/>
        <v>Jihočeský</v>
      </c>
      <c r="K2028" t="str">
        <f t="shared" si="96"/>
        <v>Jihozápad</v>
      </c>
    </row>
    <row r="2029" spans="1:11" x14ac:dyDescent="0.25">
      <c r="A2029">
        <v>549266</v>
      </c>
      <c r="B2029" t="s">
        <v>302</v>
      </c>
      <c r="C2029">
        <v>3107</v>
      </c>
      <c r="D2029" t="s">
        <v>39</v>
      </c>
      <c r="E2029" t="s">
        <v>37</v>
      </c>
      <c r="F2029" t="s">
        <v>36</v>
      </c>
      <c r="G2029" t="s">
        <v>11</v>
      </c>
      <c r="H2029" t="s">
        <v>12</v>
      </c>
      <c r="I2029" t="str">
        <f t="shared" si="94"/>
        <v>Jihočeský</v>
      </c>
      <c r="J2029" t="str">
        <f t="shared" si="95"/>
        <v>Jihočeský</v>
      </c>
      <c r="K2029" t="str">
        <f t="shared" si="96"/>
        <v>Jihozápad</v>
      </c>
    </row>
    <row r="2030" spans="1:11" x14ac:dyDescent="0.25">
      <c r="A2030">
        <v>549274</v>
      </c>
      <c r="B2030" t="s">
        <v>1445</v>
      </c>
      <c r="C2030">
        <v>5204</v>
      </c>
      <c r="D2030" t="s">
        <v>1422</v>
      </c>
      <c r="E2030" t="s">
        <v>1382</v>
      </c>
      <c r="F2030" t="s">
        <v>1381</v>
      </c>
      <c r="G2030" t="s">
        <v>1374</v>
      </c>
      <c r="H2030" t="s">
        <v>1375</v>
      </c>
      <c r="I2030" t="str">
        <f t="shared" si="94"/>
        <v>Královéhradecký</v>
      </c>
      <c r="J2030" t="str">
        <f t="shared" si="95"/>
        <v>Královéhradecký</v>
      </c>
      <c r="K2030" t="str">
        <f t="shared" si="96"/>
        <v>Severovýchod</v>
      </c>
    </row>
    <row r="2031" spans="1:11" x14ac:dyDescent="0.25">
      <c r="A2031">
        <v>549282</v>
      </c>
      <c r="B2031" t="s">
        <v>1446</v>
      </c>
      <c r="C2031">
        <v>5207</v>
      </c>
      <c r="D2031" t="s">
        <v>1381</v>
      </c>
      <c r="E2031" t="s">
        <v>1382</v>
      </c>
      <c r="F2031" t="s">
        <v>1381</v>
      </c>
      <c r="G2031" t="s">
        <v>1374</v>
      </c>
      <c r="H2031" t="s">
        <v>1375</v>
      </c>
      <c r="I2031" t="str">
        <f t="shared" si="94"/>
        <v>Královéhradecký</v>
      </c>
      <c r="J2031" t="str">
        <f t="shared" si="95"/>
        <v>Královéhradecký</v>
      </c>
      <c r="K2031" t="str">
        <f t="shared" si="96"/>
        <v>Severovýchod</v>
      </c>
    </row>
    <row r="2032" spans="1:11" x14ac:dyDescent="0.25">
      <c r="A2032">
        <v>549291</v>
      </c>
      <c r="B2032" t="s">
        <v>303</v>
      </c>
      <c r="C2032">
        <v>3107</v>
      </c>
      <c r="D2032" t="s">
        <v>39</v>
      </c>
      <c r="E2032" t="s">
        <v>37</v>
      </c>
      <c r="F2032" t="s">
        <v>36</v>
      </c>
      <c r="G2032" t="s">
        <v>11</v>
      </c>
      <c r="H2032" t="s">
        <v>12</v>
      </c>
      <c r="I2032" t="str">
        <f t="shared" si="94"/>
        <v>Jihočeský</v>
      </c>
      <c r="J2032" t="str">
        <f t="shared" si="95"/>
        <v>Jihočeský</v>
      </c>
      <c r="K2032" t="str">
        <f t="shared" si="96"/>
        <v>Jihozápad</v>
      </c>
    </row>
    <row r="2033" spans="1:11" x14ac:dyDescent="0.25">
      <c r="A2033">
        <v>549304</v>
      </c>
      <c r="B2033" t="s">
        <v>304</v>
      </c>
      <c r="C2033">
        <v>3107</v>
      </c>
      <c r="D2033" t="s">
        <v>39</v>
      </c>
      <c r="E2033" t="s">
        <v>37</v>
      </c>
      <c r="F2033" t="s">
        <v>36</v>
      </c>
      <c r="G2033" t="s">
        <v>11</v>
      </c>
      <c r="H2033" t="s">
        <v>12</v>
      </c>
      <c r="I2033" t="str">
        <f t="shared" si="94"/>
        <v>Jihočeský</v>
      </c>
      <c r="J2033" t="str">
        <f t="shared" si="95"/>
        <v>Jihočeský</v>
      </c>
      <c r="K2033" t="str">
        <f t="shared" si="96"/>
        <v>Jihozápad</v>
      </c>
    </row>
    <row r="2034" spans="1:11" x14ac:dyDescent="0.25">
      <c r="A2034">
        <v>549312</v>
      </c>
      <c r="B2034" t="s">
        <v>1447</v>
      </c>
      <c r="C2034">
        <v>5207</v>
      </c>
      <c r="D2034" t="s">
        <v>1381</v>
      </c>
      <c r="E2034" t="s">
        <v>1382</v>
      </c>
      <c r="F2034" t="s">
        <v>1381</v>
      </c>
      <c r="G2034" t="s">
        <v>1374</v>
      </c>
      <c r="H2034" t="s">
        <v>1375</v>
      </c>
      <c r="I2034" t="str">
        <f t="shared" si="94"/>
        <v>Královéhradecký</v>
      </c>
      <c r="J2034" t="str">
        <f t="shared" si="95"/>
        <v>Královéhradecký</v>
      </c>
      <c r="K2034" t="str">
        <f t="shared" si="96"/>
        <v>Severovýchod</v>
      </c>
    </row>
    <row r="2035" spans="1:11" x14ac:dyDescent="0.25">
      <c r="A2035">
        <v>549321</v>
      </c>
      <c r="B2035" t="s">
        <v>305</v>
      </c>
      <c r="C2035">
        <v>3108</v>
      </c>
      <c r="D2035" t="s">
        <v>36</v>
      </c>
      <c r="E2035" t="s">
        <v>37</v>
      </c>
      <c r="F2035" t="s">
        <v>36</v>
      </c>
      <c r="G2035" t="s">
        <v>11</v>
      </c>
      <c r="H2035" t="s">
        <v>12</v>
      </c>
      <c r="I2035" t="str">
        <f t="shared" si="94"/>
        <v>Jihočeský</v>
      </c>
      <c r="J2035" t="str">
        <f t="shared" si="95"/>
        <v>Jihočeský</v>
      </c>
      <c r="K2035" t="str">
        <f t="shared" si="96"/>
        <v>Jihozápad</v>
      </c>
    </row>
    <row r="2036" spans="1:11" x14ac:dyDescent="0.25">
      <c r="A2036">
        <v>549339</v>
      </c>
      <c r="B2036" t="s">
        <v>306</v>
      </c>
      <c r="C2036">
        <v>3108</v>
      </c>
      <c r="D2036" t="s">
        <v>36</v>
      </c>
      <c r="E2036" t="s">
        <v>37</v>
      </c>
      <c r="F2036" t="s">
        <v>36</v>
      </c>
      <c r="G2036" t="s">
        <v>11</v>
      </c>
      <c r="H2036" t="s">
        <v>12</v>
      </c>
      <c r="I2036" t="str">
        <f t="shared" si="94"/>
        <v>Jihočeský</v>
      </c>
      <c r="J2036" t="str">
        <f t="shared" si="95"/>
        <v>Jihočeský</v>
      </c>
      <c r="K2036" t="str">
        <f t="shared" si="96"/>
        <v>Jihozápad</v>
      </c>
    </row>
    <row r="2037" spans="1:11" x14ac:dyDescent="0.25">
      <c r="A2037">
        <v>549347</v>
      </c>
      <c r="B2037" t="s">
        <v>307</v>
      </c>
      <c r="C2037">
        <v>3108</v>
      </c>
      <c r="D2037" t="s">
        <v>36</v>
      </c>
      <c r="E2037" t="s">
        <v>37</v>
      </c>
      <c r="F2037" t="s">
        <v>36</v>
      </c>
      <c r="G2037" t="s">
        <v>11</v>
      </c>
      <c r="H2037" t="s">
        <v>12</v>
      </c>
      <c r="I2037" t="str">
        <f t="shared" si="94"/>
        <v>Jihočeský</v>
      </c>
      <c r="J2037" t="str">
        <f t="shared" si="95"/>
        <v>Jihočeský</v>
      </c>
      <c r="K2037" t="str">
        <f t="shared" si="96"/>
        <v>Jihozápad</v>
      </c>
    </row>
    <row r="2038" spans="1:11" x14ac:dyDescent="0.25">
      <c r="A2038">
        <v>549355</v>
      </c>
      <c r="B2038" t="s">
        <v>1448</v>
      </c>
      <c r="C2038">
        <v>5207</v>
      </c>
      <c r="D2038" t="s">
        <v>1381</v>
      </c>
      <c r="E2038" t="s">
        <v>1382</v>
      </c>
      <c r="F2038" t="s">
        <v>1381</v>
      </c>
      <c r="G2038" t="s">
        <v>1374</v>
      </c>
      <c r="H2038" t="s">
        <v>1375</v>
      </c>
      <c r="I2038" t="str">
        <f t="shared" si="94"/>
        <v>Královéhradecký</v>
      </c>
      <c r="J2038" t="str">
        <f t="shared" si="95"/>
        <v>Královéhradecký</v>
      </c>
      <c r="K2038" t="str">
        <f t="shared" si="96"/>
        <v>Severovýchod</v>
      </c>
    </row>
    <row r="2039" spans="1:11" x14ac:dyDescent="0.25">
      <c r="A2039">
        <v>549363</v>
      </c>
      <c r="B2039" t="s">
        <v>308</v>
      </c>
      <c r="C2039">
        <v>3108</v>
      </c>
      <c r="D2039" t="s">
        <v>36</v>
      </c>
      <c r="E2039" t="s">
        <v>37</v>
      </c>
      <c r="F2039" t="s">
        <v>36</v>
      </c>
      <c r="G2039" t="s">
        <v>11</v>
      </c>
      <c r="H2039" t="s">
        <v>12</v>
      </c>
      <c r="I2039" t="str">
        <f t="shared" si="94"/>
        <v>Jihočeský</v>
      </c>
      <c r="J2039" t="str">
        <f t="shared" si="95"/>
        <v>Jihočeský</v>
      </c>
      <c r="K2039" t="str">
        <f t="shared" si="96"/>
        <v>Jihozápad</v>
      </c>
    </row>
    <row r="2040" spans="1:11" x14ac:dyDescent="0.25">
      <c r="A2040">
        <v>549371</v>
      </c>
      <c r="B2040" t="s">
        <v>309</v>
      </c>
      <c r="C2040">
        <v>3115</v>
      </c>
      <c r="D2040" t="s">
        <v>80</v>
      </c>
      <c r="E2040" t="s">
        <v>47</v>
      </c>
      <c r="F2040" t="s">
        <v>46</v>
      </c>
      <c r="G2040" t="s">
        <v>11</v>
      </c>
      <c r="H2040" t="s">
        <v>12</v>
      </c>
      <c r="I2040" t="str">
        <f t="shared" si="94"/>
        <v>Jihočeský</v>
      </c>
      <c r="J2040" t="str">
        <f t="shared" si="95"/>
        <v>Jihočeský</v>
      </c>
      <c r="K2040" t="str">
        <f t="shared" si="96"/>
        <v>Jihozápad</v>
      </c>
    </row>
    <row r="2041" spans="1:11" x14ac:dyDescent="0.25">
      <c r="A2041">
        <v>549380</v>
      </c>
      <c r="B2041" t="s">
        <v>310</v>
      </c>
      <c r="C2041">
        <v>3108</v>
      </c>
      <c r="D2041" t="s">
        <v>36</v>
      </c>
      <c r="E2041" t="s">
        <v>37</v>
      </c>
      <c r="F2041" t="s">
        <v>36</v>
      </c>
      <c r="G2041" t="s">
        <v>11</v>
      </c>
      <c r="H2041" t="s">
        <v>12</v>
      </c>
      <c r="I2041" t="str">
        <f t="shared" si="94"/>
        <v>Jihočeský</v>
      </c>
      <c r="J2041" t="str">
        <f t="shared" si="95"/>
        <v>Jihočeský</v>
      </c>
      <c r="K2041" t="str">
        <f t="shared" si="96"/>
        <v>Jihozápad</v>
      </c>
    </row>
    <row r="2042" spans="1:11" x14ac:dyDescent="0.25">
      <c r="A2042">
        <v>549398</v>
      </c>
      <c r="B2042" t="s">
        <v>311</v>
      </c>
      <c r="C2042">
        <v>3108</v>
      </c>
      <c r="D2042" t="s">
        <v>36</v>
      </c>
      <c r="E2042" t="s">
        <v>37</v>
      </c>
      <c r="F2042" t="s">
        <v>36</v>
      </c>
      <c r="G2042" t="s">
        <v>11</v>
      </c>
      <c r="H2042" t="s">
        <v>12</v>
      </c>
      <c r="I2042" t="str">
        <f t="shared" si="94"/>
        <v>Jihočeský</v>
      </c>
      <c r="J2042" t="str">
        <f t="shared" si="95"/>
        <v>Jihočeský</v>
      </c>
      <c r="K2042" t="str">
        <f t="shared" si="96"/>
        <v>Jihozápad</v>
      </c>
    </row>
    <row r="2043" spans="1:11" x14ac:dyDescent="0.25">
      <c r="A2043">
        <v>549401</v>
      </c>
      <c r="B2043" t="s">
        <v>5286</v>
      </c>
      <c r="C2043">
        <v>7204</v>
      </c>
      <c r="D2043" t="s">
        <v>5236</v>
      </c>
      <c r="E2043" t="s">
        <v>5224</v>
      </c>
      <c r="F2043" t="s">
        <v>5223</v>
      </c>
      <c r="G2043" t="s">
        <v>5225</v>
      </c>
      <c r="H2043" t="s">
        <v>5226</v>
      </c>
      <c r="I2043" t="str">
        <f t="shared" si="94"/>
        <v>Zlínský</v>
      </c>
      <c r="J2043" t="str">
        <f t="shared" si="95"/>
        <v>Zlínský</v>
      </c>
      <c r="K2043" t="str">
        <f t="shared" si="96"/>
        <v>Střední Morava</v>
      </c>
    </row>
    <row r="2044" spans="1:11" x14ac:dyDescent="0.25">
      <c r="A2044">
        <v>549410</v>
      </c>
      <c r="B2044" t="s">
        <v>312</v>
      </c>
      <c r="C2044">
        <v>3107</v>
      </c>
      <c r="D2044" t="s">
        <v>39</v>
      </c>
      <c r="E2044" t="s">
        <v>37</v>
      </c>
      <c r="F2044" t="s">
        <v>36</v>
      </c>
      <c r="G2044" t="s">
        <v>11</v>
      </c>
      <c r="H2044" t="s">
        <v>12</v>
      </c>
      <c r="I2044" t="str">
        <f t="shared" si="94"/>
        <v>Jihočeský</v>
      </c>
      <c r="J2044" t="str">
        <f t="shared" si="95"/>
        <v>Jihočeský</v>
      </c>
      <c r="K2044" t="str">
        <f t="shared" si="96"/>
        <v>Jihozápad</v>
      </c>
    </row>
    <row r="2045" spans="1:11" x14ac:dyDescent="0.25">
      <c r="A2045">
        <v>549428</v>
      </c>
      <c r="B2045" t="s">
        <v>313</v>
      </c>
      <c r="C2045">
        <v>3107</v>
      </c>
      <c r="D2045" t="s">
        <v>39</v>
      </c>
      <c r="E2045" t="s">
        <v>37</v>
      </c>
      <c r="F2045" t="s">
        <v>36</v>
      </c>
      <c r="G2045" t="s">
        <v>11</v>
      </c>
      <c r="H2045" t="s">
        <v>12</v>
      </c>
      <c r="I2045" t="str">
        <f t="shared" si="94"/>
        <v>Jihočeský</v>
      </c>
      <c r="J2045" t="str">
        <f t="shared" si="95"/>
        <v>Jihočeský</v>
      </c>
      <c r="K2045" t="str">
        <f t="shared" si="96"/>
        <v>Jihozápad</v>
      </c>
    </row>
    <row r="2046" spans="1:11" x14ac:dyDescent="0.25">
      <c r="A2046">
        <v>549436</v>
      </c>
      <c r="B2046" t="s">
        <v>619</v>
      </c>
      <c r="C2046">
        <v>7205</v>
      </c>
      <c r="D2046" t="s">
        <v>5287</v>
      </c>
      <c r="E2046" t="s">
        <v>5224</v>
      </c>
      <c r="F2046" t="s">
        <v>5223</v>
      </c>
      <c r="G2046" t="s">
        <v>5225</v>
      </c>
      <c r="H2046" t="s">
        <v>5226</v>
      </c>
      <c r="I2046" t="str">
        <f t="shared" si="94"/>
        <v>Zlínský</v>
      </c>
      <c r="J2046" t="str">
        <f t="shared" si="95"/>
        <v>Zlínský</v>
      </c>
      <c r="K2046" t="str">
        <f t="shared" si="96"/>
        <v>Střední Morava</v>
      </c>
    </row>
    <row r="2047" spans="1:11" x14ac:dyDescent="0.25">
      <c r="A2047">
        <v>549444</v>
      </c>
      <c r="B2047" t="s">
        <v>5288</v>
      </c>
      <c r="C2047">
        <v>7205</v>
      </c>
      <c r="D2047" t="s">
        <v>5287</v>
      </c>
      <c r="E2047" t="s">
        <v>5224</v>
      </c>
      <c r="F2047" t="s">
        <v>5223</v>
      </c>
      <c r="G2047" t="s">
        <v>5225</v>
      </c>
      <c r="H2047" t="s">
        <v>5226</v>
      </c>
      <c r="I2047" t="str">
        <f t="shared" si="94"/>
        <v>Zlínský</v>
      </c>
      <c r="J2047" t="str">
        <f t="shared" si="95"/>
        <v>Zlínský</v>
      </c>
      <c r="K2047" t="str">
        <f t="shared" si="96"/>
        <v>Střední Morava</v>
      </c>
    </row>
    <row r="2048" spans="1:11" x14ac:dyDescent="0.25">
      <c r="A2048">
        <v>549452</v>
      </c>
      <c r="B2048" t="s">
        <v>314</v>
      </c>
      <c r="C2048">
        <v>3107</v>
      </c>
      <c r="D2048" t="s">
        <v>39</v>
      </c>
      <c r="E2048" t="s">
        <v>37</v>
      </c>
      <c r="F2048" t="s">
        <v>36</v>
      </c>
      <c r="G2048" t="s">
        <v>11</v>
      </c>
      <c r="H2048" t="s">
        <v>12</v>
      </c>
      <c r="I2048" t="str">
        <f t="shared" si="94"/>
        <v>Jihočeský</v>
      </c>
      <c r="J2048" t="str">
        <f t="shared" si="95"/>
        <v>Jihočeský</v>
      </c>
      <c r="K2048" t="str">
        <f t="shared" si="96"/>
        <v>Jihozápad</v>
      </c>
    </row>
    <row r="2049" spans="1:11" x14ac:dyDescent="0.25">
      <c r="A2049">
        <v>549461</v>
      </c>
      <c r="B2049" t="s">
        <v>666</v>
      </c>
      <c r="C2049">
        <v>7205</v>
      </c>
      <c r="D2049" t="s">
        <v>5287</v>
      </c>
      <c r="E2049" t="s">
        <v>5224</v>
      </c>
      <c r="F2049" t="s">
        <v>5223</v>
      </c>
      <c r="G2049" t="s">
        <v>5225</v>
      </c>
      <c r="H2049" t="s">
        <v>5226</v>
      </c>
      <c r="I2049" t="str">
        <f t="shared" si="94"/>
        <v>Zlínský</v>
      </c>
      <c r="J2049" t="str">
        <f t="shared" si="95"/>
        <v>Zlínský</v>
      </c>
      <c r="K2049" t="str">
        <f t="shared" si="96"/>
        <v>Střední Morava</v>
      </c>
    </row>
    <row r="2050" spans="1:11" x14ac:dyDescent="0.25">
      <c r="A2050">
        <v>549479</v>
      </c>
      <c r="B2050" t="s">
        <v>315</v>
      </c>
      <c r="C2050">
        <v>3107</v>
      </c>
      <c r="D2050" t="s">
        <v>39</v>
      </c>
      <c r="E2050" t="s">
        <v>37</v>
      </c>
      <c r="F2050" t="s">
        <v>36</v>
      </c>
      <c r="G2050" t="s">
        <v>11</v>
      </c>
      <c r="H2050" t="s">
        <v>12</v>
      </c>
      <c r="I2050" t="str">
        <f t="shared" si="94"/>
        <v>Jihočeský</v>
      </c>
      <c r="J2050" t="str">
        <f t="shared" si="95"/>
        <v>Jihočeský</v>
      </c>
      <c r="K2050" t="str">
        <f t="shared" si="96"/>
        <v>Jihozápad</v>
      </c>
    </row>
    <row r="2051" spans="1:11" x14ac:dyDescent="0.25">
      <c r="A2051">
        <v>549487</v>
      </c>
      <c r="B2051" t="s">
        <v>316</v>
      </c>
      <c r="C2051">
        <v>3108</v>
      </c>
      <c r="D2051" t="s">
        <v>36</v>
      </c>
      <c r="E2051" t="s">
        <v>37</v>
      </c>
      <c r="F2051" t="s">
        <v>36</v>
      </c>
      <c r="G2051" t="s">
        <v>11</v>
      </c>
      <c r="H2051" t="s">
        <v>12</v>
      </c>
      <c r="I2051" t="str">
        <f t="shared" si="94"/>
        <v>Jihočeský</v>
      </c>
      <c r="J2051" t="str">
        <f t="shared" si="95"/>
        <v>Jihočeský</v>
      </c>
      <c r="K2051" t="str">
        <f t="shared" si="96"/>
        <v>Jihozápad</v>
      </c>
    </row>
    <row r="2052" spans="1:11" x14ac:dyDescent="0.25">
      <c r="A2052">
        <v>549495</v>
      </c>
      <c r="B2052" t="s">
        <v>317</v>
      </c>
      <c r="C2052">
        <v>3108</v>
      </c>
      <c r="D2052" t="s">
        <v>36</v>
      </c>
      <c r="E2052" t="s">
        <v>37</v>
      </c>
      <c r="F2052" t="s">
        <v>36</v>
      </c>
      <c r="G2052" t="s">
        <v>11</v>
      </c>
      <c r="H2052" t="s">
        <v>12</v>
      </c>
      <c r="I2052" t="str">
        <f t="shared" ref="I2052:I2115" si="97">LEFT(H2052, FIND(" ", H2052 &amp; " ") - 1)</f>
        <v>Jihočeský</v>
      </c>
      <c r="J2052" t="str">
        <f t="shared" ref="J2052:J2115" si="98">IF(LEFT(H2052,4)="Kraj", MID(H2052, FIND(" ", H2052)+1, LEN(H2052) - FIND(" ", H2052)), LEFT(H2052, FIND(" ", H2052 &amp; " ") - 1))</f>
        <v>Jihočeský</v>
      </c>
      <c r="K2052" t="str">
        <f t="shared" ref="K2052:K2115" si="99">_xlfn.XLOOKUP(H2052,$N$33:$N$46,$M$33:$M$46)</f>
        <v>Jihozápad</v>
      </c>
    </row>
    <row r="2053" spans="1:11" x14ac:dyDescent="0.25">
      <c r="A2053">
        <v>549509</v>
      </c>
      <c r="B2053" t="s">
        <v>318</v>
      </c>
      <c r="C2053">
        <v>3107</v>
      </c>
      <c r="D2053" t="s">
        <v>39</v>
      </c>
      <c r="E2053" t="s">
        <v>37</v>
      </c>
      <c r="F2053" t="s">
        <v>36</v>
      </c>
      <c r="G2053" t="s">
        <v>11</v>
      </c>
      <c r="H2053" t="s">
        <v>12</v>
      </c>
      <c r="I2053" t="str">
        <f t="shared" si="97"/>
        <v>Jihočeský</v>
      </c>
      <c r="J2053" t="str">
        <f t="shared" si="98"/>
        <v>Jihočeský</v>
      </c>
      <c r="K2053" t="str">
        <f t="shared" si="99"/>
        <v>Jihozápad</v>
      </c>
    </row>
    <row r="2054" spans="1:11" x14ac:dyDescent="0.25">
      <c r="A2054">
        <v>549517</v>
      </c>
      <c r="B2054" t="s">
        <v>319</v>
      </c>
      <c r="C2054">
        <v>3107</v>
      </c>
      <c r="D2054" t="s">
        <v>39</v>
      </c>
      <c r="E2054" t="s">
        <v>37</v>
      </c>
      <c r="F2054" t="s">
        <v>36</v>
      </c>
      <c r="G2054" t="s">
        <v>11</v>
      </c>
      <c r="H2054" t="s">
        <v>12</v>
      </c>
      <c r="I2054" t="str">
        <f t="shared" si="97"/>
        <v>Jihočeský</v>
      </c>
      <c r="J2054" t="str">
        <f t="shared" si="98"/>
        <v>Jihočeský</v>
      </c>
      <c r="K2054" t="str">
        <f t="shared" si="99"/>
        <v>Jihozápad</v>
      </c>
    </row>
    <row r="2055" spans="1:11" x14ac:dyDescent="0.25">
      <c r="A2055">
        <v>549525</v>
      </c>
      <c r="B2055" t="s">
        <v>320</v>
      </c>
      <c r="C2055">
        <v>3108</v>
      </c>
      <c r="D2055" t="s">
        <v>36</v>
      </c>
      <c r="E2055" t="s">
        <v>37</v>
      </c>
      <c r="F2055" t="s">
        <v>36</v>
      </c>
      <c r="G2055" t="s">
        <v>11</v>
      </c>
      <c r="H2055" t="s">
        <v>12</v>
      </c>
      <c r="I2055" t="str">
        <f t="shared" si="97"/>
        <v>Jihočeský</v>
      </c>
      <c r="J2055" t="str">
        <f t="shared" si="98"/>
        <v>Jihočeský</v>
      </c>
      <c r="K2055" t="str">
        <f t="shared" si="99"/>
        <v>Jihozápad</v>
      </c>
    </row>
    <row r="2056" spans="1:11" x14ac:dyDescent="0.25">
      <c r="A2056">
        <v>549533</v>
      </c>
      <c r="B2056" t="s">
        <v>5289</v>
      </c>
      <c r="C2056">
        <v>7209</v>
      </c>
      <c r="D2056" t="s">
        <v>5238</v>
      </c>
      <c r="E2056" t="s">
        <v>5224</v>
      </c>
      <c r="F2056" t="s">
        <v>5223</v>
      </c>
      <c r="G2056" t="s">
        <v>5225</v>
      </c>
      <c r="H2056" t="s">
        <v>5226</v>
      </c>
      <c r="I2056" t="str">
        <f t="shared" si="97"/>
        <v>Zlínský</v>
      </c>
      <c r="J2056" t="str">
        <f t="shared" si="98"/>
        <v>Zlínský</v>
      </c>
      <c r="K2056" t="str">
        <f t="shared" si="99"/>
        <v>Střední Morava</v>
      </c>
    </row>
    <row r="2057" spans="1:11" x14ac:dyDescent="0.25">
      <c r="A2057">
        <v>549541</v>
      </c>
      <c r="B2057" t="s">
        <v>321</v>
      </c>
      <c r="C2057">
        <v>3107</v>
      </c>
      <c r="D2057" t="s">
        <v>39</v>
      </c>
      <c r="E2057" t="s">
        <v>37</v>
      </c>
      <c r="F2057" t="s">
        <v>36</v>
      </c>
      <c r="G2057" t="s">
        <v>11</v>
      </c>
      <c r="H2057" t="s">
        <v>12</v>
      </c>
      <c r="I2057" t="str">
        <f t="shared" si="97"/>
        <v>Jihočeský</v>
      </c>
      <c r="J2057" t="str">
        <f t="shared" si="98"/>
        <v>Jihočeský</v>
      </c>
      <c r="K2057" t="str">
        <f t="shared" si="99"/>
        <v>Jihozápad</v>
      </c>
    </row>
    <row r="2058" spans="1:11" x14ac:dyDescent="0.25">
      <c r="A2058">
        <v>549550</v>
      </c>
      <c r="B2058" t="s">
        <v>5290</v>
      </c>
      <c r="C2058">
        <v>7211</v>
      </c>
      <c r="D2058" t="s">
        <v>5291</v>
      </c>
      <c r="E2058" t="s">
        <v>5224</v>
      </c>
      <c r="F2058" t="s">
        <v>5223</v>
      </c>
      <c r="G2058" t="s">
        <v>5225</v>
      </c>
      <c r="H2058" t="s">
        <v>5226</v>
      </c>
      <c r="I2058" t="str">
        <f t="shared" si="97"/>
        <v>Zlínský</v>
      </c>
      <c r="J2058" t="str">
        <f t="shared" si="98"/>
        <v>Zlínský</v>
      </c>
      <c r="K2058" t="str">
        <f t="shared" si="99"/>
        <v>Střední Morava</v>
      </c>
    </row>
    <row r="2059" spans="1:11" x14ac:dyDescent="0.25">
      <c r="A2059">
        <v>549568</v>
      </c>
      <c r="B2059" t="s">
        <v>322</v>
      </c>
      <c r="C2059">
        <v>3108</v>
      </c>
      <c r="D2059" t="s">
        <v>36</v>
      </c>
      <c r="E2059" t="s">
        <v>37</v>
      </c>
      <c r="F2059" t="s">
        <v>36</v>
      </c>
      <c r="G2059" t="s">
        <v>11</v>
      </c>
      <c r="H2059" t="s">
        <v>12</v>
      </c>
      <c r="I2059" t="str">
        <f t="shared" si="97"/>
        <v>Jihočeský</v>
      </c>
      <c r="J2059" t="str">
        <f t="shared" si="98"/>
        <v>Jihočeský</v>
      </c>
      <c r="K2059" t="str">
        <f t="shared" si="99"/>
        <v>Jihozápad</v>
      </c>
    </row>
    <row r="2060" spans="1:11" x14ac:dyDescent="0.25">
      <c r="A2060">
        <v>549576</v>
      </c>
      <c r="B2060" t="s">
        <v>39</v>
      </c>
      <c r="C2060">
        <v>3107</v>
      </c>
      <c r="D2060" t="s">
        <v>39</v>
      </c>
      <c r="E2060" t="s">
        <v>37</v>
      </c>
      <c r="F2060" t="s">
        <v>36</v>
      </c>
      <c r="G2060" t="s">
        <v>11</v>
      </c>
      <c r="H2060" t="s">
        <v>12</v>
      </c>
      <c r="I2060" t="str">
        <f t="shared" si="97"/>
        <v>Jihočeský</v>
      </c>
      <c r="J2060" t="str">
        <f t="shared" si="98"/>
        <v>Jihočeský</v>
      </c>
      <c r="K2060" t="str">
        <f t="shared" si="99"/>
        <v>Jihozápad</v>
      </c>
    </row>
    <row r="2061" spans="1:11" x14ac:dyDescent="0.25">
      <c r="A2061">
        <v>549584</v>
      </c>
      <c r="B2061" t="s">
        <v>323</v>
      </c>
      <c r="C2061">
        <v>3108</v>
      </c>
      <c r="D2061" t="s">
        <v>36</v>
      </c>
      <c r="E2061" t="s">
        <v>37</v>
      </c>
      <c r="F2061" t="s">
        <v>36</v>
      </c>
      <c r="G2061" t="s">
        <v>11</v>
      </c>
      <c r="H2061" t="s">
        <v>12</v>
      </c>
      <c r="I2061" t="str">
        <f t="shared" si="97"/>
        <v>Jihočeský</v>
      </c>
      <c r="J2061" t="str">
        <f t="shared" si="98"/>
        <v>Jihočeský</v>
      </c>
      <c r="K2061" t="str">
        <f t="shared" si="99"/>
        <v>Jihozápad</v>
      </c>
    </row>
    <row r="2062" spans="1:11" x14ac:dyDescent="0.25">
      <c r="A2062">
        <v>549592</v>
      </c>
      <c r="B2062" t="s">
        <v>324</v>
      </c>
      <c r="C2062">
        <v>3108</v>
      </c>
      <c r="D2062" t="s">
        <v>36</v>
      </c>
      <c r="E2062" t="s">
        <v>37</v>
      </c>
      <c r="F2062" t="s">
        <v>36</v>
      </c>
      <c r="G2062" t="s">
        <v>11</v>
      </c>
      <c r="H2062" t="s">
        <v>12</v>
      </c>
      <c r="I2062" t="str">
        <f t="shared" si="97"/>
        <v>Jihočeský</v>
      </c>
      <c r="J2062" t="str">
        <f t="shared" si="98"/>
        <v>Jihočeský</v>
      </c>
      <c r="K2062" t="str">
        <f t="shared" si="99"/>
        <v>Jihozápad</v>
      </c>
    </row>
    <row r="2063" spans="1:11" x14ac:dyDescent="0.25">
      <c r="A2063">
        <v>549606</v>
      </c>
      <c r="B2063" t="s">
        <v>325</v>
      </c>
      <c r="C2063">
        <v>3108</v>
      </c>
      <c r="D2063" t="s">
        <v>36</v>
      </c>
      <c r="E2063" t="s">
        <v>37</v>
      </c>
      <c r="F2063" t="s">
        <v>36</v>
      </c>
      <c r="G2063" t="s">
        <v>11</v>
      </c>
      <c r="H2063" t="s">
        <v>12</v>
      </c>
      <c r="I2063" t="str">
        <f t="shared" si="97"/>
        <v>Jihočeský</v>
      </c>
      <c r="J2063" t="str">
        <f t="shared" si="98"/>
        <v>Jihočeský</v>
      </c>
      <c r="K2063" t="str">
        <f t="shared" si="99"/>
        <v>Jihozápad</v>
      </c>
    </row>
    <row r="2064" spans="1:11" x14ac:dyDescent="0.25">
      <c r="A2064">
        <v>549614</v>
      </c>
      <c r="B2064" t="s">
        <v>326</v>
      </c>
      <c r="C2064">
        <v>3108</v>
      </c>
      <c r="D2064" t="s">
        <v>36</v>
      </c>
      <c r="E2064" t="s">
        <v>37</v>
      </c>
      <c r="F2064" t="s">
        <v>36</v>
      </c>
      <c r="G2064" t="s">
        <v>11</v>
      </c>
      <c r="H2064" t="s">
        <v>12</v>
      </c>
      <c r="I2064" t="str">
        <f t="shared" si="97"/>
        <v>Jihočeský</v>
      </c>
      <c r="J2064" t="str">
        <f t="shared" si="98"/>
        <v>Jihočeský</v>
      </c>
      <c r="K2064" t="str">
        <f t="shared" si="99"/>
        <v>Jihozápad</v>
      </c>
    </row>
    <row r="2065" spans="1:11" x14ac:dyDescent="0.25">
      <c r="A2065">
        <v>549622</v>
      </c>
      <c r="B2065" t="s">
        <v>4868</v>
      </c>
      <c r="C2065">
        <v>7213</v>
      </c>
      <c r="D2065" t="s">
        <v>5223</v>
      </c>
      <c r="E2065" t="s">
        <v>5224</v>
      </c>
      <c r="F2065" t="s">
        <v>5223</v>
      </c>
      <c r="G2065" t="s">
        <v>5225</v>
      </c>
      <c r="H2065" t="s">
        <v>5226</v>
      </c>
      <c r="I2065" t="str">
        <f t="shared" si="97"/>
        <v>Zlínský</v>
      </c>
      <c r="J2065" t="str">
        <f t="shared" si="98"/>
        <v>Zlínský</v>
      </c>
      <c r="K2065" t="str">
        <f t="shared" si="99"/>
        <v>Střední Morava</v>
      </c>
    </row>
    <row r="2066" spans="1:11" x14ac:dyDescent="0.25">
      <c r="A2066">
        <v>549631</v>
      </c>
      <c r="B2066" t="s">
        <v>327</v>
      </c>
      <c r="C2066">
        <v>3112</v>
      </c>
      <c r="D2066" t="s">
        <v>66</v>
      </c>
      <c r="E2066" t="s">
        <v>65</v>
      </c>
      <c r="F2066" t="s">
        <v>66</v>
      </c>
      <c r="G2066" t="s">
        <v>11</v>
      </c>
      <c r="H2066" t="s">
        <v>12</v>
      </c>
      <c r="I2066" t="str">
        <f t="shared" si="97"/>
        <v>Jihočeský</v>
      </c>
      <c r="J2066" t="str">
        <f t="shared" si="98"/>
        <v>Jihočeský</v>
      </c>
      <c r="K2066" t="str">
        <f t="shared" si="99"/>
        <v>Jihozápad</v>
      </c>
    </row>
    <row r="2067" spans="1:11" x14ac:dyDescent="0.25">
      <c r="A2067">
        <v>549649</v>
      </c>
      <c r="B2067" t="s">
        <v>5292</v>
      </c>
      <c r="C2067">
        <v>7213</v>
      </c>
      <c r="D2067" t="s">
        <v>5223</v>
      </c>
      <c r="E2067" t="s">
        <v>5224</v>
      </c>
      <c r="F2067" t="s">
        <v>5223</v>
      </c>
      <c r="G2067" t="s">
        <v>5225</v>
      </c>
      <c r="H2067" t="s">
        <v>5226</v>
      </c>
      <c r="I2067" t="str">
        <f t="shared" si="97"/>
        <v>Zlínský</v>
      </c>
      <c r="J2067" t="str">
        <f t="shared" si="98"/>
        <v>Zlínský</v>
      </c>
      <c r="K2067" t="str">
        <f t="shared" si="99"/>
        <v>Střední Morava</v>
      </c>
    </row>
    <row r="2068" spans="1:11" x14ac:dyDescent="0.25">
      <c r="A2068">
        <v>549657</v>
      </c>
      <c r="B2068" t="s">
        <v>328</v>
      </c>
      <c r="C2068">
        <v>3108</v>
      </c>
      <c r="D2068" t="s">
        <v>36</v>
      </c>
      <c r="E2068" t="s">
        <v>37</v>
      </c>
      <c r="F2068" t="s">
        <v>36</v>
      </c>
      <c r="G2068" t="s">
        <v>11</v>
      </c>
      <c r="H2068" t="s">
        <v>12</v>
      </c>
      <c r="I2068" t="str">
        <f t="shared" si="97"/>
        <v>Jihočeský</v>
      </c>
      <c r="J2068" t="str">
        <f t="shared" si="98"/>
        <v>Jihočeský</v>
      </c>
      <c r="K2068" t="str">
        <f t="shared" si="99"/>
        <v>Jihozápad</v>
      </c>
    </row>
    <row r="2069" spans="1:11" x14ac:dyDescent="0.25">
      <c r="A2069">
        <v>549665</v>
      </c>
      <c r="B2069" t="s">
        <v>2071</v>
      </c>
      <c r="C2069">
        <v>8106</v>
      </c>
      <c r="D2069" t="s">
        <v>2018</v>
      </c>
      <c r="E2069" t="s">
        <v>2017</v>
      </c>
      <c r="F2069" t="s">
        <v>2018</v>
      </c>
      <c r="G2069" t="s">
        <v>1998</v>
      </c>
      <c r="H2069" t="s">
        <v>1999</v>
      </c>
      <c r="I2069" t="str">
        <f t="shared" si="97"/>
        <v>Moravskoslezský</v>
      </c>
      <c r="J2069" t="str">
        <f t="shared" si="98"/>
        <v>Moravskoslezský</v>
      </c>
      <c r="K2069" t="str">
        <f t="shared" si="99"/>
        <v>Moravskoslezsko</v>
      </c>
    </row>
    <row r="2070" spans="1:11" x14ac:dyDescent="0.25">
      <c r="A2070">
        <v>549673</v>
      </c>
      <c r="B2070" t="s">
        <v>1274</v>
      </c>
      <c r="C2070">
        <v>8106</v>
      </c>
      <c r="D2070" t="s">
        <v>2018</v>
      </c>
      <c r="E2070" t="s">
        <v>2017</v>
      </c>
      <c r="F2070" t="s">
        <v>2018</v>
      </c>
      <c r="G2070" t="s">
        <v>1998</v>
      </c>
      <c r="H2070" t="s">
        <v>1999</v>
      </c>
      <c r="I2070" t="str">
        <f t="shared" si="97"/>
        <v>Moravskoslezský</v>
      </c>
      <c r="J2070" t="str">
        <f t="shared" si="98"/>
        <v>Moravskoslezský</v>
      </c>
      <c r="K2070" t="str">
        <f t="shared" si="99"/>
        <v>Moravskoslezsko</v>
      </c>
    </row>
    <row r="2071" spans="1:11" x14ac:dyDescent="0.25">
      <c r="A2071">
        <v>549681</v>
      </c>
      <c r="B2071" t="s">
        <v>329</v>
      </c>
      <c r="C2071">
        <v>3108</v>
      </c>
      <c r="D2071" t="s">
        <v>36</v>
      </c>
      <c r="E2071" t="s">
        <v>37</v>
      </c>
      <c r="F2071" t="s">
        <v>36</v>
      </c>
      <c r="G2071" t="s">
        <v>11</v>
      </c>
      <c r="H2071" t="s">
        <v>12</v>
      </c>
      <c r="I2071" t="str">
        <f t="shared" si="97"/>
        <v>Jihočeský</v>
      </c>
      <c r="J2071" t="str">
        <f t="shared" si="98"/>
        <v>Jihočeský</v>
      </c>
      <c r="K2071" t="str">
        <f t="shared" si="99"/>
        <v>Jihozápad</v>
      </c>
    </row>
    <row r="2072" spans="1:11" x14ac:dyDescent="0.25">
      <c r="A2072">
        <v>549690</v>
      </c>
      <c r="B2072" t="s">
        <v>5293</v>
      </c>
      <c r="C2072">
        <v>7202</v>
      </c>
      <c r="D2072" t="s">
        <v>5294</v>
      </c>
      <c r="E2072" t="s">
        <v>5234</v>
      </c>
      <c r="F2072" t="s">
        <v>5235</v>
      </c>
      <c r="G2072" t="s">
        <v>5225</v>
      </c>
      <c r="H2072" t="s">
        <v>5226</v>
      </c>
      <c r="I2072" t="str">
        <f t="shared" si="97"/>
        <v>Zlínský</v>
      </c>
      <c r="J2072" t="str">
        <f t="shared" si="98"/>
        <v>Zlínský</v>
      </c>
      <c r="K2072" t="str">
        <f t="shared" si="99"/>
        <v>Střední Morava</v>
      </c>
    </row>
    <row r="2073" spans="1:11" x14ac:dyDescent="0.25">
      <c r="A2073">
        <v>549703</v>
      </c>
      <c r="B2073" t="s">
        <v>330</v>
      </c>
      <c r="C2073">
        <v>3108</v>
      </c>
      <c r="D2073" t="s">
        <v>36</v>
      </c>
      <c r="E2073" t="s">
        <v>37</v>
      </c>
      <c r="F2073" t="s">
        <v>36</v>
      </c>
      <c r="G2073" t="s">
        <v>11</v>
      </c>
      <c r="H2073" t="s">
        <v>12</v>
      </c>
      <c r="I2073" t="str">
        <f t="shared" si="97"/>
        <v>Jihočeský</v>
      </c>
      <c r="J2073" t="str">
        <f t="shared" si="98"/>
        <v>Jihočeský</v>
      </c>
      <c r="K2073" t="str">
        <f t="shared" si="99"/>
        <v>Jihozápad</v>
      </c>
    </row>
    <row r="2074" spans="1:11" x14ac:dyDescent="0.25">
      <c r="A2074">
        <v>549711</v>
      </c>
      <c r="B2074" t="s">
        <v>331</v>
      </c>
      <c r="C2074">
        <v>3108</v>
      </c>
      <c r="D2074" t="s">
        <v>36</v>
      </c>
      <c r="E2074" t="s">
        <v>37</v>
      </c>
      <c r="F2074" t="s">
        <v>36</v>
      </c>
      <c r="G2074" t="s">
        <v>11</v>
      </c>
      <c r="H2074" t="s">
        <v>12</v>
      </c>
      <c r="I2074" t="str">
        <f t="shared" si="97"/>
        <v>Jihočeský</v>
      </c>
      <c r="J2074" t="str">
        <f t="shared" si="98"/>
        <v>Jihočeský</v>
      </c>
      <c r="K2074" t="str">
        <f t="shared" si="99"/>
        <v>Jihozápad</v>
      </c>
    </row>
    <row r="2075" spans="1:11" x14ac:dyDescent="0.25">
      <c r="A2075">
        <v>549720</v>
      </c>
      <c r="B2075" t="s">
        <v>4268</v>
      </c>
      <c r="C2075">
        <v>7202</v>
      </c>
      <c r="D2075" t="s">
        <v>5294</v>
      </c>
      <c r="E2075" t="s">
        <v>5234</v>
      </c>
      <c r="F2075" t="s">
        <v>5235</v>
      </c>
      <c r="G2075" t="s">
        <v>5225</v>
      </c>
      <c r="H2075" t="s">
        <v>5226</v>
      </c>
      <c r="I2075" t="str">
        <f t="shared" si="97"/>
        <v>Zlínský</v>
      </c>
      <c r="J2075" t="str">
        <f t="shared" si="98"/>
        <v>Zlínský</v>
      </c>
      <c r="K2075" t="str">
        <f t="shared" si="99"/>
        <v>Střední Morava</v>
      </c>
    </row>
    <row r="2076" spans="1:11" x14ac:dyDescent="0.25">
      <c r="A2076">
        <v>549738</v>
      </c>
      <c r="B2076" t="s">
        <v>640</v>
      </c>
      <c r="C2076">
        <v>6216</v>
      </c>
      <c r="D2076" t="s">
        <v>641</v>
      </c>
      <c r="E2076" t="s">
        <v>623</v>
      </c>
      <c r="F2076" t="s">
        <v>624</v>
      </c>
      <c r="G2076" t="s">
        <v>625</v>
      </c>
      <c r="H2076" t="s">
        <v>626</v>
      </c>
      <c r="I2076" t="str">
        <f t="shared" si="97"/>
        <v>Jihomoravský</v>
      </c>
      <c r="J2076" t="str">
        <f t="shared" si="98"/>
        <v>Jihomoravský</v>
      </c>
      <c r="K2076" t="str">
        <f t="shared" si="99"/>
        <v>Jihovýchod</v>
      </c>
    </row>
    <row r="2077" spans="1:11" x14ac:dyDescent="0.25">
      <c r="A2077">
        <v>549746</v>
      </c>
      <c r="B2077" t="s">
        <v>642</v>
      </c>
      <c r="C2077">
        <v>6217</v>
      </c>
      <c r="D2077" t="s">
        <v>636</v>
      </c>
      <c r="E2077" t="s">
        <v>623</v>
      </c>
      <c r="F2077" t="s">
        <v>624</v>
      </c>
      <c r="G2077" t="s">
        <v>625</v>
      </c>
      <c r="H2077" t="s">
        <v>626</v>
      </c>
      <c r="I2077" t="str">
        <f t="shared" si="97"/>
        <v>Jihomoravský</v>
      </c>
      <c r="J2077" t="str">
        <f t="shared" si="98"/>
        <v>Jihomoravský</v>
      </c>
      <c r="K2077" t="str">
        <f t="shared" si="99"/>
        <v>Jihovýchod</v>
      </c>
    </row>
    <row r="2078" spans="1:11" x14ac:dyDescent="0.25">
      <c r="A2078">
        <v>549754</v>
      </c>
      <c r="B2078" t="s">
        <v>332</v>
      </c>
      <c r="C2078">
        <v>3108</v>
      </c>
      <c r="D2078" t="s">
        <v>36</v>
      </c>
      <c r="E2078" t="s">
        <v>37</v>
      </c>
      <c r="F2078" t="s">
        <v>36</v>
      </c>
      <c r="G2078" t="s">
        <v>11</v>
      </c>
      <c r="H2078" t="s">
        <v>12</v>
      </c>
      <c r="I2078" t="str">
        <f t="shared" si="97"/>
        <v>Jihočeský</v>
      </c>
      <c r="J2078" t="str">
        <f t="shared" si="98"/>
        <v>Jihočeský</v>
      </c>
      <c r="K2078" t="str">
        <f t="shared" si="99"/>
        <v>Jihozápad</v>
      </c>
    </row>
    <row r="2079" spans="1:11" x14ac:dyDescent="0.25">
      <c r="A2079">
        <v>549771</v>
      </c>
      <c r="B2079" t="s">
        <v>333</v>
      </c>
      <c r="C2079">
        <v>3108</v>
      </c>
      <c r="D2079" t="s">
        <v>36</v>
      </c>
      <c r="E2079" t="s">
        <v>37</v>
      </c>
      <c r="F2079" t="s">
        <v>36</v>
      </c>
      <c r="G2079" t="s">
        <v>11</v>
      </c>
      <c r="H2079" t="s">
        <v>12</v>
      </c>
      <c r="I2079" t="str">
        <f t="shared" si="97"/>
        <v>Jihočeský</v>
      </c>
      <c r="J2079" t="str">
        <f t="shared" si="98"/>
        <v>Jihočeský</v>
      </c>
      <c r="K2079" t="str">
        <f t="shared" si="99"/>
        <v>Jihozápad</v>
      </c>
    </row>
    <row r="2080" spans="1:11" x14ac:dyDescent="0.25">
      <c r="A2080">
        <v>549789</v>
      </c>
      <c r="B2080" t="s">
        <v>643</v>
      </c>
      <c r="C2080">
        <v>6214</v>
      </c>
      <c r="D2080" t="s">
        <v>644</v>
      </c>
      <c r="E2080" t="s">
        <v>623</v>
      </c>
      <c r="F2080" t="s">
        <v>624</v>
      </c>
      <c r="G2080" t="s">
        <v>625</v>
      </c>
      <c r="H2080" t="s">
        <v>626</v>
      </c>
      <c r="I2080" t="str">
        <f t="shared" si="97"/>
        <v>Jihomoravský</v>
      </c>
      <c r="J2080" t="str">
        <f t="shared" si="98"/>
        <v>Jihomoravský</v>
      </c>
      <c r="K2080" t="str">
        <f t="shared" si="99"/>
        <v>Jihovýchod</v>
      </c>
    </row>
    <row r="2081" spans="1:11" x14ac:dyDescent="0.25">
      <c r="A2081">
        <v>549797</v>
      </c>
      <c r="B2081" t="s">
        <v>334</v>
      </c>
      <c r="C2081">
        <v>3107</v>
      </c>
      <c r="D2081" t="s">
        <v>39</v>
      </c>
      <c r="E2081" t="s">
        <v>37</v>
      </c>
      <c r="F2081" t="s">
        <v>36</v>
      </c>
      <c r="G2081" t="s">
        <v>11</v>
      </c>
      <c r="H2081" t="s">
        <v>12</v>
      </c>
      <c r="I2081" t="str">
        <f t="shared" si="97"/>
        <v>Jihočeský</v>
      </c>
      <c r="J2081" t="str">
        <f t="shared" si="98"/>
        <v>Jihočeský</v>
      </c>
      <c r="K2081" t="str">
        <f t="shared" si="99"/>
        <v>Jihozápad</v>
      </c>
    </row>
    <row r="2082" spans="1:11" x14ac:dyDescent="0.25">
      <c r="A2082">
        <v>549801</v>
      </c>
      <c r="B2082" t="s">
        <v>335</v>
      </c>
      <c r="C2082">
        <v>3108</v>
      </c>
      <c r="D2082" t="s">
        <v>36</v>
      </c>
      <c r="E2082" t="s">
        <v>37</v>
      </c>
      <c r="F2082" t="s">
        <v>36</v>
      </c>
      <c r="G2082" t="s">
        <v>11</v>
      </c>
      <c r="H2082" t="s">
        <v>12</v>
      </c>
      <c r="I2082" t="str">
        <f t="shared" si="97"/>
        <v>Jihočeský</v>
      </c>
      <c r="J2082" t="str">
        <f t="shared" si="98"/>
        <v>Jihočeský</v>
      </c>
      <c r="K2082" t="str">
        <f t="shared" si="99"/>
        <v>Jihozápad</v>
      </c>
    </row>
    <row r="2083" spans="1:11" x14ac:dyDescent="0.25">
      <c r="A2083">
        <v>549827</v>
      </c>
      <c r="B2083" t="s">
        <v>336</v>
      </c>
      <c r="C2083">
        <v>3108</v>
      </c>
      <c r="D2083" t="s">
        <v>36</v>
      </c>
      <c r="E2083" t="s">
        <v>37</v>
      </c>
      <c r="F2083" t="s">
        <v>36</v>
      </c>
      <c r="G2083" t="s">
        <v>11</v>
      </c>
      <c r="H2083" t="s">
        <v>12</v>
      </c>
      <c r="I2083" t="str">
        <f t="shared" si="97"/>
        <v>Jihočeský</v>
      </c>
      <c r="J2083" t="str">
        <f t="shared" si="98"/>
        <v>Jihočeský</v>
      </c>
      <c r="K2083" t="str">
        <f t="shared" si="99"/>
        <v>Jihozápad</v>
      </c>
    </row>
    <row r="2084" spans="1:11" x14ac:dyDescent="0.25">
      <c r="A2084">
        <v>549835</v>
      </c>
      <c r="B2084" t="s">
        <v>4786</v>
      </c>
      <c r="C2084">
        <v>6101</v>
      </c>
      <c r="D2084" t="s">
        <v>4787</v>
      </c>
      <c r="E2084" t="s">
        <v>4702</v>
      </c>
      <c r="F2084" t="s">
        <v>4703</v>
      </c>
      <c r="G2084" t="s">
        <v>4687</v>
      </c>
      <c r="H2084" t="s">
        <v>4688</v>
      </c>
      <c r="I2084" t="str">
        <f t="shared" si="97"/>
        <v>Kraj</v>
      </c>
      <c r="J2084" t="str">
        <f t="shared" si="98"/>
        <v>Vysočina</v>
      </c>
      <c r="K2084" t="str">
        <f t="shared" si="99"/>
        <v>Jihovýchod</v>
      </c>
    </row>
    <row r="2085" spans="1:11" x14ac:dyDescent="0.25">
      <c r="A2085">
        <v>549843</v>
      </c>
      <c r="B2085" t="s">
        <v>337</v>
      </c>
      <c r="C2085">
        <v>3107</v>
      </c>
      <c r="D2085" t="s">
        <v>39</v>
      </c>
      <c r="E2085" t="s">
        <v>37</v>
      </c>
      <c r="F2085" t="s">
        <v>36</v>
      </c>
      <c r="G2085" t="s">
        <v>11</v>
      </c>
      <c r="H2085" t="s">
        <v>12</v>
      </c>
      <c r="I2085" t="str">
        <f t="shared" si="97"/>
        <v>Jihočeský</v>
      </c>
      <c r="J2085" t="str">
        <f t="shared" si="98"/>
        <v>Jihočeský</v>
      </c>
      <c r="K2085" t="str">
        <f t="shared" si="99"/>
        <v>Jihozápad</v>
      </c>
    </row>
    <row r="2086" spans="1:11" x14ac:dyDescent="0.25">
      <c r="A2086">
        <v>549851</v>
      </c>
      <c r="B2086" t="s">
        <v>338</v>
      </c>
      <c r="C2086">
        <v>3108</v>
      </c>
      <c r="D2086" t="s">
        <v>36</v>
      </c>
      <c r="E2086" t="s">
        <v>37</v>
      </c>
      <c r="F2086" t="s">
        <v>36</v>
      </c>
      <c r="G2086" t="s">
        <v>11</v>
      </c>
      <c r="H2086" t="s">
        <v>12</v>
      </c>
      <c r="I2086" t="str">
        <f t="shared" si="97"/>
        <v>Jihočeský</v>
      </c>
      <c r="J2086" t="str">
        <f t="shared" si="98"/>
        <v>Jihočeský</v>
      </c>
      <c r="K2086" t="str">
        <f t="shared" si="99"/>
        <v>Jihozápad</v>
      </c>
    </row>
    <row r="2087" spans="1:11" x14ac:dyDescent="0.25">
      <c r="A2087">
        <v>549860</v>
      </c>
      <c r="B2087" t="s">
        <v>339</v>
      </c>
      <c r="C2087">
        <v>3108</v>
      </c>
      <c r="D2087" t="s">
        <v>36</v>
      </c>
      <c r="E2087" t="s">
        <v>37</v>
      </c>
      <c r="F2087" t="s">
        <v>36</v>
      </c>
      <c r="G2087" t="s">
        <v>11</v>
      </c>
      <c r="H2087" t="s">
        <v>12</v>
      </c>
      <c r="I2087" t="str">
        <f t="shared" si="97"/>
        <v>Jihočeský</v>
      </c>
      <c r="J2087" t="str">
        <f t="shared" si="98"/>
        <v>Jihočeský</v>
      </c>
      <c r="K2087" t="str">
        <f t="shared" si="99"/>
        <v>Jihozápad</v>
      </c>
    </row>
    <row r="2088" spans="1:11" x14ac:dyDescent="0.25">
      <c r="A2088">
        <v>549878</v>
      </c>
      <c r="B2088" t="s">
        <v>340</v>
      </c>
      <c r="C2088">
        <v>3108</v>
      </c>
      <c r="D2088" t="s">
        <v>36</v>
      </c>
      <c r="E2088" t="s">
        <v>37</v>
      </c>
      <c r="F2088" t="s">
        <v>36</v>
      </c>
      <c r="G2088" t="s">
        <v>11</v>
      </c>
      <c r="H2088" t="s">
        <v>12</v>
      </c>
      <c r="I2088" t="str">
        <f t="shared" si="97"/>
        <v>Jihočeský</v>
      </c>
      <c r="J2088" t="str">
        <f t="shared" si="98"/>
        <v>Jihočeský</v>
      </c>
      <c r="K2088" t="str">
        <f t="shared" si="99"/>
        <v>Jihozápad</v>
      </c>
    </row>
    <row r="2089" spans="1:11" x14ac:dyDescent="0.25">
      <c r="A2089">
        <v>549886</v>
      </c>
      <c r="B2089" t="s">
        <v>414</v>
      </c>
      <c r="C2089">
        <v>6101</v>
      </c>
      <c r="D2089" t="s">
        <v>4787</v>
      </c>
      <c r="E2089" t="s">
        <v>4702</v>
      </c>
      <c r="F2089" t="s">
        <v>4703</v>
      </c>
      <c r="G2089" t="s">
        <v>4687</v>
      </c>
      <c r="H2089" t="s">
        <v>4688</v>
      </c>
      <c r="I2089" t="str">
        <f t="shared" si="97"/>
        <v>Kraj</v>
      </c>
      <c r="J2089" t="str">
        <f t="shared" si="98"/>
        <v>Vysočina</v>
      </c>
      <c r="K2089" t="str">
        <f t="shared" si="99"/>
        <v>Jihovýchod</v>
      </c>
    </row>
    <row r="2090" spans="1:11" x14ac:dyDescent="0.25">
      <c r="A2090">
        <v>549894</v>
      </c>
      <c r="B2090" t="s">
        <v>645</v>
      </c>
      <c r="C2090">
        <v>6217</v>
      </c>
      <c r="D2090" t="s">
        <v>636</v>
      </c>
      <c r="E2090" t="s">
        <v>623</v>
      </c>
      <c r="F2090" t="s">
        <v>624</v>
      </c>
      <c r="G2090" t="s">
        <v>625</v>
      </c>
      <c r="H2090" t="s">
        <v>626</v>
      </c>
      <c r="I2090" t="str">
        <f t="shared" si="97"/>
        <v>Jihomoravský</v>
      </c>
      <c r="J2090" t="str">
        <f t="shared" si="98"/>
        <v>Jihomoravský</v>
      </c>
      <c r="K2090" t="str">
        <f t="shared" si="99"/>
        <v>Jihovýchod</v>
      </c>
    </row>
    <row r="2091" spans="1:11" x14ac:dyDescent="0.25">
      <c r="A2091">
        <v>549908</v>
      </c>
      <c r="B2091" t="s">
        <v>646</v>
      </c>
      <c r="C2091">
        <v>6217</v>
      </c>
      <c r="D2091" t="s">
        <v>636</v>
      </c>
      <c r="E2091" t="s">
        <v>623</v>
      </c>
      <c r="F2091" t="s">
        <v>624</v>
      </c>
      <c r="G2091" t="s">
        <v>625</v>
      </c>
      <c r="H2091" t="s">
        <v>626</v>
      </c>
      <c r="I2091" t="str">
        <f t="shared" si="97"/>
        <v>Jihomoravský</v>
      </c>
      <c r="J2091" t="str">
        <f t="shared" si="98"/>
        <v>Jihomoravský</v>
      </c>
      <c r="K2091" t="str">
        <f t="shared" si="99"/>
        <v>Jihovýchod</v>
      </c>
    </row>
    <row r="2092" spans="1:11" x14ac:dyDescent="0.25">
      <c r="A2092">
        <v>549916</v>
      </c>
      <c r="B2092" t="s">
        <v>4788</v>
      </c>
      <c r="C2092">
        <v>6114</v>
      </c>
      <c r="D2092" t="s">
        <v>4701</v>
      </c>
      <c r="E2092" t="s">
        <v>4702</v>
      </c>
      <c r="F2092" t="s">
        <v>4703</v>
      </c>
      <c r="G2092" t="s">
        <v>4687</v>
      </c>
      <c r="H2092" t="s">
        <v>4688</v>
      </c>
      <c r="I2092" t="str">
        <f t="shared" si="97"/>
        <v>Kraj</v>
      </c>
      <c r="J2092" t="str">
        <f t="shared" si="98"/>
        <v>Vysočina</v>
      </c>
      <c r="K2092" t="str">
        <f t="shared" si="99"/>
        <v>Jihovýchod</v>
      </c>
    </row>
    <row r="2093" spans="1:11" x14ac:dyDescent="0.25">
      <c r="A2093">
        <v>549924</v>
      </c>
      <c r="B2093" t="s">
        <v>469</v>
      </c>
      <c r="C2093">
        <v>6101</v>
      </c>
      <c r="D2093" t="s">
        <v>4787</v>
      </c>
      <c r="E2093" t="s">
        <v>4702</v>
      </c>
      <c r="F2093" t="s">
        <v>4703</v>
      </c>
      <c r="G2093" t="s">
        <v>4687</v>
      </c>
      <c r="H2093" t="s">
        <v>4688</v>
      </c>
      <c r="I2093" t="str">
        <f t="shared" si="97"/>
        <v>Kraj</v>
      </c>
      <c r="J2093" t="str">
        <f t="shared" si="98"/>
        <v>Vysočina</v>
      </c>
      <c r="K2093" t="str">
        <f t="shared" si="99"/>
        <v>Jihovýchod</v>
      </c>
    </row>
    <row r="2094" spans="1:11" x14ac:dyDescent="0.25">
      <c r="A2094">
        <v>549932</v>
      </c>
      <c r="B2094" t="s">
        <v>341</v>
      </c>
      <c r="C2094">
        <v>3108</v>
      </c>
      <c r="D2094" t="s">
        <v>36</v>
      </c>
      <c r="E2094" t="s">
        <v>37</v>
      </c>
      <c r="F2094" t="s">
        <v>36</v>
      </c>
      <c r="G2094" t="s">
        <v>11</v>
      </c>
      <c r="H2094" t="s">
        <v>12</v>
      </c>
      <c r="I2094" t="str">
        <f t="shared" si="97"/>
        <v>Jihočeský</v>
      </c>
      <c r="J2094" t="str">
        <f t="shared" si="98"/>
        <v>Jihočeský</v>
      </c>
      <c r="K2094" t="str">
        <f t="shared" si="99"/>
        <v>Jihozápad</v>
      </c>
    </row>
    <row r="2095" spans="1:11" x14ac:dyDescent="0.25">
      <c r="A2095">
        <v>549941</v>
      </c>
      <c r="B2095" t="s">
        <v>511</v>
      </c>
      <c r="C2095">
        <v>6115</v>
      </c>
      <c r="D2095" t="s">
        <v>4703</v>
      </c>
      <c r="E2095" t="s">
        <v>4702</v>
      </c>
      <c r="F2095" t="s">
        <v>4703</v>
      </c>
      <c r="G2095" t="s">
        <v>4687</v>
      </c>
      <c r="H2095" t="s">
        <v>4688</v>
      </c>
      <c r="I2095" t="str">
        <f t="shared" si="97"/>
        <v>Kraj</v>
      </c>
      <c r="J2095" t="str">
        <f t="shared" si="98"/>
        <v>Vysočina</v>
      </c>
      <c r="K2095" t="str">
        <f t="shared" si="99"/>
        <v>Jihovýchod</v>
      </c>
    </row>
    <row r="2096" spans="1:11" x14ac:dyDescent="0.25">
      <c r="A2096">
        <v>549959</v>
      </c>
      <c r="B2096" t="s">
        <v>4789</v>
      </c>
      <c r="C2096">
        <v>6101</v>
      </c>
      <c r="D2096" t="s">
        <v>4787</v>
      </c>
      <c r="E2096" t="s">
        <v>4702</v>
      </c>
      <c r="F2096" t="s">
        <v>4703</v>
      </c>
      <c r="G2096" t="s">
        <v>4687</v>
      </c>
      <c r="H2096" t="s">
        <v>4688</v>
      </c>
      <c r="I2096" t="str">
        <f t="shared" si="97"/>
        <v>Kraj</v>
      </c>
      <c r="J2096" t="str">
        <f t="shared" si="98"/>
        <v>Vysočina</v>
      </c>
      <c r="K2096" t="str">
        <f t="shared" si="99"/>
        <v>Jihovýchod</v>
      </c>
    </row>
    <row r="2097" spans="1:11" x14ac:dyDescent="0.25">
      <c r="A2097">
        <v>549967</v>
      </c>
      <c r="B2097" t="s">
        <v>2455</v>
      </c>
      <c r="C2097">
        <v>7103</v>
      </c>
      <c r="D2097" t="s">
        <v>2456</v>
      </c>
      <c r="E2097" t="s">
        <v>2326</v>
      </c>
      <c r="F2097" t="s">
        <v>2325</v>
      </c>
      <c r="G2097" t="s">
        <v>2277</v>
      </c>
      <c r="H2097" t="s">
        <v>2278</v>
      </c>
      <c r="I2097" t="str">
        <f t="shared" si="97"/>
        <v>Olomoucký</v>
      </c>
      <c r="J2097" t="str">
        <f t="shared" si="98"/>
        <v>Olomoucký</v>
      </c>
      <c r="K2097" t="str">
        <f t="shared" si="99"/>
        <v>Střední Morava</v>
      </c>
    </row>
    <row r="2098" spans="1:11" x14ac:dyDescent="0.25">
      <c r="A2098">
        <v>549975</v>
      </c>
      <c r="B2098" t="s">
        <v>342</v>
      </c>
      <c r="C2098">
        <v>3107</v>
      </c>
      <c r="D2098" t="s">
        <v>39</v>
      </c>
      <c r="E2098" t="s">
        <v>37</v>
      </c>
      <c r="F2098" t="s">
        <v>36</v>
      </c>
      <c r="G2098" t="s">
        <v>11</v>
      </c>
      <c r="H2098" t="s">
        <v>12</v>
      </c>
      <c r="I2098" t="str">
        <f t="shared" si="97"/>
        <v>Jihočeský</v>
      </c>
      <c r="J2098" t="str">
        <f t="shared" si="98"/>
        <v>Jihočeský</v>
      </c>
      <c r="K2098" t="str">
        <f t="shared" si="99"/>
        <v>Jihozápad</v>
      </c>
    </row>
    <row r="2099" spans="1:11" x14ac:dyDescent="0.25">
      <c r="A2099">
        <v>549983</v>
      </c>
      <c r="B2099" t="s">
        <v>2457</v>
      </c>
      <c r="C2099">
        <v>7103</v>
      </c>
      <c r="D2099" t="s">
        <v>2456</v>
      </c>
      <c r="E2099" t="s">
        <v>2326</v>
      </c>
      <c r="F2099" t="s">
        <v>2325</v>
      </c>
      <c r="G2099" t="s">
        <v>2277</v>
      </c>
      <c r="H2099" t="s">
        <v>2278</v>
      </c>
      <c r="I2099" t="str">
        <f t="shared" si="97"/>
        <v>Olomoucký</v>
      </c>
      <c r="J2099" t="str">
        <f t="shared" si="98"/>
        <v>Olomoucký</v>
      </c>
      <c r="K2099" t="str">
        <f t="shared" si="99"/>
        <v>Střední Morava</v>
      </c>
    </row>
    <row r="2100" spans="1:11" x14ac:dyDescent="0.25">
      <c r="A2100">
        <v>549991</v>
      </c>
      <c r="B2100" t="s">
        <v>343</v>
      </c>
      <c r="C2100">
        <v>3108</v>
      </c>
      <c r="D2100" t="s">
        <v>36</v>
      </c>
      <c r="E2100" t="s">
        <v>37</v>
      </c>
      <c r="F2100" t="s">
        <v>36</v>
      </c>
      <c r="G2100" t="s">
        <v>11</v>
      </c>
      <c r="H2100" t="s">
        <v>12</v>
      </c>
      <c r="I2100" t="str">
        <f t="shared" si="97"/>
        <v>Jihočeský</v>
      </c>
      <c r="J2100" t="str">
        <f t="shared" si="98"/>
        <v>Jihočeský</v>
      </c>
      <c r="K2100" t="str">
        <f t="shared" si="99"/>
        <v>Jihozápad</v>
      </c>
    </row>
    <row r="2101" spans="1:11" x14ac:dyDescent="0.25">
      <c r="A2101">
        <v>550001</v>
      </c>
      <c r="B2101" t="s">
        <v>344</v>
      </c>
      <c r="C2101">
        <v>3108</v>
      </c>
      <c r="D2101" t="s">
        <v>36</v>
      </c>
      <c r="E2101" t="s">
        <v>37</v>
      </c>
      <c r="F2101" t="s">
        <v>36</v>
      </c>
      <c r="G2101" t="s">
        <v>11</v>
      </c>
      <c r="H2101" t="s">
        <v>12</v>
      </c>
      <c r="I2101" t="str">
        <f t="shared" si="97"/>
        <v>Jihočeský</v>
      </c>
      <c r="J2101" t="str">
        <f t="shared" si="98"/>
        <v>Jihočeský</v>
      </c>
      <c r="K2101" t="str">
        <f t="shared" si="99"/>
        <v>Jihozápad</v>
      </c>
    </row>
    <row r="2102" spans="1:11" x14ac:dyDescent="0.25">
      <c r="A2102">
        <v>550019</v>
      </c>
      <c r="B2102" t="s">
        <v>647</v>
      </c>
      <c r="C2102">
        <v>6220</v>
      </c>
      <c r="D2102" t="s">
        <v>638</v>
      </c>
      <c r="E2102" t="s">
        <v>639</v>
      </c>
      <c r="F2102" t="s">
        <v>638</v>
      </c>
      <c r="G2102" t="s">
        <v>625</v>
      </c>
      <c r="H2102" t="s">
        <v>626</v>
      </c>
      <c r="I2102" t="str">
        <f t="shared" si="97"/>
        <v>Jihomoravský</v>
      </c>
      <c r="J2102" t="str">
        <f t="shared" si="98"/>
        <v>Jihomoravský</v>
      </c>
      <c r="K2102" t="str">
        <f t="shared" si="99"/>
        <v>Jihovýchod</v>
      </c>
    </row>
    <row r="2103" spans="1:11" x14ac:dyDescent="0.25">
      <c r="A2103">
        <v>550027</v>
      </c>
      <c r="B2103" t="s">
        <v>19</v>
      </c>
      <c r="C2103">
        <v>3108</v>
      </c>
      <c r="D2103" t="s">
        <v>36</v>
      </c>
      <c r="E2103" t="s">
        <v>37</v>
      </c>
      <c r="F2103" t="s">
        <v>36</v>
      </c>
      <c r="G2103" t="s">
        <v>11</v>
      </c>
      <c r="H2103" t="s">
        <v>12</v>
      </c>
      <c r="I2103" t="str">
        <f t="shared" si="97"/>
        <v>Jihočeský</v>
      </c>
      <c r="J2103" t="str">
        <f t="shared" si="98"/>
        <v>Jihočeský</v>
      </c>
      <c r="K2103" t="str">
        <f t="shared" si="99"/>
        <v>Jihozápad</v>
      </c>
    </row>
    <row r="2104" spans="1:11" x14ac:dyDescent="0.25">
      <c r="A2104">
        <v>550035</v>
      </c>
      <c r="B2104" t="s">
        <v>345</v>
      </c>
      <c r="C2104">
        <v>3107</v>
      </c>
      <c r="D2104" t="s">
        <v>39</v>
      </c>
      <c r="E2104" t="s">
        <v>37</v>
      </c>
      <c r="F2104" t="s">
        <v>36</v>
      </c>
      <c r="G2104" t="s">
        <v>11</v>
      </c>
      <c r="H2104" t="s">
        <v>12</v>
      </c>
      <c r="I2104" t="str">
        <f t="shared" si="97"/>
        <v>Jihočeský</v>
      </c>
      <c r="J2104" t="str">
        <f t="shared" si="98"/>
        <v>Jihočeský</v>
      </c>
      <c r="K2104" t="str">
        <f t="shared" si="99"/>
        <v>Jihozápad</v>
      </c>
    </row>
    <row r="2105" spans="1:11" x14ac:dyDescent="0.25">
      <c r="A2105">
        <v>550043</v>
      </c>
      <c r="B2105" t="s">
        <v>346</v>
      </c>
      <c r="C2105">
        <v>3107</v>
      </c>
      <c r="D2105" t="s">
        <v>39</v>
      </c>
      <c r="E2105" t="s">
        <v>37</v>
      </c>
      <c r="F2105" t="s">
        <v>36</v>
      </c>
      <c r="G2105" t="s">
        <v>11</v>
      </c>
      <c r="H2105" t="s">
        <v>12</v>
      </c>
      <c r="I2105" t="str">
        <f t="shared" si="97"/>
        <v>Jihočeský</v>
      </c>
      <c r="J2105" t="str">
        <f t="shared" si="98"/>
        <v>Jihočeský</v>
      </c>
      <c r="K2105" t="str">
        <f t="shared" si="99"/>
        <v>Jihozápad</v>
      </c>
    </row>
    <row r="2106" spans="1:11" x14ac:dyDescent="0.25">
      <c r="A2106">
        <v>550051</v>
      </c>
      <c r="B2106" t="s">
        <v>648</v>
      </c>
      <c r="C2106">
        <v>6220</v>
      </c>
      <c r="D2106" t="s">
        <v>638</v>
      </c>
      <c r="E2106" t="s">
        <v>639</v>
      </c>
      <c r="F2106" t="s">
        <v>638</v>
      </c>
      <c r="G2106" t="s">
        <v>625</v>
      </c>
      <c r="H2106" t="s">
        <v>626</v>
      </c>
      <c r="I2106" t="str">
        <f t="shared" si="97"/>
        <v>Jihomoravský</v>
      </c>
      <c r="J2106" t="str">
        <f t="shared" si="98"/>
        <v>Jihomoravský</v>
      </c>
      <c r="K2106" t="str">
        <f t="shared" si="99"/>
        <v>Jihovýchod</v>
      </c>
    </row>
    <row r="2107" spans="1:11" x14ac:dyDescent="0.25">
      <c r="A2107">
        <v>550060</v>
      </c>
      <c r="B2107" t="s">
        <v>347</v>
      </c>
      <c r="C2107">
        <v>3107</v>
      </c>
      <c r="D2107" t="s">
        <v>39</v>
      </c>
      <c r="E2107" t="s">
        <v>37</v>
      </c>
      <c r="F2107" t="s">
        <v>36</v>
      </c>
      <c r="G2107" t="s">
        <v>11</v>
      </c>
      <c r="H2107" t="s">
        <v>12</v>
      </c>
      <c r="I2107" t="str">
        <f t="shared" si="97"/>
        <v>Jihočeský</v>
      </c>
      <c r="J2107" t="str">
        <f t="shared" si="98"/>
        <v>Jihočeský</v>
      </c>
      <c r="K2107" t="str">
        <f t="shared" si="99"/>
        <v>Jihozápad</v>
      </c>
    </row>
    <row r="2108" spans="1:11" x14ac:dyDescent="0.25">
      <c r="A2108">
        <v>550078</v>
      </c>
      <c r="B2108" t="s">
        <v>649</v>
      </c>
      <c r="C2108">
        <v>6220</v>
      </c>
      <c r="D2108" t="s">
        <v>638</v>
      </c>
      <c r="E2108" t="s">
        <v>639</v>
      </c>
      <c r="F2108" t="s">
        <v>638</v>
      </c>
      <c r="G2108" t="s">
        <v>625</v>
      </c>
      <c r="H2108" t="s">
        <v>626</v>
      </c>
      <c r="I2108" t="str">
        <f t="shared" si="97"/>
        <v>Jihomoravský</v>
      </c>
      <c r="J2108" t="str">
        <f t="shared" si="98"/>
        <v>Jihomoravský</v>
      </c>
      <c r="K2108" t="str">
        <f t="shared" si="99"/>
        <v>Jihovýchod</v>
      </c>
    </row>
    <row r="2109" spans="1:11" x14ac:dyDescent="0.25">
      <c r="A2109">
        <v>550086</v>
      </c>
      <c r="B2109" t="s">
        <v>650</v>
      </c>
      <c r="C2109">
        <v>6220</v>
      </c>
      <c r="D2109" t="s">
        <v>638</v>
      </c>
      <c r="E2109" t="s">
        <v>639</v>
      </c>
      <c r="F2109" t="s">
        <v>638</v>
      </c>
      <c r="G2109" t="s">
        <v>625</v>
      </c>
      <c r="H2109" t="s">
        <v>626</v>
      </c>
      <c r="I2109" t="str">
        <f t="shared" si="97"/>
        <v>Jihomoravský</v>
      </c>
      <c r="J2109" t="str">
        <f t="shared" si="98"/>
        <v>Jihomoravský</v>
      </c>
      <c r="K2109" t="str">
        <f t="shared" si="99"/>
        <v>Jihovýchod</v>
      </c>
    </row>
    <row r="2110" spans="1:11" x14ac:dyDescent="0.25">
      <c r="A2110">
        <v>550094</v>
      </c>
      <c r="B2110" t="s">
        <v>55</v>
      </c>
      <c r="C2110">
        <v>3109</v>
      </c>
      <c r="D2110" t="s">
        <v>55</v>
      </c>
      <c r="E2110" t="s">
        <v>54</v>
      </c>
      <c r="F2110" t="s">
        <v>55</v>
      </c>
      <c r="G2110" t="s">
        <v>11</v>
      </c>
      <c r="H2110" t="s">
        <v>12</v>
      </c>
      <c r="I2110" t="str">
        <f t="shared" si="97"/>
        <v>Jihočeský</v>
      </c>
      <c r="J2110" t="str">
        <f t="shared" si="98"/>
        <v>Jihočeský</v>
      </c>
      <c r="K2110" t="str">
        <f t="shared" si="99"/>
        <v>Jihozápad</v>
      </c>
    </row>
    <row r="2111" spans="1:11" x14ac:dyDescent="0.25">
      <c r="A2111">
        <v>550108</v>
      </c>
      <c r="B2111" t="s">
        <v>651</v>
      </c>
      <c r="C2111">
        <v>6219</v>
      </c>
      <c r="D2111" t="s">
        <v>652</v>
      </c>
      <c r="E2111" t="s">
        <v>653</v>
      </c>
      <c r="F2111" t="s">
        <v>652</v>
      </c>
      <c r="G2111" t="s">
        <v>625</v>
      </c>
      <c r="H2111" t="s">
        <v>626</v>
      </c>
      <c r="I2111" t="str">
        <f t="shared" si="97"/>
        <v>Jihomoravský</v>
      </c>
      <c r="J2111" t="str">
        <f t="shared" si="98"/>
        <v>Jihomoravský</v>
      </c>
      <c r="K2111" t="str">
        <f t="shared" si="99"/>
        <v>Jihovýchod</v>
      </c>
    </row>
    <row r="2112" spans="1:11" x14ac:dyDescent="0.25">
      <c r="A2112">
        <v>550116</v>
      </c>
      <c r="B2112" t="s">
        <v>348</v>
      </c>
      <c r="C2112">
        <v>3116</v>
      </c>
      <c r="D2112" t="s">
        <v>53</v>
      </c>
      <c r="E2112" t="s">
        <v>54</v>
      </c>
      <c r="F2112" t="s">
        <v>55</v>
      </c>
      <c r="G2112" t="s">
        <v>11</v>
      </c>
      <c r="H2112" t="s">
        <v>12</v>
      </c>
      <c r="I2112" t="str">
        <f t="shared" si="97"/>
        <v>Jihočeský</v>
      </c>
      <c r="J2112" t="str">
        <f t="shared" si="98"/>
        <v>Jihočeský</v>
      </c>
      <c r="K2112" t="str">
        <f t="shared" si="99"/>
        <v>Jihozápad</v>
      </c>
    </row>
    <row r="2113" spans="1:11" x14ac:dyDescent="0.25">
      <c r="A2113">
        <v>550124</v>
      </c>
      <c r="B2113" t="s">
        <v>349</v>
      </c>
      <c r="C2113">
        <v>3116</v>
      </c>
      <c r="D2113" t="s">
        <v>53</v>
      </c>
      <c r="E2113" t="s">
        <v>54</v>
      </c>
      <c r="F2113" t="s">
        <v>55</v>
      </c>
      <c r="G2113" t="s">
        <v>11</v>
      </c>
      <c r="H2113" t="s">
        <v>12</v>
      </c>
      <c r="I2113" t="str">
        <f t="shared" si="97"/>
        <v>Jihočeský</v>
      </c>
      <c r="J2113" t="str">
        <f t="shared" si="98"/>
        <v>Jihočeský</v>
      </c>
      <c r="K2113" t="str">
        <f t="shared" si="99"/>
        <v>Jihozápad</v>
      </c>
    </row>
    <row r="2114" spans="1:11" x14ac:dyDescent="0.25">
      <c r="A2114">
        <v>550132</v>
      </c>
      <c r="B2114" t="s">
        <v>654</v>
      </c>
      <c r="C2114">
        <v>6219</v>
      </c>
      <c r="D2114" t="s">
        <v>652</v>
      </c>
      <c r="E2114" t="s">
        <v>653</v>
      </c>
      <c r="F2114" t="s">
        <v>652</v>
      </c>
      <c r="G2114" t="s">
        <v>625</v>
      </c>
      <c r="H2114" t="s">
        <v>626</v>
      </c>
      <c r="I2114" t="str">
        <f t="shared" si="97"/>
        <v>Jihomoravský</v>
      </c>
      <c r="J2114" t="str">
        <f t="shared" si="98"/>
        <v>Jihomoravský</v>
      </c>
      <c r="K2114" t="str">
        <f t="shared" si="99"/>
        <v>Jihovýchod</v>
      </c>
    </row>
    <row r="2115" spans="1:11" x14ac:dyDescent="0.25">
      <c r="A2115">
        <v>550141</v>
      </c>
      <c r="B2115" t="s">
        <v>655</v>
      </c>
      <c r="C2115">
        <v>6219</v>
      </c>
      <c r="D2115" t="s">
        <v>652</v>
      </c>
      <c r="E2115" t="s">
        <v>653</v>
      </c>
      <c r="F2115" t="s">
        <v>652</v>
      </c>
      <c r="G2115" t="s">
        <v>625</v>
      </c>
      <c r="H2115" t="s">
        <v>626</v>
      </c>
      <c r="I2115" t="str">
        <f t="shared" si="97"/>
        <v>Jihomoravský</v>
      </c>
      <c r="J2115" t="str">
        <f t="shared" si="98"/>
        <v>Jihomoravský</v>
      </c>
      <c r="K2115" t="str">
        <f t="shared" si="99"/>
        <v>Jihovýchod</v>
      </c>
    </row>
    <row r="2116" spans="1:11" x14ac:dyDescent="0.25">
      <c r="A2116">
        <v>550159</v>
      </c>
      <c r="B2116" t="s">
        <v>350</v>
      </c>
      <c r="C2116">
        <v>3109</v>
      </c>
      <c r="D2116" t="s">
        <v>55</v>
      </c>
      <c r="E2116" t="s">
        <v>54</v>
      </c>
      <c r="F2116" t="s">
        <v>55</v>
      </c>
      <c r="G2116" t="s">
        <v>11</v>
      </c>
      <c r="H2116" t="s">
        <v>12</v>
      </c>
      <c r="I2116" t="str">
        <f t="shared" ref="I2116:I2179" si="100">LEFT(H2116, FIND(" ", H2116 &amp; " ") - 1)</f>
        <v>Jihočeský</v>
      </c>
      <c r="J2116" t="str">
        <f t="shared" ref="J2116:J2179" si="101">IF(LEFT(H2116,4)="Kraj", MID(H2116, FIND(" ", H2116)+1, LEN(H2116) - FIND(" ", H2116)), LEFT(H2116, FIND(" ", H2116 &amp; " ") - 1))</f>
        <v>Jihočeský</v>
      </c>
      <c r="K2116" t="str">
        <f t="shared" ref="K2116:K2179" si="102">_xlfn.XLOOKUP(H2116,$N$33:$N$46,$M$33:$M$46)</f>
        <v>Jihozápad</v>
      </c>
    </row>
    <row r="2117" spans="1:11" x14ac:dyDescent="0.25">
      <c r="A2117">
        <v>550167</v>
      </c>
      <c r="B2117" t="s">
        <v>351</v>
      </c>
      <c r="C2117">
        <v>3116</v>
      </c>
      <c r="D2117" t="s">
        <v>53</v>
      </c>
      <c r="E2117" t="s">
        <v>54</v>
      </c>
      <c r="F2117" t="s">
        <v>55</v>
      </c>
      <c r="G2117" t="s">
        <v>11</v>
      </c>
      <c r="H2117" t="s">
        <v>12</v>
      </c>
      <c r="I2117" t="str">
        <f t="shared" si="100"/>
        <v>Jihočeský</v>
      </c>
      <c r="J2117" t="str">
        <f t="shared" si="101"/>
        <v>Jihočeský</v>
      </c>
      <c r="K2117" t="str">
        <f t="shared" si="102"/>
        <v>Jihozápad</v>
      </c>
    </row>
    <row r="2118" spans="1:11" x14ac:dyDescent="0.25">
      <c r="A2118">
        <v>550175</v>
      </c>
      <c r="B2118" t="s">
        <v>656</v>
      </c>
      <c r="C2118">
        <v>6219</v>
      </c>
      <c r="D2118" t="s">
        <v>652</v>
      </c>
      <c r="E2118" t="s">
        <v>653</v>
      </c>
      <c r="F2118" t="s">
        <v>652</v>
      </c>
      <c r="G2118" t="s">
        <v>625</v>
      </c>
      <c r="H2118" t="s">
        <v>626</v>
      </c>
      <c r="I2118" t="str">
        <f t="shared" si="100"/>
        <v>Jihomoravský</v>
      </c>
      <c r="J2118" t="str">
        <f t="shared" si="101"/>
        <v>Jihomoravský</v>
      </c>
      <c r="K2118" t="str">
        <f t="shared" si="102"/>
        <v>Jihovýchod</v>
      </c>
    </row>
    <row r="2119" spans="1:11" x14ac:dyDescent="0.25">
      <c r="A2119">
        <v>550183</v>
      </c>
      <c r="B2119" t="s">
        <v>352</v>
      </c>
      <c r="C2119">
        <v>3109</v>
      </c>
      <c r="D2119" t="s">
        <v>55</v>
      </c>
      <c r="E2119" t="s">
        <v>54</v>
      </c>
      <c r="F2119" t="s">
        <v>55</v>
      </c>
      <c r="G2119" t="s">
        <v>11</v>
      </c>
      <c r="H2119" t="s">
        <v>12</v>
      </c>
      <c r="I2119" t="str">
        <f t="shared" si="100"/>
        <v>Jihočeský</v>
      </c>
      <c r="J2119" t="str">
        <f t="shared" si="101"/>
        <v>Jihočeský</v>
      </c>
      <c r="K2119" t="str">
        <f t="shared" si="102"/>
        <v>Jihozápad</v>
      </c>
    </row>
    <row r="2120" spans="1:11" x14ac:dyDescent="0.25">
      <c r="A2120">
        <v>550191</v>
      </c>
      <c r="B2120" t="s">
        <v>657</v>
      </c>
      <c r="C2120">
        <v>6205</v>
      </c>
      <c r="D2120" t="s">
        <v>658</v>
      </c>
      <c r="E2120" t="s">
        <v>653</v>
      </c>
      <c r="F2120" t="s">
        <v>652</v>
      </c>
      <c r="G2120" t="s">
        <v>625</v>
      </c>
      <c r="H2120" t="s">
        <v>626</v>
      </c>
      <c r="I2120" t="str">
        <f t="shared" si="100"/>
        <v>Jihomoravský</v>
      </c>
      <c r="J2120" t="str">
        <f t="shared" si="101"/>
        <v>Jihomoravský</v>
      </c>
      <c r="K2120" t="str">
        <f t="shared" si="102"/>
        <v>Jihovýchod</v>
      </c>
    </row>
    <row r="2121" spans="1:11" x14ac:dyDescent="0.25">
      <c r="A2121">
        <v>550205</v>
      </c>
      <c r="B2121" t="s">
        <v>353</v>
      </c>
      <c r="C2121">
        <v>3116</v>
      </c>
      <c r="D2121" t="s">
        <v>53</v>
      </c>
      <c r="E2121" t="s">
        <v>54</v>
      </c>
      <c r="F2121" t="s">
        <v>55</v>
      </c>
      <c r="G2121" t="s">
        <v>11</v>
      </c>
      <c r="H2121" t="s">
        <v>12</v>
      </c>
      <c r="I2121" t="str">
        <f t="shared" si="100"/>
        <v>Jihočeský</v>
      </c>
      <c r="J2121" t="str">
        <f t="shared" si="101"/>
        <v>Jihočeský</v>
      </c>
      <c r="K2121" t="str">
        <f t="shared" si="102"/>
        <v>Jihozápad</v>
      </c>
    </row>
    <row r="2122" spans="1:11" x14ac:dyDescent="0.25">
      <c r="A2122">
        <v>550213</v>
      </c>
      <c r="B2122" t="s">
        <v>659</v>
      </c>
      <c r="C2122">
        <v>6215</v>
      </c>
      <c r="D2122" t="s">
        <v>660</v>
      </c>
      <c r="E2122" t="s">
        <v>653</v>
      </c>
      <c r="F2122" t="s">
        <v>652</v>
      </c>
      <c r="G2122" t="s">
        <v>625</v>
      </c>
      <c r="H2122" t="s">
        <v>626</v>
      </c>
      <c r="I2122" t="str">
        <f t="shared" si="100"/>
        <v>Jihomoravský</v>
      </c>
      <c r="J2122" t="str">
        <f t="shared" si="101"/>
        <v>Jihomoravský</v>
      </c>
      <c r="K2122" t="str">
        <f t="shared" si="102"/>
        <v>Jihovýchod</v>
      </c>
    </row>
    <row r="2123" spans="1:11" x14ac:dyDescent="0.25">
      <c r="A2123">
        <v>550221</v>
      </c>
      <c r="B2123" t="s">
        <v>354</v>
      </c>
      <c r="C2123">
        <v>3109</v>
      </c>
      <c r="D2123" t="s">
        <v>55</v>
      </c>
      <c r="E2123" t="s">
        <v>54</v>
      </c>
      <c r="F2123" t="s">
        <v>55</v>
      </c>
      <c r="G2123" t="s">
        <v>11</v>
      </c>
      <c r="H2123" t="s">
        <v>12</v>
      </c>
      <c r="I2123" t="str">
        <f t="shared" si="100"/>
        <v>Jihočeský</v>
      </c>
      <c r="J2123" t="str">
        <f t="shared" si="101"/>
        <v>Jihočeský</v>
      </c>
      <c r="K2123" t="str">
        <f t="shared" si="102"/>
        <v>Jihozápad</v>
      </c>
    </row>
    <row r="2124" spans="1:11" x14ac:dyDescent="0.25">
      <c r="A2124">
        <v>550230</v>
      </c>
      <c r="B2124" t="s">
        <v>355</v>
      </c>
      <c r="C2124">
        <v>3109</v>
      </c>
      <c r="D2124" t="s">
        <v>55</v>
      </c>
      <c r="E2124" t="s">
        <v>54</v>
      </c>
      <c r="F2124" t="s">
        <v>55</v>
      </c>
      <c r="G2124" t="s">
        <v>11</v>
      </c>
      <c r="H2124" t="s">
        <v>12</v>
      </c>
      <c r="I2124" t="str">
        <f t="shared" si="100"/>
        <v>Jihočeský</v>
      </c>
      <c r="J2124" t="str">
        <f t="shared" si="101"/>
        <v>Jihočeský</v>
      </c>
      <c r="K2124" t="str">
        <f t="shared" si="102"/>
        <v>Jihozápad</v>
      </c>
    </row>
    <row r="2125" spans="1:11" x14ac:dyDescent="0.25">
      <c r="A2125">
        <v>550248</v>
      </c>
      <c r="B2125" t="s">
        <v>356</v>
      </c>
      <c r="C2125">
        <v>3109</v>
      </c>
      <c r="D2125" t="s">
        <v>55</v>
      </c>
      <c r="E2125" t="s">
        <v>54</v>
      </c>
      <c r="F2125" t="s">
        <v>55</v>
      </c>
      <c r="G2125" t="s">
        <v>11</v>
      </c>
      <c r="H2125" t="s">
        <v>12</v>
      </c>
      <c r="I2125" t="str">
        <f t="shared" si="100"/>
        <v>Jihočeský</v>
      </c>
      <c r="J2125" t="str">
        <f t="shared" si="101"/>
        <v>Jihočeský</v>
      </c>
      <c r="K2125" t="str">
        <f t="shared" si="102"/>
        <v>Jihozápad</v>
      </c>
    </row>
    <row r="2126" spans="1:11" x14ac:dyDescent="0.25">
      <c r="A2126">
        <v>550256</v>
      </c>
      <c r="B2126" t="s">
        <v>661</v>
      </c>
      <c r="C2126">
        <v>6207</v>
      </c>
      <c r="D2126" t="s">
        <v>662</v>
      </c>
      <c r="E2126" t="s">
        <v>663</v>
      </c>
      <c r="F2126" t="s">
        <v>664</v>
      </c>
      <c r="G2126" t="s">
        <v>625</v>
      </c>
      <c r="H2126" t="s">
        <v>626</v>
      </c>
      <c r="I2126" t="str">
        <f t="shared" si="100"/>
        <v>Jihomoravský</v>
      </c>
      <c r="J2126" t="str">
        <f t="shared" si="101"/>
        <v>Jihomoravský</v>
      </c>
      <c r="K2126" t="str">
        <f t="shared" si="102"/>
        <v>Jihovýchod</v>
      </c>
    </row>
    <row r="2127" spans="1:11" x14ac:dyDescent="0.25">
      <c r="A2127">
        <v>550264</v>
      </c>
      <c r="B2127" t="s">
        <v>357</v>
      </c>
      <c r="C2127">
        <v>3109</v>
      </c>
      <c r="D2127" t="s">
        <v>55</v>
      </c>
      <c r="E2127" t="s">
        <v>54</v>
      </c>
      <c r="F2127" t="s">
        <v>55</v>
      </c>
      <c r="G2127" t="s">
        <v>11</v>
      </c>
      <c r="H2127" t="s">
        <v>12</v>
      </c>
      <c r="I2127" t="str">
        <f t="shared" si="100"/>
        <v>Jihočeský</v>
      </c>
      <c r="J2127" t="str">
        <f t="shared" si="101"/>
        <v>Jihočeský</v>
      </c>
      <c r="K2127" t="str">
        <f t="shared" si="102"/>
        <v>Jihozápad</v>
      </c>
    </row>
    <row r="2128" spans="1:11" x14ac:dyDescent="0.25">
      <c r="A2128">
        <v>550272</v>
      </c>
      <c r="B2128" t="s">
        <v>665</v>
      </c>
      <c r="C2128">
        <v>6213</v>
      </c>
      <c r="D2128" t="s">
        <v>666</v>
      </c>
      <c r="E2128" t="s">
        <v>623</v>
      </c>
      <c r="F2128" t="s">
        <v>624</v>
      </c>
      <c r="G2128" t="s">
        <v>625</v>
      </c>
      <c r="H2128" t="s">
        <v>626</v>
      </c>
      <c r="I2128" t="str">
        <f t="shared" si="100"/>
        <v>Jihomoravský</v>
      </c>
      <c r="J2128" t="str">
        <f t="shared" si="101"/>
        <v>Jihomoravský</v>
      </c>
      <c r="K2128" t="str">
        <f t="shared" si="102"/>
        <v>Jihovýchod</v>
      </c>
    </row>
    <row r="2129" spans="1:11" x14ac:dyDescent="0.25">
      <c r="A2129">
        <v>550281</v>
      </c>
      <c r="B2129" t="s">
        <v>4790</v>
      </c>
      <c r="C2129">
        <v>6105</v>
      </c>
      <c r="D2129" t="s">
        <v>4685</v>
      </c>
      <c r="E2129" t="s">
        <v>4686</v>
      </c>
      <c r="F2129" t="s">
        <v>4685</v>
      </c>
      <c r="G2129" t="s">
        <v>4687</v>
      </c>
      <c r="H2129" t="s">
        <v>4688</v>
      </c>
      <c r="I2129" t="str">
        <f t="shared" si="100"/>
        <v>Kraj</v>
      </c>
      <c r="J2129" t="str">
        <f t="shared" si="101"/>
        <v>Vysočina</v>
      </c>
      <c r="K2129" t="str">
        <f t="shared" si="102"/>
        <v>Jihovýchod</v>
      </c>
    </row>
    <row r="2130" spans="1:11" x14ac:dyDescent="0.25">
      <c r="A2130">
        <v>550299</v>
      </c>
      <c r="B2130" t="s">
        <v>4791</v>
      </c>
      <c r="C2130">
        <v>6105</v>
      </c>
      <c r="D2130" t="s">
        <v>4685</v>
      </c>
      <c r="E2130" t="s">
        <v>4686</v>
      </c>
      <c r="F2130" t="s">
        <v>4685</v>
      </c>
      <c r="G2130" t="s">
        <v>4687</v>
      </c>
      <c r="H2130" t="s">
        <v>4688</v>
      </c>
      <c r="I2130" t="str">
        <f t="shared" si="100"/>
        <v>Kraj</v>
      </c>
      <c r="J2130" t="str">
        <f t="shared" si="101"/>
        <v>Vysočina</v>
      </c>
      <c r="K2130" t="str">
        <f t="shared" si="102"/>
        <v>Jihovýchod</v>
      </c>
    </row>
    <row r="2131" spans="1:11" x14ac:dyDescent="0.25">
      <c r="A2131">
        <v>550302</v>
      </c>
      <c r="B2131" t="s">
        <v>4792</v>
      </c>
      <c r="C2131">
        <v>6107</v>
      </c>
      <c r="D2131" t="s">
        <v>4697</v>
      </c>
      <c r="E2131" t="s">
        <v>4693</v>
      </c>
      <c r="F2131" t="s">
        <v>4694</v>
      </c>
      <c r="G2131" t="s">
        <v>4687</v>
      </c>
      <c r="H2131" t="s">
        <v>4688</v>
      </c>
      <c r="I2131" t="str">
        <f t="shared" si="100"/>
        <v>Kraj</v>
      </c>
      <c r="J2131" t="str">
        <f t="shared" si="101"/>
        <v>Vysočina</v>
      </c>
      <c r="K2131" t="str">
        <f t="shared" si="102"/>
        <v>Jihovýchod</v>
      </c>
    </row>
    <row r="2132" spans="1:11" x14ac:dyDescent="0.25">
      <c r="A2132">
        <v>550311</v>
      </c>
      <c r="B2132" t="s">
        <v>4793</v>
      </c>
      <c r="C2132">
        <v>6107</v>
      </c>
      <c r="D2132" t="s">
        <v>4697</v>
      </c>
      <c r="E2132" t="s">
        <v>4693</v>
      </c>
      <c r="F2132" t="s">
        <v>4694</v>
      </c>
      <c r="G2132" t="s">
        <v>4687</v>
      </c>
      <c r="H2132" t="s">
        <v>4688</v>
      </c>
      <c r="I2132" t="str">
        <f t="shared" si="100"/>
        <v>Kraj</v>
      </c>
      <c r="J2132" t="str">
        <f t="shared" si="101"/>
        <v>Vysočina</v>
      </c>
      <c r="K2132" t="str">
        <f t="shared" si="102"/>
        <v>Jihovýchod</v>
      </c>
    </row>
    <row r="2133" spans="1:11" x14ac:dyDescent="0.25">
      <c r="A2133">
        <v>550329</v>
      </c>
      <c r="B2133" t="s">
        <v>358</v>
      </c>
      <c r="C2133">
        <v>3109</v>
      </c>
      <c r="D2133" t="s">
        <v>55</v>
      </c>
      <c r="E2133" t="s">
        <v>54</v>
      </c>
      <c r="F2133" t="s">
        <v>55</v>
      </c>
      <c r="G2133" t="s">
        <v>11</v>
      </c>
      <c r="H2133" t="s">
        <v>12</v>
      </c>
      <c r="I2133" t="str">
        <f t="shared" si="100"/>
        <v>Jihočeský</v>
      </c>
      <c r="J2133" t="str">
        <f t="shared" si="101"/>
        <v>Jihočeský</v>
      </c>
      <c r="K2133" t="str">
        <f t="shared" si="102"/>
        <v>Jihozápad</v>
      </c>
    </row>
    <row r="2134" spans="1:11" x14ac:dyDescent="0.25">
      <c r="A2134">
        <v>550337</v>
      </c>
      <c r="B2134" t="s">
        <v>359</v>
      </c>
      <c r="C2134">
        <v>3116</v>
      </c>
      <c r="D2134" t="s">
        <v>53</v>
      </c>
      <c r="E2134" t="s">
        <v>54</v>
      </c>
      <c r="F2134" t="s">
        <v>55</v>
      </c>
      <c r="G2134" t="s">
        <v>11</v>
      </c>
      <c r="H2134" t="s">
        <v>12</v>
      </c>
      <c r="I2134" t="str">
        <f t="shared" si="100"/>
        <v>Jihočeský</v>
      </c>
      <c r="J2134" t="str">
        <f t="shared" si="101"/>
        <v>Jihočeský</v>
      </c>
      <c r="K2134" t="str">
        <f t="shared" si="102"/>
        <v>Jihozápad</v>
      </c>
    </row>
    <row r="2135" spans="1:11" x14ac:dyDescent="0.25">
      <c r="A2135">
        <v>550345</v>
      </c>
      <c r="B2135" t="s">
        <v>360</v>
      </c>
      <c r="C2135">
        <v>3109</v>
      </c>
      <c r="D2135" t="s">
        <v>55</v>
      </c>
      <c r="E2135" t="s">
        <v>54</v>
      </c>
      <c r="F2135" t="s">
        <v>55</v>
      </c>
      <c r="G2135" t="s">
        <v>11</v>
      </c>
      <c r="H2135" t="s">
        <v>12</v>
      </c>
      <c r="I2135" t="str">
        <f t="shared" si="100"/>
        <v>Jihočeský</v>
      </c>
      <c r="J2135" t="str">
        <f t="shared" si="101"/>
        <v>Jihočeský</v>
      </c>
      <c r="K2135" t="str">
        <f t="shared" si="102"/>
        <v>Jihozápad</v>
      </c>
    </row>
    <row r="2136" spans="1:11" x14ac:dyDescent="0.25">
      <c r="A2136">
        <v>550353</v>
      </c>
      <c r="B2136" t="s">
        <v>361</v>
      </c>
      <c r="C2136">
        <v>3109</v>
      </c>
      <c r="D2136" t="s">
        <v>55</v>
      </c>
      <c r="E2136" t="s">
        <v>54</v>
      </c>
      <c r="F2136" t="s">
        <v>55</v>
      </c>
      <c r="G2136" t="s">
        <v>11</v>
      </c>
      <c r="H2136" t="s">
        <v>12</v>
      </c>
      <c r="I2136" t="str">
        <f t="shared" si="100"/>
        <v>Jihočeský</v>
      </c>
      <c r="J2136" t="str">
        <f t="shared" si="101"/>
        <v>Jihočeský</v>
      </c>
      <c r="K2136" t="str">
        <f t="shared" si="102"/>
        <v>Jihozápad</v>
      </c>
    </row>
    <row r="2137" spans="1:11" x14ac:dyDescent="0.25">
      <c r="A2137">
        <v>550361</v>
      </c>
      <c r="B2137" t="s">
        <v>362</v>
      </c>
      <c r="C2137">
        <v>3109</v>
      </c>
      <c r="D2137" t="s">
        <v>55</v>
      </c>
      <c r="E2137" t="s">
        <v>54</v>
      </c>
      <c r="F2137" t="s">
        <v>55</v>
      </c>
      <c r="G2137" t="s">
        <v>11</v>
      </c>
      <c r="H2137" t="s">
        <v>12</v>
      </c>
      <c r="I2137" t="str">
        <f t="shared" si="100"/>
        <v>Jihočeský</v>
      </c>
      <c r="J2137" t="str">
        <f t="shared" si="101"/>
        <v>Jihočeský</v>
      </c>
      <c r="K2137" t="str">
        <f t="shared" si="102"/>
        <v>Jihozápad</v>
      </c>
    </row>
    <row r="2138" spans="1:11" x14ac:dyDescent="0.25">
      <c r="A2138">
        <v>550370</v>
      </c>
      <c r="B2138" t="s">
        <v>4794</v>
      </c>
      <c r="C2138">
        <v>6113</v>
      </c>
      <c r="D2138" t="s">
        <v>4694</v>
      </c>
      <c r="E2138" t="s">
        <v>4693</v>
      </c>
      <c r="F2138" t="s">
        <v>4694</v>
      </c>
      <c r="G2138" t="s">
        <v>4687</v>
      </c>
      <c r="H2138" t="s">
        <v>4688</v>
      </c>
      <c r="I2138" t="str">
        <f t="shared" si="100"/>
        <v>Kraj</v>
      </c>
      <c r="J2138" t="str">
        <f t="shared" si="101"/>
        <v>Vysočina</v>
      </c>
      <c r="K2138" t="str">
        <f t="shared" si="102"/>
        <v>Jihovýchod</v>
      </c>
    </row>
    <row r="2139" spans="1:11" x14ac:dyDescent="0.25">
      <c r="A2139">
        <v>550388</v>
      </c>
      <c r="B2139" t="s">
        <v>4795</v>
      </c>
      <c r="C2139">
        <v>6106</v>
      </c>
      <c r="D2139" t="s">
        <v>4692</v>
      </c>
      <c r="E2139" t="s">
        <v>4693</v>
      </c>
      <c r="F2139" t="s">
        <v>4694</v>
      </c>
      <c r="G2139" t="s">
        <v>4687</v>
      </c>
      <c r="H2139" t="s">
        <v>4688</v>
      </c>
      <c r="I2139" t="str">
        <f t="shared" si="100"/>
        <v>Kraj</v>
      </c>
      <c r="J2139" t="str">
        <f t="shared" si="101"/>
        <v>Vysočina</v>
      </c>
      <c r="K2139" t="str">
        <f t="shared" si="102"/>
        <v>Jihovýchod</v>
      </c>
    </row>
    <row r="2140" spans="1:11" x14ac:dyDescent="0.25">
      <c r="A2140">
        <v>550396</v>
      </c>
      <c r="B2140" t="s">
        <v>123</v>
      </c>
      <c r="C2140">
        <v>3109</v>
      </c>
      <c r="D2140" t="s">
        <v>55</v>
      </c>
      <c r="E2140" t="s">
        <v>54</v>
      </c>
      <c r="F2140" t="s">
        <v>55</v>
      </c>
      <c r="G2140" t="s">
        <v>11</v>
      </c>
      <c r="H2140" t="s">
        <v>12</v>
      </c>
      <c r="I2140" t="str">
        <f t="shared" si="100"/>
        <v>Jihočeský</v>
      </c>
      <c r="J2140" t="str">
        <f t="shared" si="101"/>
        <v>Jihočeský</v>
      </c>
      <c r="K2140" t="str">
        <f t="shared" si="102"/>
        <v>Jihozápad</v>
      </c>
    </row>
    <row r="2141" spans="1:11" x14ac:dyDescent="0.25">
      <c r="A2141">
        <v>550400</v>
      </c>
      <c r="B2141" t="s">
        <v>4796</v>
      </c>
      <c r="C2141">
        <v>6106</v>
      </c>
      <c r="D2141" t="s">
        <v>4692</v>
      </c>
      <c r="E2141" t="s">
        <v>4693</v>
      </c>
      <c r="F2141" t="s">
        <v>4694</v>
      </c>
      <c r="G2141" t="s">
        <v>4687</v>
      </c>
      <c r="H2141" t="s">
        <v>4688</v>
      </c>
      <c r="I2141" t="str">
        <f t="shared" si="100"/>
        <v>Kraj</v>
      </c>
      <c r="J2141" t="str">
        <f t="shared" si="101"/>
        <v>Vysočina</v>
      </c>
      <c r="K2141" t="str">
        <f t="shared" si="102"/>
        <v>Jihovýchod</v>
      </c>
    </row>
    <row r="2142" spans="1:11" x14ac:dyDescent="0.25">
      <c r="A2142">
        <v>550418</v>
      </c>
      <c r="B2142" t="s">
        <v>363</v>
      </c>
      <c r="C2142">
        <v>3109</v>
      </c>
      <c r="D2142" t="s">
        <v>55</v>
      </c>
      <c r="E2142" t="s">
        <v>54</v>
      </c>
      <c r="F2142" t="s">
        <v>55</v>
      </c>
      <c r="G2142" t="s">
        <v>11</v>
      </c>
      <c r="H2142" t="s">
        <v>12</v>
      </c>
      <c r="I2142" t="str">
        <f t="shared" si="100"/>
        <v>Jihočeský</v>
      </c>
      <c r="J2142" t="str">
        <f t="shared" si="101"/>
        <v>Jihočeský</v>
      </c>
      <c r="K2142" t="str">
        <f t="shared" si="102"/>
        <v>Jihozápad</v>
      </c>
    </row>
    <row r="2143" spans="1:11" x14ac:dyDescent="0.25">
      <c r="A2143">
        <v>550426</v>
      </c>
      <c r="B2143" t="s">
        <v>364</v>
      </c>
      <c r="C2143">
        <v>3109</v>
      </c>
      <c r="D2143" t="s">
        <v>55</v>
      </c>
      <c r="E2143" t="s">
        <v>54</v>
      </c>
      <c r="F2143" t="s">
        <v>55</v>
      </c>
      <c r="G2143" t="s">
        <v>11</v>
      </c>
      <c r="H2143" t="s">
        <v>12</v>
      </c>
      <c r="I2143" t="str">
        <f t="shared" si="100"/>
        <v>Jihočeský</v>
      </c>
      <c r="J2143" t="str">
        <f t="shared" si="101"/>
        <v>Jihočeský</v>
      </c>
      <c r="K2143" t="str">
        <f t="shared" si="102"/>
        <v>Jihozápad</v>
      </c>
    </row>
    <row r="2144" spans="1:11" x14ac:dyDescent="0.25">
      <c r="A2144">
        <v>550434</v>
      </c>
      <c r="B2144" t="s">
        <v>365</v>
      </c>
      <c r="C2144">
        <v>3109</v>
      </c>
      <c r="D2144" t="s">
        <v>55</v>
      </c>
      <c r="E2144" t="s">
        <v>54</v>
      </c>
      <c r="F2144" t="s">
        <v>55</v>
      </c>
      <c r="G2144" t="s">
        <v>11</v>
      </c>
      <c r="H2144" t="s">
        <v>12</v>
      </c>
      <c r="I2144" t="str">
        <f t="shared" si="100"/>
        <v>Jihočeský</v>
      </c>
      <c r="J2144" t="str">
        <f t="shared" si="101"/>
        <v>Jihočeský</v>
      </c>
      <c r="K2144" t="str">
        <f t="shared" si="102"/>
        <v>Jihozápad</v>
      </c>
    </row>
    <row r="2145" spans="1:11" x14ac:dyDescent="0.25">
      <c r="A2145">
        <v>550442</v>
      </c>
      <c r="B2145" t="s">
        <v>366</v>
      </c>
      <c r="C2145">
        <v>3109</v>
      </c>
      <c r="D2145" t="s">
        <v>55</v>
      </c>
      <c r="E2145" t="s">
        <v>54</v>
      </c>
      <c r="F2145" t="s">
        <v>55</v>
      </c>
      <c r="G2145" t="s">
        <v>11</v>
      </c>
      <c r="H2145" t="s">
        <v>12</v>
      </c>
      <c r="I2145" t="str">
        <f t="shared" si="100"/>
        <v>Jihočeský</v>
      </c>
      <c r="J2145" t="str">
        <f t="shared" si="101"/>
        <v>Jihočeský</v>
      </c>
      <c r="K2145" t="str">
        <f t="shared" si="102"/>
        <v>Jihozápad</v>
      </c>
    </row>
    <row r="2146" spans="1:11" x14ac:dyDescent="0.25">
      <c r="A2146">
        <v>550451</v>
      </c>
      <c r="B2146" t="s">
        <v>367</v>
      </c>
      <c r="C2146">
        <v>3109</v>
      </c>
      <c r="D2146" t="s">
        <v>55</v>
      </c>
      <c r="E2146" t="s">
        <v>54</v>
      </c>
      <c r="F2146" t="s">
        <v>55</v>
      </c>
      <c r="G2146" t="s">
        <v>11</v>
      </c>
      <c r="H2146" t="s">
        <v>12</v>
      </c>
      <c r="I2146" t="str">
        <f t="shared" si="100"/>
        <v>Jihočeský</v>
      </c>
      <c r="J2146" t="str">
        <f t="shared" si="101"/>
        <v>Jihočeský</v>
      </c>
      <c r="K2146" t="str">
        <f t="shared" si="102"/>
        <v>Jihozápad</v>
      </c>
    </row>
    <row r="2147" spans="1:11" x14ac:dyDescent="0.25">
      <c r="A2147">
        <v>550469</v>
      </c>
      <c r="B2147" t="s">
        <v>4797</v>
      </c>
      <c r="C2147">
        <v>6106</v>
      </c>
      <c r="D2147" t="s">
        <v>4692</v>
      </c>
      <c r="E2147" t="s">
        <v>4693</v>
      </c>
      <c r="F2147" t="s">
        <v>4694</v>
      </c>
      <c r="G2147" t="s">
        <v>4687</v>
      </c>
      <c r="H2147" t="s">
        <v>4688</v>
      </c>
      <c r="I2147" t="str">
        <f t="shared" si="100"/>
        <v>Kraj</v>
      </c>
      <c r="J2147" t="str">
        <f t="shared" si="101"/>
        <v>Vysočina</v>
      </c>
      <c r="K2147" t="str">
        <f t="shared" si="102"/>
        <v>Jihovýchod</v>
      </c>
    </row>
    <row r="2148" spans="1:11" x14ac:dyDescent="0.25">
      <c r="A2148">
        <v>550477</v>
      </c>
      <c r="B2148" t="s">
        <v>4798</v>
      </c>
      <c r="C2148">
        <v>6106</v>
      </c>
      <c r="D2148" t="s">
        <v>4692</v>
      </c>
      <c r="E2148" t="s">
        <v>4693</v>
      </c>
      <c r="F2148" t="s">
        <v>4694</v>
      </c>
      <c r="G2148" t="s">
        <v>4687</v>
      </c>
      <c r="H2148" t="s">
        <v>4688</v>
      </c>
      <c r="I2148" t="str">
        <f t="shared" si="100"/>
        <v>Kraj</v>
      </c>
      <c r="J2148" t="str">
        <f t="shared" si="101"/>
        <v>Vysočina</v>
      </c>
      <c r="K2148" t="str">
        <f t="shared" si="102"/>
        <v>Jihovýchod</v>
      </c>
    </row>
    <row r="2149" spans="1:11" x14ac:dyDescent="0.25">
      <c r="A2149">
        <v>550485</v>
      </c>
      <c r="B2149" t="s">
        <v>368</v>
      </c>
      <c r="C2149">
        <v>3109</v>
      </c>
      <c r="D2149" t="s">
        <v>55</v>
      </c>
      <c r="E2149" t="s">
        <v>54</v>
      </c>
      <c r="F2149" t="s">
        <v>55</v>
      </c>
      <c r="G2149" t="s">
        <v>11</v>
      </c>
      <c r="H2149" t="s">
        <v>12</v>
      </c>
      <c r="I2149" t="str">
        <f t="shared" si="100"/>
        <v>Jihočeský</v>
      </c>
      <c r="J2149" t="str">
        <f t="shared" si="101"/>
        <v>Jihočeský</v>
      </c>
      <c r="K2149" t="str">
        <f t="shared" si="102"/>
        <v>Jihozápad</v>
      </c>
    </row>
    <row r="2150" spans="1:11" x14ac:dyDescent="0.25">
      <c r="A2150">
        <v>550493</v>
      </c>
      <c r="B2150" t="s">
        <v>4799</v>
      </c>
      <c r="C2150">
        <v>6106</v>
      </c>
      <c r="D2150" t="s">
        <v>4692</v>
      </c>
      <c r="E2150" t="s">
        <v>4693</v>
      </c>
      <c r="F2150" t="s">
        <v>4694</v>
      </c>
      <c r="G2150" t="s">
        <v>4687</v>
      </c>
      <c r="H2150" t="s">
        <v>4688</v>
      </c>
      <c r="I2150" t="str">
        <f t="shared" si="100"/>
        <v>Kraj</v>
      </c>
      <c r="J2150" t="str">
        <f t="shared" si="101"/>
        <v>Vysočina</v>
      </c>
      <c r="K2150" t="str">
        <f t="shared" si="102"/>
        <v>Jihovýchod</v>
      </c>
    </row>
    <row r="2151" spans="1:11" x14ac:dyDescent="0.25">
      <c r="A2151">
        <v>550507</v>
      </c>
      <c r="B2151" t="s">
        <v>4800</v>
      </c>
      <c r="C2151">
        <v>6106</v>
      </c>
      <c r="D2151" t="s">
        <v>4692</v>
      </c>
      <c r="E2151" t="s">
        <v>4693</v>
      </c>
      <c r="F2151" t="s">
        <v>4694</v>
      </c>
      <c r="G2151" t="s">
        <v>4687</v>
      </c>
      <c r="H2151" t="s">
        <v>4688</v>
      </c>
      <c r="I2151" t="str">
        <f t="shared" si="100"/>
        <v>Kraj</v>
      </c>
      <c r="J2151" t="str">
        <f t="shared" si="101"/>
        <v>Vysočina</v>
      </c>
      <c r="K2151" t="str">
        <f t="shared" si="102"/>
        <v>Jihovýchod</v>
      </c>
    </row>
    <row r="2152" spans="1:11" x14ac:dyDescent="0.25">
      <c r="A2152">
        <v>550515</v>
      </c>
      <c r="B2152" t="s">
        <v>369</v>
      </c>
      <c r="C2152">
        <v>3116</v>
      </c>
      <c r="D2152" t="s">
        <v>53</v>
      </c>
      <c r="E2152" t="s">
        <v>54</v>
      </c>
      <c r="F2152" t="s">
        <v>55</v>
      </c>
      <c r="G2152" t="s">
        <v>11</v>
      </c>
      <c r="H2152" t="s">
        <v>12</v>
      </c>
      <c r="I2152" t="str">
        <f t="shared" si="100"/>
        <v>Jihočeský</v>
      </c>
      <c r="J2152" t="str">
        <f t="shared" si="101"/>
        <v>Jihočeský</v>
      </c>
      <c r="K2152" t="str">
        <f t="shared" si="102"/>
        <v>Jihozápad</v>
      </c>
    </row>
    <row r="2153" spans="1:11" x14ac:dyDescent="0.25">
      <c r="A2153">
        <v>550523</v>
      </c>
      <c r="B2153" t="s">
        <v>370</v>
      </c>
      <c r="C2153">
        <v>3109</v>
      </c>
      <c r="D2153" t="s">
        <v>55</v>
      </c>
      <c r="E2153" t="s">
        <v>54</v>
      </c>
      <c r="F2153" t="s">
        <v>55</v>
      </c>
      <c r="G2153" t="s">
        <v>11</v>
      </c>
      <c r="H2153" t="s">
        <v>12</v>
      </c>
      <c r="I2153" t="str">
        <f t="shared" si="100"/>
        <v>Jihočeský</v>
      </c>
      <c r="J2153" t="str">
        <f t="shared" si="101"/>
        <v>Jihočeský</v>
      </c>
      <c r="K2153" t="str">
        <f t="shared" si="102"/>
        <v>Jihozápad</v>
      </c>
    </row>
    <row r="2154" spans="1:11" x14ac:dyDescent="0.25">
      <c r="A2154">
        <v>550531</v>
      </c>
      <c r="B2154" t="s">
        <v>371</v>
      </c>
      <c r="C2154">
        <v>3116</v>
      </c>
      <c r="D2154" t="s">
        <v>53</v>
      </c>
      <c r="E2154" t="s">
        <v>54</v>
      </c>
      <c r="F2154" t="s">
        <v>55</v>
      </c>
      <c r="G2154" t="s">
        <v>11</v>
      </c>
      <c r="H2154" t="s">
        <v>12</v>
      </c>
      <c r="I2154" t="str">
        <f t="shared" si="100"/>
        <v>Jihočeský</v>
      </c>
      <c r="J2154" t="str">
        <f t="shared" si="101"/>
        <v>Jihočeský</v>
      </c>
      <c r="K2154" t="str">
        <f t="shared" si="102"/>
        <v>Jihozápad</v>
      </c>
    </row>
    <row r="2155" spans="1:11" x14ac:dyDescent="0.25">
      <c r="A2155">
        <v>550540</v>
      </c>
      <c r="B2155" t="s">
        <v>372</v>
      </c>
      <c r="C2155">
        <v>3109</v>
      </c>
      <c r="D2155" t="s">
        <v>55</v>
      </c>
      <c r="E2155" t="s">
        <v>54</v>
      </c>
      <c r="F2155" t="s">
        <v>55</v>
      </c>
      <c r="G2155" t="s">
        <v>11</v>
      </c>
      <c r="H2155" t="s">
        <v>12</v>
      </c>
      <c r="I2155" t="str">
        <f t="shared" si="100"/>
        <v>Jihočeský</v>
      </c>
      <c r="J2155" t="str">
        <f t="shared" si="101"/>
        <v>Jihočeský</v>
      </c>
      <c r="K2155" t="str">
        <f t="shared" si="102"/>
        <v>Jihozápad</v>
      </c>
    </row>
    <row r="2156" spans="1:11" x14ac:dyDescent="0.25">
      <c r="A2156">
        <v>550558</v>
      </c>
      <c r="B2156" t="s">
        <v>373</v>
      </c>
      <c r="C2156">
        <v>3116</v>
      </c>
      <c r="D2156" t="s">
        <v>53</v>
      </c>
      <c r="E2156" t="s">
        <v>54</v>
      </c>
      <c r="F2156" t="s">
        <v>55</v>
      </c>
      <c r="G2156" t="s">
        <v>11</v>
      </c>
      <c r="H2156" t="s">
        <v>12</v>
      </c>
      <c r="I2156" t="str">
        <f t="shared" si="100"/>
        <v>Jihočeský</v>
      </c>
      <c r="J2156" t="str">
        <f t="shared" si="101"/>
        <v>Jihočeský</v>
      </c>
      <c r="K2156" t="str">
        <f t="shared" si="102"/>
        <v>Jihozápad</v>
      </c>
    </row>
    <row r="2157" spans="1:11" x14ac:dyDescent="0.25">
      <c r="A2157">
        <v>550566</v>
      </c>
      <c r="B2157" t="s">
        <v>1162</v>
      </c>
      <c r="C2157">
        <v>6106</v>
      </c>
      <c r="D2157" t="s">
        <v>4692</v>
      </c>
      <c r="E2157" t="s">
        <v>4693</v>
      </c>
      <c r="F2157" t="s">
        <v>4694</v>
      </c>
      <c r="G2157" t="s">
        <v>4687</v>
      </c>
      <c r="H2157" t="s">
        <v>4688</v>
      </c>
      <c r="I2157" t="str">
        <f t="shared" si="100"/>
        <v>Kraj</v>
      </c>
      <c r="J2157" t="str">
        <f t="shared" si="101"/>
        <v>Vysočina</v>
      </c>
      <c r="K2157" t="str">
        <f t="shared" si="102"/>
        <v>Jihovýchod</v>
      </c>
    </row>
    <row r="2158" spans="1:11" x14ac:dyDescent="0.25">
      <c r="A2158">
        <v>550574</v>
      </c>
      <c r="B2158" t="s">
        <v>374</v>
      </c>
      <c r="C2158">
        <v>3116</v>
      </c>
      <c r="D2158" t="s">
        <v>53</v>
      </c>
      <c r="E2158" t="s">
        <v>54</v>
      </c>
      <c r="F2158" t="s">
        <v>55</v>
      </c>
      <c r="G2158" t="s">
        <v>11</v>
      </c>
      <c r="H2158" t="s">
        <v>12</v>
      </c>
      <c r="I2158" t="str">
        <f t="shared" si="100"/>
        <v>Jihočeský</v>
      </c>
      <c r="J2158" t="str">
        <f t="shared" si="101"/>
        <v>Jihočeský</v>
      </c>
      <c r="K2158" t="str">
        <f t="shared" si="102"/>
        <v>Jihozápad</v>
      </c>
    </row>
    <row r="2159" spans="1:11" x14ac:dyDescent="0.25">
      <c r="A2159">
        <v>550582</v>
      </c>
      <c r="B2159" t="s">
        <v>375</v>
      </c>
      <c r="C2159">
        <v>3109</v>
      </c>
      <c r="D2159" t="s">
        <v>55</v>
      </c>
      <c r="E2159" t="s">
        <v>54</v>
      </c>
      <c r="F2159" t="s">
        <v>55</v>
      </c>
      <c r="G2159" t="s">
        <v>11</v>
      </c>
      <c r="H2159" t="s">
        <v>12</v>
      </c>
      <c r="I2159" t="str">
        <f t="shared" si="100"/>
        <v>Jihočeský</v>
      </c>
      <c r="J2159" t="str">
        <f t="shared" si="101"/>
        <v>Jihočeský</v>
      </c>
      <c r="K2159" t="str">
        <f t="shared" si="102"/>
        <v>Jihozápad</v>
      </c>
    </row>
    <row r="2160" spans="1:11" x14ac:dyDescent="0.25">
      <c r="A2160">
        <v>550591</v>
      </c>
      <c r="B2160" t="s">
        <v>4801</v>
      </c>
      <c r="C2160">
        <v>6106</v>
      </c>
      <c r="D2160" t="s">
        <v>4692</v>
      </c>
      <c r="E2160" t="s">
        <v>4693</v>
      </c>
      <c r="F2160" t="s">
        <v>4694</v>
      </c>
      <c r="G2160" t="s">
        <v>4687</v>
      </c>
      <c r="H2160" t="s">
        <v>4688</v>
      </c>
      <c r="I2160" t="str">
        <f t="shared" si="100"/>
        <v>Kraj</v>
      </c>
      <c r="J2160" t="str">
        <f t="shared" si="101"/>
        <v>Vysočina</v>
      </c>
      <c r="K2160" t="str">
        <f t="shared" si="102"/>
        <v>Jihovýchod</v>
      </c>
    </row>
    <row r="2161" spans="1:11" x14ac:dyDescent="0.25">
      <c r="A2161">
        <v>550604</v>
      </c>
      <c r="B2161" t="s">
        <v>376</v>
      </c>
      <c r="C2161">
        <v>3109</v>
      </c>
      <c r="D2161" t="s">
        <v>55</v>
      </c>
      <c r="E2161" t="s">
        <v>54</v>
      </c>
      <c r="F2161" t="s">
        <v>55</v>
      </c>
      <c r="G2161" t="s">
        <v>11</v>
      </c>
      <c r="H2161" t="s">
        <v>12</v>
      </c>
      <c r="I2161" t="str">
        <f t="shared" si="100"/>
        <v>Jihočeský</v>
      </c>
      <c r="J2161" t="str">
        <f t="shared" si="101"/>
        <v>Jihočeský</v>
      </c>
      <c r="K2161" t="str">
        <f t="shared" si="102"/>
        <v>Jihozápad</v>
      </c>
    </row>
    <row r="2162" spans="1:11" x14ac:dyDescent="0.25">
      <c r="A2162">
        <v>550612</v>
      </c>
      <c r="B2162" t="s">
        <v>4802</v>
      </c>
      <c r="C2162">
        <v>6113</v>
      </c>
      <c r="D2162" t="s">
        <v>4694</v>
      </c>
      <c r="E2162" t="s">
        <v>4693</v>
      </c>
      <c r="F2162" t="s">
        <v>4694</v>
      </c>
      <c r="G2162" t="s">
        <v>4687</v>
      </c>
      <c r="H2162" t="s">
        <v>4688</v>
      </c>
      <c r="I2162" t="str">
        <f t="shared" si="100"/>
        <v>Kraj</v>
      </c>
      <c r="J2162" t="str">
        <f t="shared" si="101"/>
        <v>Vysočina</v>
      </c>
      <c r="K2162" t="str">
        <f t="shared" si="102"/>
        <v>Jihovýchod</v>
      </c>
    </row>
    <row r="2163" spans="1:11" x14ac:dyDescent="0.25">
      <c r="A2163">
        <v>550621</v>
      </c>
      <c r="B2163" t="s">
        <v>377</v>
      </c>
      <c r="C2163">
        <v>3116</v>
      </c>
      <c r="D2163" t="s">
        <v>53</v>
      </c>
      <c r="E2163" t="s">
        <v>54</v>
      </c>
      <c r="F2163" t="s">
        <v>55</v>
      </c>
      <c r="G2163" t="s">
        <v>11</v>
      </c>
      <c r="H2163" t="s">
        <v>12</v>
      </c>
      <c r="I2163" t="str">
        <f t="shared" si="100"/>
        <v>Jihočeský</v>
      </c>
      <c r="J2163" t="str">
        <f t="shared" si="101"/>
        <v>Jihočeský</v>
      </c>
      <c r="K2163" t="str">
        <f t="shared" si="102"/>
        <v>Jihozápad</v>
      </c>
    </row>
    <row r="2164" spans="1:11" x14ac:dyDescent="0.25">
      <c r="A2164">
        <v>550639</v>
      </c>
      <c r="B2164" t="s">
        <v>4803</v>
      </c>
      <c r="C2164">
        <v>6113</v>
      </c>
      <c r="D2164" t="s">
        <v>4694</v>
      </c>
      <c r="E2164" t="s">
        <v>4693</v>
      </c>
      <c r="F2164" t="s">
        <v>4694</v>
      </c>
      <c r="G2164" t="s">
        <v>4687</v>
      </c>
      <c r="H2164" t="s">
        <v>4688</v>
      </c>
      <c r="I2164" t="str">
        <f t="shared" si="100"/>
        <v>Kraj</v>
      </c>
      <c r="J2164" t="str">
        <f t="shared" si="101"/>
        <v>Vysočina</v>
      </c>
      <c r="K2164" t="str">
        <f t="shared" si="102"/>
        <v>Jihovýchod</v>
      </c>
    </row>
    <row r="2165" spans="1:11" x14ac:dyDescent="0.25">
      <c r="A2165">
        <v>550647</v>
      </c>
      <c r="B2165" t="s">
        <v>53</v>
      </c>
      <c r="C2165">
        <v>3116</v>
      </c>
      <c r="D2165" t="s">
        <v>53</v>
      </c>
      <c r="E2165" t="s">
        <v>54</v>
      </c>
      <c r="F2165" t="s">
        <v>55</v>
      </c>
      <c r="G2165" t="s">
        <v>11</v>
      </c>
      <c r="H2165" t="s">
        <v>12</v>
      </c>
      <c r="I2165" t="str">
        <f t="shared" si="100"/>
        <v>Jihočeský</v>
      </c>
      <c r="J2165" t="str">
        <f t="shared" si="101"/>
        <v>Jihočeský</v>
      </c>
      <c r="K2165" t="str">
        <f t="shared" si="102"/>
        <v>Jihozápad</v>
      </c>
    </row>
    <row r="2166" spans="1:11" x14ac:dyDescent="0.25">
      <c r="A2166">
        <v>550655</v>
      </c>
      <c r="B2166" t="s">
        <v>378</v>
      </c>
      <c r="C2166">
        <v>3109</v>
      </c>
      <c r="D2166" t="s">
        <v>55</v>
      </c>
      <c r="E2166" t="s">
        <v>54</v>
      </c>
      <c r="F2166" t="s">
        <v>55</v>
      </c>
      <c r="G2166" t="s">
        <v>11</v>
      </c>
      <c r="H2166" t="s">
        <v>12</v>
      </c>
      <c r="I2166" t="str">
        <f t="shared" si="100"/>
        <v>Jihočeský</v>
      </c>
      <c r="J2166" t="str">
        <f t="shared" si="101"/>
        <v>Jihočeský</v>
      </c>
      <c r="K2166" t="str">
        <f t="shared" si="102"/>
        <v>Jihozápad</v>
      </c>
    </row>
    <row r="2167" spans="1:11" x14ac:dyDescent="0.25">
      <c r="A2167">
        <v>550663</v>
      </c>
      <c r="B2167" t="s">
        <v>379</v>
      </c>
      <c r="C2167">
        <v>3109</v>
      </c>
      <c r="D2167" t="s">
        <v>55</v>
      </c>
      <c r="E2167" t="s">
        <v>54</v>
      </c>
      <c r="F2167" t="s">
        <v>55</v>
      </c>
      <c r="G2167" t="s">
        <v>11</v>
      </c>
      <c r="H2167" t="s">
        <v>12</v>
      </c>
      <c r="I2167" t="str">
        <f t="shared" si="100"/>
        <v>Jihočeský</v>
      </c>
      <c r="J2167" t="str">
        <f t="shared" si="101"/>
        <v>Jihočeský</v>
      </c>
      <c r="K2167" t="str">
        <f t="shared" si="102"/>
        <v>Jihozápad</v>
      </c>
    </row>
    <row r="2168" spans="1:11" x14ac:dyDescent="0.25">
      <c r="A2168">
        <v>550671</v>
      </c>
      <c r="B2168" t="s">
        <v>380</v>
      </c>
      <c r="C2168">
        <v>3109</v>
      </c>
      <c r="D2168" t="s">
        <v>55</v>
      </c>
      <c r="E2168" t="s">
        <v>54</v>
      </c>
      <c r="F2168" t="s">
        <v>55</v>
      </c>
      <c r="G2168" t="s">
        <v>11</v>
      </c>
      <c r="H2168" t="s">
        <v>12</v>
      </c>
      <c r="I2168" t="str">
        <f t="shared" si="100"/>
        <v>Jihočeský</v>
      </c>
      <c r="J2168" t="str">
        <f t="shared" si="101"/>
        <v>Jihočeský</v>
      </c>
      <c r="K2168" t="str">
        <f t="shared" si="102"/>
        <v>Jihozápad</v>
      </c>
    </row>
    <row r="2169" spans="1:11" x14ac:dyDescent="0.25">
      <c r="A2169">
        <v>550680</v>
      </c>
      <c r="B2169" t="s">
        <v>29</v>
      </c>
      <c r="C2169">
        <v>3109</v>
      </c>
      <c r="D2169" t="s">
        <v>55</v>
      </c>
      <c r="E2169" t="s">
        <v>54</v>
      </c>
      <c r="F2169" t="s">
        <v>55</v>
      </c>
      <c r="G2169" t="s">
        <v>11</v>
      </c>
      <c r="H2169" t="s">
        <v>12</v>
      </c>
      <c r="I2169" t="str">
        <f t="shared" si="100"/>
        <v>Jihočeský</v>
      </c>
      <c r="J2169" t="str">
        <f t="shared" si="101"/>
        <v>Jihočeský</v>
      </c>
      <c r="K2169" t="str">
        <f t="shared" si="102"/>
        <v>Jihozápad</v>
      </c>
    </row>
    <row r="2170" spans="1:11" x14ac:dyDescent="0.25">
      <c r="A2170">
        <v>550698</v>
      </c>
      <c r="B2170" t="s">
        <v>381</v>
      </c>
      <c r="C2170">
        <v>3116</v>
      </c>
      <c r="D2170" t="s">
        <v>53</v>
      </c>
      <c r="E2170" t="s">
        <v>54</v>
      </c>
      <c r="F2170" t="s">
        <v>55</v>
      </c>
      <c r="G2170" t="s">
        <v>11</v>
      </c>
      <c r="H2170" t="s">
        <v>12</v>
      </c>
      <c r="I2170" t="str">
        <f t="shared" si="100"/>
        <v>Jihočeský</v>
      </c>
      <c r="J2170" t="str">
        <f t="shared" si="101"/>
        <v>Jihočeský</v>
      </c>
      <c r="K2170" t="str">
        <f t="shared" si="102"/>
        <v>Jihozápad</v>
      </c>
    </row>
    <row r="2171" spans="1:11" x14ac:dyDescent="0.25">
      <c r="A2171">
        <v>550701</v>
      </c>
      <c r="B2171" t="s">
        <v>382</v>
      </c>
      <c r="C2171">
        <v>3109</v>
      </c>
      <c r="D2171" t="s">
        <v>55</v>
      </c>
      <c r="E2171" t="s">
        <v>54</v>
      </c>
      <c r="F2171" t="s">
        <v>55</v>
      </c>
      <c r="G2171" t="s">
        <v>11</v>
      </c>
      <c r="H2171" t="s">
        <v>12</v>
      </c>
      <c r="I2171" t="str">
        <f t="shared" si="100"/>
        <v>Jihočeský</v>
      </c>
      <c r="J2171" t="str">
        <f t="shared" si="101"/>
        <v>Jihočeský</v>
      </c>
      <c r="K2171" t="str">
        <f t="shared" si="102"/>
        <v>Jihozápad</v>
      </c>
    </row>
    <row r="2172" spans="1:11" x14ac:dyDescent="0.25">
      <c r="A2172">
        <v>550710</v>
      </c>
      <c r="B2172" t="s">
        <v>4804</v>
      </c>
      <c r="C2172">
        <v>6113</v>
      </c>
      <c r="D2172" t="s">
        <v>4694</v>
      </c>
      <c r="E2172" t="s">
        <v>4693</v>
      </c>
      <c r="F2172" t="s">
        <v>4694</v>
      </c>
      <c r="G2172" t="s">
        <v>4687</v>
      </c>
      <c r="H2172" t="s">
        <v>4688</v>
      </c>
      <c r="I2172" t="str">
        <f t="shared" si="100"/>
        <v>Kraj</v>
      </c>
      <c r="J2172" t="str">
        <f t="shared" si="101"/>
        <v>Vysočina</v>
      </c>
      <c r="K2172" t="str">
        <f t="shared" si="102"/>
        <v>Jihovýchod</v>
      </c>
    </row>
    <row r="2173" spans="1:11" x14ac:dyDescent="0.25">
      <c r="A2173">
        <v>550728</v>
      </c>
      <c r="B2173" t="s">
        <v>383</v>
      </c>
      <c r="C2173">
        <v>3116</v>
      </c>
      <c r="D2173" t="s">
        <v>53</v>
      </c>
      <c r="E2173" t="s">
        <v>54</v>
      </c>
      <c r="F2173" t="s">
        <v>55</v>
      </c>
      <c r="G2173" t="s">
        <v>11</v>
      </c>
      <c r="H2173" t="s">
        <v>12</v>
      </c>
      <c r="I2173" t="str">
        <f t="shared" si="100"/>
        <v>Jihočeský</v>
      </c>
      <c r="J2173" t="str">
        <f t="shared" si="101"/>
        <v>Jihočeský</v>
      </c>
      <c r="K2173" t="str">
        <f t="shared" si="102"/>
        <v>Jihozápad</v>
      </c>
    </row>
    <row r="2174" spans="1:11" x14ac:dyDescent="0.25">
      <c r="A2174">
        <v>550736</v>
      </c>
      <c r="B2174" t="s">
        <v>5295</v>
      </c>
      <c r="C2174">
        <v>7208</v>
      </c>
      <c r="D2174" t="s">
        <v>5296</v>
      </c>
      <c r="E2174" t="s">
        <v>5297</v>
      </c>
      <c r="F2174" t="s">
        <v>5298</v>
      </c>
      <c r="G2174" t="s">
        <v>5225</v>
      </c>
      <c r="H2174" t="s">
        <v>5226</v>
      </c>
      <c r="I2174" t="str">
        <f t="shared" si="100"/>
        <v>Zlínský</v>
      </c>
      <c r="J2174" t="str">
        <f t="shared" si="101"/>
        <v>Zlínský</v>
      </c>
      <c r="K2174" t="str">
        <f t="shared" si="102"/>
        <v>Střední Morava</v>
      </c>
    </row>
    <row r="2175" spans="1:11" x14ac:dyDescent="0.25">
      <c r="A2175">
        <v>550744</v>
      </c>
      <c r="B2175" t="s">
        <v>5260</v>
      </c>
      <c r="C2175">
        <v>7207</v>
      </c>
      <c r="D2175" t="s">
        <v>5298</v>
      </c>
      <c r="E2175" t="s">
        <v>5297</v>
      </c>
      <c r="F2175" t="s">
        <v>5298</v>
      </c>
      <c r="G2175" t="s">
        <v>5225</v>
      </c>
      <c r="H2175" t="s">
        <v>5226</v>
      </c>
      <c r="I2175" t="str">
        <f t="shared" si="100"/>
        <v>Zlínský</v>
      </c>
      <c r="J2175" t="str">
        <f t="shared" si="101"/>
        <v>Zlínský</v>
      </c>
      <c r="K2175" t="str">
        <f t="shared" si="102"/>
        <v>Střední Morava</v>
      </c>
    </row>
    <row r="2176" spans="1:11" x14ac:dyDescent="0.25">
      <c r="A2176">
        <v>550752</v>
      </c>
      <c r="B2176" t="s">
        <v>2077</v>
      </c>
      <c r="C2176">
        <v>7207</v>
      </c>
      <c r="D2176" t="s">
        <v>5298</v>
      </c>
      <c r="E2176" t="s">
        <v>5297</v>
      </c>
      <c r="F2176" t="s">
        <v>5298</v>
      </c>
      <c r="G2176" t="s">
        <v>5225</v>
      </c>
      <c r="H2176" t="s">
        <v>5226</v>
      </c>
      <c r="I2176" t="str">
        <f t="shared" si="100"/>
        <v>Zlínský</v>
      </c>
      <c r="J2176" t="str">
        <f t="shared" si="101"/>
        <v>Zlínský</v>
      </c>
      <c r="K2176" t="str">
        <f t="shared" si="102"/>
        <v>Střední Morava</v>
      </c>
    </row>
    <row r="2177" spans="1:11" x14ac:dyDescent="0.25">
      <c r="A2177">
        <v>550761</v>
      </c>
      <c r="B2177" t="s">
        <v>384</v>
      </c>
      <c r="C2177">
        <v>3109</v>
      </c>
      <c r="D2177" t="s">
        <v>55</v>
      </c>
      <c r="E2177" t="s">
        <v>54</v>
      </c>
      <c r="F2177" t="s">
        <v>55</v>
      </c>
      <c r="G2177" t="s">
        <v>11</v>
      </c>
      <c r="H2177" t="s">
        <v>12</v>
      </c>
      <c r="I2177" t="str">
        <f t="shared" si="100"/>
        <v>Jihočeský</v>
      </c>
      <c r="J2177" t="str">
        <f t="shared" si="101"/>
        <v>Jihočeský</v>
      </c>
      <c r="K2177" t="str">
        <f t="shared" si="102"/>
        <v>Jihozápad</v>
      </c>
    </row>
    <row r="2178" spans="1:11" x14ac:dyDescent="0.25">
      <c r="A2178">
        <v>550779</v>
      </c>
      <c r="B2178" t="s">
        <v>4805</v>
      </c>
      <c r="C2178">
        <v>6107</v>
      </c>
      <c r="D2178" t="s">
        <v>4697</v>
      </c>
      <c r="E2178" t="s">
        <v>4693</v>
      </c>
      <c r="F2178" t="s">
        <v>4694</v>
      </c>
      <c r="G2178" t="s">
        <v>4687</v>
      </c>
      <c r="H2178" t="s">
        <v>4688</v>
      </c>
      <c r="I2178" t="str">
        <f t="shared" si="100"/>
        <v>Kraj</v>
      </c>
      <c r="J2178" t="str">
        <f t="shared" si="101"/>
        <v>Vysočina</v>
      </c>
      <c r="K2178" t="str">
        <f t="shared" si="102"/>
        <v>Jihovýchod</v>
      </c>
    </row>
    <row r="2179" spans="1:11" x14ac:dyDescent="0.25">
      <c r="A2179">
        <v>550787</v>
      </c>
      <c r="B2179" t="s">
        <v>43</v>
      </c>
      <c r="C2179">
        <v>3111</v>
      </c>
      <c r="D2179" t="s">
        <v>43</v>
      </c>
      <c r="E2179" t="s">
        <v>42</v>
      </c>
      <c r="F2179" t="s">
        <v>43</v>
      </c>
      <c r="G2179" t="s">
        <v>11</v>
      </c>
      <c r="H2179" t="s">
        <v>12</v>
      </c>
      <c r="I2179" t="str">
        <f t="shared" si="100"/>
        <v>Jihočeský</v>
      </c>
      <c r="J2179" t="str">
        <f t="shared" si="101"/>
        <v>Jihočeský</v>
      </c>
      <c r="K2179" t="str">
        <f t="shared" si="102"/>
        <v>Jihozápad</v>
      </c>
    </row>
    <row r="2180" spans="1:11" x14ac:dyDescent="0.25">
      <c r="A2180">
        <v>550795</v>
      </c>
      <c r="B2180" t="s">
        <v>667</v>
      </c>
      <c r="C2180">
        <v>6219</v>
      </c>
      <c r="D2180" t="s">
        <v>652</v>
      </c>
      <c r="E2180" t="s">
        <v>653</v>
      </c>
      <c r="F2180" t="s">
        <v>652</v>
      </c>
      <c r="G2180" t="s">
        <v>625</v>
      </c>
      <c r="H2180" t="s">
        <v>626</v>
      </c>
      <c r="I2180" t="str">
        <f t="shared" ref="I2180:I2243" si="103">LEFT(H2180, FIND(" ", H2180 &amp; " ") - 1)</f>
        <v>Jihomoravský</v>
      </c>
      <c r="J2180" t="str">
        <f t="shared" ref="J2180:J2243" si="104">IF(LEFT(H2180,4)="Kraj", MID(H2180, FIND(" ", H2180)+1, LEN(H2180) - FIND(" ", H2180)), LEFT(H2180, FIND(" ", H2180 &amp; " ") - 1))</f>
        <v>Jihomoravský</v>
      </c>
      <c r="K2180" t="str">
        <f t="shared" ref="K2180:K2243" si="105">_xlfn.XLOOKUP(H2180,$N$33:$N$46,$M$33:$M$46)</f>
        <v>Jihovýchod</v>
      </c>
    </row>
    <row r="2181" spans="1:11" x14ac:dyDescent="0.25">
      <c r="A2181">
        <v>550809</v>
      </c>
      <c r="B2181" t="s">
        <v>385</v>
      </c>
      <c r="C2181">
        <v>3117</v>
      </c>
      <c r="D2181" t="s">
        <v>62</v>
      </c>
      <c r="E2181" t="s">
        <v>42</v>
      </c>
      <c r="F2181" t="s">
        <v>43</v>
      </c>
      <c r="G2181" t="s">
        <v>11</v>
      </c>
      <c r="H2181" t="s">
        <v>12</v>
      </c>
      <c r="I2181" t="str">
        <f t="shared" si="103"/>
        <v>Jihočeský</v>
      </c>
      <c r="J2181" t="str">
        <f t="shared" si="104"/>
        <v>Jihočeský</v>
      </c>
      <c r="K2181" t="str">
        <f t="shared" si="105"/>
        <v>Jihozápad</v>
      </c>
    </row>
    <row r="2182" spans="1:11" x14ac:dyDescent="0.25">
      <c r="A2182">
        <v>550817</v>
      </c>
      <c r="B2182" t="s">
        <v>386</v>
      </c>
      <c r="C2182">
        <v>3101</v>
      </c>
      <c r="D2182" t="s">
        <v>41</v>
      </c>
      <c r="E2182" t="s">
        <v>42</v>
      </c>
      <c r="F2182" t="s">
        <v>43</v>
      </c>
      <c r="G2182" t="s">
        <v>11</v>
      </c>
      <c r="H2182" t="s">
        <v>12</v>
      </c>
      <c r="I2182" t="str">
        <f t="shared" si="103"/>
        <v>Jihočeský</v>
      </c>
      <c r="J2182" t="str">
        <f t="shared" si="104"/>
        <v>Jihočeský</v>
      </c>
      <c r="K2182" t="str">
        <f t="shared" si="105"/>
        <v>Jihozápad</v>
      </c>
    </row>
    <row r="2183" spans="1:11" x14ac:dyDescent="0.25">
      <c r="A2183">
        <v>550825</v>
      </c>
      <c r="B2183" t="s">
        <v>668</v>
      </c>
      <c r="C2183">
        <v>6215</v>
      </c>
      <c r="D2183" t="s">
        <v>660</v>
      </c>
      <c r="E2183" t="s">
        <v>653</v>
      </c>
      <c r="F2183" t="s">
        <v>652</v>
      </c>
      <c r="G2183" t="s">
        <v>625</v>
      </c>
      <c r="H2183" t="s">
        <v>626</v>
      </c>
      <c r="I2183" t="str">
        <f t="shared" si="103"/>
        <v>Jihomoravský</v>
      </c>
      <c r="J2183" t="str">
        <f t="shared" si="104"/>
        <v>Jihomoravský</v>
      </c>
      <c r="K2183" t="str">
        <f t="shared" si="105"/>
        <v>Jihovýchod</v>
      </c>
    </row>
    <row r="2184" spans="1:11" x14ac:dyDescent="0.25">
      <c r="A2184">
        <v>550833</v>
      </c>
      <c r="B2184" t="s">
        <v>387</v>
      </c>
      <c r="C2184">
        <v>3117</v>
      </c>
      <c r="D2184" t="s">
        <v>62</v>
      </c>
      <c r="E2184" t="s">
        <v>42</v>
      </c>
      <c r="F2184" t="s">
        <v>43</v>
      </c>
      <c r="G2184" t="s">
        <v>11</v>
      </c>
      <c r="H2184" t="s">
        <v>12</v>
      </c>
      <c r="I2184" t="str">
        <f t="shared" si="103"/>
        <v>Jihočeský</v>
      </c>
      <c r="J2184" t="str">
        <f t="shared" si="104"/>
        <v>Jihočeský</v>
      </c>
      <c r="K2184" t="str">
        <f t="shared" si="105"/>
        <v>Jihozápad</v>
      </c>
    </row>
    <row r="2185" spans="1:11" x14ac:dyDescent="0.25">
      <c r="A2185">
        <v>550841</v>
      </c>
      <c r="B2185" t="s">
        <v>669</v>
      </c>
      <c r="C2185">
        <v>6220</v>
      </c>
      <c r="D2185" t="s">
        <v>638</v>
      </c>
      <c r="E2185" t="s">
        <v>639</v>
      </c>
      <c r="F2185" t="s">
        <v>638</v>
      </c>
      <c r="G2185" t="s">
        <v>625</v>
      </c>
      <c r="H2185" t="s">
        <v>626</v>
      </c>
      <c r="I2185" t="str">
        <f t="shared" si="103"/>
        <v>Jihomoravský</v>
      </c>
      <c r="J2185" t="str">
        <f t="shared" si="104"/>
        <v>Jihomoravský</v>
      </c>
      <c r="K2185" t="str">
        <f t="shared" si="105"/>
        <v>Jihovýchod</v>
      </c>
    </row>
    <row r="2186" spans="1:11" x14ac:dyDescent="0.25">
      <c r="A2186">
        <v>550850</v>
      </c>
      <c r="B2186" t="s">
        <v>41</v>
      </c>
      <c r="C2186">
        <v>3101</v>
      </c>
      <c r="D2186" t="s">
        <v>41</v>
      </c>
      <c r="E2186" t="s">
        <v>42</v>
      </c>
      <c r="F2186" t="s">
        <v>43</v>
      </c>
      <c r="G2186" t="s">
        <v>11</v>
      </c>
      <c r="H2186" t="s">
        <v>12</v>
      </c>
      <c r="I2186" t="str">
        <f t="shared" si="103"/>
        <v>Jihočeský</v>
      </c>
      <c r="J2186" t="str">
        <f t="shared" si="104"/>
        <v>Jihočeský</v>
      </c>
      <c r="K2186" t="str">
        <f t="shared" si="105"/>
        <v>Jihozápad</v>
      </c>
    </row>
    <row r="2187" spans="1:11" x14ac:dyDescent="0.25">
      <c r="A2187">
        <v>550906</v>
      </c>
      <c r="B2187" t="s">
        <v>388</v>
      </c>
      <c r="C2187">
        <v>3111</v>
      </c>
      <c r="D2187" t="s">
        <v>43</v>
      </c>
      <c r="E2187" t="s">
        <v>42</v>
      </c>
      <c r="F2187" t="s">
        <v>43</v>
      </c>
      <c r="G2187" t="s">
        <v>11</v>
      </c>
      <c r="H2187" t="s">
        <v>12</v>
      </c>
      <c r="I2187" t="str">
        <f t="shared" si="103"/>
        <v>Jihočeský</v>
      </c>
      <c r="J2187" t="str">
        <f t="shared" si="104"/>
        <v>Jihočeský</v>
      </c>
      <c r="K2187" t="str">
        <f t="shared" si="105"/>
        <v>Jihozápad</v>
      </c>
    </row>
    <row r="2188" spans="1:11" x14ac:dyDescent="0.25">
      <c r="A2188">
        <v>550922</v>
      </c>
      <c r="B2188" t="s">
        <v>389</v>
      </c>
      <c r="C2188">
        <v>3111</v>
      </c>
      <c r="D2188" t="s">
        <v>43</v>
      </c>
      <c r="E2188" t="s">
        <v>42</v>
      </c>
      <c r="F2188" t="s">
        <v>43</v>
      </c>
      <c r="G2188" t="s">
        <v>11</v>
      </c>
      <c r="H2188" t="s">
        <v>12</v>
      </c>
      <c r="I2188" t="str">
        <f t="shared" si="103"/>
        <v>Jihočeský</v>
      </c>
      <c r="J2188" t="str">
        <f t="shared" si="104"/>
        <v>Jihočeský</v>
      </c>
      <c r="K2188" t="str">
        <f t="shared" si="105"/>
        <v>Jihozápad</v>
      </c>
    </row>
    <row r="2189" spans="1:11" x14ac:dyDescent="0.25">
      <c r="A2189">
        <v>550949</v>
      </c>
      <c r="B2189" t="s">
        <v>390</v>
      </c>
      <c r="C2189">
        <v>3111</v>
      </c>
      <c r="D2189" t="s">
        <v>43</v>
      </c>
      <c r="E2189" t="s">
        <v>42</v>
      </c>
      <c r="F2189" t="s">
        <v>43</v>
      </c>
      <c r="G2189" t="s">
        <v>11</v>
      </c>
      <c r="H2189" t="s">
        <v>12</v>
      </c>
      <c r="I2189" t="str">
        <f t="shared" si="103"/>
        <v>Jihočeský</v>
      </c>
      <c r="J2189" t="str">
        <f t="shared" si="104"/>
        <v>Jihočeský</v>
      </c>
      <c r="K2189" t="str">
        <f t="shared" si="105"/>
        <v>Jihozápad</v>
      </c>
    </row>
    <row r="2190" spans="1:11" x14ac:dyDescent="0.25">
      <c r="A2190">
        <v>550957</v>
      </c>
      <c r="B2190" t="s">
        <v>391</v>
      </c>
      <c r="C2190">
        <v>3111</v>
      </c>
      <c r="D2190" t="s">
        <v>43</v>
      </c>
      <c r="E2190" t="s">
        <v>42</v>
      </c>
      <c r="F2190" t="s">
        <v>43</v>
      </c>
      <c r="G2190" t="s">
        <v>11</v>
      </c>
      <c r="H2190" t="s">
        <v>12</v>
      </c>
      <c r="I2190" t="str">
        <f t="shared" si="103"/>
        <v>Jihočeský</v>
      </c>
      <c r="J2190" t="str">
        <f t="shared" si="104"/>
        <v>Jihočeský</v>
      </c>
      <c r="K2190" t="str">
        <f t="shared" si="105"/>
        <v>Jihozápad</v>
      </c>
    </row>
    <row r="2191" spans="1:11" x14ac:dyDescent="0.25">
      <c r="A2191">
        <v>550965</v>
      </c>
      <c r="B2191" t="s">
        <v>392</v>
      </c>
      <c r="C2191">
        <v>3117</v>
      </c>
      <c r="D2191" t="s">
        <v>62</v>
      </c>
      <c r="E2191" t="s">
        <v>42</v>
      </c>
      <c r="F2191" t="s">
        <v>43</v>
      </c>
      <c r="G2191" t="s">
        <v>11</v>
      </c>
      <c r="H2191" t="s">
        <v>12</v>
      </c>
      <c r="I2191" t="str">
        <f t="shared" si="103"/>
        <v>Jihočeský</v>
      </c>
      <c r="J2191" t="str">
        <f t="shared" si="104"/>
        <v>Jihočeský</v>
      </c>
      <c r="K2191" t="str">
        <f t="shared" si="105"/>
        <v>Jihozápad</v>
      </c>
    </row>
    <row r="2192" spans="1:11" x14ac:dyDescent="0.25">
      <c r="A2192">
        <v>550981</v>
      </c>
      <c r="B2192" t="s">
        <v>85</v>
      </c>
      <c r="C2192">
        <v>3111</v>
      </c>
      <c r="D2192" t="s">
        <v>43</v>
      </c>
      <c r="E2192" t="s">
        <v>42</v>
      </c>
      <c r="F2192" t="s">
        <v>43</v>
      </c>
      <c r="G2192" t="s">
        <v>11</v>
      </c>
      <c r="H2192" t="s">
        <v>12</v>
      </c>
      <c r="I2192" t="str">
        <f t="shared" si="103"/>
        <v>Jihočeský</v>
      </c>
      <c r="J2192" t="str">
        <f t="shared" si="104"/>
        <v>Jihočeský</v>
      </c>
      <c r="K2192" t="str">
        <f t="shared" si="105"/>
        <v>Jihozápad</v>
      </c>
    </row>
    <row r="2193" spans="1:11" x14ac:dyDescent="0.25">
      <c r="A2193">
        <v>551015</v>
      </c>
      <c r="B2193" t="s">
        <v>393</v>
      </c>
      <c r="C2193">
        <v>3117</v>
      </c>
      <c r="D2193" t="s">
        <v>62</v>
      </c>
      <c r="E2193" t="s">
        <v>42</v>
      </c>
      <c r="F2193" t="s">
        <v>43</v>
      </c>
      <c r="G2193" t="s">
        <v>11</v>
      </c>
      <c r="H2193" t="s">
        <v>12</v>
      </c>
      <c r="I2193" t="str">
        <f t="shared" si="103"/>
        <v>Jihočeský</v>
      </c>
      <c r="J2193" t="str">
        <f t="shared" si="104"/>
        <v>Jihočeský</v>
      </c>
      <c r="K2193" t="str">
        <f t="shared" si="105"/>
        <v>Jihozápad</v>
      </c>
    </row>
    <row r="2194" spans="1:11" x14ac:dyDescent="0.25">
      <c r="A2194">
        <v>551023</v>
      </c>
      <c r="B2194" t="s">
        <v>394</v>
      </c>
      <c r="C2194">
        <v>3111</v>
      </c>
      <c r="D2194" t="s">
        <v>43</v>
      </c>
      <c r="E2194" t="s">
        <v>42</v>
      </c>
      <c r="F2194" t="s">
        <v>43</v>
      </c>
      <c r="G2194" t="s">
        <v>11</v>
      </c>
      <c r="H2194" t="s">
        <v>12</v>
      </c>
      <c r="I2194" t="str">
        <f t="shared" si="103"/>
        <v>Jihočeský</v>
      </c>
      <c r="J2194" t="str">
        <f t="shared" si="104"/>
        <v>Jihočeský</v>
      </c>
      <c r="K2194" t="str">
        <f t="shared" si="105"/>
        <v>Jihozápad</v>
      </c>
    </row>
    <row r="2195" spans="1:11" x14ac:dyDescent="0.25">
      <c r="A2195">
        <v>551040</v>
      </c>
      <c r="B2195" t="s">
        <v>395</v>
      </c>
      <c r="C2195">
        <v>3111</v>
      </c>
      <c r="D2195" t="s">
        <v>43</v>
      </c>
      <c r="E2195" t="s">
        <v>42</v>
      </c>
      <c r="F2195" t="s">
        <v>43</v>
      </c>
      <c r="G2195" t="s">
        <v>11</v>
      </c>
      <c r="H2195" t="s">
        <v>12</v>
      </c>
      <c r="I2195" t="str">
        <f t="shared" si="103"/>
        <v>Jihočeský</v>
      </c>
      <c r="J2195" t="str">
        <f t="shared" si="104"/>
        <v>Jihočeský</v>
      </c>
      <c r="K2195" t="str">
        <f t="shared" si="105"/>
        <v>Jihozápad</v>
      </c>
    </row>
    <row r="2196" spans="1:11" x14ac:dyDescent="0.25">
      <c r="A2196">
        <v>551104</v>
      </c>
      <c r="B2196" t="s">
        <v>396</v>
      </c>
      <c r="C2196">
        <v>3111</v>
      </c>
      <c r="D2196" t="s">
        <v>43</v>
      </c>
      <c r="E2196" t="s">
        <v>42</v>
      </c>
      <c r="F2196" t="s">
        <v>43</v>
      </c>
      <c r="G2196" t="s">
        <v>11</v>
      </c>
      <c r="H2196" t="s">
        <v>12</v>
      </c>
      <c r="I2196" t="str">
        <f t="shared" si="103"/>
        <v>Jihočeský</v>
      </c>
      <c r="J2196" t="str">
        <f t="shared" si="104"/>
        <v>Jihočeský</v>
      </c>
      <c r="K2196" t="str">
        <f t="shared" si="105"/>
        <v>Jihozápad</v>
      </c>
    </row>
    <row r="2197" spans="1:11" x14ac:dyDescent="0.25">
      <c r="A2197">
        <v>551121</v>
      </c>
      <c r="B2197" t="s">
        <v>397</v>
      </c>
      <c r="C2197">
        <v>3111</v>
      </c>
      <c r="D2197" t="s">
        <v>43</v>
      </c>
      <c r="E2197" t="s">
        <v>42</v>
      </c>
      <c r="F2197" t="s">
        <v>43</v>
      </c>
      <c r="G2197" t="s">
        <v>11</v>
      </c>
      <c r="H2197" t="s">
        <v>12</v>
      </c>
      <c r="I2197" t="str">
        <f t="shared" si="103"/>
        <v>Jihočeský</v>
      </c>
      <c r="J2197" t="str">
        <f t="shared" si="104"/>
        <v>Jihočeský</v>
      </c>
      <c r="K2197" t="str">
        <f t="shared" si="105"/>
        <v>Jihozápad</v>
      </c>
    </row>
    <row r="2198" spans="1:11" x14ac:dyDescent="0.25">
      <c r="A2198">
        <v>551139</v>
      </c>
      <c r="B2198" t="s">
        <v>398</v>
      </c>
      <c r="C2198">
        <v>3117</v>
      </c>
      <c r="D2198" t="s">
        <v>62</v>
      </c>
      <c r="E2198" t="s">
        <v>42</v>
      </c>
      <c r="F2198" t="s">
        <v>43</v>
      </c>
      <c r="G2198" t="s">
        <v>11</v>
      </c>
      <c r="H2198" t="s">
        <v>12</v>
      </c>
      <c r="I2198" t="str">
        <f t="shared" si="103"/>
        <v>Jihočeský</v>
      </c>
      <c r="J2198" t="str">
        <f t="shared" si="104"/>
        <v>Jihočeský</v>
      </c>
      <c r="K2198" t="str">
        <f t="shared" si="105"/>
        <v>Jihozápad</v>
      </c>
    </row>
    <row r="2199" spans="1:11" x14ac:dyDescent="0.25">
      <c r="A2199">
        <v>551155</v>
      </c>
      <c r="B2199" t="s">
        <v>399</v>
      </c>
      <c r="C2199">
        <v>3111</v>
      </c>
      <c r="D2199" t="s">
        <v>43</v>
      </c>
      <c r="E2199" t="s">
        <v>42</v>
      </c>
      <c r="F2199" t="s">
        <v>43</v>
      </c>
      <c r="G2199" t="s">
        <v>11</v>
      </c>
      <c r="H2199" t="s">
        <v>12</v>
      </c>
      <c r="I2199" t="str">
        <f t="shared" si="103"/>
        <v>Jihočeský</v>
      </c>
      <c r="J2199" t="str">
        <f t="shared" si="104"/>
        <v>Jihočeský</v>
      </c>
      <c r="K2199" t="str">
        <f t="shared" si="105"/>
        <v>Jihozápad</v>
      </c>
    </row>
    <row r="2200" spans="1:11" x14ac:dyDescent="0.25">
      <c r="A2200">
        <v>551163</v>
      </c>
      <c r="B2200" t="s">
        <v>400</v>
      </c>
      <c r="C2200">
        <v>3111</v>
      </c>
      <c r="D2200" t="s">
        <v>43</v>
      </c>
      <c r="E2200" t="s">
        <v>42</v>
      </c>
      <c r="F2200" t="s">
        <v>43</v>
      </c>
      <c r="G2200" t="s">
        <v>11</v>
      </c>
      <c r="H2200" t="s">
        <v>12</v>
      </c>
      <c r="I2200" t="str">
        <f t="shared" si="103"/>
        <v>Jihočeský</v>
      </c>
      <c r="J2200" t="str">
        <f t="shared" si="104"/>
        <v>Jihočeský</v>
      </c>
      <c r="K2200" t="str">
        <f t="shared" si="105"/>
        <v>Jihozápad</v>
      </c>
    </row>
    <row r="2201" spans="1:11" x14ac:dyDescent="0.25">
      <c r="A2201">
        <v>551180</v>
      </c>
      <c r="B2201" t="s">
        <v>401</v>
      </c>
      <c r="C2201">
        <v>3101</v>
      </c>
      <c r="D2201" t="s">
        <v>41</v>
      </c>
      <c r="E2201" t="s">
        <v>42</v>
      </c>
      <c r="F2201" t="s">
        <v>43</v>
      </c>
      <c r="G2201" t="s">
        <v>11</v>
      </c>
      <c r="H2201" t="s">
        <v>12</v>
      </c>
      <c r="I2201" t="str">
        <f t="shared" si="103"/>
        <v>Jihočeský</v>
      </c>
      <c r="J2201" t="str">
        <f t="shared" si="104"/>
        <v>Jihočeský</v>
      </c>
      <c r="K2201" t="str">
        <f t="shared" si="105"/>
        <v>Jihozápad</v>
      </c>
    </row>
    <row r="2202" spans="1:11" x14ac:dyDescent="0.25">
      <c r="A2202">
        <v>551201</v>
      </c>
      <c r="B2202" t="s">
        <v>402</v>
      </c>
      <c r="C2202">
        <v>3111</v>
      </c>
      <c r="D2202" t="s">
        <v>43</v>
      </c>
      <c r="E2202" t="s">
        <v>42</v>
      </c>
      <c r="F2202" t="s">
        <v>43</v>
      </c>
      <c r="G2202" t="s">
        <v>11</v>
      </c>
      <c r="H2202" t="s">
        <v>12</v>
      </c>
      <c r="I2202" t="str">
        <f t="shared" si="103"/>
        <v>Jihočeský</v>
      </c>
      <c r="J2202" t="str">
        <f t="shared" si="104"/>
        <v>Jihočeský</v>
      </c>
      <c r="K2202" t="str">
        <f t="shared" si="105"/>
        <v>Jihozápad</v>
      </c>
    </row>
    <row r="2203" spans="1:11" x14ac:dyDescent="0.25">
      <c r="A2203">
        <v>551261</v>
      </c>
      <c r="B2203" t="s">
        <v>403</v>
      </c>
      <c r="C2203">
        <v>3111</v>
      </c>
      <c r="D2203" t="s">
        <v>43</v>
      </c>
      <c r="E2203" t="s">
        <v>42</v>
      </c>
      <c r="F2203" t="s">
        <v>43</v>
      </c>
      <c r="G2203" t="s">
        <v>11</v>
      </c>
      <c r="H2203" t="s">
        <v>12</v>
      </c>
      <c r="I2203" t="str">
        <f t="shared" si="103"/>
        <v>Jihočeský</v>
      </c>
      <c r="J2203" t="str">
        <f t="shared" si="104"/>
        <v>Jihočeský</v>
      </c>
      <c r="K2203" t="str">
        <f t="shared" si="105"/>
        <v>Jihozápad</v>
      </c>
    </row>
    <row r="2204" spans="1:11" x14ac:dyDescent="0.25">
      <c r="A2204">
        <v>551333</v>
      </c>
      <c r="B2204" t="s">
        <v>404</v>
      </c>
      <c r="C2204">
        <v>3117</v>
      </c>
      <c r="D2204" t="s">
        <v>62</v>
      </c>
      <c r="E2204" t="s">
        <v>42</v>
      </c>
      <c r="F2204" t="s">
        <v>43</v>
      </c>
      <c r="G2204" t="s">
        <v>11</v>
      </c>
      <c r="H2204" t="s">
        <v>12</v>
      </c>
      <c r="I2204" t="str">
        <f t="shared" si="103"/>
        <v>Jihočeský</v>
      </c>
      <c r="J2204" t="str">
        <f t="shared" si="104"/>
        <v>Jihočeský</v>
      </c>
      <c r="K2204" t="str">
        <f t="shared" si="105"/>
        <v>Jihozápad</v>
      </c>
    </row>
    <row r="2205" spans="1:11" x14ac:dyDescent="0.25">
      <c r="A2205">
        <v>551341</v>
      </c>
      <c r="B2205" t="s">
        <v>405</v>
      </c>
      <c r="C2205">
        <v>3111</v>
      </c>
      <c r="D2205" t="s">
        <v>43</v>
      </c>
      <c r="E2205" t="s">
        <v>42</v>
      </c>
      <c r="F2205" t="s">
        <v>43</v>
      </c>
      <c r="G2205" t="s">
        <v>11</v>
      </c>
      <c r="H2205" t="s">
        <v>12</v>
      </c>
      <c r="I2205" t="str">
        <f t="shared" si="103"/>
        <v>Jihočeský</v>
      </c>
      <c r="J2205" t="str">
        <f t="shared" si="104"/>
        <v>Jihočeský</v>
      </c>
      <c r="K2205" t="str">
        <f t="shared" si="105"/>
        <v>Jihozápad</v>
      </c>
    </row>
    <row r="2206" spans="1:11" x14ac:dyDescent="0.25">
      <c r="A2206">
        <v>551350</v>
      </c>
      <c r="B2206" t="s">
        <v>406</v>
      </c>
      <c r="C2206">
        <v>3101</v>
      </c>
      <c r="D2206" t="s">
        <v>41</v>
      </c>
      <c r="E2206" t="s">
        <v>42</v>
      </c>
      <c r="F2206" t="s">
        <v>43</v>
      </c>
      <c r="G2206" t="s">
        <v>11</v>
      </c>
      <c r="H2206" t="s">
        <v>12</v>
      </c>
      <c r="I2206" t="str">
        <f t="shared" si="103"/>
        <v>Jihočeský</v>
      </c>
      <c r="J2206" t="str">
        <f t="shared" si="104"/>
        <v>Jihočeský</v>
      </c>
      <c r="K2206" t="str">
        <f t="shared" si="105"/>
        <v>Jihozápad</v>
      </c>
    </row>
    <row r="2207" spans="1:11" x14ac:dyDescent="0.25">
      <c r="A2207">
        <v>551384</v>
      </c>
      <c r="B2207" t="s">
        <v>407</v>
      </c>
      <c r="C2207">
        <v>3111</v>
      </c>
      <c r="D2207" t="s">
        <v>43</v>
      </c>
      <c r="E2207" t="s">
        <v>42</v>
      </c>
      <c r="F2207" t="s">
        <v>43</v>
      </c>
      <c r="G2207" t="s">
        <v>11</v>
      </c>
      <c r="H2207" t="s">
        <v>12</v>
      </c>
      <c r="I2207" t="str">
        <f t="shared" si="103"/>
        <v>Jihočeský</v>
      </c>
      <c r="J2207" t="str">
        <f t="shared" si="104"/>
        <v>Jihočeský</v>
      </c>
      <c r="K2207" t="str">
        <f t="shared" si="105"/>
        <v>Jihozápad</v>
      </c>
    </row>
    <row r="2208" spans="1:11" x14ac:dyDescent="0.25">
      <c r="A2208">
        <v>551392</v>
      </c>
      <c r="B2208" t="s">
        <v>408</v>
      </c>
      <c r="C2208">
        <v>3111</v>
      </c>
      <c r="D2208" t="s">
        <v>43</v>
      </c>
      <c r="E2208" t="s">
        <v>42</v>
      </c>
      <c r="F2208" t="s">
        <v>43</v>
      </c>
      <c r="G2208" t="s">
        <v>11</v>
      </c>
      <c r="H2208" t="s">
        <v>12</v>
      </c>
      <c r="I2208" t="str">
        <f t="shared" si="103"/>
        <v>Jihočeský</v>
      </c>
      <c r="J2208" t="str">
        <f t="shared" si="104"/>
        <v>Jihočeský</v>
      </c>
      <c r="K2208" t="str">
        <f t="shared" si="105"/>
        <v>Jihozápad</v>
      </c>
    </row>
    <row r="2209" spans="1:11" x14ac:dyDescent="0.25">
      <c r="A2209">
        <v>551414</v>
      </c>
      <c r="B2209" t="s">
        <v>409</v>
      </c>
      <c r="C2209">
        <v>3111</v>
      </c>
      <c r="D2209" t="s">
        <v>43</v>
      </c>
      <c r="E2209" t="s">
        <v>42</v>
      </c>
      <c r="F2209" t="s">
        <v>43</v>
      </c>
      <c r="G2209" t="s">
        <v>11</v>
      </c>
      <c r="H2209" t="s">
        <v>12</v>
      </c>
      <c r="I2209" t="str">
        <f t="shared" si="103"/>
        <v>Jihočeský</v>
      </c>
      <c r="J2209" t="str">
        <f t="shared" si="104"/>
        <v>Jihočeský</v>
      </c>
      <c r="K2209" t="str">
        <f t="shared" si="105"/>
        <v>Jihozápad</v>
      </c>
    </row>
    <row r="2210" spans="1:11" x14ac:dyDescent="0.25">
      <c r="A2210">
        <v>551457</v>
      </c>
      <c r="B2210" t="s">
        <v>4233</v>
      </c>
      <c r="C2210">
        <v>2124</v>
      </c>
      <c r="D2210" t="s">
        <v>3454</v>
      </c>
      <c r="E2210" t="s">
        <v>3455</v>
      </c>
      <c r="F2210" t="s">
        <v>2698</v>
      </c>
      <c r="G2210" t="s">
        <v>3447</v>
      </c>
      <c r="H2210" t="s">
        <v>3448</v>
      </c>
      <c r="I2210" t="str">
        <f t="shared" si="103"/>
        <v>Středočeský</v>
      </c>
      <c r="J2210" t="str">
        <f t="shared" si="104"/>
        <v>Středočeský</v>
      </c>
      <c r="K2210" t="str">
        <f t="shared" si="105"/>
        <v>Střední Čechy</v>
      </c>
    </row>
    <row r="2211" spans="1:11" x14ac:dyDescent="0.25">
      <c r="A2211">
        <v>551465</v>
      </c>
      <c r="B2211" t="s">
        <v>453</v>
      </c>
      <c r="C2211">
        <v>2112</v>
      </c>
      <c r="D2211" t="s">
        <v>3492</v>
      </c>
      <c r="E2211" t="s">
        <v>3491</v>
      </c>
      <c r="F2211" t="s">
        <v>3492</v>
      </c>
      <c r="G2211" t="s">
        <v>3447</v>
      </c>
      <c r="H2211" t="s">
        <v>3448</v>
      </c>
      <c r="I2211" t="str">
        <f t="shared" si="103"/>
        <v>Středočeský</v>
      </c>
      <c r="J2211" t="str">
        <f t="shared" si="104"/>
        <v>Středočeský</v>
      </c>
      <c r="K2211" t="str">
        <f t="shared" si="105"/>
        <v>Střední Čechy</v>
      </c>
    </row>
    <row r="2212" spans="1:11" x14ac:dyDescent="0.25">
      <c r="A2212">
        <v>551473</v>
      </c>
      <c r="B2212" t="s">
        <v>410</v>
      </c>
      <c r="C2212">
        <v>3101</v>
      </c>
      <c r="D2212" t="s">
        <v>41</v>
      </c>
      <c r="E2212" t="s">
        <v>42</v>
      </c>
      <c r="F2212" t="s">
        <v>43</v>
      </c>
      <c r="G2212" t="s">
        <v>11</v>
      </c>
      <c r="H2212" t="s">
        <v>12</v>
      </c>
      <c r="I2212" t="str">
        <f t="shared" si="103"/>
        <v>Jihočeský</v>
      </c>
      <c r="J2212" t="str">
        <f t="shared" si="104"/>
        <v>Jihočeský</v>
      </c>
      <c r="K2212" t="str">
        <f t="shared" si="105"/>
        <v>Jihozápad</v>
      </c>
    </row>
    <row r="2213" spans="1:11" x14ac:dyDescent="0.25">
      <c r="A2213">
        <v>551481</v>
      </c>
      <c r="B2213" t="s">
        <v>4234</v>
      </c>
      <c r="C2213">
        <v>2119</v>
      </c>
      <c r="D2213" t="s">
        <v>3858</v>
      </c>
      <c r="E2213" t="s">
        <v>3446</v>
      </c>
      <c r="F2213" t="s">
        <v>3445</v>
      </c>
      <c r="G2213" t="s">
        <v>3447</v>
      </c>
      <c r="H2213" t="s">
        <v>3448</v>
      </c>
      <c r="I2213" t="str">
        <f t="shared" si="103"/>
        <v>Středočeský</v>
      </c>
      <c r="J2213" t="str">
        <f t="shared" si="104"/>
        <v>Středočeský</v>
      </c>
      <c r="K2213" t="str">
        <f t="shared" si="105"/>
        <v>Střední Čechy</v>
      </c>
    </row>
    <row r="2214" spans="1:11" x14ac:dyDescent="0.25">
      <c r="A2214">
        <v>551490</v>
      </c>
      <c r="B2214" t="s">
        <v>411</v>
      </c>
      <c r="C2214">
        <v>3102</v>
      </c>
      <c r="D2214" t="s">
        <v>46</v>
      </c>
      <c r="E2214" t="s">
        <v>47</v>
      </c>
      <c r="F2214" t="s">
        <v>46</v>
      </c>
      <c r="G2214" t="s">
        <v>11</v>
      </c>
      <c r="H2214" t="s">
        <v>12</v>
      </c>
      <c r="I2214" t="str">
        <f t="shared" si="103"/>
        <v>Jihočeský</v>
      </c>
      <c r="J2214" t="str">
        <f t="shared" si="104"/>
        <v>Jihočeský</v>
      </c>
      <c r="K2214" t="str">
        <f t="shared" si="105"/>
        <v>Jihozápad</v>
      </c>
    </row>
    <row r="2215" spans="1:11" x14ac:dyDescent="0.25">
      <c r="A2215">
        <v>551503</v>
      </c>
      <c r="B2215" t="s">
        <v>412</v>
      </c>
      <c r="C2215">
        <v>3113</v>
      </c>
      <c r="D2215" t="s">
        <v>70</v>
      </c>
      <c r="E2215" t="s">
        <v>47</v>
      </c>
      <c r="F2215" t="s">
        <v>46</v>
      </c>
      <c r="G2215" t="s">
        <v>11</v>
      </c>
      <c r="H2215" t="s">
        <v>12</v>
      </c>
      <c r="I2215" t="str">
        <f t="shared" si="103"/>
        <v>Jihočeský</v>
      </c>
      <c r="J2215" t="str">
        <f t="shared" si="104"/>
        <v>Jihočeský</v>
      </c>
      <c r="K2215" t="str">
        <f t="shared" si="105"/>
        <v>Jihozápad</v>
      </c>
    </row>
    <row r="2216" spans="1:11" x14ac:dyDescent="0.25">
      <c r="A2216">
        <v>551520</v>
      </c>
      <c r="B2216" t="s">
        <v>413</v>
      </c>
      <c r="C2216">
        <v>3111</v>
      </c>
      <c r="D2216" t="s">
        <v>43</v>
      </c>
      <c r="E2216" t="s">
        <v>42</v>
      </c>
      <c r="F2216" t="s">
        <v>43</v>
      </c>
      <c r="G2216" t="s">
        <v>11</v>
      </c>
      <c r="H2216" t="s">
        <v>12</v>
      </c>
      <c r="I2216" t="str">
        <f t="shared" si="103"/>
        <v>Jihočeský</v>
      </c>
      <c r="J2216" t="str">
        <f t="shared" si="104"/>
        <v>Jihočeský</v>
      </c>
      <c r="K2216" t="str">
        <f t="shared" si="105"/>
        <v>Jihozápad</v>
      </c>
    </row>
    <row r="2217" spans="1:11" x14ac:dyDescent="0.25">
      <c r="A2217">
        <v>551538</v>
      </c>
      <c r="B2217" t="s">
        <v>414</v>
      </c>
      <c r="C2217">
        <v>3106</v>
      </c>
      <c r="D2217" t="s">
        <v>113</v>
      </c>
      <c r="E2217" t="s">
        <v>10</v>
      </c>
      <c r="F2217" t="s">
        <v>9</v>
      </c>
      <c r="G2217" t="s">
        <v>11</v>
      </c>
      <c r="H2217" t="s">
        <v>12</v>
      </c>
      <c r="I2217" t="str">
        <f t="shared" si="103"/>
        <v>Jihočeský</v>
      </c>
      <c r="J2217" t="str">
        <f t="shared" si="104"/>
        <v>Jihočeský</v>
      </c>
      <c r="K2217" t="str">
        <f t="shared" si="105"/>
        <v>Jihozápad</v>
      </c>
    </row>
    <row r="2218" spans="1:11" x14ac:dyDescent="0.25">
      <c r="A2218">
        <v>551546</v>
      </c>
      <c r="B2218" t="s">
        <v>4806</v>
      </c>
      <c r="C2218">
        <v>6110</v>
      </c>
      <c r="D2218" t="s">
        <v>4690</v>
      </c>
      <c r="E2218" t="s">
        <v>4691</v>
      </c>
      <c r="F2218" t="s">
        <v>4690</v>
      </c>
      <c r="G2218" t="s">
        <v>4687</v>
      </c>
      <c r="H2218" t="s">
        <v>4688</v>
      </c>
      <c r="I2218" t="str">
        <f t="shared" si="103"/>
        <v>Kraj</v>
      </c>
      <c r="J2218" t="str">
        <f t="shared" si="104"/>
        <v>Vysočina</v>
      </c>
      <c r="K2218" t="str">
        <f t="shared" si="105"/>
        <v>Jihovýchod</v>
      </c>
    </row>
    <row r="2219" spans="1:11" x14ac:dyDescent="0.25">
      <c r="A2219">
        <v>551554</v>
      </c>
      <c r="B2219" t="s">
        <v>415</v>
      </c>
      <c r="C2219">
        <v>3111</v>
      </c>
      <c r="D2219" t="s">
        <v>43</v>
      </c>
      <c r="E2219" t="s">
        <v>42</v>
      </c>
      <c r="F2219" t="s">
        <v>43</v>
      </c>
      <c r="G2219" t="s">
        <v>11</v>
      </c>
      <c r="H2219" t="s">
        <v>12</v>
      </c>
      <c r="I2219" t="str">
        <f t="shared" si="103"/>
        <v>Jihočeský</v>
      </c>
      <c r="J2219" t="str">
        <f t="shared" si="104"/>
        <v>Jihočeský</v>
      </c>
      <c r="K2219" t="str">
        <f t="shared" si="105"/>
        <v>Jihozápad</v>
      </c>
    </row>
    <row r="2220" spans="1:11" x14ac:dyDescent="0.25">
      <c r="A2220">
        <v>551562</v>
      </c>
      <c r="B2220" t="s">
        <v>416</v>
      </c>
      <c r="C2220">
        <v>3111</v>
      </c>
      <c r="D2220" t="s">
        <v>43</v>
      </c>
      <c r="E2220" t="s">
        <v>42</v>
      </c>
      <c r="F2220" t="s">
        <v>43</v>
      </c>
      <c r="G2220" t="s">
        <v>11</v>
      </c>
      <c r="H2220" t="s">
        <v>12</v>
      </c>
      <c r="I2220" t="str">
        <f t="shared" si="103"/>
        <v>Jihočeský</v>
      </c>
      <c r="J2220" t="str">
        <f t="shared" si="104"/>
        <v>Jihočeský</v>
      </c>
      <c r="K2220" t="str">
        <f t="shared" si="105"/>
        <v>Jihozápad</v>
      </c>
    </row>
    <row r="2221" spans="1:11" x14ac:dyDescent="0.25">
      <c r="A2221">
        <v>551571</v>
      </c>
      <c r="B2221" t="s">
        <v>417</v>
      </c>
      <c r="C2221">
        <v>3111</v>
      </c>
      <c r="D2221" t="s">
        <v>43</v>
      </c>
      <c r="E2221" t="s">
        <v>42</v>
      </c>
      <c r="F2221" t="s">
        <v>43</v>
      </c>
      <c r="G2221" t="s">
        <v>11</v>
      </c>
      <c r="H2221" t="s">
        <v>12</v>
      </c>
      <c r="I2221" t="str">
        <f t="shared" si="103"/>
        <v>Jihočeský</v>
      </c>
      <c r="J2221" t="str">
        <f t="shared" si="104"/>
        <v>Jihočeský</v>
      </c>
      <c r="K2221" t="str">
        <f t="shared" si="105"/>
        <v>Jihozápad</v>
      </c>
    </row>
    <row r="2222" spans="1:11" x14ac:dyDescent="0.25">
      <c r="A2222">
        <v>551589</v>
      </c>
      <c r="B2222" t="s">
        <v>4807</v>
      </c>
      <c r="C2222">
        <v>6103</v>
      </c>
      <c r="D2222" t="s">
        <v>4712</v>
      </c>
      <c r="E2222" t="s">
        <v>4691</v>
      </c>
      <c r="F2222" t="s">
        <v>4690</v>
      </c>
      <c r="G2222" t="s">
        <v>4687</v>
      </c>
      <c r="H2222" t="s">
        <v>4688</v>
      </c>
      <c r="I2222" t="str">
        <f t="shared" si="103"/>
        <v>Kraj</v>
      </c>
      <c r="J2222" t="str">
        <f t="shared" si="104"/>
        <v>Vysočina</v>
      </c>
      <c r="K2222" t="str">
        <f t="shared" si="105"/>
        <v>Jihovýchod</v>
      </c>
    </row>
    <row r="2223" spans="1:11" x14ac:dyDescent="0.25">
      <c r="A2223">
        <v>551597</v>
      </c>
      <c r="B2223" t="s">
        <v>418</v>
      </c>
      <c r="C2223">
        <v>3101</v>
      </c>
      <c r="D2223" t="s">
        <v>41</v>
      </c>
      <c r="E2223" t="s">
        <v>42</v>
      </c>
      <c r="F2223" t="s">
        <v>43</v>
      </c>
      <c r="G2223" t="s">
        <v>11</v>
      </c>
      <c r="H2223" t="s">
        <v>12</v>
      </c>
      <c r="I2223" t="str">
        <f t="shared" si="103"/>
        <v>Jihočeský</v>
      </c>
      <c r="J2223" t="str">
        <f t="shared" si="104"/>
        <v>Jihočeský</v>
      </c>
      <c r="K2223" t="str">
        <f t="shared" si="105"/>
        <v>Jihozápad</v>
      </c>
    </row>
    <row r="2224" spans="1:11" x14ac:dyDescent="0.25">
      <c r="A2224">
        <v>551601</v>
      </c>
      <c r="B2224" t="s">
        <v>419</v>
      </c>
      <c r="C2224">
        <v>3112</v>
      </c>
      <c r="D2224" t="s">
        <v>66</v>
      </c>
      <c r="E2224" t="s">
        <v>65</v>
      </c>
      <c r="F2224" t="s">
        <v>66</v>
      </c>
      <c r="G2224" t="s">
        <v>11</v>
      </c>
      <c r="H2224" t="s">
        <v>12</v>
      </c>
      <c r="I2224" t="str">
        <f t="shared" si="103"/>
        <v>Jihočeský</v>
      </c>
      <c r="J2224" t="str">
        <f t="shared" si="104"/>
        <v>Jihočeský</v>
      </c>
      <c r="K2224" t="str">
        <f t="shared" si="105"/>
        <v>Jihozápad</v>
      </c>
    </row>
    <row r="2225" spans="1:11" x14ac:dyDescent="0.25">
      <c r="A2225">
        <v>551619</v>
      </c>
      <c r="B2225" t="s">
        <v>420</v>
      </c>
      <c r="C2225">
        <v>3111</v>
      </c>
      <c r="D2225" t="s">
        <v>43</v>
      </c>
      <c r="E2225" t="s">
        <v>42</v>
      </c>
      <c r="F2225" t="s">
        <v>43</v>
      </c>
      <c r="G2225" t="s">
        <v>11</v>
      </c>
      <c r="H2225" t="s">
        <v>12</v>
      </c>
      <c r="I2225" t="str">
        <f t="shared" si="103"/>
        <v>Jihočeský</v>
      </c>
      <c r="J2225" t="str">
        <f t="shared" si="104"/>
        <v>Jihočeský</v>
      </c>
      <c r="K2225" t="str">
        <f t="shared" si="105"/>
        <v>Jihozápad</v>
      </c>
    </row>
    <row r="2226" spans="1:11" x14ac:dyDescent="0.25">
      <c r="A2226">
        <v>551627</v>
      </c>
      <c r="B2226" t="s">
        <v>421</v>
      </c>
      <c r="C2226">
        <v>3101</v>
      </c>
      <c r="D2226" t="s">
        <v>41</v>
      </c>
      <c r="E2226" t="s">
        <v>42</v>
      </c>
      <c r="F2226" t="s">
        <v>43</v>
      </c>
      <c r="G2226" t="s">
        <v>11</v>
      </c>
      <c r="H2226" t="s">
        <v>12</v>
      </c>
      <c r="I2226" t="str">
        <f t="shared" si="103"/>
        <v>Jihočeský</v>
      </c>
      <c r="J2226" t="str">
        <f t="shared" si="104"/>
        <v>Jihočeský</v>
      </c>
      <c r="K2226" t="str">
        <f t="shared" si="105"/>
        <v>Jihozápad</v>
      </c>
    </row>
    <row r="2227" spans="1:11" x14ac:dyDescent="0.25">
      <c r="A2227">
        <v>551635</v>
      </c>
      <c r="B2227" t="s">
        <v>422</v>
      </c>
      <c r="C2227">
        <v>3111</v>
      </c>
      <c r="D2227" t="s">
        <v>43</v>
      </c>
      <c r="E2227" t="s">
        <v>42</v>
      </c>
      <c r="F2227" t="s">
        <v>43</v>
      </c>
      <c r="G2227" t="s">
        <v>11</v>
      </c>
      <c r="H2227" t="s">
        <v>12</v>
      </c>
      <c r="I2227" t="str">
        <f t="shared" si="103"/>
        <v>Jihočeský</v>
      </c>
      <c r="J2227" t="str">
        <f t="shared" si="104"/>
        <v>Jihočeský</v>
      </c>
      <c r="K2227" t="str">
        <f t="shared" si="105"/>
        <v>Jihozápad</v>
      </c>
    </row>
    <row r="2228" spans="1:11" x14ac:dyDescent="0.25">
      <c r="A2228">
        <v>551643</v>
      </c>
      <c r="B2228" t="s">
        <v>423</v>
      </c>
      <c r="C2228">
        <v>3111</v>
      </c>
      <c r="D2228" t="s">
        <v>43</v>
      </c>
      <c r="E2228" t="s">
        <v>42</v>
      </c>
      <c r="F2228" t="s">
        <v>43</v>
      </c>
      <c r="G2228" t="s">
        <v>11</v>
      </c>
      <c r="H2228" t="s">
        <v>12</v>
      </c>
      <c r="I2228" t="str">
        <f t="shared" si="103"/>
        <v>Jihočeský</v>
      </c>
      <c r="J2228" t="str">
        <f t="shared" si="104"/>
        <v>Jihočeský</v>
      </c>
      <c r="K2228" t="str">
        <f t="shared" si="105"/>
        <v>Jihozápad</v>
      </c>
    </row>
    <row r="2229" spans="1:11" x14ac:dyDescent="0.25">
      <c r="A2229">
        <v>551651</v>
      </c>
      <c r="B2229" t="s">
        <v>1293</v>
      </c>
      <c r="C2229">
        <v>4103</v>
      </c>
      <c r="D2229" t="s">
        <v>1248</v>
      </c>
      <c r="E2229" t="s">
        <v>1249</v>
      </c>
      <c r="F2229" t="s">
        <v>1248</v>
      </c>
      <c r="G2229" t="s">
        <v>1250</v>
      </c>
      <c r="H2229" t="s">
        <v>1251</v>
      </c>
      <c r="I2229" t="str">
        <f t="shared" si="103"/>
        <v>Karlovarský</v>
      </c>
      <c r="J2229" t="str">
        <f t="shared" si="104"/>
        <v>Karlovarský</v>
      </c>
      <c r="K2229" t="str">
        <f t="shared" si="105"/>
        <v>Severozápad</v>
      </c>
    </row>
    <row r="2230" spans="1:11" x14ac:dyDescent="0.25">
      <c r="A2230">
        <v>551660</v>
      </c>
      <c r="B2230" t="s">
        <v>424</v>
      </c>
      <c r="C2230">
        <v>3111</v>
      </c>
      <c r="D2230" t="s">
        <v>43</v>
      </c>
      <c r="E2230" t="s">
        <v>42</v>
      </c>
      <c r="F2230" t="s">
        <v>43</v>
      </c>
      <c r="G2230" t="s">
        <v>11</v>
      </c>
      <c r="H2230" t="s">
        <v>12</v>
      </c>
      <c r="I2230" t="str">
        <f t="shared" si="103"/>
        <v>Jihočeský</v>
      </c>
      <c r="J2230" t="str">
        <f t="shared" si="104"/>
        <v>Jihočeský</v>
      </c>
      <c r="K2230" t="str">
        <f t="shared" si="105"/>
        <v>Jihozápad</v>
      </c>
    </row>
    <row r="2231" spans="1:11" x14ac:dyDescent="0.25">
      <c r="A2231">
        <v>551678</v>
      </c>
      <c r="B2231" t="s">
        <v>203</v>
      </c>
      <c r="C2231">
        <v>3111</v>
      </c>
      <c r="D2231" t="s">
        <v>43</v>
      </c>
      <c r="E2231" t="s">
        <v>42</v>
      </c>
      <c r="F2231" t="s">
        <v>43</v>
      </c>
      <c r="G2231" t="s">
        <v>11</v>
      </c>
      <c r="H2231" t="s">
        <v>12</v>
      </c>
      <c r="I2231" t="str">
        <f t="shared" si="103"/>
        <v>Jihočeský</v>
      </c>
      <c r="J2231" t="str">
        <f t="shared" si="104"/>
        <v>Jihočeský</v>
      </c>
      <c r="K2231" t="str">
        <f t="shared" si="105"/>
        <v>Jihozápad</v>
      </c>
    </row>
    <row r="2232" spans="1:11" x14ac:dyDescent="0.25">
      <c r="A2232">
        <v>551686</v>
      </c>
      <c r="B2232" t="s">
        <v>3110</v>
      </c>
      <c r="C2232">
        <v>3214</v>
      </c>
      <c r="D2232" t="s">
        <v>2377</v>
      </c>
      <c r="E2232" t="s">
        <v>3018</v>
      </c>
      <c r="F2232" t="s">
        <v>3019</v>
      </c>
      <c r="G2232" t="s">
        <v>3012</v>
      </c>
      <c r="H2232" t="s">
        <v>3013</v>
      </c>
      <c r="I2232" t="str">
        <f t="shared" si="103"/>
        <v>Plzeňský</v>
      </c>
      <c r="J2232" t="str">
        <f t="shared" si="104"/>
        <v>Plzeňský</v>
      </c>
      <c r="K2232" t="str">
        <f t="shared" si="105"/>
        <v>Jihozápad</v>
      </c>
    </row>
    <row r="2233" spans="1:11" x14ac:dyDescent="0.25">
      <c r="A2233">
        <v>551694</v>
      </c>
      <c r="B2233" t="s">
        <v>2072</v>
      </c>
      <c r="C2233">
        <v>8120</v>
      </c>
      <c r="D2233" t="s">
        <v>2073</v>
      </c>
      <c r="E2233" t="s">
        <v>2064</v>
      </c>
      <c r="F2233" t="s">
        <v>2063</v>
      </c>
      <c r="G2233" t="s">
        <v>1998</v>
      </c>
      <c r="H2233" t="s">
        <v>1999</v>
      </c>
      <c r="I2233" t="str">
        <f t="shared" si="103"/>
        <v>Moravskoslezský</v>
      </c>
      <c r="J2233" t="str">
        <f t="shared" si="104"/>
        <v>Moravskoslezský</v>
      </c>
      <c r="K2233" t="str">
        <f t="shared" si="105"/>
        <v>Moravskoslezsko</v>
      </c>
    </row>
    <row r="2234" spans="1:11" x14ac:dyDescent="0.25">
      <c r="A2234">
        <v>551708</v>
      </c>
      <c r="B2234" t="s">
        <v>2074</v>
      </c>
      <c r="C2234">
        <v>8103</v>
      </c>
      <c r="D2234" t="s">
        <v>2063</v>
      </c>
      <c r="E2234" t="s">
        <v>2064</v>
      </c>
      <c r="F2234" t="s">
        <v>2063</v>
      </c>
      <c r="G2234" t="s">
        <v>1998</v>
      </c>
      <c r="H2234" t="s">
        <v>1999</v>
      </c>
      <c r="I2234" t="str">
        <f t="shared" si="103"/>
        <v>Moravskoslezský</v>
      </c>
      <c r="J2234" t="str">
        <f t="shared" si="104"/>
        <v>Moravskoslezský</v>
      </c>
      <c r="K2234" t="str">
        <f t="shared" si="105"/>
        <v>Moravskoslezsko</v>
      </c>
    </row>
    <row r="2235" spans="1:11" x14ac:dyDescent="0.25">
      <c r="A2235">
        <v>551716</v>
      </c>
      <c r="B2235" t="s">
        <v>425</v>
      </c>
      <c r="C2235">
        <v>3101</v>
      </c>
      <c r="D2235" t="s">
        <v>41</v>
      </c>
      <c r="E2235" t="s">
        <v>42</v>
      </c>
      <c r="F2235" t="s">
        <v>43</v>
      </c>
      <c r="G2235" t="s">
        <v>11</v>
      </c>
      <c r="H2235" t="s">
        <v>12</v>
      </c>
      <c r="I2235" t="str">
        <f t="shared" si="103"/>
        <v>Jihočeský</v>
      </c>
      <c r="J2235" t="str">
        <f t="shared" si="104"/>
        <v>Jihočeský</v>
      </c>
      <c r="K2235" t="str">
        <f t="shared" si="105"/>
        <v>Jihozápad</v>
      </c>
    </row>
    <row r="2236" spans="1:11" x14ac:dyDescent="0.25">
      <c r="A2236">
        <v>551724</v>
      </c>
      <c r="B2236" t="s">
        <v>2075</v>
      </c>
      <c r="C2236">
        <v>8103</v>
      </c>
      <c r="D2236" t="s">
        <v>2063</v>
      </c>
      <c r="E2236" t="s">
        <v>2064</v>
      </c>
      <c r="F2236" t="s">
        <v>2063</v>
      </c>
      <c r="G2236" t="s">
        <v>1998</v>
      </c>
      <c r="H2236" t="s">
        <v>1999</v>
      </c>
      <c r="I2236" t="str">
        <f t="shared" si="103"/>
        <v>Moravskoslezský</v>
      </c>
      <c r="J2236" t="str">
        <f t="shared" si="104"/>
        <v>Moravskoslezský</v>
      </c>
      <c r="K2236" t="str">
        <f t="shared" si="105"/>
        <v>Moravskoslezsko</v>
      </c>
    </row>
    <row r="2237" spans="1:11" x14ac:dyDescent="0.25">
      <c r="A2237">
        <v>551732</v>
      </c>
      <c r="B2237" t="s">
        <v>2076</v>
      </c>
      <c r="C2237">
        <v>8103</v>
      </c>
      <c r="D2237" t="s">
        <v>2063</v>
      </c>
      <c r="E2237" t="s">
        <v>2064</v>
      </c>
      <c r="F2237" t="s">
        <v>2063</v>
      </c>
      <c r="G2237" t="s">
        <v>1998</v>
      </c>
      <c r="H2237" t="s">
        <v>1999</v>
      </c>
      <c r="I2237" t="str">
        <f t="shared" si="103"/>
        <v>Moravskoslezský</v>
      </c>
      <c r="J2237" t="str">
        <f t="shared" si="104"/>
        <v>Moravskoslezský</v>
      </c>
      <c r="K2237" t="str">
        <f t="shared" si="105"/>
        <v>Moravskoslezsko</v>
      </c>
    </row>
    <row r="2238" spans="1:11" x14ac:dyDescent="0.25">
      <c r="A2238">
        <v>551741</v>
      </c>
      <c r="B2238" t="s">
        <v>426</v>
      </c>
      <c r="C2238">
        <v>3117</v>
      </c>
      <c r="D2238" t="s">
        <v>62</v>
      </c>
      <c r="E2238" t="s">
        <v>42</v>
      </c>
      <c r="F2238" t="s">
        <v>43</v>
      </c>
      <c r="G2238" t="s">
        <v>11</v>
      </c>
      <c r="H2238" t="s">
        <v>12</v>
      </c>
      <c r="I2238" t="str">
        <f t="shared" si="103"/>
        <v>Jihočeský</v>
      </c>
      <c r="J2238" t="str">
        <f t="shared" si="104"/>
        <v>Jihočeský</v>
      </c>
      <c r="K2238" t="str">
        <f t="shared" si="105"/>
        <v>Jihozápad</v>
      </c>
    </row>
    <row r="2239" spans="1:11" x14ac:dyDescent="0.25">
      <c r="A2239">
        <v>551759</v>
      </c>
      <c r="B2239" t="s">
        <v>427</v>
      </c>
      <c r="C2239">
        <v>3111</v>
      </c>
      <c r="D2239" t="s">
        <v>43</v>
      </c>
      <c r="E2239" t="s">
        <v>42</v>
      </c>
      <c r="F2239" t="s">
        <v>43</v>
      </c>
      <c r="G2239" t="s">
        <v>11</v>
      </c>
      <c r="H2239" t="s">
        <v>12</v>
      </c>
      <c r="I2239" t="str">
        <f t="shared" si="103"/>
        <v>Jihočeský</v>
      </c>
      <c r="J2239" t="str">
        <f t="shared" si="104"/>
        <v>Jihočeský</v>
      </c>
      <c r="K2239" t="str">
        <f t="shared" si="105"/>
        <v>Jihozápad</v>
      </c>
    </row>
    <row r="2240" spans="1:11" x14ac:dyDescent="0.25">
      <c r="A2240">
        <v>551767</v>
      </c>
      <c r="B2240" t="s">
        <v>2077</v>
      </c>
      <c r="C2240">
        <v>8103</v>
      </c>
      <c r="D2240" t="s">
        <v>2063</v>
      </c>
      <c r="E2240" t="s">
        <v>2064</v>
      </c>
      <c r="F2240" t="s">
        <v>2063</v>
      </c>
      <c r="G2240" t="s">
        <v>1998</v>
      </c>
      <c r="H2240" t="s">
        <v>1999</v>
      </c>
      <c r="I2240" t="str">
        <f t="shared" si="103"/>
        <v>Moravskoslezský</v>
      </c>
      <c r="J2240" t="str">
        <f t="shared" si="104"/>
        <v>Moravskoslezský</v>
      </c>
      <c r="K2240" t="str">
        <f t="shared" si="105"/>
        <v>Moravskoslezsko</v>
      </c>
    </row>
    <row r="2241" spans="1:11" x14ac:dyDescent="0.25">
      <c r="A2241">
        <v>551775</v>
      </c>
      <c r="B2241" t="s">
        <v>428</v>
      </c>
      <c r="C2241">
        <v>3111</v>
      </c>
      <c r="D2241" t="s">
        <v>43</v>
      </c>
      <c r="E2241" t="s">
        <v>42</v>
      </c>
      <c r="F2241" t="s">
        <v>43</v>
      </c>
      <c r="G2241" t="s">
        <v>11</v>
      </c>
      <c r="H2241" t="s">
        <v>12</v>
      </c>
      <c r="I2241" t="str">
        <f t="shared" si="103"/>
        <v>Jihočeský</v>
      </c>
      <c r="J2241" t="str">
        <f t="shared" si="104"/>
        <v>Jihočeský</v>
      </c>
      <c r="K2241" t="str">
        <f t="shared" si="105"/>
        <v>Jihozápad</v>
      </c>
    </row>
    <row r="2242" spans="1:11" x14ac:dyDescent="0.25">
      <c r="A2242">
        <v>551783</v>
      </c>
      <c r="B2242" t="s">
        <v>2078</v>
      </c>
      <c r="C2242">
        <v>8103</v>
      </c>
      <c r="D2242" t="s">
        <v>2063</v>
      </c>
      <c r="E2242" t="s">
        <v>2064</v>
      </c>
      <c r="F2242" t="s">
        <v>2063</v>
      </c>
      <c r="G2242" t="s">
        <v>1998</v>
      </c>
      <c r="H2242" t="s">
        <v>1999</v>
      </c>
      <c r="I2242" t="str">
        <f t="shared" si="103"/>
        <v>Moravskoslezský</v>
      </c>
      <c r="J2242" t="str">
        <f t="shared" si="104"/>
        <v>Moravskoslezský</v>
      </c>
      <c r="K2242" t="str">
        <f t="shared" si="105"/>
        <v>Moravskoslezsko</v>
      </c>
    </row>
    <row r="2243" spans="1:11" x14ac:dyDescent="0.25">
      <c r="A2243">
        <v>551791</v>
      </c>
      <c r="B2243" t="s">
        <v>429</v>
      </c>
      <c r="C2243">
        <v>3111</v>
      </c>
      <c r="D2243" t="s">
        <v>43</v>
      </c>
      <c r="E2243" t="s">
        <v>42</v>
      </c>
      <c r="F2243" t="s">
        <v>43</v>
      </c>
      <c r="G2243" t="s">
        <v>11</v>
      </c>
      <c r="H2243" t="s">
        <v>12</v>
      </c>
      <c r="I2243" t="str">
        <f t="shared" si="103"/>
        <v>Jihočeský</v>
      </c>
      <c r="J2243" t="str">
        <f t="shared" si="104"/>
        <v>Jihočeský</v>
      </c>
      <c r="K2243" t="str">
        <f t="shared" si="105"/>
        <v>Jihozápad</v>
      </c>
    </row>
    <row r="2244" spans="1:11" x14ac:dyDescent="0.25">
      <c r="A2244">
        <v>551805</v>
      </c>
      <c r="B2244" t="s">
        <v>2079</v>
      </c>
      <c r="C2244">
        <v>8103</v>
      </c>
      <c r="D2244" t="s">
        <v>2063</v>
      </c>
      <c r="E2244" t="s">
        <v>2064</v>
      </c>
      <c r="F2244" t="s">
        <v>2063</v>
      </c>
      <c r="G2244" t="s">
        <v>1998</v>
      </c>
      <c r="H2244" t="s">
        <v>1999</v>
      </c>
      <c r="I2244" t="str">
        <f t="shared" ref="I2244:I2307" si="106">LEFT(H2244, FIND(" ", H2244 &amp; " ") - 1)</f>
        <v>Moravskoslezský</v>
      </c>
      <c r="J2244" t="str">
        <f t="shared" ref="J2244:J2307" si="107">IF(LEFT(H2244,4)="Kraj", MID(H2244, FIND(" ", H2244)+1, LEN(H2244) - FIND(" ", H2244)), LEFT(H2244, FIND(" ", H2244 &amp; " ") - 1))</f>
        <v>Moravskoslezský</v>
      </c>
      <c r="K2244" t="str">
        <f t="shared" ref="K2244:K2307" si="108">_xlfn.XLOOKUP(H2244,$N$33:$N$46,$M$33:$M$46)</f>
        <v>Moravskoslezsko</v>
      </c>
    </row>
    <row r="2245" spans="1:11" x14ac:dyDescent="0.25">
      <c r="A2245">
        <v>551813</v>
      </c>
      <c r="B2245" t="s">
        <v>2080</v>
      </c>
      <c r="C2245">
        <v>8103</v>
      </c>
      <c r="D2245" t="s">
        <v>2063</v>
      </c>
      <c r="E2245" t="s">
        <v>2064</v>
      </c>
      <c r="F2245" t="s">
        <v>2063</v>
      </c>
      <c r="G2245" t="s">
        <v>1998</v>
      </c>
      <c r="H2245" t="s">
        <v>1999</v>
      </c>
      <c r="I2245" t="str">
        <f t="shared" si="106"/>
        <v>Moravskoslezský</v>
      </c>
      <c r="J2245" t="str">
        <f t="shared" si="107"/>
        <v>Moravskoslezský</v>
      </c>
      <c r="K2245" t="str">
        <f t="shared" si="108"/>
        <v>Moravskoslezsko</v>
      </c>
    </row>
    <row r="2246" spans="1:11" x14ac:dyDescent="0.25">
      <c r="A2246">
        <v>551821</v>
      </c>
      <c r="B2246" t="s">
        <v>2081</v>
      </c>
      <c r="C2246">
        <v>8120</v>
      </c>
      <c r="D2246" t="s">
        <v>2073</v>
      </c>
      <c r="E2246" t="s">
        <v>2064</v>
      </c>
      <c r="F2246" t="s">
        <v>2063</v>
      </c>
      <c r="G2246" t="s">
        <v>1998</v>
      </c>
      <c r="H2246" t="s">
        <v>1999</v>
      </c>
      <c r="I2246" t="str">
        <f t="shared" si="106"/>
        <v>Moravskoslezský</v>
      </c>
      <c r="J2246" t="str">
        <f t="shared" si="107"/>
        <v>Moravskoslezský</v>
      </c>
      <c r="K2246" t="str">
        <f t="shared" si="108"/>
        <v>Moravskoslezsko</v>
      </c>
    </row>
    <row r="2247" spans="1:11" x14ac:dyDescent="0.25">
      <c r="A2247">
        <v>551830</v>
      </c>
      <c r="B2247" t="s">
        <v>430</v>
      </c>
      <c r="C2247">
        <v>3101</v>
      </c>
      <c r="D2247" t="s">
        <v>41</v>
      </c>
      <c r="E2247" t="s">
        <v>42</v>
      </c>
      <c r="F2247" t="s">
        <v>43</v>
      </c>
      <c r="G2247" t="s">
        <v>11</v>
      </c>
      <c r="H2247" t="s">
        <v>12</v>
      </c>
      <c r="I2247" t="str">
        <f t="shared" si="106"/>
        <v>Jihočeský</v>
      </c>
      <c r="J2247" t="str">
        <f t="shared" si="107"/>
        <v>Jihočeský</v>
      </c>
      <c r="K2247" t="str">
        <f t="shared" si="108"/>
        <v>Jihozápad</v>
      </c>
    </row>
    <row r="2248" spans="1:11" x14ac:dyDescent="0.25">
      <c r="A2248">
        <v>551848</v>
      </c>
      <c r="B2248" t="s">
        <v>739</v>
      </c>
      <c r="C2248">
        <v>8114</v>
      </c>
      <c r="D2248" t="s">
        <v>2082</v>
      </c>
      <c r="E2248" t="s">
        <v>2064</v>
      </c>
      <c r="F2248" t="s">
        <v>2063</v>
      </c>
      <c r="G2248" t="s">
        <v>1998</v>
      </c>
      <c r="H2248" t="s">
        <v>1999</v>
      </c>
      <c r="I2248" t="str">
        <f t="shared" si="106"/>
        <v>Moravskoslezský</v>
      </c>
      <c r="J2248" t="str">
        <f t="shared" si="107"/>
        <v>Moravskoslezský</v>
      </c>
      <c r="K2248" t="str">
        <f t="shared" si="108"/>
        <v>Moravskoslezsko</v>
      </c>
    </row>
    <row r="2249" spans="1:11" x14ac:dyDescent="0.25">
      <c r="A2249">
        <v>551856</v>
      </c>
      <c r="B2249" t="s">
        <v>431</v>
      </c>
      <c r="C2249">
        <v>3111</v>
      </c>
      <c r="D2249" t="s">
        <v>43</v>
      </c>
      <c r="E2249" t="s">
        <v>42</v>
      </c>
      <c r="F2249" t="s">
        <v>43</v>
      </c>
      <c r="G2249" t="s">
        <v>11</v>
      </c>
      <c r="H2249" t="s">
        <v>12</v>
      </c>
      <c r="I2249" t="str">
        <f t="shared" si="106"/>
        <v>Jihočeský</v>
      </c>
      <c r="J2249" t="str">
        <f t="shared" si="107"/>
        <v>Jihočeský</v>
      </c>
      <c r="K2249" t="str">
        <f t="shared" si="108"/>
        <v>Jihozápad</v>
      </c>
    </row>
    <row r="2250" spans="1:11" x14ac:dyDescent="0.25">
      <c r="A2250">
        <v>551864</v>
      </c>
      <c r="B2250" t="s">
        <v>2083</v>
      </c>
      <c r="C2250">
        <v>8114</v>
      </c>
      <c r="D2250" t="s">
        <v>2082</v>
      </c>
      <c r="E2250" t="s">
        <v>2064</v>
      </c>
      <c r="F2250" t="s">
        <v>2063</v>
      </c>
      <c r="G2250" t="s">
        <v>1998</v>
      </c>
      <c r="H2250" t="s">
        <v>1999</v>
      </c>
      <c r="I2250" t="str">
        <f t="shared" si="106"/>
        <v>Moravskoslezský</v>
      </c>
      <c r="J2250" t="str">
        <f t="shared" si="107"/>
        <v>Moravskoslezský</v>
      </c>
      <c r="K2250" t="str">
        <f t="shared" si="108"/>
        <v>Moravskoslezsko</v>
      </c>
    </row>
    <row r="2251" spans="1:11" x14ac:dyDescent="0.25">
      <c r="A2251">
        <v>551872</v>
      </c>
      <c r="B2251" t="s">
        <v>2084</v>
      </c>
      <c r="C2251">
        <v>8114</v>
      </c>
      <c r="D2251" t="s">
        <v>2082</v>
      </c>
      <c r="E2251" t="s">
        <v>2064</v>
      </c>
      <c r="F2251" t="s">
        <v>2063</v>
      </c>
      <c r="G2251" t="s">
        <v>1998</v>
      </c>
      <c r="H2251" t="s">
        <v>1999</v>
      </c>
      <c r="I2251" t="str">
        <f t="shared" si="106"/>
        <v>Moravskoslezský</v>
      </c>
      <c r="J2251" t="str">
        <f t="shared" si="107"/>
        <v>Moravskoslezský</v>
      </c>
      <c r="K2251" t="str">
        <f t="shared" si="108"/>
        <v>Moravskoslezsko</v>
      </c>
    </row>
    <row r="2252" spans="1:11" x14ac:dyDescent="0.25">
      <c r="A2252">
        <v>551881</v>
      </c>
      <c r="B2252" t="s">
        <v>2085</v>
      </c>
      <c r="C2252">
        <v>8114</v>
      </c>
      <c r="D2252" t="s">
        <v>2082</v>
      </c>
      <c r="E2252" t="s">
        <v>2064</v>
      </c>
      <c r="F2252" t="s">
        <v>2063</v>
      </c>
      <c r="G2252" t="s">
        <v>1998</v>
      </c>
      <c r="H2252" t="s">
        <v>1999</v>
      </c>
      <c r="I2252" t="str">
        <f t="shared" si="106"/>
        <v>Moravskoslezský</v>
      </c>
      <c r="J2252" t="str">
        <f t="shared" si="107"/>
        <v>Moravskoslezský</v>
      </c>
      <c r="K2252" t="str">
        <f t="shared" si="108"/>
        <v>Moravskoslezsko</v>
      </c>
    </row>
    <row r="2253" spans="1:11" x14ac:dyDescent="0.25">
      <c r="A2253">
        <v>551899</v>
      </c>
      <c r="B2253" t="s">
        <v>432</v>
      </c>
      <c r="C2253">
        <v>3111</v>
      </c>
      <c r="D2253" t="s">
        <v>43</v>
      </c>
      <c r="E2253" t="s">
        <v>42</v>
      </c>
      <c r="F2253" t="s">
        <v>43</v>
      </c>
      <c r="G2253" t="s">
        <v>11</v>
      </c>
      <c r="H2253" t="s">
        <v>12</v>
      </c>
      <c r="I2253" t="str">
        <f t="shared" si="106"/>
        <v>Jihočeský</v>
      </c>
      <c r="J2253" t="str">
        <f t="shared" si="107"/>
        <v>Jihočeský</v>
      </c>
      <c r="K2253" t="str">
        <f t="shared" si="108"/>
        <v>Jihozápad</v>
      </c>
    </row>
    <row r="2254" spans="1:11" x14ac:dyDescent="0.25">
      <c r="A2254">
        <v>551902</v>
      </c>
      <c r="B2254" t="s">
        <v>2086</v>
      </c>
      <c r="C2254">
        <v>8120</v>
      </c>
      <c r="D2254" t="s">
        <v>2073</v>
      </c>
      <c r="E2254" t="s">
        <v>2064</v>
      </c>
      <c r="F2254" t="s">
        <v>2063</v>
      </c>
      <c r="G2254" t="s">
        <v>1998</v>
      </c>
      <c r="H2254" t="s">
        <v>1999</v>
      </c>
      <c r="I2254" t="str">
        <f t="shared" si="106"/>
        <v>Moravskoslezský</v>
      </c>
      <c r="J2254" t="str">
        <f t="shared" si="107"/>
        <v>Moravskoslezský</v>
      </c>
      <c r="K2254" t="str">
        <f t="shared" si="108"/>
        <v>Moravskoslezsko</v>
      </c>
    </row>
    <row r="2255" spans="1:11" x14ac:dyDescent="0.25">
      <c r="A2255">
        <v>551911</v>
      </c>
      <c r="B2255" t="s">
        <v>2087</v>
      </c>
      <c r="C2255">
        <v>8120</v>
      </c>
      <c r="D2255" t="s">
        <v>2073</v>
      </c>
      <c r="E2255" t="s">
        <v>2064</v>
      </c>
      <c r="F2255" t="s">
        <v>2063</v>
      </c>
      <c r="G2255" t="s">
        <v>1998</v>
      </c>
      <c r="H2255" t="s">
        <v>1999</v>
      </c>
      <c r="I2255" t="str">
        <f t="shared" si="106"/>
        <v>Moravskoslezský</v>
      </c>
      <c r="J2255" t="str">
        <f t="shared" si="107"/>
        <v>Moravskoslezský</v>
      </c>
      <c r="K2255" t="str">
        <f t="shared" si="108"/>
        <v>Moravskoslezsko</v>
      </c>
    </row>
    <row r="2256" spans="1:11" x14ac:dyDescent="0.25">
      <c r="A2256">
        <v>551929</v>
      </c>
      <c r="B2256" t="s">
        <v>1265</v>
      </c>
      <c r="C2256">
        <v>8103</v>
      </c>
      <c r="D2256" t="s">
        <v>2063</v>
      </c>
      <c r="E2256" t="s">
        <v>2064</v>
      </c>
      <c r="F2256" t="s">
        <v>2063</v>
      </c>
      <c r="G2256" t="s">
        <v>1998</v>
      </c>
      <c r="H2256" t="s">
        <v>1999</v>
      </c>
      <c r="I2256" t="str">
        <f t="shared" si="106"/>
        <v>Moravskoslezský</v>
      </c>
      <c r="J2256" t="str">
        <f t="shared" si="107"/>
        <v>Moravskoslezský</v>
      </c>
      <c r="K2256" t="str">
        <f t="shared" si="108"/>
        <v>Moravskoslezsko</v>
      </c>
    </row>
    <row r="2257" spans="1:11" x14ac:dyDescent="0.25">
      <c r="A2257">
        <v>551937</v>
      </c>
      <c r="B2257" t="s">
        <v>433</v>
      </c>
      <c r="C2257">
        <v>3101</v>
      </c>
      <c r="D2257" t="s">
        <v>41</v>
      </c>
      <c r="E2257" t="s">
        <v>42</v>
      </c>
      <c r="F2257" t="s">
        <v>43</v>
      </c>
      <c r="G2257" t="s">
        <v>11</v>
      </c>
      <c r="H2257" t="s">
        <v>12</v>
      </c>
      <c r="I2257" t="str">
        <f t="shared" si="106"/>
        <v>Jihočeský</v>
      </c>
      <c r="J2257" t="str">
        <f t="shared" si="107"/>
        <v>Jihočeský</v>
      </c>
      <c r="K2257" t="str">
        <f t="shared" si="108"/>
        <v>Jihozápad</v>
      </c>
    </row>
    <row r="2258" spans="1:11" x14ac:dyDescent="0.25">
      <c r="A2258">
        <v>551945</v>
      </c>
      <c r="B2258" t="s">
        <v>2088</v>
      </c>
      <c r="C2258">
        <v>8103</v>
      </c>
      <c r="D2258" t="s">
        <v>2063</v>
      </c>
      <c r="E2258" t="s">
        <v>2064</v>
      </c>
      <c r="F2258" t="s">
        <v>2063</v>
      </c>
      <c r="G2258" t="s">
        <v>1998</v>
      </c>
      <c r="H2258" t="s">
        <v>1999</v>
      </c>
      <c r="I2258" t="str">
        <f t="shared" si="106"/>
        <v>Moravskoslezský</v>
      </c>
      <c r="J2258" t="str">
        <f t="shared" si="107"/>
        <v>Moravskoslezský</v>
      </c>
      <c r="K2258" t="str">
        <f t="shared" si="108"/>
        <v>Moravskoslezsko</v>
      </c>
    </row>
    <row r="2259" spans="1:11" x14ac:dyDescent="0.25">
      <c r="A2259">
        <v>551953</v>
      </c>
      <c r="B2259" t="s">
        <v>62</v>
      </c>
      <c r="C2259">
        <v>3117</v>
      </c>
      <c r="D2259" t="s">
        <v>62</v>
      </c>
      <c r="E2259" t="s">
        <v>42</v>
      </c>
      <c r="F2259" t="s">
        <v>43</v>
      </c>
      <c r="G2259" t="s">
        <v>11</v>
      </c>
      <c r="H2259" t="s">
        <v>12</v>
      </c>
      <c r="I2259" t="str">
        <f t="shared" si="106"/>
        <v>Jihočeský</v>
      </c>
      <c r="J2259" t="str">
        <f t="shared" si="107"/>
        <v>Jihočeský</v>
      </c>
      <c r="K2259" t="str">
        <f t="shared" si="108"/>
        <v>Jihozápad</v>
      </c>
    </row>
    <row r="2260" spans="1:11" x14ac:dyDescent="0.25">
      <c r="A2260">
        <v>551961</v>
      </c>
      <c r="B2260" t="s">
        <v>434</v>
      </c>
      <c r="C2260">
        <v>3111</v>
      </c>
      <c r="D2260" t="s">
        <v>43</v>
      </c>
      <c r="E2260" t="s">
        <v>42</v>
      </c>
      <c r="F2260" t="s">
        <v>43</v>
      </c>
      <c r="G2260" t="s">
        <v>11</v>
      </c>
      <c r="H2260" t="s">
        <v>12</v>
      </c>
      <c r="I2260" t="str">
        <f t="shared" si="106"/>
        <v>Jihočeský</v>
      </c>
      <c r="J2260" t="str">
        <f t="shared" si="107"/>
        <v>Jihočeský</v>
      </c>
      <c r="K2260" t="str">
        <f t="shared" si="108"/>
        <v>Jihozápad</v>
      </c>
    </row>
    <row r="2261" spans="1:11" x14ac:dyDescent="0.25">
      <c r="A2261">
        <v>551970</v>
      </c>
      <c r="B2261" t="s">
        <v>435</v>
      </c>
      <c r="C2261">
        <v>3111</v>
      </c>
      <c r="D2261" t="s">
        <v>43</v>
      </c>
      <c r="E2261" t="s">
        <v>42</v>
      </c>
      <c r="F2261" t="s">
        <v>43</v>
      </c>
      <c r="G2261" t="s">
        <v>11</v>
      </c>
      <c r="H2261" t="s">
        <v>12</v>
      </c>
      <c r="I2261" t="str">
        <f t="shared" si="106"/>
        <v>Jihočeský</v>
      </c>
      <c r="J2261" t="str">
        <f t="shared" si="107"/>
        <v>Jihočeský</v>
      </c>
      <c r="K2261" t="str">
        <f t="shared" si="108"/>
        <v>Jihozápad</v>
      </c>
    </row>
    <row r="2262" spans="1:11" x14ac:dyDescent="0.25">
      <c r="A2262">
        <v>551988</v>
      </c>
      <c r="B2262" t="s">
        <v>220</v>
      </c>
      <c r="C2262">
        <v>3101</v>
      </c>
      <c r="D2262" t="s">
        <v>41</v>
      </c>
      <c r="E2262" t="s">
        <v>42</v>
      </c>
      <c r="F2262" t="s">
        <v>43</v>
      </c>
      <c r="G2262" t="s">
        <v>11</v>
      </c>
      <c r="H2262" t="s">
        <v>12</v>
      </c>
      <c r="I2262" t="str">
        <f t="shared" si="106"/>
        <v>Jihočeský</v>
      </c>
      <c r="J2262" t="str">
        <f t="shared" si="107"/>
        <v>Jihočeský</v>
      </c>
      <c r="K2262" t="str">
        <f t="shared" si="108"/>
        <v>Jihozápad</v>
      </c>
    </row>
    <row r="2263" spans="1:11" x14ac:dyDescent="0.25">
      <c r="A2263">
        <v>551996</v>
      </c>
      <c r="B2263" t="s">
        <v>2089</v>
      </c>
      <c r="C2263">
        <v>8103</v>
      </c>
      <c r="D2263" t="s">
        <v>2063</v>
      </c>
      <c r="E2263" t="s">
        <v>2064</v>
      </c>
      <c r="F2263" t="s">
        <v>2063</v>
      </c>
      <c r="G2263" t="s">
        <v>1998</v>
      </c>
      <c r="H2263" t="s">
        <v>1999</v>
      </c>
      <c r="I2263" t="str">
        <f t="shared" si="106"/>
        <v>Moravskoslezský</v>
      </c>
      <c r="J2263" t="str">
        <f t="shared" si="107"/>
        <v>Moravskoslezský</v>
      </c>
      <c r="K2263" t="str">
        <f t="shared" si="108"/>
        <v>Moravskoslezsko</v>
      </c>
    </row>
    <row r="2264" spans="1:11" x14ac:dyDescent="0.25">
      <c r="A2264">
        <v>552003</v>
      </c>
      <c r="B2264" t="s">
        <v>2090</v>
      </c>
      <c r="C2264">
        <v>8114</v>
      </c>
      <c r="D2264" t="s">
        <v>2082</v>
      </c>
      <c r="E2264" t="s">
        <v>2064</v>
      </c>
      <c r="F2264" t="s">
        <v>2063</v>
      </c>
      <c r="G2264" t="s">
        <v>1998</v>
      </c>
      <c r="H2264" t="s">
        <v>1999</v>
      </c>
      <c r="I2264" t="str">
        <f t="shared" si="106"/>
        <v>Moravskoslezský</v>
      </c>
      <c r="J2264" t="str">
        <f t="shared" si="107"/>
        <v>Moravskoslezský</v>
      </c>
      <c r="K2264" t="str">
        <f t="shared" si="108"/>
        <v>Moravskoslezsko</v>
      </c>
    </row>
    <row r="2265" spans="1:11" x14ac:dyDescent="0.25">
      <c r="A2265">
        <v>552011</v>
      </c>
      <c r="B2265" t="s">
        <v>2458</v>
      </c>
      <c r="C2265">
        <v>7110</v>
      </c>
      <c r="D2265" t="s">
        <v>2286</v>
      </c>
      <c r="E2265" t="s">
        <v>2281</v>
      </c>
      <c r="F2265" t="s">
        <v>2280</v>
      </c>
      <c r="G2265" t="s">
        <v>2277</v>
      </c>
      <c r="H2265" t="s">
        <v>2278</v>
      </c>
      <c r="I2265" t="str">
        <f t="shared" si="106"/>
        <v>Olomoucký</v>
      </c>
      <c r="J2265" t="str">
        <f t="shared" si="107"/>
        <v>Olomoucký</v>
      </c>
      <c r="K2265" t="str">
        <f t="shared" si="108"/>
        <v>Střední Morava</v>
      </c>
    </row>
    <row r="2266" spans="1:11" x14ac:dyDescent="0.25">
      <c r="A2266">
        <v>552020</v>
      </c>
      <c r="B2266" t="s">
        <v>2459</v>
      </c>
      <c r="C2266">
        <v>7107</v>
      </c>
      <c r="D2266" t="s">
        <v>2280</v>
      </c>
      <c r="E2266" t="s">
        <v>2281</v>
      </c>
      <c r="F2266" t="s">
        <v>2280</v>
      </c>
      <c r="G2266" t="s">
        <v>2277</v>
      </c>
      <c r="H2266" t="s">
        <v>2278</v>
      </c>
      <c r="I2266" t="str">
        <f t="shared" si="106"/>
        <v>Olomoucký</v>
      </c>
      <c r="J2266" t="str">
        <f t="shared" si="107"/>
        <v>Olomoucký</v>
      </c>
      <c r="K2266" t="str">
        <f t="shared" si="108"/>
        <v>Střední Morava</v>
      </c>
    </row>
    <row r="2267" spans="1:11" x14ac:dyDescent="0.25">
      <c r="A2267">
        <v>552038</v>
      </c>
      <c r="B2267" t="s">
        <v>2460</v>
      </c>
      <c r="C2267">
        <v>7105</v>
      </c>
      <c r="D2267" t="s">
        <v>2288</v>
      </c>
      <c r="E2267" t="s">
        <v>2281</v>
      </c>
      <c r="F2267" t="s">
        <v>2280</v>
      </c>
      <c r="G2267" t="s">
        <v>2277</v>
      </c>
      <c r="H2267" t="s">
        <v>2278</v>
      </c>
      <c r="I2267" t="str">
        <f t="shared" si="106"/>
        <v>Olomoucký</v>
      </c>
      <c r="J2267" t="str">
        <f t="shared" si="107"/>
        <v>Olomoucký</v>
      </c>
      <c r="K2267" t="str">
        <f t="shared" si="108"/>
        <v>Střední Morava</v>
      </c>
    </row>
    <row r="2268" spans="1:11" x14ac:dyDescent="0.25">
      <c r="A2268">
        <v>552046</v>
      </c>
      <c r="B2268" t="s">
        <v>66</v>
      </c>
      <c r="C2268">
        <v>3112</v>
      </c>
      <c r="D2268" t="s">
        <v>66</v>
      </c>
      <c r="E2268" t="s">
        <v>65</v>
      </c>
      <c r="F2268" t="s">
        <v>66</v>
      </c>
      <c r="G2268" t="s">
        <v>11</v>
      </c>
      <c r="H2268" t="s">
        <v>12</v>
      </c>
      <c r="I2268" t="str">
        <f t="shared" si="106"/>
        <v>Jihočeský</v>
      </c>
      <c r="J2268" t="str">
        <f t="shared" si="107"/>
        <v>Jihočeský</v>
      </c>
      <c r="K2268" t="str">
        <f t="shared" si="108"/>
        <v>Jihozápad</v>
      </c>
    </row>
    <row r="2269" spans="1:11" x14ac:dyDescent="0.25">
      <c r="A2269">
        <v>552054</v>
      </c>
      <c r="B2269" t="s">
        <v>436</v>
      </c>
      <c r="C2269">
        <v>3112</v>
      </c>
      <c r="D2269" t="s">
        <v>66</v>
      </c>
      <c r="E2269" t="s">
        <v>65</v>
      </c>
      <c r="F2269" t="s">
        <v>66</v>
      </c>
      <c r="G2269" t="s">
        <v>11</v>
      </c>
      <c r="H2269" t="s">
        <v>12</v>
      </c>
      <c r="I2269" t="str">
        <f t="shared" si="106"/>
        <v>Jihočeský</v>
      </c>
      <c r="J2269" t="str">
        <f t="shared" si="107"/>
        <v>Jihočeský</v>
      </c>
      <c r="K2269" t="str">
        <f t="shared" si="108"/>
        <v>Jihozápad</v>
      </c>
    </row>
    <row r="2270" spans="1:11" x14ac:dyDescent="0.25">
      <c r="A2270">
        <v>552062</v>
      </c>
      <c r="B2270" t="s">
        <v>387</v>
      </c>
      <c r="C2270">
        <v>7105</v>
      </c>
      <c r="D2270" t="s">
        <v>2288</v>
      </c>
      <c r="E2270" t="s">
        <v>2281</v>
      </c>
      <c r="F2270" t="s">
        <v>2280</v>
      </c>
      <c r="G2270" t="s">
        <v>2277</v>
      </c>
      <c r="H2270" t="s">
        <v>2278</v>
      </c>
      <c r="I2270" t="str">
        <f t="shared" si="106"/>
        <v>Olomoucký</v>
      </c>
      <c r="J2270" t="str">
        <f t="shared" si="107"/>
        <v>Olomoucký</v>
      </c>
      <c r="K2270" t="str">
        <f t="shared" si="108"/>
        <v>Střední Morava</v>
      </c>
    </row>
    <row r="2271" spans="1:11" x14ac:dyDescent="0.25">
      <c r="A2271">
        <v>552071</v>
      </c>
      <c r="B2271" t="s">
        <v>2461</v>
      </c>
      <c r="C2271">
        <v>7105</v>
      </c>
      <c r="D2271" t="s">
        <v>2288</v>
      </c>
      <c r="E2271" t="s">
        <v>2281</v>
      </c>
      <c r="F2271" t="s">
        <v>2280</v>
      </c>
      <c r="G2271" t="s">
        <v>2277</v>
      </c>
      <c r="H2271" t="s">
        <v>2278</v>
      </c>
      <c r="I2271" t="str">
        <f t="shared" si="106"/>
        <v>Olomoucký</v>
      </c>
      <c r="J2271" t="str">
        <f t="shared" si="107"/>
        <v>Olomoucký</v>
      </c>
      <c r="K2271" t="str">
        <f t="shared" si="108"/>
        <v>Střední Morava</v>
      </c>
    </row>
    <row r="2272" spans="1:11" x14ac:dyDescent="0.25">
      <c r="A2272">
        <v>552089</v>
      </c>
      <c r="B2272" t="s">
        <v>2462</v>
      </c>
      <c r="C2272">
        <v>7107</v>
      </c>
      <c r="D2272" t="s">
        <v>2280</v>
      </c>
      <c r="E2272" t="s">
        <v>2281</v>
      </c>
      <c r="F2272" t="s">
        <v>2280</v>
      </c>
      <c r="G2272" t="s">
        <v>2277</v>
      </c>
      <c r="H2272" t="s">
        <v>2278</v>
      </c>
      <c r="I2272" t="str">
        <f t="shared" si="106"/>
        <v>Olomoucký</v>
      </c>
      <c r="J2272" t="str">
        <f t="shared" si="107"/>
        <v>Olomoucký</v>
      </c>
      <c r="K2272" t="str">
        <f t="shared" si="108"/>
        <v>Střední Morava</v>
      </c>
    </row>
    <row r="2273" spans="1:11" x14ac:dyDescent="0.25">
      <c r="A2273">
        <v>552097</v>
      </c>
      <c r="B2273" t="s">
        <v>437</v>
      </c>
      <c r="C2273">
        <v>3110</v>
      </c>
      <c r="D2273" t="s">
        <v>64</v>
      </c>
      <c r="E2273" t="s">
        <v>65</v>
      </c>
      <c r="F2273" t="s">
        <v>66</v>
      </c>
      <c r="G2273" t="s">
        <v>11</v>
      </c>
      <c r="H2273" t="s">
        <v>12</v>
      </c>
      <c r="I2273" t="str">
        <f t="shared" si="106"/>
        <v>Jihočeský</v>
      </c>
      <c r="J2273" t="str">
        <f t="shared" si="107"/>
        <v>Jihočeský</v>
      </c>
      <c r="K2273" t="str">
        <f t="shared" si="108"/>
        <v>Jihozápad</v>
      </c>
    </row>
    <row r="2274" spans="1:11" x14ac:dyDescent="0.25">
      <c r="A2274">
        <v>552101</v>
      </c>
      <c r="B2274" t="s">
        <v>438</v>
      </c>
      <c r="C2274">
        <v>3112</v>
      </c>
      <c r="D2274" t="s">
        <v>66</v>
      </c>
      <c r="E2274" t="s">
        <v>65</v>
      </c>
      <c r="F2274" t="s">
        <v>66</v>
      </c>
      <c r="G2274" t="s">
        <v>11</v>
      </c>
      <c r="H2274" t="s">
        <v>12</v>
      </c>
      <c r="I2274" t="str">
        <f t="shared" si="106"/>
        <v>Jihočeský</v>
      </c>
      <c r="J2274" t="str">
        <f t="shared" si="107"/>
        <v>Jihočeský</v>
      </c>
      <c r="K2274" t="str">
        <f t="shared" si="108"/>
        <v>Jihozápad</v>
      </c>
    </row>
    <row r="2275" spans="1:11" x14ac:dyDescent="0.25">
      <c r="A2275">
        <v>552119</v>
      </c>
      <c r="B2275" t="s">
        <v>2463</v>
      </c>
      <c r="C2275">
        <v>7107</v>
      </c>
      <c r="D2275" t="s">
        <v>2280</v>
      </c>
      <c r="E2275" t="s">
        <v>2281</v>
      </c>
      <c r="F2275" t="s">
        <v>2280</v>
      </c>
      <c r="G2275" t="s">
        <v>2277</v>
      </c>
      <c r="H2275" t="s">
        <v>2278</v>
      </c>
      <c r="I2275" t="str">
        <f t="shared" si="106"/>
        <v>Olomoucký</v>
      </c>
      <c r="J2275" t="str">
        <f t="shared" si="107"/>
        <v>Olomoucký</v>
      </c>
      <c r="K2275" t="str">
        <f t="shared" si="108"/>
        <v>Střední Morava</v>
      </c>
    </row>
    <row r="2276" spans="1:11" x14ac:dyDescent="0.25">
      <c r="A2276">
        <v>552127</v>
      </c>
      <c r="B2276" t="s">
        <v>439</v>
      </c>
      <c r="C2276">
        <v>3112</v>
      </c>
      <c r="D2276" t="s">
        <v>66</v>
      </c>
      <c r="E2276" t="s">
        <v>65</v>
      </c>
      <c r="F2276" t="s">
        <v>66</v>
      </c>
      <c r="G2276" t="s">
        <v>11</v>
      </c>
      <c r="H2276" t="s">
        <v>12</v>
      </c>
      <c r="I2276" t="str">
        <f t="shared" si="106"/>
        <v>Jihočeský</v>
      </c>
      <c r="J2276" t="str">
        <f t="shared" si="107"/>
        <v>Jihočeský</v>
      </c>
      <c r="K2276" t="str">
        <f t="shared" si="108"/>
        <v>Jihozápad</v>
      </c>
    </row>
    <row r="2277" spans="1:11" x14ac:dyDescent="0.25">
      <c r="A2277">
        <v>552135</v>
      </c>
      <c r="B2277" t="s">
        <v>440</v>
      </c>
      <c r="C2277">
        <v>3112</v>
      </c>
      <c r="D2277" t="s">
        <v>66</v>
      </c>
      <c r="E2277" t="s">
        <v>65</v>
      </c>
      <c r="F2277" t="s">
        <v>66</v>
      </c>
      <c r="G2277" t="s">
        <v>11</v>
      </c>
      <c r="H2277" t="s">
        <v>12</v>
      </c>
      <c r="I2277" t="str">
        <f t="shared" si="106"/>
        <v>Jihočeský</v>
      </c>
      <c r="J2277" t="str">
        <f t="shared" si="107"/>
        <v>Jihočeský</v>
      </c>
      <c r="K2277" t="str">
        <f t="shared" si="108"/>
        <v>Jihozápad</v>
      </c>
    </row>
    <row r="2278" spans="1:11" x14ac:dyDescent="0.25">
      <c r="A2278">
        <v>552143</v>
      </c>
      <c r="B2278" t="s">
        <v>441</v>
      </c>
      <c r="C2278">
        <v>3110</v>
      </c>
      <c r="D2278" t="s">
        <v>64</v>
      </c>
      <c r="E2278" t="s">
        <v>65</v>
      </c>
      <c r="F2278" t="s">
        <v>66</v>
      </c>
      <c r="G2278" t="s">
        <v>11</v>
      </c>
      <c r="H2278" t="s">
        <v>12</v>
      </c>
      <c r="I2278" t="str">
        <f t="shared" si="106"/>
        <v>Jihočeský</v>
      </c>
      <c r="J2278" t="str">
        <f t="shared" si="107"/>
        <v>Jihočeský</v>
      </c>
      <c r="K2278" t="str">
        <f t="shared" si="108"/>
        <v>Jihozápad</v>
      </c>
    </row>
    <row r="2279" spans="1:11" x14ac:dyDescent="0.25">
      <c r="A2279">
        <v>552151</v>
      </c>
      <c r="B2279" t="s">
        <v>2464</v>
      </c>
      <c r="C2279">
        <v>7107</v>
      </c>
      <c r="D2279" t="s">
        <v>2280</v>
      </c>
      <c r="E2279" t="s">
        <v>2281</v>
      </c>
      <c r="F2279" t="s">
        <v>2280</v>
      </c>
      <c r="G2279" t="s">
        <v>2277</v>
      </c>
      <c r="H2279" t="s">
        <v>2278</v>
      </c>
      <c r="I2279" t="str">
        <f t="shared" si="106"/>
        <v>Olomoucký</v>
      </c>
      <c r="J2279" t="str">
        <f t="shared" si="107"/>
        <v>Olomoucký</v>
      </c>
      <c r="K2279" t="str">
        <f t="shared" si="108"/>
        <v>Střední Morava</v>
      </c>
    </row>
    <row r="2280" spans="1:11" x14ac:dyDescent="0.25">
      <c r="A2280">
        <v>552160</v>
      </c>
      <c r="B2280" t="s">
        <v>2465</v>
      </c>
      <c r="C2280">
        <v>7105</v>
      </c>
      <c r="D2280" t="s">
        <v>2288</v>
      </c>
      <c r="E2280" t="s">
        <v>2281</v>
      </c>
      <c r="F2280" t="s">
        <v>2280</v>
      </c>
      <c r="G2280" t="s">
        <v>2277</v>
      </c>
      <c r="H2280" t="s">
        <v>2278</v>
      </c>
      <c r="I2280" t="str">
        <f t="shared" si="106"/>
        <v>Olomoucký</v>
      </c>
      <c r="J2280" t="str">
        <f t="shared" si="107"/>
        <v>Olomoucký</v>
      </c>
      <c r="K2280" t="str">
        <f t="shared" si="108"/>
        <v>Střední Morava</v>
      </c>
    </row>
    <row r="2281" spans="1:11" x14ac:dyDescent="0.25">
      <c r="A2281">
        <v>552178</v>
      </c>
      <c r="B2281" t="s">
        <v>2466</v>
      </c>
      <c r="C2281">
        <v>7105</v>
      </c>
      <c r="D2281" t="s">
        <v>2288</v>
      </c>
      <c r="E2281" t="s">
        <v>2281</v>
      </c>
      <c r="F2281" t="s">
        <v>2280</v>
      </c>
      <c r="G2281" t="s">
        <v>2277</v>
      </c>
      <c r="H2281" t="s">
        <v>2278</v>
      </c>
      <c r="I2281" t="str">
        <f t="shared" si="106"/>
        <v>Olomoucký</v>
      </c>
      <c r="J2281" t="str">
        <f t="shared" si="107"/>
        <v>Olomoucký</v>
      </c>
      <c r="K2281" t="str">
        <f t="shared" si="108"/>
        <v>Střední Morava</v>
      </c>
    </row>
    <row r="2282" spans="1:11" x14ac:dyDescent="0.25">
      <c r="A2282">
        <v>552186</v>
      </c>
      <c r="B2282" t="s">
        <v>2467</v>
      </c>
      <c r="C2282">
        <v>7105</v>
      </c>
      <c r="D2282" t="s">
        <v>2288</v>
      </c>
      <c r="E2282" t="s">
        <v>2281</v>
      </c>
      <c r="F2282" t="s">
        <v>2280</v>
      </c>
      <c r="G2282" t="s">
        <v>2277</v>
      </c>
      <c r="H2282" t="s">
        <v>2278</v>
      </c>
      <c r="I2282" t="str">
        <f t="shared" si="106"/>
        <v>Olomoucký</v>
      </c>
      <c r="J2282" t="str">
        <f t="shared" si="107"/>
        <v>Olomoucký</v>
      </c>
      <c r="K2282" t="str">
        <f t="shared" si="108"/>
        <v>Střední Morava</v>
      </c>
    </row>
    <row r="2283" spans="1:11" x14ac:dyDescent="0.25">
      <c r="A2283">
        <v>552194</v>
      </c>
      <c r="B2283" t="s">
        <v>2468</v>
      </c>
      <c r="C2283">
        <v>7105</v>
      </c>
      <c r="D2283" t="s">
        <v>2288</v>
      </c>
      <c r="E2283" t="s">
        <v>2281</v>
      </c>
      <c r="F2283" t="s">
        <v>2280</v>
      </c>
      <c r="G2283" t="s">
        <v>2277</v>
      </c>
      <c r="H2283" t="s">
        <v>2278</v>
      </c>
      <c r="I2283" t="str">
        <f t="shared" si="106"/>
        <v>Olomoucký</v>
      </c>
      <c r="J2283" t="str">
        <f t="shared" si="107"/>
        <v>Olomoucký</v>
      </c>
      <c r="K2283" t="str">
        <f t="shared" si="108"/>
        <v>Střední Morava</v>
      </c>
    </row>
    <row r="2284" spans="1:11" x14ac:dyDescent="0.25">
      <c r="A2284">
        <v>552208</v>
      </c>
      <c r="B2284" t="s">
        <v>442</v>
      </c>
      <c r="C2284">
        <v>3110</v>
      </c>
      <c r="D2284" t="s">
        <v>64</v>
      </c>
      <c r="E2284" t="s">
        <v>65</v>
      </c>
      <c r="F2284" t="s">
        <v>66</v>
      </c>
      <c r="G2284" t="s">
        <v>11</v>
      </c>
      <c r="H2284" t="s">
        <v>12</v>
      </c>
      <c r="I2284" t="str">
        <f t="shared" si="106"/>
        <v>Jihočeský</v>
      </c>
      <c r="J2284" t="str">
        <f t="shared" si="107"/>
        <v>Jihočeský</v>
      </c>
      <c r="K2284" t="str">
        <f t="shared" si="108"/>
        <v>Jihozápad</v>
      </c>
    </row>
    <row r="2285" spans="1:11" x14ac:dyDescent="0.25">
      <c r="A2285">
        <v>552216</v>
      </c>
      <c r="B2285" t="s">
        <v>2469</v>
      </c>
      <c r="C2285">
        <v>7107</v>
      </c>
      <c r="D2285" t="s">
        <v>2280</v>
      </c>
      <c r="E2285" t="s">
        <v>2281</v>
      </c>
      <c r="F2285" t="s">
        <v>2280</v>
      </c>
      <c r="G2285" t="s">
        <v>2277</v>
      </c>
      <c r="H2285" t="s">
        <v>2278</v>
      </c>
      <c r="I2285" t="str">
        <f t="shared" si="106"/>
        <v>Olomoucký</v>
      </c>
      <c r="J2285" t="str">
        <f t="shared" si="107"/>
        <v>Olomoucký</v>
      </c>
      <c r="K2285" t="str">
        <f t="shared" si="108"/>
        <v>Střední Morava</v>
      </c>
    </row>
    <row r="2286" spans="1:11" x14ac:dyDescent="0.25">
      <c r="A2286">
        <v>552224</v>
      </c>
      <c r="B2286" t="s">
        <v>443</v>
      </c>
      <c r="C2286">
        <v>3112</v>
      </c>
      <c r="D2286" t="s">
        <v>66</v>
      </c>
      <c r="E2286" t="s">
        <v>65</v>
      </c>
      <c r="F2286" t="s">
        <v>66</v>
      </c>
      <c r="G2286" t="s">
        <v>11</v>
      </c>
      <c r="H2286" t="s">
        <v>12</v>
      </c>
      <c r="I2286" t="str">
        <f t="shared" si="106"/>
        <v>Jihočeský</v>
      </c>
      <c r="J2286" t="str">
        <f t="shared" si="107"/>
        <v>Jihočeský</v>
      </c>
      <c r="K2286" t="str">
        <f t="shared" si="108"/>
        <v>Jihozápad</v>
      </c>
    </row>
    <row r="2287" spans="1:11" x14ac:dyDescent="0.25">
      <c r="A2287">
        <v>552232</v>
      </c>
      <c r="B2287" t="s">
        <v>2470</v>
      </c>
      <c r="C2287">
        <v>7107</v>
      </c>
      <c r="D2287" t="s">
        <v>2280</v>
      </c>
      <c r="E2287" t="s">
        <v>2281</v>
      </c>
      <c r="F2287" t="s">
        <v>2280</v>
      </c>
      <c r="G2287" t="s">
        <v>2277</v>
      </c>
      <c r="H2287" t="s">
        <v>2278</v>
      </c>
      <c r="I2287" t="str">
        <f t="shared" si="106"/>
        <v>Olomoucký</v>
      </c>
      <c r="J2287" t="str">
        <f t="shared" si="107"/>
        <v>Olomoucký</v>
      </c>
      <c r="K2287" t="str">
        <f t="shared" si="108"/>
        <v>Střední Morava</v>
      </c>
    </row>
    <row r="2288" spans="1:11" x14ac:dyDescent="0.25">
      <c r="A2288">
        <v>552241</v>
      </c>
      <c r="B2288" t="s">
        <v>444</v>
      </c>
      <c r="C2288">
        <v>3112</v>
      </c>
      <c r="D2288" t="s">
        <v>66</v>
      </c>
      <c r="E2288" t="s">
        <v>65</v>
      </c>
      <c r="F2288" t="s">
        <v>66</v>
      </c>
      <c r="G2288" t="s">
        <v>11</v>
      </c>
      <c r="H2288" t="s">
        <v>12</v>
      </c>
      <c r="I2288" t="str">
        <f t="shared" si="106"/>
        <v>Jihočeský</v>
      </c>
      <c r="J2288" t="str">
        <f t="shared" si="107"/>
        <v>Jihočeský</v>
      </c>
      <c r="K2288" t="str">
        <f t="shared" si="108"/>
        <v>Jihozápad</v>
      </c>
    </row>
    <row r="2289" spans="1:11" x14ac:dyDescent="0.25">
      <c r="A2289">
        <v>552259</v>
      </c>
      <c r="B2289" t="s">
        <v>2118</v>
      </c>
      <c r="C2289">
        <v>7105</v>
      </c>
      <c r="D2289" t="s">
        <v>2288</v>
      </c>
      <c r="E2289" t="s">
        <v>2281</v>
      </c>
      <c r="F2289" t="s">
        <v>2280</v>
      </c>
      <c r="G2289" t="s">
        <v>2277</v>
      </c>
      <c r="H2289" t="s">
        <v>2278</v>
      </c>
      <c r="I2289" t="str">
        <f t="shared" si="106"/>
        <v>Olomoucký</v>
      </c>
      <c r="J2289" t="str">
        <f t="shared" si="107"/>
        <v>Olomoucký</v>
      </c>
      <c r="K2289" t="str">
        <f t="shared" si="108"/>
        <v>Střední Morava</v>
      </c>
    </row>
    <row r="2290" spans="1:11" x14ac:dyDescent="0.25">
      <c r="A2290">
        <v>552267</v>
      </c>
      <c r="B2290" t="s">
        <v>2471</v>
      </c>
      <c r="C2290">
        <v>7105</v>
      </c>
      <c r="D2290" t="s">
        <v>2288</v>
      </c>
      <c r="E2290" t="s">
        <v>2281</v>
      </c>
      <c r="F2290" t="s">
        <v>2280</v>
      </c>
      <c r="G2290" t="s">
        <v>2277</v>
      </c>
      <c r="H2290" t="s">
        <v>2278</v>
      </c>
      <c r="I2290" t="str">
        <f t="shared" si="106"/>
        <v>Olomoucký</v>
      </c>
      <c r="J2290" t="str">
        <f t="shared" si="107"/>
        <v>Olomoucký</v>
      </c>
      <c r="K2290" t="str">
        <f t="shared" si="108"/>
        <v>Střední Morava</v>
      </c>
    </row>
    <row r="2291" spans="1:11" x14ac:dyDescent="0.25">
      <c r="A2291">
        <v>552275</v>
      </c>
      <c r="B2291" t="s">
        <v>445</v>
      </c>
      <c r="C2291">
        <v>3110</v>
      </c>
      <c r="D2291" t="s">
        <v>64</v>
      </c>
      <c r="E2291" t="s">
        <v>65</v>
      </c>
      <c r="F2291" t="s">
        <v>66</v>
      </c>
      <c r="G2291" t="s">
        <v>11</v>
      </c>
      <c r="H2291" t="s">
        <v>12</v>
      </c>
      <c r="I2291" t="str">
        <f t="shared" si="106"/>
        <v>Jihočeský</v>
      </c>
      <c r="J2291" t="str">
        <f t="shared" si="107"/>
        <v>Jihočeský</v>
      </c>
      <c r="K2291" t="str">
        <f t="shared" si="108"/>
        <v>Jihozápad</v>
      </c>
    </row>
    <row r="2292" spans="1:11" x14ac:dyDescent="0.25">
      <c r="A2292">
        <v>552283</v>
      </c>
      <c r="B2292" t="s">
        <v>446</v>
      </c>
      <c r="C2292">
        <v>3112</v>
      </c>
      <c r="D2292" t="s">
        <v>66</v>
      </c>
      <c r="E2292" t="s">
        <v>65</v>
      </c>
      <c r="F2292" t="s">
        <v>66</v>
      </c>
      <c r="G2292" t="s">
        <v>11</v>
      </c>
      <c r="H2292" t="s">
        <v>12</v>
      </c>
      <c r="I2292" t="str">
        <f t="shared" si="106"/>
        <v>Jihočeský</v>
      </c>
      <c r="J2292" t="str">
        <f t="shared" si="107"/>
        <v>Jihočeský</v>
      </c>
      <c r="K2292" t="str">
        <f t="shared" si="108"/>
        <v>Jihozápad</v>
      </c>
    </row>
    <row r="2293" spans="1:11" x14ac:dyDescent="0.25">
      <c r="A2293">
        <v>552291</v>
      </c>
      <c r="B2293" t="s">
        <v>447</v>
      </c>
      <c r="C2293">
        <v>3112</v>
      </c>
      <c r="D2293" t="s">
        <v>66</v>
      </c>
      <c r="E2293" t="s">
        <v>65</v>
      </c>
      <c r="F2293" t="s">
        <v>66</v>
      </c>
      <c r="G2293" t="s">
        <v>11</v>
      </c>
      <c r="H2293" t="s">
        <v>12</v>
      </c>
      <c r="I2293" t="str">
        <f t="shared" si="106"/>
        <v>Jihočeský</v>
      </c>
      <c r="J2293" t="str">
        <f t="shared" si="107"/>
        <v>Jihočeský</v>
      </c>
      <c r="K2293" t="str">
        <f t="shared" si="108"/>
        <v>Jihozápad</v>
      </c>
    </row>
    <row r="2294" spans="1:11" x14ac:dyDescent="0.25">
      <c r="A2294">
        <v>552305</v>
      </c>
      <c r="B2294" t="s">
        <v>2472</v>
      </c>
      <c r="C2294">
        <v>7110</v>
      </c>
      <c r="D2294" t="s">
        <v>2286</v>
      </c>
      <c r="E2294" t="s">
        <v>2281</v>
      </c>
      <c r="F2294" t="s">
        <v>2280</v>
      </c>
      <c r="G2294" t="s">
        <v>2277</v>
      </c>
      <c r="H2294" t="s">
        <v>2278</v>
      </c>
      <c r="I2294" t="str">
        <f t="shared" si="106"/>
        <v>Olomoucký</v>
      </c>
      <c r="J2294" t="str">
        <f t="shared" si="107"/>
        <v>Olomoucký</v>
      </c>
      <c r="K2294" t="str">
        <f t="shared" si="108"/>
        <v>Střední Morava</v>
      </c>
    </row>
    <row r="2295" spans="1:11" x14ac:dyDescent="0.25">
      <c r="A2295">
        <v>552313</v>
      </c>
      <c r="B2295" t="s">
        <v>2473</v>
      </c>
      <c r="C2295">
        <v>7110</v>
      </c>
      <c r="D2295" t="s">
        <v>2286</v>
      </c>
      <c r="E2295" t="s">
        <v>2281</v>
      </c>
      <c r="F2295" t="s">
        <v>2280</v>
      </c>
      <c r="G2295" t="s">
        <v>2277</v>
      </c>
      <c r="H2295" t="s">
        <v>2278</v>
      </c>
      <c r="I2295" t="str">
        <f t="shared" si="106"/>
        <v>Olomoucký</v>
      </c>
      <c r="J2295" t="str">
        <f t="shared" si="107"/>
        <v>Olomoucký</v>
      </c>
      <c r="K2295" t="str">
        <f t="shared" si="108"/>
        <v>Střední Morava</v>
      </c>
    </row>
    <row r="2296" spans="1:11" x14ac:dyDescent="0.25">
      <c r="A2296">
        <v>552321</v>
      </c>
      <c r="B2296" t="s">
        <v>96</v>
      </c>
      <c r="C2296">
        <v>3110</v>
      </c>
      <c r="D2296" t="s">
        <v>64</v>
      </c>
      <c r="E2296" t="s">
        <v>65</v>
      </c>
      <c r="F2296" t="s">
        <v>66</v>
      </c>
      <c r="G2296" t="s">
        <v>11</v>
      </c>
      <c r="H2296" t="s">
        <v>12</v>
      </c>
      <c r="I2296" t="str">
        <f t="shared" si="106"/>
        <v>Jihočeský</v>
      </c>
      <c r="J2296" t="str">
        <f t="shared" si="107"/>
        <v>Jihočeský</v>
      </c>
      <c r="K2296" t="str">
        <f t="shared" si="108"/>
        <v>Jihozápad</v>
      </c>
    </row>
    <row r="2297" spans="1:11" x14ac:dyDescent="0.25">
      <c r="A2297">
        <v>552330</v>
      </c>
      <c r="B2297" t="s">
        <v>2474</v>
      </c>
      <c r="C2297">
        <v>7110</v>
      </c>
      <c r="D2297" t="s">
        <v>2286</v>
      </c>
      <c r="E2297" t="s">
        <v>2281</v>
      </c>
      <c r="F2297" t="s">
        <v>2280</v>
      </c>
      <c r="G2297" t="s">
        <v>2277</v>
      </c>
      <c r="H2297" t="s">
        <v>2278</v>
      </c>
      <c r="I2297" t="str">
        <f t="shared" si="106"/>
        <v>Olomoucký</v>
      </c>
      <c r="J2297" t="str">
        <f t="shared" si="107"/>
        <v>Olomoucký</v>
      </c>
      <c r="K2297" t="str">
        <f t="shared" si="108"/>
        <v>Střední Morava</v>
      </c>
    </row>
    <row r="2298" spans="1:11" x14ac:dyDescent="0.25">
      <c r="A2298">
        <v>552348</v>
      </c>
      <c r="B2298" t="s">
        <v>2475</v>
      </c>
      <c r="C2298">
        <v>7110</v>
      </c>
      <c r="D2298" t="s">
        <v>2286</v>
      </c>
      <c r="E2298" t="s">
        <v>2281</v>
      </c>
      <c r="F2298" t="s">
        <v>2280</v>
      </c>
      <c r="G2298" t="s">
        <v>2277</v>
      </c>
      <c r="H2298" t="s">
        <v>2278</v>
      </c>
      <c r="I2298" t="str">
        <f t="shared" si="106"/>
        <v>Olomoucký</v>
      </c>
      <c r="J2298" t="str">
        <f t="shared" si="107"/>
        <v>Olomoucký</v>
      </c>
      <c r="K2298" t="str">
        <f t="shared" si="108"/>
        <v>Střední Morava</v>
      </c>
    </row>
    <row r="2299" spans="1:11" x14ac:dyDescent="0.25">
      <c r="A2299">
        <v>552356</v>
      </c>
      <c r="B2299" t="s">
        <v>164</v>
      </c>
      <c r="C2299">
        <v>7110</v>
      </c>
      <c r="D2299" t="s">
        <v>2286</v>
      </c>
      <c r="E2299" t="s">
        <v>2281</v>
      </c>
      <c r="F2299" t="s">
        <v>2280</v>
      </c>
      <c r="G2299" t="s">
        <v>2277</v>
      </c>
      <c r="H2299" t="s">
        <v>2278</v>
      </c>
      <c r="I2299" t="str">
        <f t="shared" si="106"/>
        <v>Olomoucký</v>
      </c>
      <c r="J2299" t="str">
        <f t="shared" si="107"/>
        <v>Olomoucký</v>
      </c>
      <c r="K2299" t="str">
        <f t="shared" si="108"/>
        <v>Střední Morava</v>
      </c>
    </row>
    <row r="2300" spans="1:11" x14ac:dyDescent="0.25">
      <c r="A2300">
        <v>552364</v>
      </c>
      <c r="B2300" t="s">
        <v>2476</v>
      </c>
      <c r="C2300">
        <v>7107</v>
      </c>
      <c r="D2300" t="s">
        <v>2280</v>
      </c>
      <c r="E2300" t="s">
        <v>2281</v>
      </c>
      <c r="F2300" t="s">
        <v>2280</v>
      </c>
      <c r="G2300" t="s">
        <v>2277</v>
      </c>
      <c r="H2300" t="s">
        <v>2278</v>
      </c>
      <c r="I2300" t="str">
        <f t="shared" si="106"/>
        <v>Olomoucký</v>
      </c>
      <c r="J2300" t="str">
        <f t="shared" si="107"/>
        <v>Olomoucký</v>
      </c>
      <c r="K2300" t="str">
        <f t="shared" si="108"/>
        <v>Střední Morava</v>
      </c>
    </row>
    <row r="2301" spans="1:11" x14ac:dyDescent="0.25">
      <c r="A2301">
        <v>552372</v>
      </c>
      <c r="B2301" t="s">
        <v>828</v>
      </c>
      <c r="C2301">
        <v>7112</v>
      </c>
      <c r="D2301" t="s">
        <v>2294</v>
      </c>
      <c r="E2301" t="s">
        <v>2281</v>
      </c>
      <c r="F2301" t="s">
        <v>2280</v>
      </c>
      <c r="G2301" t="s">
        <v>2277</v>
      </c>
      <c r="H2301" t="s">
        <v>2278</v>
      </c>
      <c r="I2301" t="str">
        <f t="shared" si="106"/>
        <v>Olomoucký</v>
      </c>
      <c r="J2301" t="str">
        <f t="shared" si="107"/>
        <v>Olomoucký</v>
      </c>
      <c r="K2301" t="str">
        <f t="shared" si="108"/>
        <v>Střední Morava</v>
      </c>
    </row>
    <row r="2302" spans="1:11" x14ac:dyDescent="0.25">
      <c r="A2302">
        <v>552381</v>
      </c>
      <c r="B2302" t="s">
        <v>2477</v>
      </c>
      <c r="C2302">
        <v>7112</v>
      </c>
      <c r="D2302" t="s">
        <v>2294</v>
      </c>
      <c r="E2302" t="s">
        <v>2281</v>
      </c>
      <c r="F2302" t="s">
        <v>2280</v>
      </c>
      <c r="G2302" t="s">
        <v>2277</v>
      </c>
      <c r="H2302" t="s">
        <v>2278</v>
      </c>
      <c r="I2302" t="str">
        <f t="shared" si="106"/>
        <v>Olomoucký</v>
      </c>
      <c r="J2302" t="str">
        <f t="shared" si="107"/>
        <v>Olomoucký</v>
      </c>
      <c r="K2302" t="str">
        <f t="shared" si="108"/>
        <v>Střední Morava</v>
      </c>
    </row>
    <row r="2303" spans="1:11" x14ac:dyDescent="0.25">
      <c r="A2303">
        <v>552399</v>
      </c>
      <c r="B2303" t="s">
        <v>2478</v>
      </c>
      <c r="C2303">
        <v>7112</v>
      </c>
      <c r="D2303" t="s">
        <v>2294</v>
      </c>
      <c r="E2303" t="s">
        <v>2281</v>
      </c>
      <c r="F2303" t="s">
        <v>2280</v>
      </c>
      <c r="G2303" t="s">
        <v>2277</v>
      </c>
      <c r="H2303" t="s">
        <v>2278</v>
      </c>
      <c r="I2303" t="str">
        <f t="shared" si="106"/>
        <v>Olomoucký</v>
      </c>
      <c r="J2303" t="str">
        <f t="shared" si="107"/>
        <v>Olomoucký</v>
      </c>
      <c r="K2303" t="str">
        <f t="shared" si="108"/>
        <v>Střední Morava</v>
      </c>
    </row>
    <row r="2304" spans="1:11" x14ac:dyDescent="0.25">
      <c r="A2304">
        <v>552402</v>
      </c>
      <c r="B2304" t="s">
        <v>974</v>
      </c>
      <c r="C2304">
        <v>7107</v>
      </c>
      <c r="D2304" t="s">
        <v>2280</v>
      </c>
      <c r="E2304" t="s">
        <v>2281</v>
      </c>
      <c r="F2304" t="s">
        <v>2280</v>
      </c>
      <c r="G2304" t="s">
        <v>2277</v>
      </c>
      <c r="H2304" t="s">
        <v>2278</v>
      </c>
      <c r="I2304" t="str">
        <f t="shared" si="106"/>
        <v>Olomoucký</v>
      </c>
      <c r="J2304" t="str">
        <f t="shared" si="107"/>
        <v>Olomoucký</v>
      </c>
      <c r="K2304" t="str">
        <f t="shared" si="108"/>
        <v>Střední Morava</v>
      </c>
    </row>
    <row r="2305" spans="1:11" x14ac:dyDescent="0.25">
      <c r="A2305">
        <v>552411</v>
      </c>
      <c r="B2305" t="s">
        <v>2479</v>
      </c>
      <c r="C2305">
        <v>7107</v>
      </c>
      <c r="D2305" t="s">
        <v>2280</v>
      </c>
      <c r="E2305" t="s">
        <v>2281</v>
      </c>
      <c r="F2305" t="s">
        <v>2280</v>
      </c>
      <c r="G2305" t="s">
        <v>2277</v>
      </c>
      <c r="H2305" t="s">
        <v>2278</v>
      </c>
      <c r="I2305" t="str">
        <f t="shared" si="106"/>
        <v>Olomoucký</v>
      </c>
      <c r="J2305" t="str">
        <f t="shared" si="107"/>
        <v>Olomoucký</v>
      </c>
      <c r="K2305" t="str">
        <f t="shared" si="108"/>
        <v>Střední Morava</v>
      </c>
    </row>
    <row r="2306" spans="1:11" x14ac:dyDescent="0.25">
      <c r="A2306">
        <v>552429</v>
      </c>
      <c r="B2306" t="s">
        <v>2480</v>
      </c>
      <c r="C2306">
        <v>7107</v>
      </c>
      <c r="D2306" t="s">
        <v>2280</v>
      </c>
      <c r="E2306" t="s">
        <v>2281</v>
      </c>
      <c r="F2306" t="s">
        <v>2280</v>
      </c>
      <c r="G2306" t="s">
        <v>2277</v>
      </c>
      <c r="H2306" t="s">
        <v>2278</v>
      </c>
      <c r="I2306" t="str">
        <f t="shared" si="106"/>
        <v>Olomoucký</v>
      </c>
      <c r="J2306" t="str">
        <f t="shared" si="107"/>
        <v>Olomoucký</v>
      </c>
      <c r="K2306" t="str">
        <f t="shared" si="108"/>
        <v>Střední Morava</v>
      </c>
    </row>
    <row r="2307" spans="1:11" x14ac:dyDescent="0.25">
      <c r="A2307">
        <v>552437</v>
      </c>
      <c r="B2307" t="s">
        <v>2481</v>
      </c>
      <c r="C2307">
        <v>7107</v>
      </c>
      <c r="D2307" t="s">
        <v>2280</v>
      </c>
      <c r="E2307" t="s">
        <v>2281</v>
      </c>
      <c r="F2307" t="s">
        <v>2280</v>
      </c>
      <c r="G2307" t="s">
        <v>2277</v>
      </c>
      <c r="H2307" t="s">
        <v>2278</v>
      </c>
      <c r="I2307" t="str">
        <f t="shared" si="106"/>
        <v>Olomoucký</v>
      </c>
      <c r="J2307" t="str">
        <f t="shared" si="107"/>
        <v>Olomoucký</v>
      </c>
      <c r="K2307" t="str">
        <f t="shared" si="108"/>
        <v>Střední Morava</v>
      </c>
    </row>
    <row r="2308" spans="1:11" x14ac:dyDescent="0.25">
      <c r="A2308">
        <v>552445</v>
      </c>
      <c r="B2308" t="s">
        <v>2482</v>
      </c>
      <c r="C2308">
        <v>7107</v>
      </c>
      <c r="D2308" t="s">
        <v>2280</v>
      </c>
      <c r="E2308" t="s">
        <v>2281</v>
      </c>
      <c r="F2308" t="s">
        <v>2280</v>
      </c>
      <c r="G2308" t="s">
        <v>2277</v>
      </c>
      <c r="H2308" t="s">
        <v>2278</v>
      </c>
      <c r="I2308" t="str">
        <f t="shared" ref="I2308:I2371" si="109">LEFT(H2308, FIND(" ", H2308 &amp; " ") - 1)</f>
        <v>Olomoucký</v>
      </c>
      <c r="J2308" t="str">
        <f t="shared" ref="J2308:J2371" si="110">IF(LEFT(H2308,4)="Kraj", MID(H2308, FIND(" ", H2308)+1, LEN(H2308) - FIND(" ", H2308)), LEFT(H2308, FIND(" ", H2308 &amp; " ") - 1))</f>
        <v>Olomoucký</v>
      </c>
      <c r="K2308" t="str">
        <f t="shared" ref="K2308:K2371" si="111">_xlfn.XLOOKUP(H2308,$N$33:$N$46,$M$33:$M$46)</f>
        <v>Střední Morava</v>
      </c>
    </row>
    <row r="2309" spans="1:11" x14ac:dyDescent="0.25">
      <c r="A2309">
        <v>552453</v>
      </c>
      <c r="B2309" t="s">
        <v>448</v>
      </c>
      <c r="C2309">
        <v>3110</v>
      </c>
      <c r="D2309" t="s">
        <v>64</v>
      </c>
      <c r="E2309" t="s">
        <v>65</v>
      </c>
      <c r="F2309" t="s">
        <v>66</v>
      </c>
      <c r="G2309" t="s">
        <v>11</v>
      </c>
      <c r="H2309" t="s">
        <v>12</v>
      </c>
      <c r="I2309" t="str">
        <f t="shared" si="109"/>
        <v>Jihočeský</v>
      </c>
      <c r="J2309" t="str">
        <f t="shared" si="110"/>
        <v>Jihočeský</v>
      </c>
      <c r="K2309" t="str">
        <f t="shared" si="111"/>
        <v>Jihozápad</v>
      </c>
    </row>
    <row r="2310" spans="1:11" x14ac:dyDescent="0.25">
      <c r="A2310">
        <v>552461</v>
      </c>
      <c r="B2310" t="s">
        <v>449</v>
      </c>
      <c r="C2310">
        <v>3112</v>
      </c>
      <c r="D2310" t="s">
        <v>66</v>
      </c>
      <c r="E2310" t="s">
        <v>65</v>
      </c>
      <c r="F2310" t="s">
        <v>66</v>
      </c>
      <c r="G2310" t="s">
        <v>11</v>
      </c>
      <c r="H2310" t="s">
        <v>12</v>
      </c>
      <c r="I2310" t="str">
        <f t="shared" si="109"/>
        <v>Jihočeský</v>
      </c>
      <c r="J2310" t="str">
        <f t="shared" si="110"/>
        <v>Jihočeský</v>
      </c>
      <c r="K2310" t="str">
        <f t="shared" si="111"/>
        <v>Jihozápad</v>
      </c>
    </row>
    <row r="2311" spans="1:11" x14ac:dyDescent="0.25">
      <c r="A2311">
        <v>552470</v>
      </c>
      <c r="B2311" t="s">
        <v>450</v>
      </c>
      <c r="C2311">
        <v>3112</v>
      </c>
      <c r="D2311" t="s">
        <v>66</v>
      </c>
      <c r="E2311" t="s">
        <v>65</v>
      </c>
      <c r="F2311" t="s">
        <v>66</v>
      </c>
      <c r="G2311" t="s">
        <v>11</v>
      </c>
      <c r="H2311" t="s">
        <v>12</v>
      </c>
      <c r="I2311" t="str">
        <f t="shared" si="109"/>
        <v>Jihočeský</v>
      </c>
      <c r="J2311" t="str">
        <f t="shared" si="110"/>
        <v>Jihočeský</v>
      </c>
      <c r="K2311" t="str">
        <f t="shared" si="111"/>
        <v>Jihozápad</v>
      </c>
    </row>
    <row r="2312" spans="1:11" x14ac:dyDescent="0.25">
      <c r="A2312">
        <v>552488</v>
      </c>
      <c r="B2312" t="s">
        <v>894</v>
      </c>
      <c r="C2312">
        <v>8106</v>
      </c>
      <c r="D2312" t="s">
        <v>2018</v>
      </c>
      <c r="E2312" t="s">
        <v>2017</v>
      </c>
      <c r="F2312" t="s">
        <v>2018</v>
      </c>
      <c r="G2312" t="s">
        <v>1998</v>
      </c>
      <c r="H2312" t="s">
        <v>1999</v>
      </c>
      <c r="I2312" t="str">
        <f t="shared" si="109"/>
        <v>Moravskoslezský</v>
      </c>
      <c r="J2312" t="str">
        <f t="shared" si="110"/>
        <v>Moravskoslezský</v>
      </c>
      <c r="K2312" t="str">
        <f t="shared" si="111"/>
        <v>Moravskoslezsko</v>
      </c>
    </row>
    <row r="2313" spans="1:11" x14ac:dyDescent="0.25">
      <c r="A2313">
        <v>552496</v>
      </c>
      <c r="B2313" t="s">
        <v>451</v>
      </c>
      <c r="C2313">
        <v>3112</v>
      </c>
      <c r="D2313" t="s">
        <v>66</v>
      </c>
      <c r="E2313" t="s">
        <v>65</v>
      </c>
      <c r="F2313" t="s">
        <v>66</v>
      </c>
      <c r="G2313" t="s">
        <v>11</v>
      </c>
      <c r="H2313" t="s">
        <v>12</v>
      </c>
      <c r="I2313" t="str">
        <f t="shared" si="109"/>
        <v>Jihočeský</v>
      </c>
      <c r="J2313" t="str">
        <f t="shared" si="110"/>
        <v>Jihočeský</v>
      </c>
      <c r="K2313" t="str">
        <f t="shared" si="111"/>
        <v>Jihozápad</v>
      </c>
    </row>
    <row r="2314" spans="1:11" x14ac:dyDescent="0.25">
      <c r="A2314">
        <v>552500</v>
      </c>
      <c r="B2314" t="s">
        <v>2091</v>
      </c>
      <c r="C2314">
        <v>8106</v>
      </c>
      <c r="D2314" t="s">
        <v>2018</v>
      </c>
      <c r="E2314" t="s">
        <v>2017</v>
      </c>
      <c r="F2314" t="s">
        <v>2018</v>
      </c>
      <c r="G2314" t="s">
        <v>1998</v>
      </c>
      <c r="H2314" t="s">
        <v>1999</v>
      </c>
      <c r="I2314" t="str">
        <f t="shared" si="109"/>
        <v>Moravskoslezský</v>
      </c>
      <c r="J2314" t="str">
        <f t="shared" si="110"/>
        <v>Moravskoslezský</v>
      </c>
      <c r="K2314" t="str">
        <f t="shared" si="111"/>
        <v>Moravskoslezsko</v>
      </c>
    </row>
    <row r="2315" spans="1:11" x14ac:dyDescent="0.25">
      <c r="A2315">
        <v>552518</v>
      </c>
      <c r="B2315" t="s">
        <v>2092</v>
      </c>
      <c r="C2315">
        <v>8106</v>
      </c>
      <c r="D2315" t="s">
        <v>2018</v>
      </c>
      <c r="E2315" t="s">
        <v>2017</v>
      </c>
      <c r="F2315" t="s">
        <v>2018</v>
      </c>
      <c r="G2315" t="s">
        <v>1998</v>
      </c>
      <c r="H2315" t="s">
        <v>1999</v>
      </c>
      <c r="I2315" t="str">
        <f t="shared" si="109"/>
        <v>Moravskoslezský</v>
      </c>
      <c r="J2315" t="str">
        <f t="shared" si="110"/>
        <v>Moravskoslezský</v>
      </c>
      <c r="K2315" t="str">
        <f t="shared" si="111"/>
        <v>Moravskoslezsko</v>
      </c>
    </row>
    <row r="2316" spans="1:11" x14ac:dyDescent="0.25">
      <c r="A2316">
        <v>552526</v>
      </c>
      <c r="B2316" t="s">
        <v>2093</v>
      </c>
      <c r="C2316">
        <v>8106</v>
      </c>
      <c r="D2316" t="s">
        <v>2018</v>
      </c>
      <c r="E2316" t="s">
        <v>2017</v>
      </c>
      <c r="F2316" t="s">
        <v>2018</v>
      </c>
      <c r="G2316" t="s">
        <v>1998</v>
      </c>
      <c r="H2316" t="s">
        <v>1999</v>
      </c>
      <c r="I2316" t="str">
        <f t="shared" si="109"/>
        <v>Moravskoslezský</v>
      </c>
      <c r="J2316" t="str">
        <f t="shared" si="110"/>
        <v>Moravskoslezský</v>
      </c>
      <c r="K2316" t="str">
        <f t="shared" si="111"/>
        <v>Moravskoslezsko</v>
      </c>
    </row>
    <row r="2317" spans="1:11" x14ac:dyDescent="0.25">
      <c r="A2317">
        <v>552534</v>
      </c>
      <c r="B2317" t="s">
        <v>452</v>
      </c>
      <c r="C2317">
        <v>3112</v>
      </c>
      <c r="D2317" t="s">
        <v>66</v>
      </c>
      <c r="E2317" t="s">
        <v>65</v>
      </c>
      <c r="F2317" t="s">
        <v>66</v>
      </c>
      <c r="G2317" t="s">
        <v>11</v>
      </c>
      <c r="H2317" t="s">
        <v>12</v>
      </c>
      <c r="I2317" t="str">
        <f t="shared" si="109"/>
        <v>Jihočeský</v>
      </c>
      <c r="J2317" t="str">
        <f t="shared" si="110"/>
        <v>Jihočeský</v>
      </c>
      <c r="K2317" t="str">
        <f t="shared" si="111"/>
        <v>Jihozápad</v>
      </c>
    </row>
    <row r="2318" spans="1:11" x14ac:dyDescent="0.25">
      <c r="A2318">
        <v>552542</v>
      </c>
      <c r="B2318" t="s">
        <v>2094</v>
      </c>
      <c r="C2318">
        <v>8106</v>
      </c>
      <c r="D2318" t="s">
        <v>2018</v>
      </c>
      <c r="E2318" t="s">
        <v>2017</v>
      </c>
      <c r="F2318" t="s">
        <v>2018</v>
      </c>
      <c r="G2318" t="s">
        <v>1998</v>
      </c>
      <c r="H2318" t="s">
        <v>1999</v>
      </c>
      <c r="I2318" t="str">
        <f t="shared" si="109"/>
        <v>Moravskoslezský</v>
      </c>
      <c r="J2318" t="str">
        <f t="shared" si="110"/>
        <v>Moravskoslezský</v>
      </c>
      <c r="K2318" t="str">
        <f t="shared" si="111"/>
        <v>Moravskoslezsko</v>
      </c>
    </row>
    <row r="2319" spans="1:11" x14ac:dyDescent="0.25">
      <c r="A2319">
        <v>552551</v>
      </c>
      <c r="B2319" t="s">
        <v>2077</v>
      </c>
      <c r="C2319">
        <v>8106</v>
      </c>
      <c r="D2319" t="s">
        <v>2018</v>
      </c>
      <c r="E2319" t="s">
        <v>2017</v>
      </c>
      <c r="F2319" t="s">
        <v>2018</v>
      </c>
      <c r="G2319" t="s">
        <v>1998</v>
      </c>
      <c r="H2319" t="s">
        <v>1999</v>
      </c>
      <c r="I2319" t="str">
        <f t="shared" si="109"/>
        <v>Moravskoslezský</v>
      </c>
      <c r="J2319" t="str">
        <f t="shared" si="110"/>
        <v>Moravskoslezský</v>
      </c>
      <c r="K2319" t="str">
        <f t="shared" si="111"/>
        <v>Moravskoslezsko</v>
      </c>
    </row>
    <row r="2320" spans="1:11" x14ac:dyDescent="0.25">
      <c r="A2320">
        <v>552569</v>
      </c>
      <c r="B2320" t="s">
        <v>2095</v>
      </c>
      <c r="C2320">
        <v>8106</v>
      </c>
      <c r="D2320" t="s">
        <v>2018</v>
      </c>
      <c r="E2320" t="s">
        <v>2017</v>
      </c>
      <c r="F2320" t="s">
        <v>2018</v>
      </c>
      <c r="G2320" t="s">
        <v>1998</v>
      </c>
      <c r="H2320" t="s">
        <v>1999</v>
      </c>
      <c r="I2320" t="str">
        <f t="shared" si="109"/>
        <v>Moravskoslezský</v>
      </c>
      <c r="J2320" t="str">
        <f t="shared" si="110"/>
        <v>Moravskoslezský</v>
      </c>
      <c r="K2320" t="str">
        <f t="shared" si="111"/>
        <v>Moravskoslezsko</v>
      </c>
    </row>
    <row r="2321" spans="1:11" x14ac:dyDescent="0.25">
      <c r="A2321">
        <v>552577</v>
      </c>
      <c r="B2321" t="s">
        <v>2096</v>
      </c>
      <c r="C2321">
        <v>8107</v>
      </c>
      <c r="D2321" t="s">
        <v>2022</v>
      </c>
      <c r="E2321" t="s">
        <v>2017</v>
      </c>
      <c r="F2321" t="s">
        <v>2018</v>
      </c>
      <c r="G2321" t="s">
        <v>1998</v>
      </c>
      <c r="H2321" t="s">
        <v>1999</v>
      </c>
      <c r="I2321" t="str">
        <f t="shared" si="109"/>
        <v>Moravskoslezský</v>
      </c>
      <c r="J2321" t="str">
        <f t="shared" si="110"/>
        <v>Moravskoslezský</v>
      </c>
      <c r="K2321" t="str">
        <f t="shared" si="111"/>
        <v>Moravskoslezsko</v>
      </c>
    </row>
    <row r="2322" spans="1:11" x14ac:dyDescent="0.25">
      <c r="A2322">
        <v>552585</v>
      </c>
      <c r="B2322" t="s">
        <v>453</v>
      </c>
      <c r="C2322">
        <v>3112</v>
      </c>
      <c r="D2322" t="s">
        <v>66</v>
      </c>
      <c r="E2322" t="s">
        <v>65</v>
      </c>
      <c r="F2322" t="s">
        <v>66</v>
      </c>
      <c r="G2322" t="s">
        <v>11</v>
      </c>
      <c r="H2322" t="s">
        <v>12</v>
      </c>
      <c r="I2322" t="str">
        <f t="shared" si="109"/>
        <v>Jihočeský</v>
      </c>
      <c r="J2322" t="str">
        <f t="shared" si="110"/>
        <v>Jihočeský</v>
      </c>
      <c r="K2322" t="str">
        <f t="shared" si="111"/>
        <v>Jihozápad</v>
      </c>
    </row>
    <row r="2323" spans="1:11" x14ac:dyDescent="0.25">
      <c r="A2323">
        <v>552593</v>
      </c>
      <c r="B2323" t="s">
        <v>2097</v>
      </c>
      <c r="C2323">
        <v>8107</v>
      </c>
      <c r="D2323" t="s">
        <v>2022</v>
      </c>
      <c r="E2323" t="s">
        <v>2017</v>
      </c>
      <c r="F2323" t="s">
        <v>2018</v>
      </c>
      <c r="G2323" t="s">
        <v>1998</v>
      </c>
      <c r="H2323" t="s">
        <v>1999</v>
      </c>
      <c r="I2323" t="str">
        <f t="shared" si="109"/>
        <v>Moravskoslezský</v>
      </c>
      <c r="J2323" t="str">
        <f t="shared" si="110"/>
        <v>Moravskoslezský</v>
      </c>
      <c r="K2323" t="str">
        <f t="shared" si="111"/>
        <v>Moravskoslezsko</v>
      </c>
    </row>
    <row r="2324" spans="1:11" x14ac:dyDescent="0.25">
      <c r="A2324">
        <v>552607</v>
      </c>
      <c r="B2324" t="s">
        <v>2098</v>
      </c>
      <c r="C2324">
        <v>8106</v>
      </c>
      <c r="D2324" t="s">
        <v>2018</v>
      </c>
      <c r="E2324" t="s">
        <v>2017</v>
      </c>
      <c r="F2324" t="s">
        <v>2018</v>
      </c>
      <c r="G2324" t="s">
        <v>1998</v>
      </c>
      <c r="H2324" t="s">
        <v>1999</v>
      </c>
      <c r="I2324" t="str">
        <f t="shared" si="109"/>
        <v>Moravskoslezský</v>
      </c>
      <c r="J2324" t="str">
        <f t="shared" si="110"/>
        <v>Moravskoslezský</v>
      </c>
      <c r="K2324" t="str">
        <f t="shared" si="111"/>
        <v>Moravskoslezsko</v>
      </c>
    </row>
    <row r="2325" spans="1:11" x14ac:dyDescent="0.25">
      <c r="A2325">
        <v>552615</v>
      </c>
      <c r="B2325" t="s">
        <v>2099</v>
      </c>
      <c r="C2325">
        <v>8121</v>
      </c>
      <c r="D2325" t="s">
        <v>2016</v>
      </c>
      <c r="E2325" t="s">
        <v>2017</v>
      </c>
      <c r="F2325" t="s">
        <v>2018</v>
      </c>
      <c r="G2325" t="s">
        <v>1998</v>
      </c>
      <c r="H2325" t="s">
        <v>1999</v>
      </c>
      <c r="I2325" t="str">
        <f t="shared" si="109"/>
        <v>Moravskoslezský</v>
      </c>
      <c r="J2325" t="str">
        <f t="shared" si="110"/>
        <v>Moravskoslezský</v>
      </c>
      <c r="K2325" t="str">
        <f t="shared" si="111"/>
        <v>Moravskoslezsko</v>
      </c>
    </row>
    <row r="2326" spans="1:11" x14ac:dyDescent="0.25">
      <c r="A2326">
        <v>552623</v>
      </c>
      <c r="B2326" t="s">
        <v>2100</v>
      </c>
      <c r="C2326">
        <v>8106</v>
      </c>
      <c r="D2326" t="s">
        <v>2018</v>
      </c>
      <c r="E2326" t="s">
        <v>2017</v>
      </c>
      <c r="F2326" t="s">
        <v>2018</v>
      </c>
      <c r="G2326" t="s">
        <v>1998</v>
      </c>
      <c r="H2326" t="s">
        <v>1999</v>
      </c>
      <c r="I2326" t="str">
        <f t="shared" si="109"/>
        <v>Moravskoslezský</v>
      </c>
      <c r="J2326" t="str">
        <f t="shared" si="110"/>
        <v>Moravskoslezský</v>
      </c>
      <c r="K2326" t="str">
        <f t="shared" si="111"/>
        <v>Moravskoslezsko</v>
      </c>
    </row>
    <row r="2327" spans="1:11" x14ac:dyDescent="0.25">
      <c r="A2327">
        <v>552631</v>
      </c>
      <c r="B2327" t="s">
        <v>2101</v>
      </c>
      <c r="C2327">
        <v>8106</v>
      </c>
      <c r="D2327" t="s">
        <v>2018</v>
      </c>
      <c r="E2327" t="s">
        <v>2017</v>
      </c>
      <c r="F2327" t="s">
        <v>2018</v>
      </c>
      <c r="G2327" t="s">
        <v>1998</v>
      </c>
      <c r="H2327" t="s">
        <v>1999</v>
      </c>
      <c r="I2327" t="str">
        <f t="shared" si="109"/>
        <v>Moravskoslezský</v>
      </c>
      <c r="J2327" t="str">
        <f t="shared" si="110"/>
        <v>Moravskoslezský</v>
      </c>
      <c r="K2327" t="str">
        <f t="shared" si="111"/>
        <v>Moravskoslezsko</v>
      </c>
    </row>
    <row r="2328" spans="1:11" x14ac:dyDescent="0.25">
      <c r="A2328">
        <v>552640</v>
      </c>
      <c r="B2328" t="s">
        <v>2102</v>
      </c>
      <c r="C2328">
        <v>8121</v>
      </c>
      <c r="D2328" t="s">
        <v>2016</v>
      </c>
      <c r="E2328" t="s">
        <v>2017</v>
      </c>
      <c r="F2328" t="s">
        <v>2018</v>
      </c>
      <c r="G2328" t="s">
        <v>1998</v>
      </c>
      <c r="H2328" t="s">
        <v>1999</v>
      </c>
      <c r="I2328" t="str">
        <f t="shared" si="109"/>
        <v>Moravskoslezský</v>
      </c>
      <c r="J2328" t="str">
        <f t="shared" si="110"/>
        <v>Moravskoslezský</v>
      </c>
      <c r="K2328" t="str">
        <f t="shared" si="111"/>
        <v>Moravskoslezsko</v>
      </c>
    </row>
    <row r="2329" spans="1:11" x14ac:dyDescent="0.25">
      <c r="A2329">
        <v>552658</v>
      </c>
      <c r="B2329" t="s">
        <v>2103</v>
      </c>
      <c r="C2329">
        <v>8121</v>
      </c>
      <c r="D2329" t="s">
        <v>2016</v>
      </c>
      <c r="E2329" t="s">
        <v>2017</v>
      </c>
      <c r="F2329" t="s">
        <v>2018</v>
      </c>
      <c r="G2329" t="s">
        <v>1998</v>
      </c>
      <c r="H2329" t="s">
        <v>1999</v>
      </c>
      <c r="I2329" t="str">
        <f t="shared" si="109"/>
        <v>Moravskoslezský</v>
      </c>
      <c r="J2329" t="str">
        <f t="shared" si="110"/>
        <v>Moravskoslezský</v>
      </c>
      <c r="K2329" t="str">
        <f t="shared" si="111"/>
        <v>Moravskoslezsko</v>
      </c>
    </row>
    <row r="2330" spans="1:11" x14ac:dyDescent="0.25">
      <c r="A2330">
        <v>552666</v>
      </c>
      <c r="B2330" t="s">
        <v>454</v>
      </c>
      <c r="C2330">
        <v>3112</v>
      </c>
      <c r="D2330" t="s">
        <v>66</v>
      </c>
      <c r="E2330" t="s">
        <v>65</v>
      </c>
      <c r="F2330" t="s">
        <v>66</v>
      </c>
      <c r="G2330" t="s">
        <v>11</v>
      </c>
      <c r="H2330" t="s">
        <v>12</v>
      </c>
      <c r="I2330" t="str">
        <f t="shared" si="109"/>
        <v>Jihočeský</v>
      </c>
      <c r="J2330" t="str">
        <f t="shared" si="110"/>
        <v>Jihočeský</v>
      </c>
      <c r="K2330" t="str">
        <f t="shared" si="111"/>
        <v>Jihozápad</v>
      </c>
    </row>
    <row r="2331" spans="1:11" x14ac:dyDescent="0.25">
      <c r="A2331">
        <v>552674</v>
      </c>
      <c r="B2331" t="s">
        <v>414</v>
      </c>
      <c r="C2331">
        <v>8121</v>
      </c>
      <c r="D2331" t="s">
        <v>2016</v>
      </c>
      <c r="E2331" t="s">
        <v>2017</v>
      </c>
      <c r="F2331" t="s">
        <v>2018</v>
      </c>
      <c r="G2331" t="s">
        <v>1998</v>
      </c>
      <c r="H2331" t="s">
        <v>1999</v>
      </c>
      <c r="I2331" t="str">
        <f t="shared" si="109"/>
        <v>Moravskoslezský</v>
      </c>
      <c r="J2331" t="str">
        <f t="shared" si="110"/>
        <v>Moravskoslezský</v>
      </c>
      <c r="K2331" t="str">
        <f t="shared" si="111"/>
        <v>Moravskoslezsko</v>
      </c>
    </row>
    <row r="2332" spans="1:11" x14ac:dyDescent="0.25">
      <c r="A2332">
        <v>552682</v>
      </c>
      <c r="B2332" t="s">
        <v>2104</v>
      </c>
      <c r="C2332">
        <v>8106</v>
      </c>
      <c r="D2332" t="s">
        <v>2018</v>
      </c>
      <c r="E2332" t="s">
        <v>2017</v>
      </c>
      <c r="F2332" t="s">
        <v>2018</v>
      </c>
      <c r="G2332" t="s">
        <v>1998</v>
      </c>
      <c r="H2332" t="s">
        <v>1999</v>
      </c>
      <c r="I2332" t="str">
        <f t="shared" si="109"/>
        <v>Moravskoslezský</v>
      </c>
      <c r="J2332" t="str">
        <f t="shared" si="110"/>
        <v>Moravskoslezský</v>
      </c>
      <c r="K2332" t="str">
        <f t="shared" si="111"/>
        <v>Moravskoslezsko</v>
      </c>
    </row>
    <row r="2333" spans="1:11" x14ac:dyDescent="0.25">
      <c r="A2333">
        <v>552691</v>
      </c>
      <c r="B2333" t="s">
        <v>2105</v>
      </c>
      <c r="C2333">
        <v>8106</v>
      </c>
      <c r="D2333" t="s">
        <v>2018</v>
      </c>
      <c r="E2333" t="s">
        <v>2017</v>
      </c>
      <c r="F2333" t="s">
        <v>2018</v>
      </c>
      <c r="G2333" t="s">
        <v>1998</v>
      </c>
      <c r="H2333" t="s">
        <v>1999</v>
      </c>
      <c r="I2333" t="str">
        <f t="shared" si="109"/>
        <v>Moravskoslezský</v>
      </c>
      <c r="J2333" t="str">
        <f t="shared" si="110"/>
        <v>Moravskoslezský</v>
      </c>
      <c r="K2333" t="str">
        <f t="shared" si="111"/>
        <v>Moravskoslezsko</v>
      </c>
    </row>
    <row r="2334" spans="1:11" x14ac:dyDescent="0.25">
      <c r="A2334">
        <v>552704</v>
      </c>
      <c r="B2334" t="s">
        <v>455</v>
      </c>
      <c r="C2334">
        <v>3112</v>
      </c>
      <c r="D2334" t="s">
        <v>66</v>
      </c>
      <c r="E2334" t="s">
        <v>65</v>
      </c>
      <c r="F2334" t="s">
        <v>66</v>
      </c>
      <c r="G2334" t="s">
        <v>11</v>
      </c>
      <c r="H2334" t="s">
        <v>12</v>
      </c>
      <c r="I2334" t="str">
        <f t="shared" si="109"/>
        <v>Jihočeský</v>
      </c>
      <c r="J2334" t="str">
        <f t="shared" si="110"/>
        <v>Jihočeský</v>
      </c>
      <c r="K2334" t="str">
        <f t="shared" si="111"/>
        <v>Jihozápad</v>
      </c>
    </row>
    <row r="2335" spans="1:11" x14ac:dyDescent="0.25">
      <c r="A2335">
        <v>552712</v>
      </c>
      <c r="B2335" t="s">
        <v>456</v>
      </c>
      <c r="C2335">
        <v>3112</v>
      </c>
      <c r="D2335" t="s">
        <v>66</v>
      </c>
      <c r="E2335" t="s">
        <v>65</v>
      </c>
      <c r="F2335" t="s">
        <v>66</v>
      </c>
      <c r="G2335" t="s">
        <v>11</v>
      </c>
      <c r="H2335" t="s">
        <v>12</v>
      </c>
      <c r="I2335" t="str">
        <f t="shared" si="109"/>
        <v>Jihočeský</v>
      </c>
      <c r="J2335" t="str">
        <f t="shared" si="110"/>
        <v>Jihočeský</v>
      </c>
      <c r="K2335" t="str">
        <f t="shared" si="111"/>
        <v>Jihozápad</v>
      </c>
    </row>
    <row r="2336" spans="1:11" x14ac:dyDescent="0.25">
      <c r="A2336">
        <v>552721</v>
      </c>
      <c r="B2336" t="s">
        <v>457</v>
      </c>
      <c r="C2336">
        <v>3110</v>
      </c>
      <c r="D2336" t="s">
        <v>64</v>
      </c>
      <c r="E2336" t="s">
        <v>65</v>
      </c>
      <c r="F2336" t="s">
        <v>66</v>
      </c>
      <c r="G2336" t="s">
        <v>11</v>
      </c>
      <c r="H2336" t="s">
        <v>12</v>
      </c>
      <c r="I2336" t="str">
        <f t="shared" si="109"/>
        <v>Jihočeský</v>
      </c>
      <c r="J2336" t="str">
        <f t="shared" si="110"/>
        <v>Jihočeský</v>
      </c>
      <c r="K2336" t="str">
        <f t="shared" si="111"/>
        <v>Jihozápad</v>
      </c>
    </row>
    <row r="2337" spans="1:11" x14ac:dyDescent="0.25">
      <c r="A2337">
        <v>552739</v>
      </c>
      <c r="B2337" t="s">
        <v>2106</v>
      </c>
      <c r="C2337">
        <v>8108</v>
      </c>
      <c r="D2337" t="s">
        <v>2107</v>
      </c>
      <c r="E2337" t="s">
        <v>2108</v>
      </c>
      <c r="F2337" t="s">
        <v>2109</v>
      </c>
      <c r="G2337" t="s">
        <v>1998</v>
      </c>
      <c r="H2337" t="s">
        <v>1999</v>
      </c>
      <c r="I2337" t="str">
        <f t="shared" si="109"/>
        <v>Moravskoslezský</v>
      </c>
      <c r="J2337" t="str">
        <f t="shared" si="110"/>
        <v>Moravskoslezský</v>
      </c>
      <c r="K2337" t="str">
        <f t="shared" si="111"/>
        <v>Moravskoslezsko</v>
      </c>
    </row>
    <row r="2338" spans="1:11" x14ac:dyDescent="0.25">
      <c r="A2338">
        <v>552747</v>
      </c>
      <c r="B2338" t="s">
        <v>458</v>
      </c>
      <c r="C2338">
        <v>3112</v>
      </c>
      <c r="D2338" t="s">
        <v>66</v>
      </c>
      <c r="E2338" t="s">
        <v>65</v>
      </c>
      <c r="F2338" t="s">
        <v>66</v>
      </c>
      <c r="G2338" t="s">
        <v>11</v>
      </c>
      <c r="H2338" t="s">
        <v>12</v>
      </c>
      <c r="I2338" t="str">
        <f t="shared" si="109"/>
        <v>Jihočeský</v>
      </c>
      <c r="J2338" t="str">
        <f t="shared" si="110"/>
        <v>Jihočeský</v>
      </c>
      <c r="K2338" t="str">
        <f t="shared" si="111"/>
        <v>Jihozápad</v>
      </c>
    </row>
    <row r="2339" spans="1:11" x14ac:dyDescent="0.25">
      <c r="A2339">
        <v>552755</v>
      </c>
      <c r="B2339" t="s">
        <v>2483</v>
      </c>
      <c r="C2339">
        <v>7109</v>
      </c>
      <c r="D2339" t="s">
        <v>2284</v>
      </c>
      <c r="E2339" t="s">
        <v>2283</v>
      </c>
      <c r="F2339" t="s">
        <v>2284</v>
      </c>
      <c r="G2339" t="s">
        <v>2277</v>
      </c>
      <c r="H2339" t="s">
        <v>2278</v>
      </c>
      <c r="I2339" t="str">
        <f t="shared" si="109"/>
        <v>Olomoucký</v>
      </c>
      <c r="J2339" t="str">
        <f t="shared" si="110"/>
        <v>Olomoucký</v>
      </c>
      <c r="K2339" t="str">
        <f t="shared" si="111"/>
        <v>Střední Morava</v>
      </c>
    </row>
    <row r="2340" spans="1:11" x14ac:dyDescent="0.25">
      <c r="A2340">
        <v>552763</v>
      </c>
      <c r="B2340" t="s">
        <v>459</v>
      </c>
      <c r="C2340">
        <v>3112</v>
      </c>
      <c r="D2340" t="s">
        <v>66</v>
      </c>
      <c r="E2340" t="s">
        <v>65</v>
      </c>
      <c r="F2340" t="s">
        <v>66</v>
      </c>
      <c r="G2340" t="s">
        <v>11</v>
      </c>
      <c r="H2340" t="s">
        <v>12</v>
      </c>
      <c r="I2340" t="str">
        <f t="shared" si="109"/>
        <v>Jihočeský</v>
      </c>
      <c r="J2340" t="str">
        <f t="shared" si="110"/>
        <v>Jihočeský</v>
      </c>
      <c r="K2340" t="str">
        <f t="shared" si="111"/>
        <v>Jihozápad</v>
      </c>
    </row>
    <row r="2341" spans="1:11" x14ac:dyDescent="0.25">
      <c r="A2341">
        <v>552771</v>
      </c>
      <c r="B2341" t="s">
        <v>2484</v>
      </c>
      <c r="C2341">
        <v>7109</v>
      </c>
      <c r="D2341" t="s">
        <v>2284</v>
      </c>
      <c r="E2341" t="s">
        <v>2283</v>
      </c>
      <c r="F2341" t="s">
        <v>2284</v>
      </c>
      <c r="G2341" t="s">
        <v>2277</v>
      </c>
      <c r="H2341" t="s">
        <v>2278</v>
      </c>
      <c r="I2341" t="str">
        <f t="shared" si="109"/>
        <v>Olomoucký</v>
      </c>
      <c r="J2341" t="str">
        <f t="shared" si="110"/>
        <v>Olomoucký</v>
      </c>
      <c r="K2341" t="str">
        <f t="shared" si="111"/>
        <v>Střední Morava</v>
      </c>
    </row>
    <row r="2342" spans="1:11" x14ac:dyDescent="0.25">
      <c r="A2342">
        <v>552780</v>
      </c>
      <c r="B2342" t="s">
        <v>2485</v>
      </c>
      <c r="C2342">
        <v>7109</v>
      </c>
      <c r="D2342" t="s">
        <v>2284</v>
      </c>
      <c r="E2342" t="s">
        <v>2283</v>
      </c>
      <c r="F2342" t="s">
        <v>2284</v>
      </c>
      <c r="G2342" t="s">
        <v>2277</v>
      </c>
      <c r="H2342" t="s">
        <v>2278</v>
      </c>
      <c r="I2342" t="str">
        <f t="shared" si="109"/>
        <v>Olomoucký</v>
      </c>
      <c r="J2342" t="str">
        <f t="shared" si="110"/>
        <v>Olomoucký</v>
      </c>
      <c r="K2342" t="str">
        <f t="shared" si="111"/>
        <v>Střední Morava</v>
      </c>
    </row>
    <row r="2343" spans="1:11" x14ac:dyDescent="0.25">
      <c r="A2343">
        <v>552798</v>
      </c>
      <c r="B2343" t="s">
        <v>460</v>
      </c>
      <c r="C2343">
        <v>3112</v>
      </c>
      <c r="D2343" t="s">
        <v>66</v>
      </c>
      <c r="E2343" t="s">
        <v>65</v>
      </c>
      <c r="F2343" t="s">
        <v>66</v>
      </c>
      <c r="G2343" t="s">
        <v>11</v>
      </c>
      <c r="H2343" t="s">
        <v>12</v>
      </c>
      <c r="I2343" t="str">
        <f t="shared" si="109"/>
        <v>Jihočeský</v>
      </c>
      <c r="J2343" t="str">
        <f t="shared" si="110"/>
        <v>Jihočeský</v>
      </c>
      <c r="K2343" t="str">
        <f t="shared" si="111"/>
        <v>Jihozápad</v>
      </c>
    </row>
    <row r="2344" spans="1:11" x14ac:dyDescent="0.25">
      <c r="A2344">
        <v>552801</v>
      </c>
      <c r="B2344" t="s">
        <v>461</v>
      </c>
      <c r="C2344">
        <v>3112</v>
      </c>
      <c r="D2344" t="s">
        <v>66</v>
      </c>
      <c r="E2344" t="s">
        <v>65</v>
      </c>
      <c r="F2344" t="s">
        <v>66</v>
      </c>
      <c r="G2344" t="s">
        <v>11</v>
      </c>
      <c r="H2344" t="s">
        <v>12</v>
      </c>
      <c r="I2344" t="str">
        <f t="shared" si="109"/>
        <v>Jihočeský</v>
      </c>
      <c r="J2344" t="str">
        <f t="shared" si="110"/>
        <v>Jihočeský</v>
      </c>
      <c r="K2344" t="str">
        <f t="shared" si="111"/>
        <v>Jihozápad</v>
      </c>
    </row>
    <row r="2345" spans="1:11" x14ac:dyDescent="0.25">
      <c r="A2345">
        <v>552810</v>
      </c>
      <c r="B2345" t="s">
        <v>2486</v>
      </c>
      <c r="C2345">
        <v>7109</v>
      </c>
      <c r="D2345" t="s">
        <v>2284</v>
      </c>
      <c r="E2345" t="s">
        <v>2283</v>
      </c>
      <c r="F2345" t="s">
        <v>2284</v>
      </c>
      <c r="G2345" t="s">
        <v>2277</v>
      </c>
      <c r="H2345" t="s">
        <v>2278</v>
      </c>
      <c r="I2345" t="str">
        <f t="shared" si="109"/>
        <v>Olomoucký</v>
      </c>
      <c r="J2345" t="str">
        <f t="shared" si="110"/>
        <v>Olomoucký</v>
      </c>
      <c r="K2345" t="str">
        <f t="shared" si="111"/>
        <v>Střední Morava</v>
      </c>
    </row>
    <row r="2346" spans="1:11" x14ac:dyDescent="0.25">
      <c r="A2346">
        <v>552828</v>
      </c>
      <c r="B2346" t="s">
        <v>462</v>
      </c>
      <c r="C2346">
        <v>3112</v>
      </c>
      <c r="D2346" t="s">
        <v>66</v>
      </c>
      <c r="E2346" t="s">
        <v>65</v>
      </c>
      <c r="F2346" t="s">
        <v>66</v>
      </c>
      <c r="G2346" t="s">
        <v>11</v>
      </c>
      <c r="H2346" t="s">
        <v>12</v>
      </c>
      <c r="I2346" t="str">
        <f t="shared" si="109"/>
        <v>Jihočeský</v>
      </c>
      <c r="J2346" t="str">
        <f t="shared" si="110"/>
        <v>Jihočeský</v>
      </c>
      <c r="K2346" t="str">
        <f t="shared" si="111"/>
        <v>Jihozápad</v>
      </c>
    </row>
    <row r="2347" spans="1:11" x14ac:dyDescent="0.25">
      <c r="A2347">
        <v>552836</v>
      </c>
      <c r="B2347" t="s">
        <v>2487</v>
      </c>
      <c r="C2347">
        <v>7109</v>
      </c>
      <c r="D2347" t="s">
        <v>2284</v>
      </c>
      <c r="E2347" t="s">
        <v>2283</v>
      </c>
      <c r="F2347" t="s">
        <v>2284</v>
      </c>
      <c r="G2347" t="s">
        <v>2277</v>
      </c>
      <c r="H2347" t="s">
        <v>2278</v>
      </c>
      <c r="I2347" t="str">
        <f t="shared" si="109"/>
        <v>Olomoucký</v>
      </c>
      <c r="J2347" t="str">
        <f t="shared" si="110"/>
        <v>Olomoucký</v>
      </c>
      <c r="K2347" t="str">
        <f t="shared" si="111"/>
        <v>Střední Morava</v>
      </c>
    </row>
    <row r="2348" spans="1:11" x14ac:dyDescent="0.25">
      <c r="A2348">
        <v>552844</v>
      </c>
      <c r="B2348" t="s">
        <v>2488</v>
      </c>
      <c r="C2348">
        <v>7101</v>
      </c>
      <c r="D2348" t="s">
        <v>186</v>
      </c>
      <c r="E2348" t="s">
        <v>2283</v>
      </c>
      <c r="F2348" t="s">
        <v>2284</v>
      </c>
      <c r="G2348" t="s">
        <v>2277</v>
      </c>
      <c r="H2348" t="s">
        <v>2278</v>
      </c>
      <c r="I2348" t="str">
        <f t="shared" si="109"/>
        <v>Olomoucký</v>
      </c>
      <c r="J2348" t="str">
        <f t="shared" si="110"/>
        <v>Olomoucký</v>
      </c>
      <c r="K2348" t="str">
        <f t="shared" si="111"/>
        <v>Střední Morava</v>
      </c>
    </row>
    <row r="2349" spans="1:11" x14ac:dyDescent="0.25">
      <c r="A2349">
        <v>552852</v>
      </c>
      <c r="B2349" t="s">
        <v>463</v>
      </c>
      <c r="C2349">
        <v>3112</v>
      </c>
      <c r="D2349" t="s">
        <v>66</v>
      </c>
      <c r="E2349" t="s">
        <v>65</v>
      </c>
      <c r="F2349" t="s">
        <v>66</v>
      </c>
      <c r="G2349" t="s">
        <v>11</v>
      </c>
      <c r="H2349" t="s">
        <v>12</v>
      </c>
      <c r="I2349" t="str">
        <f t="shared" si="109"/>
        <v>Jihočeský</v>
      </c>
      <c r="J2349" t="str">
        <f t="shared" si="110"/>
        <v>Jihočeský</v>
      </c>
      <c r="K2349" t="str">
        <f t="shared" si="111"/>
        <v>Jihozápad</v>
      </c>
    </row>
    <row r="2350" spans="1:11" x14ac:dyDescent="0.25">
      <c r="A2350">
        <v>552861</v>
      </c>
      <c r="B2350" t="s">
        <v>464</v>
      </c>
      <c r="C2350">
        <v>3112</v>
      </c>
      <c r="D2350" t="s">
        <v>66</v>
      </c>
      <c r="E2350" t="s">
        <v>65</v>
      </c>
      <c r="F2350" t="s">
        <v>66</v>
      </c>
      <c r="G2350" t="s">
        <v>11</v>
      </c>
      <c r="H2350" t="s">
        <v>12</v>
      </c>
      <c r="I2350" t="str">
        <f t="shared" si="109"/>
        <v>Jihočeský</v>
      </c>
      <c r="J2350" t="str">
        <f t="shared" si="110"/>
        <v>Jihočeský</v>
      </c>
      <c r="K2350" t="str">
        <f t="shared" si="111"/>
        <v>Jihozápad</v>
      </c>
    </row>
    <row r="2351" spans="1:11" x14ac:dyDescent="0.25">
      <c r="A2351">
        <v>552879</v>
      </c>
      <c r="B2351" t="s">
        <v>2489</v>
      </c>
      <c r="C2351">
        <v>7109</v>
      </c>
      <c r="D2351" t="s">
        <v>2284</v>
      </c>
      <c r="E2351" t="s">
        <v>2283</v>
      </c>
      <c r="F2351" t="s">
        <v>2284</v>
      </c>
      <c r="G2351" t="s">
        <v>2277</v>
      </c>
      <c r="H2351" t="s">
        <v>2278</v>
      </c>
      <c r="I2351" t="str">
        <f t="shared" si="109"/>
        <v>Olomoucký</v>
      </c>
      <c r="J2351" t="str">
        <f t="shared" si="110"/>
        <v>Olomoucký</v>
      </c>
      <c r="K2351" t="str">
        <f t="shared" si="111"/>
        <v>Střední Morava</v>
      </c>
    </row>
    <row r="2352" spans="1:11" x14ac:dyDescent="0.25">
      <c r="A2352">
        <v>552887</v>
      </c>
      <c r="B2352" t="s">
        <v>2490</v>
      </c>
      <c r="C2352">
        <v>7109</v>
      </c>
      <c r="D2352" t="s">
        <v>2284</v>
      </c>
      <c r="E2352" t="s">
        <v>2283</v>
      </c>
      <c r="F2352" t="s">
        <v>2284</v>
      </c>
      <c r="G2352" t="s">
        <v>2277</v>
      </c>
      <c r="H2352" t="s">
        <v>2278</v>
      </c>
      <c r="I2352" t="str">
        <f t="shared" si="109"/>
        <v>Olomoucký</v>
      </c>
      <c r="J2352" t="str">
        <f t="shared" si="110"/>
        <v>Olomoucký</v>
      </c>
      <c r="K2352" t="str">
        <f t="shared" si="111"/>
        <v>Střední Morava</v>
      </c>
    </row>
    <row r="2353" spans="1:11" x14ac:dyDescent="0.25">
      <c r="A2353">
        <v>552895</v>
      </c>
      <c r="B2353" t="s">
        <v>465</v>
      </c>
      <c r="C2353">
        <v>3110</v>
      </c>
      <c r="D2353" t="s">
        <v>64</v>
      </c>
      <c r="E2353" t="s">
        <v>65</v>
      </c>
      <c r="F2353" t="s">
        <v>66</v>
      </c>
      <c r="G2353" t="s">
        <v>11</v>
      </c>
      <c r="H2353" t="s">
        <v>12</v>
      </c>
      <c r="I2353" t="str">
        <f t="shared" si="109"/>
        <v>Jihočeský</v>
      </c>
      <c r="J2353" t="str">
        <f t="shared" si="110"/>
        <v>Jihočeský</v>
      </c>
      <c r="K2353" t="str">
        <f t="shared" si="111"/>
        <v>Jihozápad</v>
      </c>
    </row>
    <row r="2354" spans="1:11" x14ac:dyDescent="0.25">
      <c r="A2354">
        <v>552909</v>
      </c>
      <c r="B2354" t="s">
        <v>2491</v>
      </c>
      <c r="C2354">
        <v>7109</v>
      </c>
      <c r="D2354" t="s">
        <v>2284</v>
      </c>
      <c r="E2354" t="s">
        <v>2283</v>
      </c>
      <c r="F2354" t="s">
        <v>2284</v>
      </c>
      <c r="G2354" t="s">
        <v>2277</v>
      </c>
      <c r="H2354" t="s">
        <v>2278</v>
      </c>
      <c r="I2354" t="str">
        <f t="shared" si="109"/>
        <v>Olomoucký</v>
      </c>
      <c r="J2354" t="str">
        <f t="shared" si="110"/>
        <v>Olomoucký</v>
      </c>
      <c r="K2354" t="str">
        <f t="shared" si="111"/>
        <v>Střední Morava</v>
      </c>
    </row>
    <row r="2355" spans="1:11" x14ac:dyDescent="0.25">
      <c r="A2355">
        <v>552917</v>
      </c>
      <c r="B2355" t="s">
        <v>466</v>
      </c>
      <c r="C2355">
        <v>3112</v>
      </c>
      <c r="D2355" t="s">
        <v>66</v>
      </c>
      <c r="E2355" t="s">
        <v>65</v>
      </c>
      <c r="F2355" t="s">
        <v>66</v>
      </c>
      <c r="G2355" t="s">
        <v>11</v>
      </c>
      <c r="H2355" t="s">
        <v>12</v>
      </c>
      <c r="I2355" t="str">
        <f t="shared" si="109"/>
        <v>Jihočeský</v>
      </c>
      <c r="J2355" t="str">
        <f t="shared" si="110"/>
        <v>Jihočeský</v>
      </c>
      <c r="K2355" t="str">
        <f t="shared" si="111"/>
        <v>Jihozápad</v>
      </c>
    </row>
    <row r="2356" spans="1:11" x14ac:dyDescent="0.25">
      <c r="A2356">
        <v>552925</v>
      </c>
      <c r="B2356" t="s">
        <v>467</v>
      </c>
      <c r="C2356">
        <v>3112</v>
      </c>
      <c r="D2356" t="s">
        <v>66</v>
      </c>
      <c r="E2356" t="s">
        <v>65</v>
      </c>
      <c r="F2356" t="s">
        <v>66</v>
      </c>
      <c r="G2356" t="s">
        <v>11</v>
      </c>
      <c r="H2356" t="s">
        <v>12</v>
      </c>
      <c r="I2356" t="str">
        <f t="shared" si="109"/>
        <v>Jihočeský</v>
      </c>
      <c r="J2356" t="str">
        <f t="shared" si="110"/>
        <v>Jihočeský</v>
      </c>
      <c r="K2356" t="str">
        <f t="shared" si="111"/>
        <v>Jihozápad</v>
      </c>
    </row>
    <row r="2357" spans="1:11" x14ac:dyDescent="0.25">
      <c r="A2357">
        <v>552933</v>
      </c>
      <c r="B2357" t="s">
        <v>468</v>
      </c>
      <c r="C2357">
        <v>3112</v>
      </c>
      <c r="D2357" t="s">
        <v>66</v>
      </c>
      <c r="E2357" t="s">
        <v>65</v>
      </c>
      <c r="F2357" t="s">
        <v>66</v>
      </c>
      <c r="G2357" t="s">
        <v>11</v>
      </c>
      <c r="H2357" t="s">
        <v>12</v>
      </c>
      <c r="I2357" t="str">
        <f t="shared" si="109"/>
        <v>Jihočeský</v>
      </c>
      <c r="J2357" t="str">
        <f t="shared" si="110"/>
        <v>Jihočeský</v>
      </c>
      <c r="K2357" t="str">
        <f t="shared" si="111"/>
        <v>Jihozápad</v>
      </c>
    </row>
    <row r="2358" spans="1:11" x14ac:dyDescent="0.25">
      <c r="A2358">
        <v>552941</v>
      </c>
      <c r="B2358" t="s">
        <v>469</v>
      </c>
      <c r="C2358">
        <v>3112</v>
      </c>
      <c r="D2358" t="s">
        <v>66</v>
      </c>
      <c r="E2358" t="s">
        <v>65</v>
      </c>
      <c r="F2358" t="s">
        <v>66</v>
      </c>
      <c r="G2358" t="s">
        <v>11</v>
      </c>
      <c r="H2358" t="s">
        <v>12</v>
      </c>
      <c r="I2358" t="str">
        <f t="shared" si="109"/>
        <v>Jihočeský</v>
      </c>
      <c r="J2358" t="str">
        <f t="shared" si="110"/>
        <v>Jihočeský</v>
      </c>
      <c r="K2358" t="str">
        <f t="shared" si="111"/>
        <v>Jihozápad</v>
      </c>
    </row>
    <row r="2359" spans="1:11" x14ac:dyDescent="0.25">
      <c r="A2359">
        <v>552950</v>
      </c>
      <c r="B2359" t="s">
        <v>2492</v>
      </c>
      <c r="C2359">
        <v>7109</v>
      </c>
      <c r="D2359" t="s">
        <v>2284</v>
      </c>
      <c r="E2359" t="s">
        <v>2283</v>
      </c>
      <c r="F2359" t="s">
        <v>2284</v>
      </c>
      <c r="G2359" t="s">
        <v>2277</v>
      </c>
      <c r="H2359" t="s">
        <v>2278</v>
      </c>
      <c r="I2359" t="str">
        <f t="shared" si="109"/>
        <v>Olomoucký</v>
      </c>
      <c r="J2359" t="str">
        <f t="shared" si="110"/>
        <v>Olomoucký</v>
      </c>
      <c r="K2359" t="str">
        <f t="shared" si="111"/>
        <v>Střední Morava</v>
      </c>
    </row>
    <row r="2360" spans="1:11" x14ac:dyDescent="0.25">
      <c r="A2360">
        <v>552968</v>
      </c>
      <c r="B2360" t="s">
        <v>2493</v>
      </c>
      <c r="C2360">
        <v>7101</v>
      </c>
      <c r="D2360" t="s">
        <v>186</v>
      </c>
      <c r="E2360" t="s">
        <v>2283</v>
      </c>
      <c r="F2360" t="s">
        <v>2284</v>
      </c>
      <c r="G2360" t="s">
        <v>2277</v>
      </c>
      <c r="H2360" t="s">
        <v>2278</v>
      </c>
      <c r="I2360" t="str">
        <f t="shared" si="109"/>
        <v>Olomoucký</v>
      </c>
      <c r="J2360" t="str">
        <f t="shared" si="110"/>
        <v>Olomoucký</v>
      </c>
      <c r="K2360" t="str">
        <f t="shared" si="111"/>
        <v>Střední Morava</v>
      </c>
    </row>
    <row r="2361" spans="1:11" x14ac:dyDescent="0.25">
      <c r="A2361">
        <v>552976</v>
      </c>
      <c r="B2361" t="s">
        <v>470</v>
      </c>
      <c r="C2361">
        <v>3112</v>
      </c>
      <c r="D2361" t="s">
        <v>66</v>
      </c>
      <c r="E2361" t="s">
        <v>65</v>
      </c>
      <c r="F2361" t="s">
        <v>66</v>
      </c>
      <c r="G2361" t="s">
        <v>11</v>
      </c>
      <c r="H2361" t="s">
        <v>12</v>
      </c>
      <c r="I2361" t="str">
        <f t="shared" si="109"/>
        <v>Jihočeský</v>
      </c>
      <c r="J2361" t="str">
        <f t="shared" si="110"/>
        <v>Jihočeský</v>
      </c>
      <c r="K2361" t="str">
        <f t="shared" si="111"/>
        <v>Jihozápad</v>
      </c>
    </row>
    <row r="2362" spans="1:11" x14ac:dyDescent="0.25">
      <c r="A2362">
        <v>552984</v>
      </c>
      <c r="B2362" t="s">
        <v>2494</v>
      </c>
      <c r="C2362">
        <v>7101</v>
      </c>
      <c r="D2362" t="s">
        <v>186</v>
      </c>
      <c r="E2362" t="s">
        <v>2283</v>
      </c>
      <c r="F2362" t="s">
        <v>2284</v>
      </c>
      <c r="G2362" t="s">
        <v>2277</v>
      </c>
      <c r="H2362" t="s">
        <v>2278</v>
      </c>
      <c r="I2362" t="str">
        <f t="shared" si="109"/>
        <v>Olomoucký</v>
      </c>
      <c r="J2362" t="str">
        <f t="shared" si="110"/>
        <v>Olomoucký</v>
      </c>
      <c r="K2362" t="str">
        <f t="shared" si="111"/>
        <v>Střední Morava</v>
      </c>
    </row>
    <row r="2363" spans="1:11" x14ac:dyDescent="0.25">
      <c r="A2363">
        <v>552992</v>
      </c>
      <c r="B2363" t="s">
        <v>471</v>
      </c>
      <c r="C2363">
        <v>3112</v>
      </c>
      <c r="D2363" t="s">
        <v>66</v>
      </c>
      <c r="E2363" t="s">
        <v>65</v>
      </c>
      <c r="F2363" t="s">
        <v>66</v>
      </c>
      <c r="G2363" t="s">
        <v>11</v>
      </c>
      <c r="H2363" t="s">
        <v>12</v>
      </c>
      <c r="I2363" t="str">
        <f t="shared" si="109"/>
        <v>Jihočeský</v>
      </c>
      <c r="J2363" t="str">
        <f t="shared" si="110"/>
        <v>Jihočeský</v>
      </c>
      <c r="K2363" t="str">
        <f t="shared" si="111"/>
        <v>Jihozápad</v>
      </c>
    </row>
    <row r="2364" spans="1:11" x14ac:dyDescent="0.25">
      <c r="A2364">
        <v>553000</v>
      </c>
      <c r="B2364" t="s">
        <v>2495</v>
      </c>
      <c r="C2364">
        <v>7109</v>
      </c>
      <c r="D2364" t="s">
        <v>2284</v>
      </c>
      <c r="E2364" t="s">
        <v>2283</v>
      </c>
      <c r="F2364" t="s">
        <v>2284</v>
      </c>
      <c r="G2364" t="s">
        <v>2277</v>
      </c>
      <c r="H2364" t="s">
        <v>2278</v>
      </c>
      <c r="I2364" t="str">
        <f t="shared" si="109"/>
        <v>Olomoucký</v>
      </c>
      <c r="J2364" t="str">
        <f t="shared" si="110"/>
        <v>Olomoucký</v>
      </c>
      <c r="K2364" t="str">
        <f t="shared" si="111"/>
        <v>Střední Morava</v>
      </c>
    </row>
    <row r="2365" spans="1:11" x14ac:dyDescent="0.25">
      <c r="A2365">
        <v>553018</v>
      </c>
      <c r="B2365" t="s">
        <v>472</v>
      </c>
      <c r="C2365">
        <v>3110</v>
      </c>
      <c r="D2365" t="s">
        <v>64</v>
      </c>
      <c r="E2365" t="s">
        <v>65</v>
      </c>
      <c r="F2365" t="s">
        <v>66</v>
      </c>
      <c r="G2365" t="s">
        <v>11</v>
      </c>
      <c r="H2365" t="s">
        <v>12</v>
      </c>
      <c r="I2365" t="str">
        <f t="shared" si="109"/>
        <v>Jihočeský</v>
      </c>
      <c r="J2365" t="str">
        <f t="shared" si="110"/>
        <v>Jihočeský</v>
      </c>
      <c r="K2365" t="str">
        <f t="shared" si="111"/>
        <v>Jihozápad</v>
      </c>
    </row>
    <row r="2366" spans="1:11" x14ac:dyDescent="0.25">
      <c r="A2366">
        <v>553026</v>
      </c>
      <c r="B2366" t="s">
        <v>5299</v>
      </c>
      <c r="C2366">
        <v>7212</v>
      </c>
      <c r="D2366" t="s">
        <v>5230</v>
      </c>
      <c r="E2366" t="s">
        <v>5229</v>
      </c>
      <c r="F2366" t="s">
        <v>5230</v>
      </c>
      <c r="G2366" t="s">
        <v>5225</v>
      </c>
      <c r="H2366" t="s">
        <v>5226</v>
      </c>
      <c r="I2366" t="str">
        <f t="shared" si="109"/>
        <v>Zlínský</v>
      </c>
      <c r="J2366" t="str">
        <f t="shared" si="110"/>
        <v>Zlínský</v>
      </c>
      <c r="K2366" t="str">
        <f t="shared" si="111"/>
        <v>Střední Morava</v>
      </c>
    </row>
    <row r="2367" spans="1:11" x14ac:dyDescent="0.25">
      <c r="A2367">
        <v>553034</v>
      </c>
      <c r="B2367" t="s">
        <v>473</v>
      </c>
      <c r="C2367">
        <v>3112</v>
      </c>
      <c r="D2367" t="s">
        <v>66</v>
      </c>
      <c r="E2367" t="s">
        <v>65</v>
      </c>
      <c r="F2367" t="s">
        <v>66</v>
      </c>
      <c r="G2367" t="s">
        <v>11</v>
      </c>
      <c r="H2367" t="s">
        <v>12</v>
      </c>
      <c r="I2367" t="str">
        <f t="shared" si="109"/>
        <v>Jihočeský</v>
      </c>
      <c r="J2367" t="str">
        <f t="shared" si="110"/>
        <v>Jihočeský</v>
      </c>
      <c r="K2367" t="str">
        <f t="shared" si="111"/>
        <v>Jihozápad</v>
      </c>
    </row>
    <row r="2368" spans="1:11" x14ac:dyDescent="0.25">
      <c r="A2368">
        <v>553042</v>
      </c>
      <c r="B2368" t="s">
        <v>2110</v>
      </c>
      <c r="C2368">
        <v>8117</v>
      </c>
      <c r="D2368" t="s">
        <v>2006</v>
      </c>
      <c r="E2368" t="s">
        <v>2007</v>
      </c>
      <c r="F2368" t="s">
        <v>2006</v>
      </c>
      <c r="G2368" t="s">
        <v>1998</v>
      </c>
      <c r="H2368" t="s">
        <v>1999</v>
      </c>
      <c r="I2368" t="str">
        <f t="shared" si="109"/>
        <v>Moravskoslezský</v>
      </c>
      <c r="J2368" t="str">
        <f t="shared" si="110"/>
        <v>Moravskoslezský</v>
      </c>
      <c r="K2368" t="str">
        <f t="shared" si="111"/>
        <v>Moravskoslezsko</v>
      </c>
    </row>
    <row r="2369" spans="1:11" x14ac:dyDescent="0.25">
      <c r="A2369">
        <v>553051</v>
      </c>
      <c r="B2369" t="s">
        <v>2111</v>
      </c>
      <c r="C2369">
        <v>8117</v>
      </c>
      <c r="D2369" t="s">
        <v>2006</v>
      </c>
      <c r="E2369" t="s">
        <v>2007</v>
      </c>
      <c r="F2369" t="s">
        <v>2006</v>
      </c>
      <c r="G2369" t="s">
        <v>1998</v>
      </c>
      <c r="H2369" t="s">
        <v>1999</v>
      </c>
      <c r="I2369" t="str">
        <f t="shared" si="109"/>
        <v>Moravskoslezský</v>
      </c>
      <c r="J2369" t="str">
        <f t="shared" si="110"/>
        <v>Moravskoslezský</v>
      </c>
      <c r="K2369" t="str">
        <f t="shared" si="111"/>
        <v>Moravskoslezsko</v>
      </c>
    </row>
    <row r="2370" spans="1:11" x14ac:dyDescent="0.25">
      <c r="A2370">
        <v>553069</v>
      </c>
      <c r="B2370" t="s">
        <v>474</v>
      </c>
      <c r="C2370">
        <v>3112</v>
      </c>
      <c r="D2370" t="s">
        <v>66</v>
      </c>
      <c r="E2370" t="s">
        <v>65</v>
      </c>
      <c r="F2370" t="s">
        <v>66</v>
      </c>
      <c r="G2370" t="s">
        <v>11</v>
      </c>
      <c r="H2370" t="s">
        <v>12</v>
      </c>
      <c r="I2370" t="str">
        <f t="shared" si="109"/>
        <v>Jihočeský</v>
      </c>
      <c r="J2370" t="str">
        <f t="shared" si="110"/>
        <v>Jihočeský</v>
      </c>
      <c r="K2370" t="str">
        <f t="shared" si="111"/>
        <v>Jihozápad</v>
      </c>
    </row>
    <row r="2371" spans="1:11" x14ac:dyDescent="0.25">
      <c r="A2371">
        <v>553077</v>
      </c>
      <c r="B2371" t="s">
        <v>475</v>
      </c>
      <c r="C2371">
        <v>3110</v>
      </c>
      <c r="D2371" t="s">
        <v>64</v>
      </c>
      <c r="E2371" t="s">
        <v>65</v>
      </c>
      <c r="F2371" t="s">
        <v>66</v>
      </c>
      <c r="G2371" t="s">
        <v>11</v>
      </c>
      <c r="H2371" t="s">
        <v>12</v>
      </c>
      <c r="I2371" t="str">
        <f t="shared" si="109"/>
        <v>Jihočeský</v>
      </c>
      <c r="J2371" t="str">
        <f t="shared" si="110"/>
        <v>Jihočeský</v>
      </c>
      <c r="K2371" t="str">
        <f t="shared" si="111"/>
        <v>Jihozápad</v>
      </c>
    </row>
    <row r="2372" spans="1:11" x14ac:dyDescent="0.25">
      <c r="A2372">
        <v>553085</v>
      </c>
      <c r="B2372" t="s">
        <v>476</v>
      </c>
      <c r="C2372">
        <v>3112</v>
      </c>
      <c r="D2372" t="s">
        <v>66</v>
      </c>
      <c r="E2372" t="s">
        <v>65</v>
      </c>
      <c r="F2372" t="s">
        <v>66</v>
      </c>
      <c r="G2372" t="s">
        <v>11</v>
      </c>
      <c r="H2372" t="s">
        <v>12</v>
      </c>
      <c r="I2372" t="str">
        <f t="shared" ref="I2372:I2435" si="112">LEFT(H2372, FIND(" ", H2372 &amp; " ") - 1)</f>
        <v>Jihočeský</v>
      </c>
      <c r="J2372" t="str">
        <f t="shared" ref="J2372:J2435" si="113">IF(LEFT(H2372,4)="Kraj", MID(H2372, FIND(" ", H2372)+1, LEN(H2372) - FIND(" ", H2372)), LEFT(H2372, FIND(" ", H2372 &amp; " ") - 1))</f>
        <v>Jihočeský</v>
      </c>
      <c r="K2372" t="str">
        <f t="shared" ref="K2372:K2435" si="114">_xlfn.XLOOKUP(H2372,$N$33:$N$46,$M$33:$M$46)</f>
        <v>Jihozápad</v>
      </c>
    </row>
    <row r="2373" spans="1:11" x14ac:dyDescent="0.25">
      <c r="A2373">
        <v>553093</v>
      </c>
      <c r="B2373" t="s">
        <v>2112</v>
      </c>
      <c r="C2373">
        <v>8117</v>
      </c>
      <c r="D2373" t="s">
        <v>2006</v>
      </c>
      <c r="E2373" t="s">
        <v>2007</v>
      </c>
      <c r="F2373" t="s">
        <v>2006</v>
      </c>
      <c r="G2373" t="s">
        <v>1998</v>
      </c>
      <c r="H2373" t="s">
        <v>1999</v>
      </c>
      <c r="I2373" t="str">
        <f t="shared" si="112"/>
        <v>Moravskoslezský</v>
      </c>
      <c r="J2373" t="str">
        <f t="shared" si="113"/>
        <v>Moravskoslezský</v>
      </c>
      <c r="K2373" t="str">
        <f t="shared" si="114"/>
        <v>Moravskoslezsko</v>
      </c>
    </row>
    <row r="2374" spans="1:11" x14ac:dyDescent="0.25">
      <c r="A2374">
        <v>553107</v>
      </c>
      <c r="B2374" t="s">
        <v>2113</v>
      </c>
      <c r="C2374">
        <v>8117</v>
      </c>
      <c r="D2374" t="s">
        <v>2006</v>
      </c>
      <c r="E2374" t="s">
        <v>2007</v>
      </c>
      <c r="F2374" t="s">
        <v>2006</v>
      </c>
      <c r="G2374" t="s">
        <v>1998</v>
      </c>
      <c r="H2374" t="s">
        <v>1999</v>
      </c>
      <c r="I2374" t="str">
        <f t="shared" si="112"/>
        <v>Moravskoslezský</v>
      </c>
      <c r="J2374" t="str">
        <f t="shared" si="113"/>
        <v>Moravskoslezský</v>
      </c>
      <c r="K2374" t="str">
        <f t="shared" si="114"/>
        <v>Moravskoslezsko</v>
      </c>
    </row>
    <row r="2375" spans="1:11" x14ac:dyDescent="0.25">
      <c r="A2375">
        <v>553115</v>
      </c>
      <c r="B2375" t="s">
        <v>2114</v>
      </c>
      <c r="C2375">
        <v>8117</v>
      </c>
      <c r="D2375" t="s">
        <v>2006</v>
      </c>
      <c r="E2375" t="s">
        <v>2007</v>
      </c>
      <c r="F2375" t="s">
        <v>2006</v>
      </c>
      <c r="G2375" t="s">
        <v>1998</v>
      </c>
      <c r="H2375" t="s">
        <v>1999</v>
      </c>
      <c r="I2375" t="str">
        <f t="shared" si="112"/>
        <v>Moravskoslezský</v>
      </c>
      <c r="J2375" t="str">
        <f t="shared" si="113"/>
        <v>Moravskoslezský</v>
      </c>
      <c r="K2375" t="str">
        <f t="shared" si="114"/>
        <v>Moravskoslezsko</v>
      </c>
    </row>
    <row r="2376" spans="1:11" x14ac:dyDescent="0.25">
      <c r="A2376">
        <v>553123</v>
      </c>
      <c r="B2376" t="s">
        <v>477</v>
      </c>
      <c r="C2376">
        <v>3112</v>
      </c>
      <c r="D2376" t="s">
        <v>66</v>
      </c>
      <c r="E2376" t="s">
        <v>65</v>
      </c>
      <c r="F2376" t="s">
        <v>66</v>
      </c>
      <c r="G2376" t="s">
        <v>11</v>
      </c>
      <c r="H2376" t="s">
        <v>12</v>
      </c>
      <c r="I2376" t="str">
        <f t="shared" si="112"/>
        <v>Jihočeský</v>
      </c>
      <c r="J2376" t="str">
        <f t="shared" si="113"/>
        <v>Jihočeský</v>
      </c>
      <c r="K2376" t="str">
        <f t="shared" si="114"/>
        <v>Jihozápad</v>
      </c>
    </row>
    <row r="2377" spans="1:11" x14ac:dyDescent="0.25">
      <c r="A2377">
        <v>553131</v>
      </c>
      <c r="B2377" t="s">
        <v>64</v>
      </c>
      <c r="C2377">
        <v>3110</v>
      </c>
      <c r="D2377" t="s">
        <v>64</v>
      </c>
      <c r="E2377" t="s">
        <v>65</v>
      </c>
      <c r="F2377" t="s">
        <v>66</v>
      </c>
      <c r="G2377" t="s">
        <v>11</v>
      </c>
      <c r="H2377" t="s">
        <v>12</v>
      </c>
      <c r="I2377" t="str">
        <f t="shared" si="112"/>
        <v>Jihočeský</v>
      </c>
      <c r="J2377" t="str">
        <f t="shared" si="113"/>
        <v>Jihočeský</v>
      </c>
      <c r="K2377" t="str">
        <f t="shared" si="114"/>
        <v>Jihozápad</v>
      </c>
    </row>
    <row r="2378" spans="1:11" x14ac:dyDescent="0.25">
      <c r="A2378">
        <v>553140</v>
      </c>
      <c r="B2378" t="s">
        <v>478</v>
      </c>
      <c r="C2378">
        <v>3112</v>
      </c>
      <c r="D2378" t="s">
        <v>66</v>
      </c>
      <c r="E2378" t="s">
        <v>65</v>
      </c>
      <c r="F2378" t="s">
        <v>66</v>
      </c>
      <c r="G2378" t="s">
        <v>11</v>
      </c>
      <c r="H2378" t="s">
        <v>12</v>
      </c>
      <c r="I2378" t="str">
        <f t="shared" si="112"/>
        <v>Jihočeský</v>
      </c>
      <c r="J2378" t="str">
        <f t="shared" si="113"/>
        <v>Jihočeský</v>
      </c>
      <c r="K2378" t="str">
        <f t="shared" si="114"/>
        <v>Jihozápad</v>
      </c>
    </row>
    <row r="2379" spans="1:11" x14ac:dyDescent="0.25">
      <c r="A2379">
        <v>553158</v>
      </c>
      <c r="B2379" t="s">
        <v>2115</v>
      </c>
      <c r="C2379">
        <v>8117</v>
      </c>
      <c r="D2379" t="s">
        <v>2006</v>
      </c>
      <c r="E2379" t="s">
        <v>2007</v>
      </c>
      <c r="F2379" t="s">
        <v>2006</v>
      </c>
      <c r="G2379" t="s">
        <v>1998</v>
      </c>
      <c r="H2379" t="s">
        <v>1999</v>
      </c>
      <c r="I2379" t="str">
        <f t="shared" si="112"/>
        <v>Moravskoslezský</v>
      </c>
      <c r="J2379" t="str">
        <f t="shared" si="113"/>
        <v>Moravskoslezský</v>
      </c>
      <c r="K2379" t="str">
        <f t="shared" si="114"/>
        <v>Moravskoslezsko</v>
      </c>
    </row>
    <row r="2380" spans="1:11" x14ac:dyDescent="0.25">
      <c r="A2380">
        <v>553166</v>
      </c>
      <c r="B2380" t="s">
        <v>479</v>
      </c>
      <c r="C2380">
        <v>3112</v>
      </c>
      <c r="D2380" t="s">
        <v>66</v>
      </c>
      <c r="E2380" t="s">
        <v>65</v>
      </c>
      <c r="F2380" t="s">
        <v>66</v>
      </c>
      <c r="G2380" t="s">
        <v>11</v>
      </c>
      <c r="H2380" t="s">
        <v>12</v>
      </c>
      <c r="I2380" t="str">
        <f t="shared" si="112"/>
        <v>Jihočeský</v>
      </c>
      <c r="J2380" t="str">
        <f t="shared" si="113"/>
        <v>Jihočeský</v>
      </c>
      <c r="K2380" t="str">
        <f t="shared" si="114"/>
        <v>Jihozápad</v>
      </c>
    </row>
    <row r="2381" spans="1:11" x14ac:dyDescent="0.25">
      <c r="A2381">
        <v>553174</v>
      </c>
      <c r="B2381" t="s">
        <v>480</v>
      </c>
      <c r="C2381">
        <v>3112</v>
      </c>
      <c r="D2381" t="s">
        <v>66</v>
      </c>
      <c r="E2381" t="s">
        <v>65</v>
      </c>
      <c r="F2381" t="s">
        <v>66</v>
      </c>
      <c r="G2381" t="s">
        <v>11</v>
      </c>
      <c r="H2381" t="s">
        <v>12</v>
      </c>
      <c r="I2381" t="str">
        <f t="shared" si="112"/>
        <v>Jihočeský</v>
      </c>
      <c r="J2381" t="str">
        <f t="shared" si="113"/>
        <v>Jihočeský</v>
      </c>
      <c r="K2381" t="str">
        <f t="shared" si="114"/>
        <v>Jihozápad</v>
      </c>
    </row>
    <row r="2382" spans="1:11" x14ac:dyDescent="0.25">
      <c r="A2382">
        <v>553182</v>
      </c>
      <c r="B2382" t="s">
        <v>481</v>
      </c>
      <c r="C2382">
        <v>3110</v>
      </c>
      <c r="D2382" t="s">
        <v>64</v>
      </c>
      <c r="E2382" t="s">
        <v>65</v>
      </c>
      <c r="F2382" t="s">
        <v>66</v>
      </c>
      <c r="G2382" t="s">
        <v>11</v>
      </c>
      <c r="H2382" t="s">
        <v>12</v>
      </c>
      <c r="I2382" t="str">
        <f t="shared" si="112"/>
        <v>Jihočeský</v>
      </c>
      <c r="J2382" t="str">
        <f t="shared" si="113"/>
        <v>Jihočeský</v>
      </c>
      <c r="K2382" t="str">
        <f t="shared" si="114"/>
        <v>Jihozápad</v>
      </c>
    </row>
    <row r="2383" spans="1:11" x14ac:dyDescent="0.25">
      <c r="A2383">
        <v>553191</v>
      </c>
      <c r="B2383" t="s">
        <v>2496</v>
      </c>
      <c r="C2383">
        <v>7111</v>
      </c>
      <c r="D2383" t="s">
        <v>2275</v>
      </c>
      <c r="E2383" t="s">
        <v>2276</v>
      </c>
      <c r="F2383" t="s">
        <v>2275</v>
      </c>
      <c r="G2383" t="s">
        <v>2277</v>
      </c>
      <c r="H2383" t="s">
        <v>2278</v>
      </c>
      <c r="I2383" t="str">
        <f t="shared" si="112"/>
        <v>Olomoucký</v>
      </c>
      <c r="J2383" t="str">
        <f t="shared" si="113"/>
        <v>Olomoucký</v>
      </c>
      <c r="K2383" t="str">
        <f t="shared" si="114"/>
        <v>Střední Morava</v>
      </c>
    </row>
    <row r="2384" spans="1:11" x14ac:dyDescent="0.25">
      <c r="A2384">
        <v>553204</v>
      </c>
      <c r="B2384" t="s">
        <v>482</v>
      </c>
      <c r="C2384">
        <v>3112</v>
      </c>
      <c r="D2384" t="s">
        <v>66</v>
      </c>
      <c r="E2384" t="s">
        <v>65</v>
      </c>
      <c r="F2384" t="s">
        <v>66</v>
      </c>
      <c r="G2384" t="s">
        <v>11</v>
      </c>
      <c r="H2384" t="s">
        <v>12</v>
      </c>
      <c r="I2384" t="str">
        <f t="shared" si="112"/>
        <v>Jihočeský</v>
      </c>
      <c r="J2384" t="str">
        <f t="shared" si="113"/>
        <v>Jihočeský</v>
      </c>
      <c r="K2384" t="str">
        <f t="shared" si="114"/>
        <v>Jihozápad</v>
      </c>
    </row>
    <row r="2385" spans="1:11" x14ac:dyDescent="0.25">
      <c r="A2385">
        <v>553212</v>
      </c>
      <c r="B2385" t="s">
        <v>2497</v>
      </c>
      <c r="C2385">
        <v>7111</v>
      </c>
      <c r="D2385" t="s">
        <v>2275</v>
      </c>
      <c r="E2385" t="s">
        <v>2276</v>
      </c>
      <c r="F2385" t="s">
        <v>2275</v>
      </c>
      <c r="G2385" t="s">
        <v>2277</v>
      </c>
      <c r="H2385" t="s">
        <v>2278</v>
      </c>
      <c r="I2385" t="str">
        <f t="shared" si="112"/>
        <v>Olomoucký</v>
      </c>
      <c r="J2385" t="str">
        <f t="shared" si="113"/>
        <v>Olomoucký</v>
      </c>
      <c r="K2385" t="str">
        <f t="shared" si="114"/>
        <v>Střední Morava</v>
      </c>
    </row>
    <row r="2386" spans="1:11" x14ac:dyDescent="0.25">
      <c r="A2386">
        <v>553221</v>
      </c>
      <c r="B2386" t="s">
        <v>2498</v>
      </c>
      <c r="C2386">
        <v>7113</v>
      </c>
      <c r="D2386" t="s">
        <v>2392</v>
      </c>
      <c r="E2386" t="s">
        <v>2276</v>
      </c>
      <c r="F2386" t="s">
        <v>2275</v>
      </c>
      <c r="G2386" t="s">
        <v>2277</v>
      </c>
      <c r="H2386" t="s">
        <v>2278</v>
      </c>
      <c r="I2386" t="str">
        <f t="shared" si="112"/>
        <v>Olomoucký</v>
      </c>
      <c r="J2386" t="str">
        <f t="shared" si="113"/>
        <v>Olomoucký</v>
      </c>
      <c r="K2386" t="str">
        <f t="shared" si="114"/>
        <v>Střední Morava</v>
      </c>
    </row>
    <row r="2387" spans="1:11" x14ac:dyDescent="0.25">
      <c r="A2387">
        <v>553239</v>
      </c>
      <c r="B2387" t="s">
        <v>483</v>
      </c>
      <c r="C2387">
        <v>3110</v>
      </c>
      <c r="D2387" t="s">
        <v>64</v>
      </c>
      <c r="E2387" t="s">
        <v>65</v>
      </c>
      <c r="F2387" t="s">
        <v>66</v>
      </c>
      <c r="G2387" t="s">
        <v>11</v>
      </c>
      <c r="H2387" t="s">
        <v>12</v>
      </c>
      <c r="I2387" t="str">
        <f t="shared" si="112"/>
        <v>Jihočeský</v>
      </c>
      <c r="J2387" t="str">
        <f t="shared" si="113"/>
        <v>Jihočeský</v>
      </c>
      <c r="K2387" t="str">
        <f t="shared" si="114"/>
        <v>Jihozápad</v>
      </c>
    </row>
    <row r="2388" spans="1:11" x14ac:dyDescent="0.25">
      <c r="A2388">
        <v>553247</v>
      </c>
      <c r="B2388" t="s">
        <v>2499</v>
      </c>
      <c r="C2388">
        <v>7111</v>
      </c>
      <c r="D2388" t="s">
        <v>2275</v>
      </c>
      <c r="E2388" t="s">
        <v>2276</v>
      </c>
      <c r="F2388" t="s">
        <v>2275</v>
      </c>
      <c r="G2388" t="s">
        <v>2277</v>
      </c>
      <c r="H2388" t="s">
        <v>2278</v>
      </c>
      <c r="I2388" t="str">
        <f t="shared" si="112"/>
        <v>Olomoucký</v>
      </c>
      <c r="J2388" t="str">
        <f t="shared" si="113"/>
        <v>Olomoucký</v>
      </c>
      <c r="K2388" t="str">
        <f t="shared" si="114"/>
        <v>Střední Morava</v>
      </c>
    </row>
    <row r="2389" spans="1:11" x14ac:dyDescent="0.25">
      <c r="A2389">
        <v>553255</v>
      </c>
      <c r="B2389" t="s">
        <v>484</v>
      </c>
      <c r="C2389">
        <v>3110</v>
      </c>
      <c r="D2389" t="s">
        <v>64</v>
      </c>
      <c r="E2389" t="s">
        <v>65</v>
      </c>
      <c r="F2389" t="s">
        <v>66</v>
      </c>
      <c r="G2389" t="s">
        <v>11</v>
      </c>
      <c r="H2389" t="s">
        <v>12</v>
      </c>
      <c r="I2389" t="str">
        <f t="shared" si="112"/>
        <v>Jihočeský</v>
      </c>
      <c r="J2389" t="str">
        <f t="shared" si="113"/>
        <v>Jihočeský</v>
      </c>
      <c r="K2389" t="str">
        <f t="shared" si="114"/>
        <v>Jihozápad</v>
      </c>
    </row>
    <row r="2390" spans="1:11" x14ac:dyDescent="0.25">
      <c r="A2390">
        <v>553263</v>
      </c>
      <c r="B2390" t="s">
        <v>485</v>
      </c>
      <c r="C2390">
        <v>3110</v>
      </c>
      <c r="D2390" t="s">
        <v>64</v>
      </c>
      <c r="E2390" t="s">
        <v>65</v>
      </c>
      <c r="F2390" t="s">
        <v>66</v>
      </c>
      <c r="G2390" t="s">
        <v>11</v>
      </c>
      <c r="H2390" t="s">
        <v>12</v>
      </c>
      <c r="I2390" t="str">
        <f t="shared" si="112"/>
        <v>Jihočeský</v>
      </c>
      <c r="J2390" t="str">
        <f t="shared" si="113"/>
        <v>Jihočeský</v>
      </c>
      <c r="K2390" t="str">
        <f t="shared" si="114"/>
        <v>Jihozápad</v>
      </c>
    </row>
    <row r="2391" spans="1:11" x14ac:dyDescent="0.25">
      <c r="A2391">
        <v>553271</v>
      </c>
      <c r="B2391" t="s">
        <v>486</v>
      </c>
      <c r="C2391">
        <v>3110</v>
      </c>
      <c r="D2391" t="s">
        <v>64</v>
      </c>
      <c r="E2391" t="s">
        <v>65</v>
      </c>
      <c r="F2391" t="s">
        <v>66</v>
      </c>
      <c r="G2391" t="s">
        <v>11</v>
      </c>
      <c r="H2391" t="s">
        <v>12</v>
      </c>
      <c r="I2391" t="str">
        <f t="shared" si="112"/>
        <v>Jihočeský</v>
      </c>
      <c r="J2391" t="str">
        <f t="shared" si="113"/>
        <v>Jihočeský</v>
      </c>
      <c r="K2391" t="str">
        <f t="shared" si="114"/>
        <v>Jihozápad</v>
      </c>
    </row>
    <row r="2392" spans="1:11" x14ac:dyDescent="0.25">
      <c r="A2392">
        <v>553280</v>
      </c>
      <c r="B2392" t="s">
        <v>487</v>
      </c>
      <c r="C2392">
        <v>3112</v>
      </c>
      <c r="D2392" t="s">
        <v>66</v>
      </c>
      <c r="E2392" t="s">
        <v>65</v>
      </c>
      <c r="F2392" t="s">
        <v>66</v>
      </c>
      <c r="G2392" t="s">
        <v>11</v>
      </c>
      <c r="H2392" t="s">
        <v>12</v>
      </c>
      <c r="I2392" t="str">
        <f t="shared" si="112"/>
        <v>Jihočeský</v>
      </c>
      <c r="J2392" t="str">
        <f t="shared" si="113"/>
        <v>Jihočeský</v>
      </c>
      <c r="K2392" t="str">
        <f t="shared" si="114"/>
        <v>Jihozápad</v>
      </c>
    </row>
    <row r="2393" spans="1:11" x14ac:dyDescent="0.25">
      <c r="A2393">
        <v>553298</v>
      </c>
      <c r="B2393" t="s">
        <v>488</v>
      </c>
      <c r="C2393">
        <v>3110</v>
      </c>
      <c r="D2393" t="s">
        <v>64</v>
      </c>
      <c r="E2393" t="s">
        <v>65</v>
      </c>
      <c r="F2393" t="s">
        <v>66</v>
      </c>
      <c r="G2393" t="s">
        <v>11</v>
      </c>
      <c r="H2393" t="s">
        <v>12</v>
      </c>
      <c r="I2393" t="str">
        <f t="shared" si="112"/>
        <v>Jihočeský</v>
      </c>
      <c r="J2393" t="str">
        <f t="shared" si="113"/>
        <v>Jihočeský</v>
      </c>
      <c r="K2393" t="str">
        <f t="shared" si="114"/>
        <v>Jihozápad</v>
      </c>
    </row>
    <row r="2394" spans="1:11" x14ac:dyDescent="0.25">
      <c r="A2394">
        <v>553301</v>
      </c>
      <c r="B2394" t="s">
        <v>2500</v>
      </c>
      <c r="C2394">
        <v>7102</v>
      </c>
      <c r="D2394" t="s">
        <v>2387</v>
      </c>
      <c r="E2394" t="s">
        <v>2388</v>
      </c>
      <c r="F2394" t="s">
        <v>2387</v>
      </c>
      <c r="G2394" t="s">
        <v>2277</v>
      </c>
      <c r="H2394" t="s">
        <v>2278</v>
      </c>
      <c r="I2394" t="str">
        <f t="shared" si="112"/>
        <v>Olomoucký</v>
      </c>
      <c r="J2394" t="str">
        <f t="shared" si="113"/>
        <v>Olomoucký</v>
      </c>
      <c r="K2394" t="str">
        <f t="shared" si="114"/>
        <v>Střední Morava</v>
      </c>
    </row>
    <row r="2395" spans="1:11" x14ac:dyDescent="0.25">
      <c r="A2395">
        <v>553310</v>
      </c>
      <c r="B2395" t="s">
        <v>100</v>
      </c>
      <c r="C2395">
        <v>3110</v>
      </c>
      <c r="D2395" t="s">
        <v>64</v>
      </c>
      <c r="E2395" t="s">
        <v>65</v>
      </c>
      <c r="F2395" t="s">
        <v>66</v>
      </c>
      <c r="G2395" t="s">
        <v>11</v>
      </c>
      <c r="H2395" t="s">
        <v>12</v>
      </c>
      <c r="I2395" t="str">
        <f t="shared" si="112"/>
        <v>Jihočeský</v>
      </c>
      <c r="J2395" t="str">
        <f t="shared" si="113"/>
        <v>Jihočeský</v>
      </c>
      <c r="K2395" t="str">
        <f t="shared" si="114"/>
        <v>Jihozápad</v>
      </c>
    </row>
    <row r="2396" spans="1:11" x14ac:dyDescent="0.25">
      <c r="A2396">
        <v>553328</v>
      </c>
      <c r="B2396" t="s">
        <v>489</v>
      </c>
      <c r="C2396">
        <v>3112</v>
      </c>
      <c r="D2396" t="s">
        <v>66</v>
      </c>
      <c r="E2396" t="s">
        <v>65</v>
      </c>
      <c r="F2396" t="s">
        <v>66</v>
      </c>
      <c r="G2396" t="s">
        <v>11</v>
      </c>
      <c r="H2396" t="s">
        <v>12</v>
      </c>
      <c r="I2396" t="str">
        <f t="shared" si="112"/>
        <v>Jihočeský</v>
      </c>
      <c r="J2396" t="str">
        <f t="shared" si="113"/>
        <v>Jihočeský</v>
      </c>
      <c r="K2396" t="str">
        <f t="shared" si="114"/>
        <v>Jihozápad</v>
      </c>
    </row>
    <row r="2397" spans="1:11" x14ac:dyDescent="0.25">
      <c r="A2397">
        <v>553336</v>
      </c>
      <c r="B2397" t="s">
        <v>2501</v>
      </c>
      <c r="C2397">
        <v>7106</v>
      </c>
      <c r="D2397" t="s">
        <v>2407</v>
      </c>
      <c r="E2397" t="s">
        <v>2276</v>
      </c>
      <c r="F2397" t="s">
        <v>2275</v>
      </c>
      <c r="G2397" t="s">
        <v>2277</v>
      </c>
      <c r="H2397" t="s">
        <v>2278</v>
      </c>
      <c r="I2397" t="str">
        <f t="shared" si="112"/>
        <v>Olomoucký</v>
      </c>
      <c r="J2397" t="str">
        <f t="shared" si="113"/>
        <v>Olomoucký</v>
      </c>
      <c r="K2397" t="str">
        <f t="shared" si="114"/>
        <v>Střední Morava</v>
      </c>
    </row>
    <row r="2398" spans="1:11" x14ac:dyDescent="0.25">
      <c r="A2398">
        <v>553344</v>
      </c>
      <c r="B2398" t="s">
        <v>2502</v>
      </c>
      <c r="C2398">
        <v>7111</v>
      </c>
      <c r="D2398" t="s">
        <v>2275</v>
      </c>
      <c r="E2398" t="s">
        <v>2276</v>
      </c>
      <c r="F2398" t="s">
        <v>2275</v>
      </c>
      <c r="G2398" t="s">
        <v>2277</v>
      </c>
      <c r="H2398" t="s">
        <v>2278</v>
      </c>
      <c r="I2398" t="str">
        <f t="shared" si="112"/>
        <v>Olomoucký</v>
      </c>
      <c r="J2398" t="str">
        <f t="shared" si="113"/>
        <v>Olomoucký</v>
      </c>
      <c r="K2398" t="str">
        <f t="shared" si="114"/>
        <v>Střední Morava</v>
      </c>
    </row>
    <row r="2399" spans="1:11" x14ac:dyDescent="0.25">
      <c r="A2399">
        <v>553352</v>
      </c>
      <c r="B2399" t="s">
        <v>2503</v>
      </c>
      <c r="C2399">
        <v>7113</v>
      </c>
      <c r="D2399" t="s">
        <v>2392</v>
      </c>
      <c r="E2399" t="s">
        <v>2276</v>
      </c>
      <c r="F2399" t="s">
        <v>2275</v>
      </c>
      <c r="G2399" t="s">
        <v>2277</v>
      </c>
      <c r="H2399" t="s">
        <v>2278</v>
      </c>
      <c r="I2399" t="str">
        <f t="shared" si="112"/>
        <v>Olomoucký</v>
      </c>
      <c r="J2399" t="str">
        <f t="shared" si="113"/>
        <v>Olomoucký</v>
      </c>
      <c r="K2399" t="str">
        <f t="shared" si="114"/>
        <v>Střední Morava</v>
      </c>
    </row>
    <row r="2400" spans="1:11" x14ac:dyDescent="0.25">
      <c r="A2400">
        <v>553361</v>
      </c>
      <c r="B2400" t="s">
        <v>490</v>
      </c>
      <c r="C2400">
        <v>3110</v>
      </c>
      <c r="D2400" t="s">
        <v>64</v>
      </c>
      <c r="E2400" t="s">
        <v>65</v>
      </c>
      <c r="F2400" t="s">
        <v>66</v>
      </c>
      <c r="G2400" t="s">
        <v>11</v>
      </c>
      <c r="H2400" t="s">
        <v>12</v>
      </c>
      <c r="I2400" t="str">
        <f t="shared" si="112"/>
        <v>Jihočeský</v>
      </c>
      <c r="J2400" t="str">
        <f t="shared" si="113"/>
        <v>Jihočeský</v>
      </c>
      <c r="K2400" t="str">
        <f t="shared" si="114"/>
        <v>Jihozápad</v>
      </c>
    </row>
    <row r="2401" spans="1:11" x14ac:dyDescent="0.25">
      <c r="A2401">
        <v>553379</v>
      </c>
      <c r="B2401" t="s">
        <v>2504</v>
      </c>
      <c r="C2401">
        <v>7111</v>
      </c>
      <c r="D2401" t="s">
        <v>2275</v>
      </c>
      <c r="E2401" t="s">
        <v>2276</v>
      </c>
      <c r="F2401" t="s">
        <v>2275</v>
      </c>
      <c r="G2401" t="s">
        <v>2277</v>
      </c>
      <c r="H2401" t="s">
        <v>2278</v>
      </c>
      <c r="I2401" t="str">
        <f t="shared" si="112"/>
        <v>Olomoucký</v>
      </c>
      <c r="J2401" t="str">
        <f t="shared" si="113"/>
        <v>Olomoucký</v>
      </c>
      <c r="K2401" t="str">
        <f t="shared" si="114"/>
        <v>Střední Morava</v>
      </c>
    </row>
    <row r="2402" spans="1:11" x14ac:dyDescent="0.25">
      <c r="A2402">
        <v>553387</v>
      </c>
      <c r="B2402" t="s">
        <v>2505</v>
      </c>
      <c r="C2402">
        <v>7111</v>
      </c>
      <c r="D2402" t="s">
        <v>2275</v>
      </c>
      <c r="E2402" t="s">
        <v>2276</v>
      </c>
      <c r="F2402" t="s">
        <v>2275</v>
      </c>
      <c r="G2402" t="s">
        <v>2277</v>
      </c>
      <c r="H2402" t="s">
        <v>2278</v>
      </c>
      <c r="I2402" t="str">
        <f t="shared" si="112"/>
        <v>Olomoucký</v>
      </c>
      <c r="J2402" t="str">
        <f t="shared" si="113"/>
        <v>Olomoucký</v>
      </c>
      <c r="K2402" t="str">
        <f t="shared" si="114"/>
        <v>Střední Morava</v>
      </c>
    </row>
    <row r="2403" spans="1:11" x14ac:dyDescent="0.25">
      <c r="A2403">
        <v>553395</v>
      </c>
      <c r="B2403" t="s">
        <v>2506</v>
      </c>
      <c r="C2403">
        <v>7111</v>
      </c>
      <c r="D2403" t="s">
        <v>2275</v>
      </c>
      <c r="E2403" t="s">
        <v>2276</v>
      </c>
      <c r="F2403" t="s">
        <v>2275</v>
      </c>
      <c r="G2403" t="s">
        <v>2277</v>
      </c>
      <c r="H2403" t="s">
        <v>2278</v>
      </c>
      <c r="I2403" t="str">
        <f t="shared" si="112"/>
        <v>Olomoucký</v>
      </c>
      <c r="J2403" t="str">
        <f t="shared" si="113"/>
        <v>Olomoucký</v>
      </c>
      <c r="K2403" t="str">
        <f t="shared" si="114"/>
        <v>Střední Morava</v>
      </c>
    </row>
    <row r="2404" spans="1:11" x14ac:dyDescent="0.25">
      <c r="A2404">
        <v>553409</v>
      </c>
      <c r="B2404" t="s">
        <v>491</v>
      </c>
      <c r="C2404">
        <v>3110</v>
      </c>
      <c r="D2404" t="s">
        <v>64</v>
      </c>
      <c r="E2404" t="s">
        <v>65</v>
      </c>
      <c r="F2404" t="s">
        <v>66</v>
      </c>
      <c r="G2404" t="s">
        <v>11</v>
      </c>
      <c r="H2404" t="s">
        <v>12</v>
      </c>
      <c r="I2404" t="str">
        <f t="shared" si="112"/>
        <v>Jihočeský</v>
      </c>
      <c r="J2404" t="str">
        <f t="shared" si="113"/>
        <v>Jihočeský</v>
      </c>
      <c r="K2404" t="str">
        <f t="shared" si="114"/>
        <v>Jihozápad</v>
      </c>
    </row>
    <row r="2405" spans="1:11" x14ac:dyDescent="0.25">
      <c r="A2405">
        <v>553417</v>
      </c>
      <c r="B2405" t="s">
        <v>492</v>
      </c>
      <c r="C2405">
        <v>3112</v>
      </c>
      <c r="D2405" t="s">
        <v>66</v>
      </c>
      <c r="E2405" t="s">
        <v>65</v>
      </c>
      <c r="F2405" t="s">
        <v>66</v>
      </c>
      <c r="G2405" t="s">
        <v>11</v>
      </c>
      <c r="H2405" t="s">
        <v>12</v>
      </c>
      <c r="I2405" t="str">
        <f t="shared" si="112"/>
        <v>Jihočeský</v>
      </c>
      <c r="J2405" t="str">
        <f t="shared" si="113"/>
        <v>Jihočeský</v>
      </c>
      <c r="K2405" t="str">
        <f t="shared" si="114"/>
        <v>Jihozápad</v>
      </c>
    </row>
    <row r="2406" spans="1:11" x14ac:dyDescent="0.25">
      <c r="A2406">
        <v>553425</v>
      </c>
      <c r="B2406" t="s">
        <v>3111</v>
      </c>
      <c r="C2406">
        <v>3202</v>
      </c>
      <c r="D2406" t="s">
        <v>3111</v>
      </c>
      <c r="E2406" t="s">
        <v>3112</v>
      </c>
      <c r="F2406" t="s">
        <v>3111</v>
      </c>
      <c r="G2406" t="s">
        <v>3012</v>
      </c>
      <c r="H2406" t="s">
        <v>3013</v>
      </c>
      <c r="I2406" t="str">
        <f t="shared" si="112"/>
        <v>Plzeňský</v>
      </c>
      <c r="J2406" t="str">
        <f t="shared" si="113"/>
        <v>Plzeňský</v>
      </c>
      <c r="K2406" t="str">
        <f t="shared" si="114"/>
        <v>Jihozápad</v>
      </c>
    </row>
    <row r="2407" spans="1:11" x14ac:dyDescent="0.25">
      <c r="A2407">
        <v>553433</v>
      </c>
      <c r="B2407" t="s">
        <v>3113</v>
      </c>
      <c r="C2407">
        <v>3202</v>
      </c>
      <c r="D2407" t="s">
        <v>3111</v>
      </c>
      <c r="E2407" t="s">
        <v>3112</v>
      </c>
      <c r="F2407" t="s">
        <v>3111</v>
      </c>
      <c r="G2407" t="s">
        <v>3012</v>
      </c>
      <c r="H2407" t="s">
        <v>3013</v>
      </c>
      <c r="I2407" t="str">
        <f t="shared" si="112"/>
        <v>Plzeňský</v>
      </c>
      <c r="J2407" t="str">
        <f t="shared" si="113"/>
        <v>Plzeňský</v>
      </c>
      <c r="K2407" t="str">
        <f t="shared" si="114"/>
        <v>Jihozápad</v>
      </c>
    </row>
    <row r="2408" spans="1:11" x14ac:dyDescent="0.25">
      <c r="A2408">
        <v>553441</v>
      </c>
      <c r="B2408" t="s">
        <v>3114</v>
      </c>
      <c r="C2408">
        <v>3202</v>
      </c>
      <c r="D2408" t="s">
        <v>3111</v>
      </c>
      <c r="E2408" t="s">
        <v>3112</v>
      </c>
      <c r="F2408" t="s">
        <v>3111</v>
      </c>
      <c r="G2408" t="s">
        <v>3012</v>
      </c>
      <c r="H2408" t="s">
        <v>3013</v>
      </c>
      <c r="I2408" t="str">
        <f t="shared" si="112"/>
        <v>Plzeňský</v>
      </c>
      <c r="J2408" t="str">
        <f t="shared" si="113"/>
        <v>Plzeňský</v>
      </c>
      <c r="K2408" t="str">
        <f t="shared" si="114"/>
        <v>Jihozápad</v>
      </c>
    </row>
    <row r="2409" spans="1:11" x14ac:dyDescent="0.25">
      <c r="A2409">
        <v>553450</v>
      </c>
      <c r="B2409" t="s">
        <v>3115</v>
      </c>
      <c r="C2409">
        <v>3204</v>
      </c>
      <c r="D2409" t="s">
        <v>3116</v>
      </c>
      <c r="E2409" t="s">
        <v>3112</v>
      </c>
      <c r="F2409" t="s">
        <v>3111</v>
      </c>
      <c r="G2409" t="s">
        <v>3012</v>
      </c>
      <c r="H2409" t="s">
        <v>3013</v>
      </c>
      <c r="I2409" t="str">
        <f t="shared" si="112"/>
        <v>Plzeňský</v>
      </c>
      <c r="J2409" t="str">
        <f t="shared" si="113"/>
        <v>Plzeňský</v>
      </c>
      <c r="K2409" t="str">
        <f t="shared" si="114"/>
        <v>Jihozápad</v>
      </c>
    </row>
    <row r="2410" spans="1:11" x14ac:dyDescent="0.25">
      <c r="A2410">
        <v>553468</v>
      </c>
      <c r="B2410" t="s">
        <v>2507</v>
      </c>
      <c r="C2410">
        <v>7102</v>
      </c>
      <c r="D2410" t="s">
        <v>2387</v>
      </c>
      <c r="E2410" t="s">
        <v>2388</v>
      </c>
      <c r="F2410" t="s">
        <v>2387</v>
      </c>
      <c r="G2410" t="s">
        <v>2277</v>
      </c>
      <c r="H2410" t="s">
        <v>2278</v>
      </c>
      <c r="I2410" t="str">
        <f t="shared" si="112"/>
        <v>Olomoucký</v>
      </c>
      <c r="J2410" t="str">
        <f t="shared" si="113"/>
        <v>Olomoucký</v>
      </c>
      <c r="K2410" t="str">
        <f t="shared" si="114"/>
        <v>Střední Morava</v>
      </c>
    </row>
    <row r="2411" spans="1:11" x14ac:dyDescent="0.25">
      <c r="A2411">
        <v>553476</v>
      </c>
      <c r="B2411" t="s">
        <v>2508</v>
      </c>
      <c r="C2411">
        <v>7113</v>
      </c>
      <c r="D2411" t="s">
        <v>2392</v>
      </c>
      <c r="E2411" t="s">
        <v>2276</v>
      </c>
      <c r="F2411" t="s">
        <v>2275</v>
      </c>
      <c r="G2411" t="s">
        <v>2277</v>
      </c>
      <c r="H2411" t="s">
        <v>2278</v>
      </c>
      <c r="I2411" t="str">
        <f t="shared" si="112"/>
        <v>Olomoucký</v>
      </c>
      <c r="J2411" t="str">
        <f t="shared" si="113"/>
        <v>Olomoucký</v>
      </c>
      <c r="K2411" t="str">
        <f t="shared" si="114"/>
        <v>Střední Morava</v>
      </c>
    </row>
    <row r="2412" spans="1:11" x14ac:dyDescent="0.25">
      <c r="A2412">
        <v>553484</v>
      </c>
      <c r="B2412" t="s">
        <v>2509</v>
      </c>
      <c r="C2412">
        <v>7102</v>
      </c>
      <c r="D2412" t="s">
        <v>2387</v>
      </c>
      <c r="E2412" t="s">
        <v>2388</v>
      </c>
      <c r="F2412" t="s">
        <v>2387</v>
      </c>
      <c r="G2412" t="s">
        <v>2277</v>
      </c>
      <c r="H2412" t="s">
        <v>2278</v>
      </c>
      <c r="I2412" t="str">
        <f t="shared" si="112"/>
        <v>Olomoucký</v>
      </c>
      <c r="J2412" t="str">
        <f t="shared" si="113"/>
        <v>Olomoucký</v>
      </c>
      <c r="K2412" t="str">
        <f t="shared" si="114"/>
        <v>Střední Morava</v>
      </c>
    </row>
    <row r="2413" spans="1:11" x14ac:dyDescent="0.25">
      <c r="A2413">
        <v>553492</v>
      </c>
      <c r="B2413" t="s">
        <v>2116</v>
      </c>
      <c r="C2413">
        <v>8109</v>
      </c>
      <c r="D2413" t="s">
        <v>2008</v>
      </c>
      <c r="E2413" t="s">
        <v>2007</v>
      </c>
      <c r="F2413" t="s">
        <v>2006</v>
      </c>
      <c r="G2413" t="s">
        <v>1998</v>
      </c>
      <c r="H2413" t="s">
        <v>1999</v>
      </c>
      <c r="I2413" t="str">
        <f t="shared" si="112"/>
        <v>Moravskoslezský</v>
      </c>
      <c r="J2413" t="str">
        <f t="shared" si="113"/>
        <v>Moravskoslezský</v>
      </c>
      <c r="K2413" t="str">
        <f t="shared" si="114"/>
        <v>Moravskoslezsko</v>
      </c>
    </row>
    <row r="2414" spans="1:11" x14ac:dyDescent="0.25">
      <c r="A2414">
        <v>553506</v>
      </c>
      <c r="B2414" t="s">
        <v>2053</v>
      </c>
      <c r="C2414">
        <v>3212</v>
      </c>
      <c r="D2414" t="s">
        <v>3021</v>
      </c>
      <c r="E2414" t="s">
        <v>3112</v>
      </c>
      <c r="F2414" t="s">
        <v>3111</v>
      </c>
      <c r="G2414" t="s">
        <v>3012</v>
      </c>
      <c r="H2414" t="s">
        <v>3013</v>
      </c>
      <c r="I2414" t="str">
        <f t="shared" si="112"/>
        <v>Plzeňský</v>
      </c>
      <c r="J2414" t="str">
        <f t="shared" si="113"/>
        <v>Plzeňský</v>
      </c>
      <c r="K2414" t="str">
        <f t="shared" si="114"/>
        <v>Jihozápad</v>
      </c>
    </row>
    <row r="2415" spans="1:11" x14ac:dyDescent="0.25">
      <c r="A2415">
        <v>553514</v>
      </c>
      <c r="B2415" t="s">
        <v>1733</v>
      </c>
      <c r="C2415">
        <v>3204</v>
      </c>
      <c r="D2415" t="s">
        <v>3116</v>
      </c>
      <c r="E2415" t="s">
        <v>3112</v>
      </c>
      <c r="F2415" t="s">
        <v>3111</v>
      </c>
      <c r="G2415" t="s">
        <v>3012</v>
      </c>
      <c r="H2415" t="s">
        <v>3013</v>
      </c>
      <c r="I2415" t="str">
        <f t="shared" si="112"/>
        <v>Plzeňský</v>
      </c>
      <c r="J2415" t="str">
        <f t="shared" si="113"/>
        <v>Plzeňský</v>
      </c>
      <c r="K2415" t="str">
        <f t="shared" si="114"/>
        <v>Jihozápad</v>
      </c>
    </row>
    <row r="2416" spans="1:11" x14ac:dyDescent="0.25">
      <c r="A2416">
        <v>553522</v>
      </c>
      <c r="B2416" t="s">
        <v>3117</v>
      </c>
      <c r="C2416">
        <v>3203</v>
      </c>
      <c r="D2416" t="s">
        <v>3089</v>
      </c>
      <c r="E2416" t="s">
        <v>3018</v>
      </c>
      <c r="F2416" t="s">
        <v>3019</v>
      </c>
      <c r="G2416" t="s">
        <v>3012</v>
      </c>
      <c r="H2416" t="s">
        <v>3013</v>
      </c>
      <c r="I2416" t="str">
        <f t="shared" si="112"/>
        <v>Plzeňský</v>
      </c>
      <c r="J2416" t="str">
        <f t="shared" si="113"/>
        <v>Plzeňský</v>
      </c>
      <c r="K2416" t="str">
        <f t="shared" si="114"/>
        <v>Jihozápad</v>
      </c>
    </row>
    <row r="2417" spans="1:11" x14ac:dyDescent="0.25">
      <c r="A2417">
        <v>553531</v>
      </c>
      <c r="B2417" t="s">
        <v>3118</v>
      </c>
      <c r="C2417">
        <v>3205</v>
      </c>
      <c r="D2417" t="s">
        <v>3019</v>
      </c>
      <c r="E2417" t="s">
        <v>3018</v>
      </c>
      <c r="F2417" t="s">
        <v>3019</v>
      </c>
      <c r="G2417" t="s">
        <v>3012</v>
      </c>
      <c r="H2417" t="s">
        <v>3013</v>
      </c>
      <c r="I2417" t="str">
        <f t="shared" si="112"/>
        <v>Plzeňský</v>
      </c>
      <c r="J2417" t="str">
        <f t="shared" si="113"/>
        <v>Plzeňský</v>
      </c>
      <c r="K2417" t="str">
        <f t="shared" si="114"/>
        <v>Jihozápad</v>
      </c>
    </row>
    <row r="2418" spans="1:11" x14ac:dyDescent="0.25">
      <c r="A2418">
        <v>553549</v>
      </c>
      <c r="B2418" t="s">
        <v>3119</v>
      </c>
      <c r="C2418">
        <v>3202</v>
      </c>
      <c r="D2418" t="s">
        <v>3111</v>
      </c>
      <c r="E2418" t="s">
        <v>3112</v>
      </c>
      <c r="F2418" t="s">
        <v>3111</v>
      </c>
      <c r="G2418" t="s">
        <v>3012</v>
      </c>
      <c r="H2418" t="s">
        <v>3013</v>
      </c>
      <c r="I2418" t="str">
        <f t="shared" si="112"/>
        <v>Plzeňský</v>
      </c>
      <c r="J2418" t="str">
        <f t="shared" si="113"/>
        <v>Plzeňský</v>
      </c>
      <c r="K2418" t="str">
        <f t="shared" si="114"/>
        <v>Jihozápad</v>
      </c>
    </row>
    <row r="2419" spans="1:11" x14ac:dyDescent="0.25">
      <c r="A2419">
        <v>553557</v>
      </c>
      <c r="B2419" t="s">
        <v>3120</v>
      </c>
      <c r="C2419">
        <v>3202</v>
      </c>
      <c r="D2419" t="s">
        <v>3111</v>
      </c>
      <c r="E2419" t="s">
        <v>3112</v>
      </c>
      <c r="F2419" t="s">
        <v>3111</v>
      </c>
      <c r="G2419" t="s">
        <v>3012</v>
      </c>
      <c r="H2419" t="s">
        <v>3013</v>
      </c>
      <c r="I2419" t="str">
        <f t="shared" si="112"/>
        <v>Plzeňský</v>
      </c>
      <c r="J2419" t="str">
        <f t="shared" si="113"/>
        <v>Plzeňský</v>
      </c>
      <c r="K2419" t="str">
        <f t="shared" si="114"/>
        <v>Jihozápad</v>
      </c>
    </row>
    <row r="2420" spans="1:11" x14ac:dyDescent="0.25">
      <c r="A2420">
        <v>553565</v>
      </c>
      <c r="B2420" t="s">
        <v>3121</v>
      </c>
      <c r="C2420">
        <v>3207</v>
      </c>
      <c r="D2420" t="s">
        <v>3040</v>
      </c>
      <c r="E2420" t="s">
        <v>3022</v>
      </c>
      <c r="F2420" t="s">
        <v>3023</v>
      </c>
      <c r="G2420" t="s">
        <v>3012</v>
      </c>
      <c r="H2420" t="s">
        <v>3013</v>
      </c>
      <c r="I2420" t="str">
        <f t="shared" si="112"/>
        <v>Plzeňský</v>
      </c>
      <c r="J2420" t="str">
        <f t="shared" si="113"/>
        <v>Plzeňský</v>
      </c>
      <c r="K2420" t="str">
        <f t="shared" si="114"/>
        <v>Jihozápad</v>
      </c>
    </row>
    <row r="2421" spans="1:11" x14ac:dyDescent="0.25">
      <c r="A2421">
        <v>553573</v>
      </c>
      <c r="B2421" t="s">
        <v>3122</v>
      </c>
      <c r="C2421">
        <v>3202</v>
      </c>
      <c r="D2421" t="s">
        <v>3111</v>
      </c>
      <c r="E2421" t="s">
        <v>3112</v>
      </c>
      <c r="F2421" t="s">
        <v>3111</v>
      </c>
      <c r="G2421" t="s">
        <v>3012</v>
      </c>
      <c r="H2421" t="s">
        <v>3013</v>
      </c>
      <c r="I2421" t="str">
        <f t="shared" si="112"/>
        <v>Plzeňský</v>
      </c>
      <c r="J2421" t="str">
        <f t="shared" si="113"/>
        <v>Plzeňský</v>
      </c>
      <c r="K2421" t="str">
        <f t="shared" si="114"/>
        <v>Jihozápad</v>
      </c>
    </row>
    <row r="2422" spans="1:11" x14ac:dyDescent="0.25">
      <c r="A2422">
        <v>553581</v>
      </c>
      <c r="B2422" t="s">
        <v>3123</v>
      </c>
      <c r="C2422">
        <v>3202</v>
      </c>
      <c r="D2422" t="s">
        <v>3111</v>
      </c>
      <c r="E2422" t="s">
        <v>3112</v>
      </c>
      <c r="F2422" t="s">
        <v>3111</v>
      </c>
      <c r="G2422" t="s">
        <v>3012</v>
      </c>
      <c r="H2422" t="s">
        <v>3013</v>
      </c>
      <c r="I2422" t="str">
        <f t="shared" si="112"/>
        <v>Plzeňský</v>
      </c>
      <c r="J2422" t="str">
        <f t="shared" si="113"/>
        <v>Plzeňský</v>
      </c>
      <c r="K2422" t="str">
        <f t="shared" si="114"/>
        <v>Jihozápad</v>
      </c>
    </row>
    <row r="2423" spans="1:11" x14ac:dyDescent="0.25">
      <c r="A2423">
        <v>553590</v>
      </c>
      <c r="B2423" t="s">
        <v>3124</v>
      </c>
      <c r="C2423">
        <v>3209</v>
      </c>
      <c r="D2423" t="s">
        <v>3042</v>
      </c>
      <c r="E2423" t="s">
        <v>3043</v>
      </c>
      <c r="F2423" t="s">
        <v>3044</v>
      </c>
      <c r="G2423" t="s">
        <v>3012</v>
      </c>
      <c r="H2423" t="s">
        <v>3013</v>
      </c>
      <c r="I2423" t="str">
        <f t="shared" si="112"/>
        <v>Plzeňský</v>
      </c>
      <c r="J2423" t="str">
        <f t="shared" si="113"/>
        <v>Plzeňský</v>
      </c>
      <c r="K2423" t="str">
        <f t="shared" si="114"/>
        <v>Jihozápad</v>
      </c>
    </row>
    <row r="2424" spans="1:11" x14ac:dyDescent="0.25">
      <c r="A2424">
        <v>553603</v>
      </c>
      <c r="B2424" t="s">
        <v>297</v>
      </c>
      <c r="C2424">
        <v>3206</v>
      </c>
      <c r="D2424" t="s">
        <v>3031</v>
      </c>
      <c r="E2424" t="s">
        <v>3029</v>
      </c>
      <c r="F2424" t="s">
        <v>3030</v>
      </c>
      <c r="G2424" t="s">
        <v>3012</v>
      </c>
      <c r="H2424" t="s">
        <v>3013</v>
      </c>
      <c r="I2424" t="str">
        <f t="shared" si="112"/>
        <v>Plzeňský</v>
      </c>
      <c r="J2424" t="str">
        <f t="shared" si="113"/>
        <v>Plzeňský</v>
      </c>
      <c r="K2424" t="str">
        <f t="shared" si="114"/>
        <v>Jihozápad</v>
      </c>
    </row>
    <row r="2425" spans="1:11" x14ac:dyDescent="0.25">
      <c r="A2425">
        <v>553611</v>
      </c>
      <c r="B2425" t="s">
        <v>3125</v>
      </c>
      <c r="C2425">
        <v>3211</v>
      </c>
      <c r="D2425" t="s">
        <v>3015</v>
      </c>
      <c r="E2425" t="s">
        <v>3016</v>
      </c>
      <c r="F2425" t="s">
        <v>3015</v>
      </c>
      <c r="G2425" t="s">
        <v>3012</v>
      </c>
      <c r="H2425" t="s">
        <v>3013</v>
      </c>
      <c r="I2425" t="str">
        <f t="shared" si="112"/>
        <v>Plzeňský</v>
      </c>
      <c r="J2425" t="str">
        <f t="shared" si="113"/>
        <v>Plzeňský</v>
      </c>
      <c r="K2425" t="str">
        <f t="shared" si="114"/>
        <v>Jihozápad</v>
      </c>
    </row>
    <row r="2426" spans="1:11" x14ac:dyDescent="0.25">
      <c r="A2426">
        <v>553620</v>
      </c>
      <c r="B2426" t="s">
        <v>3126</v>
      </c>
      <c r="C2426">
        <v>3204</v>
      </c>
      <c r="D2426" t="s">
        <v>3116</v>
      </c>
      <c r="E2426" t="s">
        <v>3112</v>
      </c>
      <c r="F2426" t="s">
        <v>3111</v>
      </c>
      <c r="G2426" t="s">
        <v>3012</v>
      </c>
      <c r="H2426" t="s">
        <v>3013</v>
      </c>
      <c r="I2426" t="str">
        <f t="shared" si="112"/>
        <v>Plzeňský</v>
      </c>
      <c r="J2426" t="str">
        <f t="shared" si="113"/>
        <v>Plzeňský</v>
      </c>
      <c r="K2426" t="str">
        <f t="shared" si="114"/>
        <v>Jihozápad</v>
      </c>
    </row>
    <row r="2427" spans="1:11" x14ac:dyDescent="0.25">
      <c r="A2427">
        <v>553638</v>
      </c>
      <c r="B2427" t="s">
        <v>1835</v>
      </c>
      <c r="C2427">
        <v>5101</v>
      </c>
      <c r="D2427" t="s">
        <v>1792</v>
      </c>
      <c r="E2427" t="s">
        <v>1793</v>
      </c>
      <c r="F2427" t="s">
        <v>1792</v>
      </c>
      <c r="G2427" t="s">
        <v>1794</v>
      </c>
      <c r="H2427" t="s">
        <v>1795</v>
      </c>
      <c r="I2427" t="str">
        <f t="shared" si="112"/>
        <v>Liberecký</v>
      </c>
      <c r="J2427" t="str">
        <f t="shared" si="113"/>
        <v>Liberecký</v>
      </c>
      <c r="K2427" t="str">
        <f t="shared" si="114"/>
        <v>Severovýchod</v>
      </c>
    </row>
    <row r="2428" spans="1:11" x14ac:dyDescent="0.25">
      <c r="A2428">
        <v>553646</v>
      </c>
      <c r="B2428" t="s">
        <v>4458</v>
      </c>
      <c r="C2428">
        <v>4205</v>
      </c>
      <c r="D2428" t="s">
        <v>4392</v>
      </c>
      <c r="E2428" t="s">
        <v>4391</v>
      </c>
      <c r="F2428" t="s">
        <v>4392</v>
      </c>
      <c r="G2428" t="s">
        <v>4393</v>
      </c>
      <c r="H2428" t="s">
        <v>4394</v>
      </c>
      <c r="I2428" t="str">
        <f t="shared" si="112"/>
        <v>Ústecký</v>
      </c>
      <c r="J2428" t="str">
        <f t="shared" si="113"/>
        <v>Ústecký</v>
      </c>
      <c r="K2428" t="str">
        <f t="shared" si="114"/>
        <v>Severozápad</v>
      </c>
    </row>
    <row r="2429" spans="1:11" x14ac:dyDescent="0.25">
      <c r="A2429">
        <v>553654</v>
      </c>
      <c r="B2429" t="s">
        <v>3127</v>
      </c>
      <c r="C2429">
        <v>3212</v>
      </c>
      <c r="D2429" t="s">
        <v>3021</v>
      </c>
      <c r="E2429" t="s">
        <v>3112</v>
      </c>
      <c r="F2429" t="s">
        <v>3111</v>
      </c>
      <c r="G2429" t="s">
        <v>3012</v>
      </c>
      <c r="H2429" t="s">
        <v>3013</v>
      </c>
      <c r="I2429" t="str">
        <f t="shared" si="112"/>
        <v>Plzeňský</v>
      </c>
      <c r="J2429" t="str">
        <f t="shared" si="113"/>
        <v>Plzeňský</v>
      </c>
      <c r="K2429" t="str">
        <f t="shared" si="114"/>
        <v>Jihozápad</v>
      </c>
    </row>
    <row r="2430" spans="1:11" x14ac:dyDescent="0.25">
      <c r="A2430">
        <v>553662</v>
      </c>
      <c r="B2430" t="s">
        <v>3128</v>
      </c>
      <c r="C2430">
        <v>3212</v>
      </c>
      <c r="D2430" t="s">
        <v>3021</v>
      </c>
      <c r="E2430" t="s">
        <v>3112</v>
      </c>
      <c r="F2430" t="s">
        <v>3111</v>
      </c>
      <c r="G2430" t="s">
        <v>3012</v>
      </c>
      <c r="H2430" t="s">
        <v>3013</v>
      </c>
      <c r="I2430" t="str">
        <f t="shared" si="112"/>
        <v>Plzeňský</v>
      </c>
      <c r="J2430" t="str">
        <f t="shared" si="113"/>
        <v>Plzeňský</v>
      </c>
      <c r="K2430" t="str">
        <f t="shared" si="114"/>
        <v>Jihozápad</v>
      </c>
    </row>
    <row r="2431" spans="1:11" x14ac:dyDescent="0.25">
      <c r="A2431">
        <v>553671</v>
      </c>
      <c r="B2431" t="s">
        <v>3116</v>
      </c>
      <c r="C2431">
        <v>3204</v>
      </c>
      <c r="D2431" t="s">
        <v>3116</v>
      </c>
      <c r="E2431" t="s">
        <v>3112</v>
      </c>
      <c r="F2431" t="s">
        <v>3111</v>
      </c>
      <c r="G2431" t="s">
        <v>3012</v>
      </c>
      <c r="H2431" t="s">
        <v>3013</v>
      </c>
      <c r="I2431" t="str">
        <f t="shared" si="112"/>
        <v>Plzeňský</v>
      </c>
      <c r="J2431" t="str">
        <f t="shared" si="113"/>
        <v>Plzeňský</v>
      </c>
      <c r="K2431" t="str">
        <f t="shared" si="114"/>
        <v>Jihozápad</v>
      </c>
    </row>
    <row r="2432" spans="1:11" x14ac:dyDescent="0.25">
      <c r="A2432">
        <v>553689</v>
      </c>
      <c r="B2432" t="s">
        <v>3129</v>
      </c>
      <c r="C2432">
        <v>3202</v>
      </c>
      <c r="D2432" t="s">
        <v>3111</v>
      </c>
      <c r="E2432" t="s">
        <v>3112</v>
      </c>
      <c r="F2432" t="s">
        <v>3111</v>
      </c>
      <c r="G2432" t="s">
        <v>3012</v>
      </c>
      <c r="H2432" t="s">
        <v>3013</v>
      </c>
      <c r="I2432" t="str">
        <f t="shared" si="112"/>
        <v>Plzeňský</v>
      </c>
      <c r="J2432" t="str">
        <f t="shared" si="113"/>
        <v>Plzeňský</v>
      </c>
      <c r="K2432" t="str">
        <f t="shared" si="114"/>
        <v>Jihozápad</v>
      </c>
    </row>
    <row r="2433" spans="1:11" x14ac:dyDescent="0.25">
      <c r="A2433">
        <v>553697</v>
      </c>
      <c r="B2433" t="s">
        <v>4459</v>
      </c>
      <c r="C2433">
        <v>4214</v>
      </c>
      <c r="D2433" t="s">
        <v>4409</v>
      </c>
      <c r="E2433" t="s">
        <v>4410</v>
      </c>
      <c r="F2433" t="s">
        <v>4409</v>
      </c>
      <c r="G2433" t="s">
        <v>4393</v>
      </c>
      <c r="H2433" t="s">
        <v>4394</v>
      </c>
      <c r="I2433" t="str">
        <f t="shared" si="112"/>
        <v>Ústecký</v>
      </c>
      <c r="J2433" t="str">
        <f t="shared" si="113"/>
        <v>Ústecký</v>
      </c>
      <c r="K2433" t="str">
        <f t="shared" si="114"/>
        <v>Severozápad</v>
      </c>
    </row>
    <row r="2434" spans="1:11" x14ac:dyDescent="0.25">
      <c r="A2434">
        <v>553701</v>
      </c>
      <c r="B2434" t="s">
        <v>1449</v>
      </c>
      <c r="C2434">
        <v>5207</v>
      </c>
      <c r="D2434" t="s">
        <v>1381</v>
      </c>
      <c r="E2434" t="s">
        <v>1382</v>
      </c>
      <c r="F2434" t="s">
        <v>1381</v>
      </c>
      <c r="G2434" t="s">
        <v>1374</v>
      </c>
      <c r="H2434" t="s">
        <v>1375</v>
      </c>
      <c r="I2434" t="str">
        <f t="shared" si="112"/>
        <v>Královéhradecký</v>
      </c>
      <c r="J2434" t="str">
        <f t="shared" si="113"/>
        <v>Královéhradecký</v>
      </c>
      <c r="K2434" t="str">
        <f t="shared" si="114"/>
        <v>Severovýchod</v>
      </c>
    </row>
    <row r="2435" spans="1:11" x14ac:dyDescent="0.25">
      <c r="A2435">
        <v>553719</v>
      </c>
      <c r="B2435" t="s">
        <v>2670</v>
      </c>
      <c r="C2435">
        <v>5309</v>
      </c>
      <c r="D2435" t="s">
        <v>2648</v>
      </c>
      <c r="E2435" t="s">
        <v>2647</v>
      </c>
      <c r="F2435" t="s">
        <v>2648</v>
      </c>
      <c r="G2435" t="s">
        <v>2633</v>
      </c>
      <c r="H2435" t="s">
        <v>2634</v>
      </c>
      <c r="I2435" t="str">
        <f t="shared" si="112"/>
        <v>Pardubický</v>
      </c>
      <c r="J2435" t="str">
        <f t="shared" si="113"/>
        <v>Pardubický</v>
      </c>
      <c r="K2435" t="str">
        <f t="shared" si="114"/>
        <v>Severovýchod</v>
      </c>
    </row>
    <row r="2436" spans="1:11" x14ac:dyDescent="0.25">
      <c r="A2436">
        <v>553727</v>
      </c>
      <c r="B2436" t="s">
        <v>3130</v>
      </c>
      <c r="C2436">
        <v>3202</v>
      </c>
      <c r="D2436" t="s">
        <v>3111</v>
      </c>
      <c r="E2436" t="s">
        <v>3112</v>
      </c>
      <c r="F2436" t="s">
        <v>3111</v>
      </c>
      <c r="G2436" t="s">
        <v>3012</v>
      </c>
      <c r="H2436" t="s">
        <v>3013</v>
      </c>
      <c r="I2436" t="str">
        <f t="shared" ref="I2436:I2499" si="115">LEFT(H2436, FIND(" ", H2436 &amp; " ") - 1)</f>
        <v>Plzeňský</v>
      </c>
      <c r="J2436" t="str">
        <f t="shared" ref="J2436:J2499" si="116">IF(LEFT(H2436,4)="Kraj", MID(H2436, FIND(" ", H2436)+1, LEN(H2436) - FIND(" ", H2436)), LEFT(H2436, FIND(" ", H2436 &amp; " ") - 1))</f>
        <v>Plzeňský</v>
      </c>
      <c r="K2436" t="str">
        <f t="shared" ref="K2436:K2499" si="117">_xlfn.XLOOKUP(H2436,$N$33:$N$46,$M$33:$M$46)</f>
        <v>Jihozápad</v>
      </c>
    </row>
    <row r="2437" spans="1:11" x14ac:dyDescent="0.25">
      <c r="A2437">
        <v>553735</v>
      </c>
      <c r="B2437" t="s">
        <v>1350</v>
      </c>
      <c r="C2437">
        <v>3202</v>
      </c>
      <c r="D2437" t="s">
        <v>3111</v>
      </c>
      <c r="E2437" t="s">
        <v>3112</v>
      </c>
      <c r="F2437" t="s">
        <v>3111</v>
      </c>
      <c r="G2437" t="s">
        <v>3012</v>
      </c>
      <c r="H2437" t="s">
        <v>3013</v>
      </c>
      <c r="I2437" t="str">
        <f t="shared" si="115"/>
        <v>Plzeňský</v>
      </c>
      <c r="J2437" t="str">
        <f t="shared" si="116"/>
        <v>Plzeňský</v>
      </c>
      <c r="K2437" t="str">
        <f t="shared" si="117"/>
        <v>Jihozápad</v>
      </c>
    </row>
    <row r="2438" spans="1:11" x14ac:dyDescent="0.25">
      <c r="A2438">
        <v>553743</v>
      </c>
      <c r="B2438" t="s">
        <v>3131</v>
      </c>
      <c r="C2438">
        <v>3202</v>
      </c>
      <c r="D2438" t="s">
        <v>3111</v>
      </c>
      <c r="E2438" t="s">
        <v>3112</v>
      </c>
      <c r="F2438" t="s">
        <v>3111</v>
      </c>
      <c r="G2438" t="s">
        <v>3012</v>
      </c>
      <c r="H2438" t="s">
        <v>3013</v>
      </c>
      <c r="I2438" t="str">
        <f t="shared" si="115"/>
        <v>Plzeňský</v>
      </c>
      <c r="J2438" t="str">
        <f t="shared" si="116"/>
        <v>Plzeňský</v>
      </c>
      <c r="K2438" t="str">
        <f t="shared" si="117"/>
        <v>Jihozápad</v>
      </c>
    </row>
    <row r="2439" spans="1:11" x14ac:dyDescent="0.25">
      <c r="A2439">
        <v>553751</v>
      </c>
      <c r="B2439" t="s">
        <v>3132</v>
      </c>
      <c r="C2439">
        <v>3202</v>
      </c>
      <c r="D2439" t="s">
        <v>3111</v>
      </c>
      <c r="E2439" t="s">
        <v>3112</v>
      </c>
      <c r="F2439" t="s">
        <v>3111</v>
      </c>
      <c r="G2439" t="s">
        <v>3012</v>
      </c>
      <c r="H2439" t="s">
        <v>3013</v>
      </c>
      <c r="I2439" t="str">
        <f t="shared" si="115"/>
        <v>Plzeňský</v>
      </c>
      <c r="J2439" t="str">
        <f t="shared" si="116"/>
        <v>Plzeňský</v>
      </c>
      <c r="K2439" t="str">
        <f t="shared" si="117"/>
        <v>Jihozápad</v>
      </c>
    </row>
    <row r="2440" spans="1:11" x14ac:dyDescent="0.25">
      <c r="A2440">
        <v>553760</v>
      </c>
      <c r="B2440" t="s">
        <v>2671</v>
      </c>
      <c r="C2440">
        <v>5314</v>
      </c>
      <c r="D2440" t="s">
        <v>2665</v>
      </c>
      <c r="E2440" t="s">
        <v>2658</v>
      </c>
      <c r="F2440" t="s">
        <v>2659</v>
      </c>
      <c r="G2440" t="s">
        <v>2633</v>
      </c>
      <c r="H2440" t="s">
        <v>2634</v>
      </c>
      <c r="I2440" t="str">
        <f t="shared" si="115"/>
        <v>Pardubický</v>
      </c>
      <c r="J2440" t="str">
        <f t="shared" si="116"/>
        <v>Pardubický</v>
      </c>
      <c r="K2440" t="str">
        <f t="shared" si="117"/>
        <v>Severovýchod</v>
      </c>
    </row>
    <row r="2441" spans="1:11" x14ac:dyDescent="0.25">
      <c r="A2441">
        <v>553778</v>
      </c>
      <c r="B2441" t="s">
        <v>3133</v>
      </c>
      <c r="C2441">
        <v>3202</v>
      </c>
      <c r="D2441" t="s">
        <v>3111</v>
      </c>
      <c r="E2441" t="s">
        <v>3112</v>
      </c>
      <c r="F2441" t="s">
        <v>3111</v>
      </c>
      <c r="G2441" t="s">
        <v>3012</v>
      </c>
      <c r="H2441" t="s">
        <v>3013</v>
      </c>
      <c r="I2441" t="str">
        <f t="shared" si="115"/>
        <v>Plzeňský</v>
      </c>
      <c r="J2441" t="str">
        <f t="shared" si="116"/>
        <v>Plzeňský</v>
      </c>
      <c r="K2441" t="str">
        <f t="shared" si="117"/>
        <v>Jihozápad</v>
      </c>
    </row>
    <row r="2442" spans="1:11" x14ac:dyDescent="0.25">
      <c r="A2442">
        <v>553786</v>
      </c>
      <c r="B2442" t="s">
        <v>3134</v>
      </c>
      <c r="C2442">
        <v>3202</v>
      </c>
      <c r="D2442" t="s">
        <v>3111</v>
      </c>
      <c r="E2442" t="s">
        <v>3112</v>
      </c>
      <c r="F2442" t="s">
        <v>3111</v>
      </c>
      <c r="G2442" t="s">
        <v>3012</v>
      </c>
      <c r="H2442" t="s">
        <v>3013</v>
      </c>
      <c r="I2442" t="str">
        <f t="shared" si="115"/>
        <v>Plzeňský</v>
      </c>
      <c r="J2442" t="str">
        <f t="shared" si="116"/>
        <v>Plzeňský</v>
      </c>
      <c r="K2442" t="str">
        <f t="shared" si="117"/>
        <v>Jihozápad</v>
      </c>
    </row>
    <row r="2443" spans="1:11" x14ac:dyDescent="0.25">
      <c r="A2443">
        <v>553794</v>
      </c>
      <c r="B2443" t="s">
        <v>3135</v>
      </c>
      <c r="C2443">
        <v>3202</v>
      </c>
      <c r="D2443" t="s">
        <v>3111</v>
      </c>
      <c r="E2443" t="s">
        <v>3112</v>
      </c>
      <c r="F2443" t="s">
        <v>3111</v>
      </c>
      <c r="G2443" t="s">
        <v>3012</v>
      </c>
      <c r="H2443" t="s">
        <v>3013</v>
      </c>
      <c r="I2443" t="str">
        <f t="shared" si="115"/>
        <v>Plzeňský</v>
      </c>
      <c r="J2443" t="str">
        <f t="shared" si="116"/>
        <v>Plzeňský</v>
      </c>
      <c r="K2443" t="str">
        <f t="shared" si="117"/>
        <v>Jihozápad</v>
      </c>
    </row>
    <row r="2444" spans="1:11" x14ac:dyDescent="0.25">
      <c r="A2444">
        <v>553816</v>
      </c>
      <c r="B2444" t="s">
        <v>3136</v>
      </c>
      <c r="C2444">
        <v>3202</v>
      </c>
      <c r="D2444" t="s">
        <v>3111</v>
      </c>
      <c r="E2444" t="s">
        <v>3112</v>
      </c>
      <c r="F2444" t="s">
        <v>3111</v>
      </c>
      <c r="G2444" t="s">
        <v>3012</v>
      </c>
      <c r="H2444" t="s">
        <v>3013</v>
      </c>
      <c r="I2444" t="str">
        <f t="shared" si="115"/>
        <v>Plzeňský</v>
      </c>
      <c r="J2444" t="str">
        <f t="shared" si="116"/>
        <v>Plzeňský</v>
      </c>
      <c r="K2444" t="str">
        <f t="shared" si="117"/>
        <v>Jihozápad</v>
      </c>
    </row>
    <row r="2445" spans="1:11" x14ac:dyDescent="0.25">
      <c r="A2445">
        <v>553824</v>
      </c>
      <c r="B2445" t="s">
        <v>3137</v>
      </c>
      <c r="C2445">
        <v>3202</v>
      </c>
      <c r="D2445" t="s">
        <v>3111</v>
      </c>
      <c r="E2445" t="s">
        <v>3112</v>
      </c>
      <c r="F2445" t="s">
        <v>3111</v>
      </c>
      <c r="G2445" t="s">
        <v>3012</v>
      </c>
      <c r="H2445" t="s">
        <v>3013</v>
      </c>
      <c r="I2445" t="str">
        <f t="shared" si="115"/>
        <v>Plzeňský</v>
      </c>
      <c r="J2445" t="str">
        <f t="shared" si="116"/>
        <v>Plzeňský</v>
      </c>
      <c r="K2445" t="str">
        <f t="shared" si="117"/>
        <v>Jihozápad</v>
      </c>
    </row>
    <row r="2446" spans="1:11" x14ac:dyDescent="0.25">
      <c r="A2446">
        <v>553832</v>
      </c>
      <c r="B2446" t="s">
        <v>3138</v>
      </c>
      <c r="C2446">
        <v>3204</v>
      </c>
      <c r="D2446" t="s">
        <v>3116</v>
      </c>
      <c r="E2446" t="s">
        <v>3112</v>
      </c>
      <c r="F2446" t="s">
        <v>3111</v>
      </c>
      <c r="G2446" t="s">
        <v>3012</v>
      </c>
      <c r="H2446" t="s">
        <v>3013</v>
      </c>
      <c r="I2446" t="str">
        <f t="shared" si="115"/>
        <v>Plzeňský</v>
      </c>
      <c r="J2446" t="str">
        <f t="shared" si="116"/>
        <v>Plzeňský</v>
      </c>
      <c r="K2446" t="str">
        <f t="shared" si="117"/>
        <v>Jihozápad</v>
      </c>
    </row>
    <row r="2447" spans="1:11" x14ac:dyDescent="0.25">
      <c r="A2447">
        <v>553841</v>
      </c>
      <c r="B2447" t="s">
        <v>3139</v>
      </c>
      <c r="C2447">
        <v>3212</v>
      </c>
      <c r="D2447" t="s">
        <v>3021</v>
      </c>
      <c r="E2447" t="s">
        <v>3112</v>
      </c>
      <c r="F2447" t="s">
        <v>3111</v>
      </c>
      <c r="G2447" t="s">
        <v>3012</v>
      </c>
      <c r="H2447" t="s">
        <v>3013</v>
      </c>
      <c r="I2447" t="str">
        <f t="shared" si="115"/>
        <v>Plzeňský</v>
      </c>
      <c r="J2447" t="str">
        <f t="shared" si="116"/>
        <v>Plzeňský</v>
      </c>
      <c r="K2447" t="str">
        <f t="shared" si="117"/>
        <v>Jihozápad</v>
      </c>
    </row>
    <row r="2448" spans="1:11" x14ac:dyDescent="0.25">
      <c r="A2448">
        <v>553859</v>
      </c>
      <c r="B2448" t="s">
        <v>2704</v>
      </c>
      <c r="C2448">
        <v>3202</v>
      </c>
      <c r="D2448" t="s">
        <v>3111</v>
      </c>
      <c r="E2448" t="s">
        <v>3112</v>
      </c>
      <c r="F2448" t="s">
        <v>3111</v>
      </c>
      <c r="G2448" t="s">
        <v>3012</v>
      </c>
      <c r="H2448" t="s">
        <v>3013</v>
      </c>
      <c r="I2448" t="str">
        <f t="shared" si="115"/>
        <v>Plzeňský</v>
      </c>
      <c r="J2448" t="str">
        <f t="shared" si="116"/>
        <v>Plzeňský</v>
      </c>
      <c r="K2448" t="str">
        <f t="shared" si="117"/>
        <v>Jihozápad</v>
      </c>
    </row>
    <row r="2449" spans="1:11" x14ac:dyDescent="0.25">
      <c r="A2449">
        <v>553867</v>
      </c>
      <c r="B2449" t="s">
        <v>3140</v>
      </c>
      <c r="C2449">
        <v>3202</v>
      </c>
      <c r="D2449" t="s">
        <v>3111</v>
      </c>
      <c r="E2449" t="s">
        <v>3112</v>
      </c>
      <c r="F2449" t="s">
        <v>3111</v>
      </c>
      <c r="G2449" t="s">
        <v>3012</v>
      </c>
      <c r="H2449" t="s">
        <v>3013</v>
      </c>
      <c r="I2449" t="str">
        <f t="shared" si="115"/>
        <v>Plzeňský</v>
      </c>
      <c r="J2449" t="str">
        <f t="shared" si="116"/>
        <v>Plzeňský</v>
      </c>
      <c r="K2449" t="str">
        <f t="shared" si="117"/>
        <v>Jihozápad</v>
      </c>
    </row>
    <row r="2450" spans="1:11" x14ac:dyDescent="0.25">
      <c r="A2450">
        <v>553875</v>
      </c>
      <c r="B2450" t="s">
        <v>670</v>
      </c>
      <c r="C2450">
        <v>6202</v>
      </c>
      <c r="D2450" t="s">
        <v>628</v>
      </c>
      <c r="E2450" t="s">
        <v>629</v>
      </c>
      <c r="F2450" t="s">
        <v>630</v>
      </c>
      <c r="G2450" t="s">
        <v>625</v>
      </c>
      <c r="H2450" t="s">
        <v>626</v>
      </c>
      <c r="I2450" t="str">
        <f t="shared" si="115"/>
        <v>Jihomoravský</v>
      </c>
      <c r="J2450" t="str">
        <f t="shared" si="116"/>
        <v>Jihomoravský</v>
      </c>
      <c r="K2450" t="str">
        <f t="shared" si="117"/>
        <v>Jihovýchod</v>
      </c>
    </row>
    <row r="2451" spans="1:11" x14ac:dyDescent="0.25">
      <c r="A2451">
        <v>553883</v>
      </c>
      <c r="B2451" t="s">
        <v>671</v>
      </c>
      <c r="C2451">
        <v>6202</v>
      </c>
      <c r="D2451" t="s">
        <v>628</v>
      </c>
      <c r="E2451" t="s">
        <v>629</v>
      </c>
      <c r="F2451" t="s">
        <v>630</v>
      </c>
      <c r="G2451" t="s">
        <v>625</v>
      </c>
      <c r="H2451" t="s">
        <v>626</v>
      </c>
      <c r="I2451" t="str">
        <f t="shared" si="115"/>
        <v>Jihomoravský</v>
      </c>
      <c r="J2451" t="str">
        <f t="shared" si="116"/>
        <v>Jihomoravský</v>
      </c>
      <c r="K2451" t="str">
        <f t="shared" si="117"/>
        <v>Jihovýchod</v>
      </c>
    </row>
    <row r="2452" spans="1:11" x14ac:dyDescent="0.25">
      <c r="A2452">
        <v>553891</v>
      </c>
      <c r="B2452" t="s">
        <v>3141</v>
      </c>
      <c r="C2452">
        <v>3202</v>
      </c>
      <c r="D2452" t="s">
        <v>3111</v>
      </c>
      <c r="E2452" t="s">
        <v>3112</v>
      </c>
      <c r="F2452" t="s">
        <v>3111</v>
      </c>
      <c r="G2452" t="s">
        <v>3012</v>
      </c>
      <c r="H2452" t="s">
        <v>3013</v>
      </c>
      <c r="I2452" t="str">
        <f t="shared" si="115"/>
        <v>Plzeňský</v>
      </c>
      <c r="J2452" t="str">
        <f t="shared" si="116"/>
        <v>Plzeňský</v>
      </c>
      <c r="K2452" t="str">
        <f t="shared" si="117"/>
        <v>Jihozápad</v>
      </c>
    </row>
    <row r="2453" spans="1:11" x14ac:dyDescent="0.25">
      <c r="A2453">
        <v>553905</v>
      </c>
      <c r="B2453" t="s">
        <v>5300</v>
      </c>
      <c r="C2453">
        <v>7201</v>
      </c>
      <c r="D2453" t="s">
        <v>5233</v>
      </c>
      <c r="E2453" t="s">
        <v>5234</v>
      </c>
      <c r="F2453" t="s">
        <v>5235</v>
      </c>
      <c r="G2453" t="s">
        <v>5225</v>
      </c>
      <c r="H2453" t="s">
        <v>5226</v>
      </c>
      <c r="I2453" t="str">
        <f t="shared" si="115"/>
        <v>Zlínský</v>
      </c>
      <c r="J2453" t="str">
        <f t="shared" si="116"/>
        <v>Zlínský</v>
      </c>
      <c r="K2453" t="str">
        <f t="shared" si="117"/>
        <v>Střední Morava</v>
      </c>
    </row>
    <row r="2454" spans="1:11" x14ac:dyDescent="0.25">
      <c r="A2454">
        <v>553913</v>
      </c>
      <c r="B2454" t="s">
        <v>3142</v>
      </c>
      <c r="C2454">
        <v>3204</v>
      </c>
      <c r="D2454" t="s">
        <v>3116</v>
      </c>
      <c r="E2454" t="s">
        <v>3112</v>
      </c>
      <c r="F2454" t="s">
        <v>3111</v>
      </c>
      <c r="G2454" t="s">
        <v>3012</v>
      </c>
      <c r="H2454" t="s">
        <v>3013</v>
      </c>
      <c r="I2454" t="str">
        <f t="shared" si="115"/>
        <v>Plzeňský</v>
      </c>
      <c r="J2454" t="str">
        <f t="shared" si="116"/>
        <v>Plzeňský</v>
      </c>
      <c r="K2454" t="str">
        <f t="shared" si="117"/>
        <v>Jihozápad</v>
      </c>
    </row>
    <row r="2455" spans="1:11" x14ac:dyDescent="0.25">
      <c r="A2455">
        <v>553921</v>
      </c>
      <c r="B2455" t="s">
        <v>3143</v>
      </c>
      <c r="C2455">
        <v>3202</v>
      </c>
      <c r="D2455" t="s">
        <v>3111</v>
      </c>
      <c r="E2455" t="s">
        <v>3112</v>
      </c>
      <c r="F2455" t="s">
        <v>3111</v>
      </c>
      <c r="G2455" t="s">
        <v>3012</v>
      </c>
      <c r="H2455" t="s">
        <v>3013</v>
      </c>
      <c r="I2455" t="str">
        <f t="shared" si="115"/>
        <v>Plzeňský</v>
      </c>
      <c r="J2455" t="str">
        <f t="shared" si="116"/>
        <v>Plzeňský</v>
      </c>
      <c r="K2455" t="str">
        <f t="shared" si="117"/>
        <v>Jihozápad</v>
      </c>
    </row>
    <row r="2456" spans="1:11" x14ac:dyDescent="0.25">
      <c r="A2456">
        <v>553930</v>
      </c>
      <c r="B2456" t="s">
        <v>3143</v>
      </c>
      <c r="C2456">
        <v>3204</v>
      </c>
      <c r="D2456" t="s">
        <v>3116</v>
      </c>
      <c r="E2456" t="s">
        <v>3112</v>
      </c>
      <c r="F2456" t="s">
        <v>3111</v>
      </c>
      <c r="G2456" t="s">
        <v>3012</v>
      </c>
      <c r="H2456" t="s">
        <v>3013</v>
      </c>
      <c r="I2456" t="str">
        <f t="shared" si="115"/>
        <v>Plzeňský</v>
      </c>
      <c r="J2456" t="str">
        <f t="shared" si="116"/>
        <v>Plzeňský</v>
      </c>
      <c r="K2456" t="str">
        <f t="shared" si="117"/>
        <v>Jihozápad</v>
      </c>
    </row>
    <row r="2457" spans="1:11" x14ac:dyDescent="0.25">
      <c r="A2457">
        <v>553948</v>
      </c>
      <c r="B2457" t="s">
        <v>3144</v>
      </c>
      <c r="C2457">
        <v>3202</v>
      </c>
      <c r="D2457" t="s">
        <v>3111</v>
      </c>
      <c r="E2457" t="s">
        <v>3112</v>
      </c>
      <c r="F2457" t="s">
        <v>3111</v>
      </c>
      <c r="G2457" t="s">
        <v>3012</v>
      </c>
      <c r="H2457" t="s">
        <v>3013</v>
      </c>
      <c r="I2457" t="str">
        <f t="shared" si="115"/>
        <v>Plzeňský</v>
      </c>
      <c r="J2457" t="str">
        <f t="shared" si="116"/>
        <v>Plzeňský</v>
      </c>
      <c r="K2457" t="str">
        <f t="shared" si="117"/>
        <v>Jihozápad</v>
      </c>
    </row>
    <row r="2458" spans="1:11" x14ac:dyDescent="0.25">
      <c r="A2458">
        <v>553956</v>
      </c>
      <c r="B2458" t="s">
        <v>3145</v>
      </c>
      <c r="C2458">
        <v>3204</v>
      </c>
      <c r="D2458" t="s">
        <v>3116</v>
      </c>
      <c r="E2458" t="s">
        <v>3112</v>
      </c>
      <c r="F2458" t="s">
        <v>3111</v>
      </c>
      <c r="G2458" t="s">
        <v>3012</v>
      </c>
      <c r="H2458" t="s">
        <v>3013</v>
      </c>
      <c r="I2458" t="str">
        <f t="shared" si="115"/>
        <v>Plzeňský</v>
      </c>
      <c r="J2458" t="str">
        <f t="shared" si="116"/>
        <v>Plzeňský</v>
      </c>
      <c r="K2458" t="str">
        <f t="shared" si="117"/>
        <v>Jihozápad</v>
      </c>
    </row>
    <row r="2459" spans="1:11" x14ac:dyDescent="0.25">
      <c r="A2459">
        <v>553964</v>
      </c>
      <c r="B2459" t="s">
        <v>4808</v>
      </c>
      <c r="C2459">
        <v>6106</v>
      </c>
      <c r="D2459" t="s">
        <v>4692</v>
      </c>
      <c r="E2459" t="s">
        <v>4693</v>
      </c>
      <c r="F2459" t="s">
        <v>4694</v>
      </c>
      <c r="G2459" t="s">
        <v>4687</v>
      </c>
      <c r="H2459" t="s">
        <v>4688</v>
      </c>
      <c r="I2459" t="str">
        <f t="shared" si="115"/>
        <v>Kraj</v>
      </c>
      <c r="J2459" t="str">
        <f t="shared" si="116"/>
        <v>Vysočina</v>
      </c>
      <c r="K2459" t="str">
        <f t="shared" si="117"/>
        <v>Jihovýchod</v>
      </c>
    </row>
    <row r="2460" spans="1:11" x14ac:dyDescent="0.25">
      <c r="A2460">
        <v>553972</v>
      </c>
      <c r="B2460" t="s">
        <v>672</v>
      </c>
      <c r="C2460">
        <v>6219</v>
      </c>
      <c r="D2460" t="s">
        <v>652</v>
      </c>
      <c r="E2460" t="s">
        <v>653</v>
      </c>
      <c r="F2460" t="s">
        <v>652</v>
      </c>
      <c r="G2460" t="s">
        <v>625</v>
      </c>
      <c r="H2460" t="s">
        <v>626</v>
      </c>
      <c r="I2460" t="str">
        <f t="shared" si="115"/>
        <v>Jihomoravský</v>
      </c>
      <c r="J2460" t="str">
        <f t="shared" si="116"/>
        <v>Jihomoravský</v>
      </c>
      <c r="K2460" t="str">
        <f t="shared" si="117"/>
        <v>Jihovýchod</v>
      </c>
    </row>
    <row r="2461" spans="1:11" x14ac:dyDescent="0.25">
      <c r="A2461">
        <v>553981</v>
      </c>
      <c r="B2461" t="s">
        <v>3146</v>
      </c>
      <c r="C2461">
        <v>3202</v>
      </c>
      <c r="D2461" t="s">
        <v>3111</v>
      </c>
      <c r="E2461" t="s">
        <v>3112</v>
      </c>
      <c r="F2461" t="s">
        <v>3111</v>
      </c>
      <c r="G2461" t="s">
        <v>3012</v>
      </c>
      <c r="H2461" t="s">
        <v>3013</v>
      </c>
      <c r="I2461" t="str">
        <f t="shared" si="115"/>
        <v>Plzeňský</v>
      </c>
      <c r="J2461" t="str">
        <f t="shared" si="116"/>
        <v>Plzeňský</v>
      </c>
      <c r="K2461" t="str">
        <f t="shared" si="117"/>
        <v>Jihozápad</v>
      </c>
    </row>
    <row r="2462" spans="1:11" x14ac:dyDescent="0.25">
      <c r="A2462">
        <v>553999</v>
      </c>
      <c r="B2462" t="s">
        <v>3147</v>
      </c>
      <c r="C2462">
        <v>3202</v>
      </c>
      <c r="D2462" t="s">
        <v>3111</v>
      </c>
      <c r="E2462" t="s">
        <v>3112</v>
      </c>
      <c r="F2462" t="s">
        <v>3111</v>
      </c>
      <c r="G2462" t="s">
        <v>3012</v>
      </c>
      <c r="H2462" t="s">
        <v>3013</v>
      </c>
      <c r="I2462" t="str">
        <f t="shared" si="115"/>
        <v>Plzeňský</v>
      </c>
      <c r="J2462" t="str">
        <f t="shared" si="116"/>
        <v>Plzeňský</v>
      </c>
      <c r="K2462" t="str">
        <f t="shared" si="117"/>
        <v>Jihozápad</v>
      </c>
    </row>
    <row r="2463" spans="1:11" x14ac:dyDescent="0.25">
      <c r="A2463">
        <v>554006</v>
      </c>
      <c r="B2463" t="s">
        <v>3148</v>
      </c>
      <c r="C2463">
        <v>3202</v>
      </c>
      <c r="D2463" t="s">
        <v>3111</v>
      </c>
      <c r="E2463" t="s">
        <v>3112</v>
      </c>
      <c r="F2463" t="s">
        <v>3111</v>
      </c>
      <c r="G2463" t="s">
        <v>3012</v>
      </c>
      <c r="H2463" t="s">
        <v>3013</v>
      </c>
      <c r="I2463" t="str">
        <f t="shared" si="115"/>
        <v>Plzeňský</v>
      </c>
      <c r="J2463" t="str">
        <f t="shared" si="116"/>
        <v>Plzeňský</v>
      </c>
      <c r="K2463" t="str">
        <f t="shared" si="117"/>
        <v>Jihozápad</v>
      </c>
    </row>
    <row r="2464" spans="1:11" x14ac:dyDescent="0.25">
      <c r="A2464">
        <v>554014</v>
      </c>
      <c r="B2464" t="s">
        <v>2117</v>
      </c>
      <c r="C2464">
        <v>8110</v>
      </c>
      <c r="D2464" t="s">
        <v>2031</v>
      </c>
      <c r="E2464" t="s">
        <v>2017</v>
      </c>
      <c r="F2464" t="s">
        <v>2018</v>
      </c>
      <c r="G2464" t="s">
        <v>1998</v>
      </c>
      <c r="H2464" t="s">
        <v>1999</v>
      </c>
      <c r="I2464" t="str">
        <f t="shared" si="115"/>
        <v>Moravskoslezský</v>
      </c>
      <c r="J2464" t="str">
        <f t="shared" si="116"/>
        <v>Moravskoslezský</v>
      </c>
      <c r="K2464" t="str">
        <f t="shared" si="117"/>
        <v>Moravskoslezsko</v>
      </c>
    </row>
    <row r="2465" spans="1:11" x14ac:dyDescent="0.25">
      <c r="A2465">
        <v>554022</v>
      </c>
      <c r="B2465" t="s">
        <v>3149</v>
      </c>
      <c r="C2465">
        <v>3212</v>
      </c>
      <c r="D2465" t="s">
        <v>3021</v>
      </c>
      <c r="E2465" t="s">
        <v>3112</v>
      </c>
      <c r="F2465" t="s">
        <v>3111</v>
      </c>
      <c r="G2465" t="s">
        <v>3012</v>
      </c>
      <c r="H2465" t="s">
        <v>3013</v>
      </c>
      <c r="I2465" t="str">
        <f t="shared" si="115"/>
        <v>Plzeňský</v>
      </c>
      <c r="J2465" t="str">
        <f t="shared" si="116"/>
        <v>Plzeňský</v>
      </c>
      <c r="K2465" t="str">
        <f t="shared" si="117"/>
        <v>Jihozápad</v>
      </c>
    </row>
    <row r="2466" spans="1:11" x14ac:dyDescent="0.25">
      <c r="A2466">
        <v>554031</v>
      </c>
      <c r="B2466" t="s">
        <v>3150</v>
      </c>
      <c r="C2466">
        <v>3202</v>
      </c>
      <c r="D2466" t="s">
        <v>3111</v>
      </c>
      <c r="E2466" t="s">
        <v>3112</v>
      </c>
      <c r="F2466" t="s">
        <v>3111</v>
      </c>
      <c r="G2466" t="s">
        <v>3012</v>
      </c>
      <c r="H2466" t="s">
        <v>3013</v>
      </c>
      <c r="I2466" t="str">
        <f t="shared" si="115"/>
        <v>Plzeňský</v>
      </c>
      <c r="J2466" t="str">
        <f t="shared" si="116"/>
        <v>Plzeňský</v>
      </c>
      <c r="K2466" t="str">
        <f t="shared" si="117"/>
        <v>Jihozápad</v>
      </c>
    </row>
    <row r="2467" spans="1:11" x14ac:dyDescent="0.25">
      <c r="A2467">
        <v>554049</v>
      </c>
      <c r="B2467" t="s">
        <v>2118</v>
      </c>
      <c r="C2467">
        <v>8119</v>
      </c>
      <c r="D2467" t="s">
        <v>2003</v>
      </c>
      <c r="E2467" t="s">
        <v>2004</v>
      </c>
      <c r="F2467" t="s">
        <v>2005</v>
      </c>
      <c r="G2467" t="s">
        <v>1998</v>
      </c>
      <c r="H2467" t="s">
        <v>1999</v>
      </c>
      <c r="I2467" t="str">
        <f t="shared" si="115"/>
        <v>Moravskoslezský</v>
      </c>
      <c r="J2467" t="str">
        <f t="shared" si="116"/>
        <v>Moravskoslezský</v>
      </c>
      <c r="K2467" t="str">
        <f t="shared" si="117"/>
        <v>Moravskoslezsko</v>
      </c>
    </row>
    <row r="2468" spans="1:11" x14ac:dyDescent="0.25">
      <c r="A2468">
        <v>554057</v>
      </c>
      <c r="B2468" t="s">
        <v>3151</v>
      </c>
      <c r="C2468">
        <v>3202</v>
      </c>
      <c r="D2468" t="s">
        <v>3111</v>
      </c>
      <c r="E2468" t="s">
        <v>3112</v>
      </c>
      <c r="F2468" t="s">
        <v>3111</v>
      </c>
      <c r="G2468" t="s">
        <v>3012</v>
      </c>
      <c r="H2468" t="s">
        <v>3013</v>
      </c>
      <c r="I2468" t="str">
        <f t="shared" si="115"/>
        <v>Plzeňský</v>
      </c>
      <c r="J2468" t="str">
        <f t="shared" si="116"/>
        <v>Plzeňský</v>
      </c>
      <c r="K2468" t="str">
        <f t="shared" si="117"/>
        <v>Jihozápad</v>
      </c>
    </row>
    <row r="2469" spans="1:11" x14ac:dyDescent="0.25">
      <c r="A2469">
        <v>554065</v>
      </c>
      <c r="B2469" t="s">
        <v>2119</v>
      </c>
      <c r="C2469">
        <v>8116</v>
      </c>
      <c r="D2469" t="s">
        <v>2120</v>
      </c>
      <c r="E2469" t="s">
        <v>1997</v>
      </c>
      <c r="F2469" t="s">
        <v>1996</v>
      </c>
      <c r="G2469" t="s">
        <v>1998</v>
      </c>
      <c r="H2469" t="s">
        <v>1999</v>
      </c>
      <c r="I2469" t="str">
        <f t="shared" si="115"/>
        <v>Moravskoslezský</v>
      </c>
      <c r="J2469" t="str">
        <f t="shared" si="116"/>
        <v>Moravskoslezský</v>
      </c>
      <c r="K2469" t="str">
        <f t="shared" si="117"/>
        <v>Moravskoslezsko</v>
      </c>
    </row>
    <row r="2470" spans="1:11" x14ac:dyDescent="0.25">
      <c r="A2470">
        <v>554073</v>
      </c>
      <c r="B2470" t="s">
        <v>3152</v>
      </c>
      <c r="C2470">
        <v>3204</v>
      </c>
      <c r="D2470" t="s">
        <v>3116</v>
      </c>
      <c r="E2470" t="s">
        <v>3112</v>
      </c>
      <c r="F2470" t="s">
        <v>3111</v>
      </c>
      <c r="G2470" t="s">
        <v>3012</v>
      </c>
      <c r="H2470" t="s">
        <v>3013</v>
      </c>
      <c r="I2470" t="str">
        <f t="shared" si="115"/>
        <v>Plzeňský</v>
      </c>
      <c r="J2470" t="str">
        <f t="shared" si="116"/>
        <v>Plzeňský</v>
      </c>
      <c r="K2470" t="str">
        <f t="shared" si="117"/>
        <v>Jihozápad</v>
      </c>
    </row>
    <row r="2471" spans="1:11" x14ac:dyDescent="0.25">
      <c r="A2471">
        <v>554081</v>
      </c>
      <c r="B2471" t="s">
        <v>3153</v>
      </c>
      <c r="C2471">
        <v>3202</v>
      </c>
      <c r="D2471" t="s">
        <v>3111</v>
      </c>
      <c r="E2471" t="s">
        <v>3112</v>
      </c>
      <c r="F2471" t="s">
        <v>3111</v>
      </c>
      <c r="G2471" t="s">
        <v>3012</v>
      </c>
      <c r="H2471" t="s">
        <v>3013</v>
      </c>
      <c r="I2471" t="str">
        <f t="shared" si="115"/>
        <v>Plzeňský</v>
      </c>
      <c r="J2471" t="str">
        <f t="shared" si="116"/>
        <v>Plzeňský</v>
      </c>
      <c r="K2471" t="str">
        <f t="shared" si="117"/>
        <v>Jihozápad</v>
      </c>
    </row>
    <row r="2472" spans="1:11" x14ac:dyDescent="0.25">
      <c r="A2472">
        <v>554090</v>
      </c>
      <c r="B2472" t="s">
        <v>3154</v>
      </c>
      <c r="C2472">
        <v>3202</v>
      </c>
      <c r="D2472" t="s">
        <v>3111</v>
      </c>
      <c r="E2472" t="s">
        <v>3112</v>
      </c>
      <c r="F2472" t="s">
        <v>3111</v>
      </c>
      <c r="G2472" t="s">
        <v>3012</v>
      </c>
      <c r="H2472" t="s">
        <v>3013</v>
      </c>
      <c r="I2472" t="str">
        <f t="shared" si="115"/>
        <v>Plzeňský</v>
      </c>
      <c r="J2472" t="str">
        <f t="shared" si="116"/>
        <v>Plzeňský</v>
      </c>
      <c r="K2472" t="str">
        <f t="shared" si="117"/>
        <v>Jihozápad</v>
      </c>
    </row>
    <row r="2473" spans="1:11" x14ac:dyDescent="0.25">
      <c r="A2473">
        <v>554103</v>
      </c>
      <c r="B2473" t="s">
        <v>2510</v>
      </c>
      <c r="C2473">
        <v>7110</v>
      </c>
      <c r="D2473" t="s">
        <v>2286</v>
      </c>
      <c r="E2473" t="s">
        <v>2281</v>
      </c>
      <c r="F2473" t="s">
        <v>2280</v>
      </c>
      <c r="G2473" t="s">
        <v>2277</v>
      </c>
      <c r="H2473" t="s">
        <v>2278</v>
      </c>
      <c r="I2473" t="str">
        <f t="shared" si="115"/>
        <v>Olomoucký</v>
      </c>
      <c r="J2473" t="str">
        <f t="shared" si="116"/>
        <v>Olomoucký</v>
      </c>
      <c r="K2473" t="str">
        <f t="shared" si="117"/>
        <v>Střední Morava</v>
      </c>
    </row>
    <row r="2474" spans="1:11" x14ac:dyDescent="0.25">
      <c r="A2474">
        <v>554111</v>
      </c>
      <c r="B2474" t="s">
        <v>3155</v>
      </c>
      <c r="C2474">
        <v>3202</v>
      </c>
      <c r="D2474" t="s">
        <v>3111</v>
      </c>
      <c r="E2474" t="s">
        <v>3112</v>
      </c>
      <c r="F2474" t="s">
        <v>3111</v>
      </c>
      <c r="G2474" t="s">
        <v>3012</v>
      </c>
      <c r="H2474" t="s">
        <v>3013</v>
      </c>
      <c r="I2474" t="str">
        <f t="shared" si="115"/>
        <v>Plzeňský</v>
      </c>
      <c r="J2474" t="str">
        <f t="shared" si="116"/>
        <v>Plzeňský</v>
      </c>
      <c r="K2474" t="str">
        <f t="shared" si="117"/>
        <v>Jihozápad</v>
      </c>
    </row>
    <row r="2475" spans="1:11" x14ac:dyDescent="0.25">
      <c r="A2475">
        <v>554120</v>
      </c>
      <c r="B2475" t="s">
        <v>3156</v>
      </c>
      <c r="C2475">
        <v>3202</v>
      </c>
      <c r="D2475" t="s">
        <v>3111</v>
      </c>
      <c r="E2475" t="s">
        <v>3112</v>
      </c>
      <c r="F2475" t="s">
        <v>3111</v>
      </c>
      <c r="G2475" t="s">
        <v>3012</v>
      </c>
      <c r="H2475" t="s">
        <v>3013</v>
      </c>
      <c r="I2475" t="str">
        <f t="shared" si="115"/>
        <v>Plzeňský</v>
      </c>
      <c r="J2475" t="str">
        <f t="shared" si="116"/>
        <v>Plzeňský</v>
      </c>
      <c r="K2475" t="str">
        <f t="shared" si="117"/>
        <v>Jihozápad</v>
      </c>
    </row>
    <row r="2476" spans="1:11" x14ac:dyDescent="0.25">
      <c r="A2476">
        <v>554138</v>
      </c>
      <c r="B2476" t="s">
        <v>3157</v>
      </c>
      <c r="C2476">
        <v>3202</v>
      </c>
      <c r="D2476" t="s">
        <v>3111</v>
      </c>
      <c r="E2476" t="s">
        <v>3112</v>
      </c>
      <c r="F2476" t="s">
        <v>3111</v>
      </c>
      <c r="G2476" t="s">
        <v>3012</v>
      </c>
      <c r="H2476" t="s">
        <v>3013</v>
      </c>
      <c r="I2476" t="str">
        <f t="shared" si="115"/>
        <v>Plzeňský</v>
      </c>
      <c r="J2476" t="str">
        <f t="shared" si="116"/>
        <v>Plzeňský</v>
      </c>
      <c r="K2476" t="str">
        <f t="shared" si="117"/>
        <v>Jihozápad</v>
      </c>
    </row>
    <row r="2477" spans="1:11" x14ac:dyDescent="0.25">
      <c r="A2477">
        <v>554146</v>
      </c>
      <c r="B2477" t="s">
        <v>2511</v>
      </c>
      <c r="C2477">
        <v>7111</v>
      </c>
      <c r="D2477" t="s">
        <v>2275</v>
      </c>
      <c r="E2477" t="s">
        <v>2276</v>
      </c>
      <c r="F2477" t="s">
        <v>2275</v>
      </c>
      <c r="G2477" t="s">
        <v>2277</v>
      </c>
      <c r="H2477" t="s">
        <v>2278</v>
      </c>
      <c r="I2477" t="str">
        <f t="shared" si="115"/>
        <v>Olomoucký</v>
      </c>
      <c r="J2477" t="str">
        <f t="shared" si="116"/>
        <v>Olomoucký</v>
      </c>
      <c r="K2477" t="str">
        <f t="shared" si="117"/>
        <v>Střední Morava</v>
      </c>
    </row>
    <row r="2478" spans="1:11" x14ac:dyDescent="0.25">
      <c r="A2478">
        <v>554154</v>
      </c>
      <c r="B2478" t="s">
        <v>3158</v>
      </c>
      <c r="C2478">
        <v>3204</v>
      </c>
      <c r="D2478" t="s">
        <v>3116</v>
      </c>
      <c r="E2478" t="s">
        <v>3112</v>
      </c>
      <c r="F2478" t="s">
        <v>3111</v>
      </c>
      <c r="G2478" t="s">
        <v>3012</v>
      </c>
      <c r="H2478" t="s">
        <v>3013</v>
      </c>
      <c r="I2478" t="str">
        <f t="shared" si="115"/>
        <v>Plzeňský</v>
      </c>
      <c r="J2478" t="str">
        <f t="shared" si="116"/>
        <v>Plzeňský</v>
      </c>
      <c r="K2478" t="str">
        <f t="shared" si="117"/>
        <v>Jihozápad</v>
      </c>
    </row>
    <row r="2479" spans="1:11" x14ac:dyDescent="0.25">
      <c r="A2479">
        <v>554162</v>
      </c>
      <c r="B2479" t="s">
        <v>673</v>
      </c>
      <c r="C2479">
        <v>6202</v>
      </c>
      <c r="D2479" t="s">
        <v>628</v>
      </c>
      <c r="E2479" t="s">
        <v>629</v>
      </c>
      <c r="F2479" t="s">
        <v>630</v>
      </c>
      <c r="G2479" t="s">
        <v>625</v>
      </c>
      <c r="H2479" t="s">
        <v>626</v>
      </c>
      <c r="I2479" t="str">
        <f t="shared" si="115"/>
        <v>Jihomoravský</v>
      </c>
      <c r="J2479" t="str">
        <f t="shared" si="116"/>
        <v>Jihomoravský</v>
      </c>
      <c r="K2479" t="str">
        <f t="shared" si="117"/>
        <v>Jihovýchod</v>
      </c>
    </row>
    <row r="2480" spans="1:11" x14ac:dyDescent="0.25">
      <c r="A2480">
        <v>554171</v>
      </c>
      <c r="B2480" t="s">
        <v>2121</v>
      </c>
      <c r="C2480">
        <v>8115</v>
      </c>
      <c r="D2480" t="s">
        <v>1996</v>
      </c>
      <c r="E2480" t="s">
        <v>1997</v>
      </c>
      <c r="F2480" t="s">
        <v>1996</v>
      </c>
      <c r="G2480" t="s">
        <v>1998</v>
      </c>
      <c r="H2480" t="s">
        <v>1999</v>
      </c>
      <c r="I2480" t="str">
        <f t="shared" si="115"/>
        <v>Moravskoslezský</v>
      </c>
      <c r="J2480" t="str">
        <f t="shared" si="116"/>
        <v>Moravskoslezský</v>
      </c>
      <c r="K2480" t="str">
        <f t="shared" si="117"/>
        <v>Moravskoslezsko</v>
      </c>
    </row>
    <row r="2481" spans="1:11" x14ac:dyDescent="0.25">
      <c r="A2481">
        <v>554189</v>
      </c>
      <c r="B2481" t="s">
        <v>2656</v>
      </c>
      <c r="C2481">
        <v>3202</v>
      </c>
      <c r="D2481" t="s">
        <v>3111</v>
      </c>
      <c r="E2481" t="s">
        <v>3112</v>
      </c>
      <c r="F2481" t="s">
        <v>3111</v>
      </c>
      <c r="G2481" t="s">
        <v>3012</v>
      </c>
      <c r="H2481" t="s">
        <v>3013</v>
      </c>
      <c r="I2481" t="str">
        <f t="shared" si="115"/>
        <v>Plzeňský</v>
      </c>
      <c r="J2481" t="str">
        <f t="shared" si="116"/>
        <v>Plzeňský</v>
      </c>
      <c r="K2481" t="str">
        <f t="shared" si="117"/>
        <v>Jihozápad</v>
      </c>
    </row>
    <row r="2482" spans="1:11" x14ac:dyDescent="0.25">
      <c r="A2482">
        <v>554197</v>
      </c>
      <c r="B2482" t="s">
        <v>2122</v>
      </c>
      <c r="C2482">
        <v>8117</v>
      </c>
      <c r="D2482" t="s">
        <v>2006</v>
      </c>
      <c r="E2482" t="s">
        <v>2007</v>
      </c>
      <c r="F2482" t="s">
        <v>2006</v>
      </c>
      <c r="G2482" t="s">
        <v>1998</v>
      </c>
      <c r="H2482" t="s">
        <v>1999</v>
      </c>
      <c r="I2482" t="str">
        <f t="shared" si="115"/>
        <v>Moravskoslezský</v>
      </c>
      <c r="J2482" t="str">
        <f t="shared" si="116"/>
        <v>Moravskoslezský</v>
      </c>
      <c r="K2482" t="str">
        <f t="shared" si="117"/>
        <v>Moravskoslezsko</v>
      </c>
    </row>
    <row r="2483" spans="1:11" x14ac:dyDescent="0.25">
      <c r="A2483">
        <v>554201</v>
      </c>
      <c r="B2483" t="s">
        <v>3159</v>
      </c>
      <c r="C2483">
        <v>3204</v>
      </c>
      <c r="D2483" t="s">
        <v>3116</v>
      </c>
      <c r="E2483" t="s">
        <v>3112</v>
      </c>
      <c r="F2483" t="s">
        <v>3111</v>
      </c>
      <c r="G2483" t="s">
        <v>3012</v>
      </c>
      <c r="H2483" t="s">
        <v>3013</v>
      </c>
      <c r="I2483" t="str">
        <f t="shared" si="115"/>
        <v>Plzeňský</v>
      </c>
      <c r="J2483" t="str">
        <f t="shared" si="116"/>
        <v>Plzeňský</v>
      </c>
      <c r="K2483" t="str">
        <f t="shared" si="117"/>
        <v>Jihozápad</v>
      </c>
    </row>
    <row r="2484" spans="1:11" x14ac:dyDescent="0.25">
      <c r="A2484">
        <v>554251</v>
      </c>
      <c r="B2484" t="s">
        <v>3160</v>
      </c>
      <c r="C2484">
        <v>3202</v>
      </c>
      <c r="D2484" t="s">
        <v>3111</v>
      </c>
      <c r="E2484" t="s">
        <v>3112</v>
      </c>
      <c r="F2484" t="s">
        <v>3111</v>
      </c>
      <c r="G2484" t="s">
        <v>3012</v>
      </c>
      <c r="H2484" t="s">
        <v>3013</v>
      </c>
      <c r="I2484" t="str">
        <f t="shared" si="115"/>
        <v>Plzeňský</v>
      </c>
      <c r="J2484" t="str">
        <f t="shared" si="116"/>
        <v>Plzeňský</v>
      </c>
      <c r="K2484" t="str">
        <f t="shared" si="117"/>
        <v>Jihozápad</v>
      </c>
    </row>
    <row r="2485" spans="1:11" x14ac:dyDescent="0.25">
      <c r="A2485">
        <v>554260</v>
      </c>
      <c r="B2485" t="s">
        <v>3161</v>
      </c>
      <c r="C2485">
        <v>3202</v>
      </c>
      <c r="D2485" t="s">
        <v>3111</v>
      </c>
      <c r="E2485" t="s">
        <v>3112</v>
      </c>
      <c r="F2485" t="s">
        <v>3111</v>
      </c>
      <c r="G2485" t="s">
        <v>3012</v>
      </c>
      <c r="H2485" t="s">
        <v>3013</v>
      </c>
      <c r="I2485" t="str">
        <f t="shared" si="115"/>
        <v>Plzeňský</v>
      </c>
      <c r="J2485" t="str">
        <f t="shared" si="116"/>
        <v>Plzeňský</v>
      </c>
      <c r="K2485" t="str">
        <f t="shared" si="117"/>
        <v>Jihozápad</v>
      </c>
    </row>
    <row r="2486" spans="1:11" x14ac:dyDescent="0.25">
      <c r="A2486">
        <v>554278</v>
      </c>
      <c r="B2486" t="s">
        <v>3067</v>
      </c>
      <c r="C2486">
        <v>3204</v>
      </c>
      <c r="D2486" t="s">
        <v>3116</v>
      </c>
      <c r="E2486" t="s">
        <v>3112</v>
      </c>
      <c r="F2486" t="s">
        <v>3111</v>
      </c>
      <c r="G2486" t="s">
        <v>3012</v>
      </c>
      <c r="H2486" t="s">
        <v>3013</v>
      </c>
      <c r="I2486" t="str">
        <f t="shared" si="115"/>
        <v>Plzeňský</v>
      </c>
      <c r="J2486" t="str">
        <f t="shared" si="116"/>
        <v>Plzeňský</v>
      </c>
      <c r="K2486" t="str">
        <f t="shared" si="117"/>
        <v>Jihozápad</v>
      </c>
    </row>
    <row r="2487" spans="1:11" x14ac:dyDescent="0.25">
      <c r="A2487">
        <v>554294</v>
      </c>
      <c r="B2487" t="s">
        <v>546</v>
      </c>
      <c r="C2487">
        <v>3204</v>
      </c>
      <c r="D2487" t="s">
        <v>3116</v>
      </c>
      <c r="E2487" t="s">
        <v>3112</v>
      </c>
      <c r="F2487" t="s">
        <v>3111</v>
      </c>
      <c r="G2487" t="s">
        <v>3012</v>
      </c>
      <c r="H2487" t="s">
        <v>3013</v>
      </c>
      <c r="I2487" t="str">
        <f t="shared" si="115"/>
        <v>Plzeňský</v>
      </c>
      <c r="J2487" t="str">
        <f t="shared" si="116"/>
        <v>Plzeňský</v>
      </c>
      <c r="K2487" t="str">
        <f t="shared" si="117"/>
        <v>Jihozápad</v>
      </c>
    </row>
    <row r="2488" spans="1:11" x14ac:dyDescent="0.25">
      <c r="A2488">
        <v>554316</v>
      </c>
      <c r="B2488" t="s">
        <v>3162</v>
      </c>
      <c r="C2488">
        <v>3202</v>
      </c>
      <c r="D2488" t="s">
        <v>3111</v>
      </c>
      <c r="E2488" t="s">
        <v>3112</v>
      </c>
      <c r="F2488" t="s">
        <v>3111</v>
      </c>
      <c r="G2488" t="s">
        <v>3012</v>
      </c>
      <c r="H2488" t="s">
        <v>3013</v>
      </c>
      <c r="I2488" t="str">
        <f t="shared" si="115"/>
        <v>Plzeňský</v>
      </c>
      <c r="J2488" t="str">
        <f t="shared" si="116"/>
        <v>Plzeňský</v>
      </c>
      <c r="K2488" t="str">
        <f t="shared" si="117"/>
        <v>Jihozápad</v>
      </c>
    </row>
    <row r="2489" spans="1:11" x14ac:dyDescent="0.25">
      <c r="A2489">
        <v>554341</v>
      </c>
      <c r="B2489" t="s">
        <v>3163</v>
      </c>
      <c r="C2489">
        <v>3202</v>
      </c>
      <c r="D2489" t="s">
        <v>3111</v>
      </c>
      <c r="E2489" t="s">
        <v>3112</v>
      </c>
      <c r="F2489" t="s">
        <v>3111</v>
      </c>
      <c r="G2489" t="s">
        <v>3012</v>
      </c>
      <c r="H2489" t="s">
        <v>3013</v>
      </c>
      <c r="I2489" t="str">
        <f t="shared" si="115"/>
        <v>Plzeňský</v>
      </c>
      <c r="J2489" t="str">
        <f t="shared" si="116"/>
        <v>Plzeňský</v>
      </c>
      <c r="K2489" t="str">
        <f t="shared" si="117"/>
        <v>Jihozápad</v>
      </c>
    </row>
    <row r="2490" spans="1:11" x14ac:dyDescent="0.25">
      <c r="A2490">
        <v>554359</v>
      </c>
      <c r="B2490" t="s">
        <v>3164</v>
      </c>
      <c r="C2490">
        <v>3202</v>
      </c>
      <c r="D2490" t="s">
        <v>3111</v>
      </c>
      <c r="E2490" t="s">
        <v>3112</v>
      </c>
      <c r="F2490" t="s">
        <v>3111</v>
      </c>
      <c r="G2490" t="s">
        <v>3012</v>
      </c>
      <c r="H2490" t="s">
        <v>3013</v>
      </c>
      <c r="I2490" t="str">
        <f t="shared" si="115"/>
        <v>Plzeňský</v>
      </c>
      <c r="J2490" t="str">
        <f t="shared" si="116"/>
        <v>Plzeňský</v>
      </c>
      <c r="K2490" t="str">
        <f t="shared" si="117"/>
        <v>Jihozápad</v>
      </c>
    </row>
    <row r="2491" spans="1:11" x14ac:dyDescent="0.25">
      <c r="A2491">
        <v>554383</v>
      </c>
      <c r="B2491" t="s">
        <v>1210</v>
      </c>
      <c r="C2491">
        <v>3202</v>
      </c>
      <c r="D2491" t="s">
        <v>3111</v>
      </c>
      <c r="E2491" t="s">
        <v>3112</v>
      </c>
      <c r="F2491" t="s">
        <v>3111</v>
      </c>
      <c r="G2491" t="s">
        <v>3012</v>
      </c>
      <c r="H2491" t="s">
        <v>3013</v>
      </c>
      <c r="I2491" t="str">
        <f t="shared" si="115"/>
        <v>Plzeňský</v>
      </c>
      <c r="J2491" t="str">
        <f t="shared" si="116"/>
        <v>Plzeňský</v>
      </c>
      <c r="K2491" t="str">
        <f t="shared" si="117"/>
        <v>Jihozápad</v>
      </c>
    </row>
    <row r="2492" spans="1:11" x14ac:dyDescent="0.25">
      <c r="A2492">
        <v>554391</v>
      </c>
      <c r="B2492" t="s">
        <v>3165</v>
      </c>
      <c r="C2492">
        <v>3202</v>
      </c>
      <c r="D2492" t="s">
        <v>3111</v>
      </c>
      <c r="E2492" t="s">
        <v>3112</v>
      </c>
      <c r="F2492" t="s">
        <v>3111</v>
      </c>
      <c r="G2492" t="s">
        <v>3012</v>
      </c>
      <c r="H2492" t="s">
        <v>3013</v>
      </c>
      <c r="I2492" t="str">
        <f t="shared" si="115"/>
        <v>Plzeňský</v>
      </c>
      <c r="J2492" t="str">
        <f t="shared" si="116"/>
        <v>Plzeňský</v>
      </c>
      <c r="K2492" t="str">
        <f t="shared" si="117"/>
        <v>Jihozápad</v>
      </c>
    </row>
    <row r="2493" spans="1:11" x14ac:dyDescent="0.25">
      <c r="A2493">
        <v>554405</v>
      </c>
      <c r="B2493" t="s">
        <v>3166</v>
      </c>
      <c r="C2493">
        <v>3202</v>
      </c>
      <c r="D2493" t="s">
        <v>3111</v>
      </c>
      <c r="E2493" t="s">
        <v>3112</v>
      </c>
      <c r="F2493" t="s">
        <v>3111</v>
      </c>
      <c r="G2493" t="s">
        <v>3012</v>
      </c>
      <c r="H2493" t="s">
        <v>3013</v>
      </c>
      <c r="I2493" t="str">
        <f t="shared" si="115"/>
        <v>Plzeňský</v>
      </c>
      <c r="J2493" t="str">
        <f t="shared" si="116"/>
        <v>Plzeňský</v>
      </c>
      <c r="K2493" t="str">
        <f t="shared" si="117"/>
        <v>Jihozápad</v>
      </c>
    </row>
    <row r="2494" spans="1:11" x14ac:dyDescent="0.25">
      <c r="A2494">
        <v>554413</v>
      </c>
      <c r="B2494" t="s">
        <v>3167</v>
      </c>
      <c r="C2494">
        <v>3204</v>
      </c>
      <c r="D2494" t="s">
        <v>3116</v>
      </c>
      <c r="E2494" t="s">
        <v>3112</v>
      </c>
      <c r="F2494" t="s">
        <v>3111</v>
      </c>
      <c r="G2494" t="s">
        <v>3012</v>
      </c>
      <c r="H2494" t="s">
        <v>3013</v>
      </c>
      <c r="I2494" t="str">
        <f t="shared" si="115"/>
        <v>Plzeňský</v>
      </c>
      <c r="J2494" t="str">
        <f t="shared" si="116"/>
        <v>Plzeňský</v>
      </c>
      <c r="K2494" t="str">
        <f t="shared" si="117"/>
        <v>Jihozápad</v>
      </c>
    </row>
    <row r="2495" spans="1:11" x14ac:dyDescent="0.25">
      <c r="A2495">
        <v>554421</v>
      </c>
      <c r="B2495" t="s">
        <v>3168</v>
      </c>
      <c r="C2495">
        <v>3204</v>
      </c>
      <c r="D2495" t="s">
        <v>3116</v>
      </c>
      <c r="E2495" t="s">
        <v>3112</v>
      </c>
      <c r="F2495" t="s">
        <v>3111</v>
      </c>
      <c r="G2495" t="s">
        <v>3012</v>
      </c>
      <c r="H2495" t="s">
        <v>3013</v>
      </c>
      <c r="I2495" t="str">
        <f t="shared" si="115"/>
        <v>Plzeňský</v>
      </c>
      <c r="J2495" t="str">
        <f t="shared" si="116"/>
        <v>Plzeňský</v>
      </c>
      <c r="K2495" t="str">
        <f t="shared" si="117"/>
        <v>Jihozápad</v>
      </c>
    </row>
    <row r="2496" spans="1:11" x14ac:dyDescent="0.25">
      <c r="A2496">
        <v>554448</v>
      </c>
      <c r="B2496" t="s">
        <v>3169</v>
      </c>
      <c r="C2496">
        <v>3202</v>
      </c>
      <c r="D2496" t="s">
        <v>3111</v>
      </c>
      <c r="E2496" t="s">
        <v>3112</v>
      </c>
      <c r="F2496" t="s">
        <v>3111</v>
      </c>
      <c r="G2496" t="s">
        <v>3012</v>
      </c>
      <c r="H2496" t="s">
        <v>3013</v>
      </c>
      <c r="I2496" t="str">
        <f t="shared" si="115"/>
        <v>Plzeňský</v>
      </c>
      <c r="J2496" t="str">
        <f t="shared" si="116"/>
        <v>Plzeňský</v>
      </c>
      <c r="K2496" t="str">
        <f t="shared" si="117"/>
        <v>Jihozápad</v>
      </c>
    </row>
    <row r="2497" spans="1:11" x14ac:dyDescent="0.25">
      <c r="A2497">
        <v>554456</v>
      </c>
      <c r="B2497" t="s">
        <v>3170</v>
      </c>
      <c r="C2497">
        <v>3202</v>
      </c>
      <c r="D2497" t="s">
        <v>3111</v>
      </c>
      <c r="E2497" t="s">
        <v>3112</v>
      </c>
      <c r="F2497" t="s">
        <v>3111</v>
      </c>
      <c r="G2497" t="s">
        <v>3012</v>
      </c>
      <c r="H2497" t="s">
        <v>3013</v>
      </c>
      <c r="I2497" t="str">
        <f t="shared" si="115"/>
        <v>Plzeňský</v>
      </c>
      <c r="J2497" t="str">
        <f t="shared" si="116"/>
        <v>Plzeňský</v>
      </c>
      <c r="K2497" t="str">
        <f t="shared" si="117"/>
        <v>Jihozápad</v>
      </c>
    </row>
    <row r="2498" spans="1:11" x14ac:dyDescent="0.25">
      <c r="A2498">
        <v>554464</v>
      </c>
      <c r="B2498" t="s">
        <v>3171</v>
      </c>
      <c r="C2498">
        <v>3202</v>
      </c>
      <c r="D2498" t="s">
        <v>3111</v>
      </c>
      <c r="E2498" t="s">
        <v>3112</v>
      </c>
      <c r="F2498" t="s">
        <v>3111</v>
      </c>
      <c r="G2498" t="s">
        <v>3012</v>
      </c>
      <c r="H2498" t="s">
        <v>3013</v>
      </c>
      <c r="I2498" t="str">
        <f t="shared" si="115"/>
        <v>Plzeňský</v>
      </c>
      <c r="J2498" t="str">
        <f t="shared" si="116"/>
        <v>Plzeňský</v>
      </c>
      <c r="K2498" t="str">
        <f t="shared" si="117"/>
        <v>Jihozápad</v>
      </c>
    </row>
    <row r="2499" spans="1:11" x14ac:dyDescent="0.25">
      <c r="A2499">
        <v>554472</v>
      </c>
      <c r="B2499" t="s">
        <v>3172</v>
      </c>
      <c r="C2499">
        <v>3202</v>
      </c>
      <c r="D2499" t="s">
        <v>3111</v>
      </c>
      <c r="E2499" t="s">
        <v>3112</v>
      </c>
      <c r="F2499" t="s">
        <v>3111</v>
      </c>
      <c r="G2499" t="s">
        <v>3012</v>
      </c>
      <c r="H2499" t="s">
        <v>3013</v>
      </c>
      <c r="I2499" t="str">
        <f t="shared" si="115"/>
        <v>Plzeňský</v>
      </c>
      <c r="J2499" t="str">
        <f t="shared" si="116"/>
        <v>Plzeňský</v>
      </c>
      <c r="K2499" t="str">
        <f t="shared" si="117"/>
        <v>Jihozápad</v>
      </c>
    </row>
    <row r="2500" spans="1:11" x14ac:dyDescent="0.25">
      <c r="A2500">
        <v>554481</v>
      </c>
      <c r="B2500" t="s">
        <v>1277</v>
      </c>
      <c r="C2500">
        <v>4102</v>
      </c>
      <c r="D2500" t="s">
        <v>1277</v>
      </c>
      <c r="E2500" t="s">
        <v>1276</v>
      </c>
      <c r="F2500" t="s">
        <v>1277</v>
      </c>
      <c r="G2500" t="s">
        <v>1250</v>
      </c>
      <c r="H2500" t="s">
        <v>1251</v>
      </c>
      <c r="I2500" t="str">
        <f t="shared" ref="I2500:I2563" si="118">LEFT(H2500, FIND(" ", H2500 &amp; " ") - 1)</f>
        <v>Karlovarský</v>
      </c>
      <c r="J2500" t="str">
        <f t="shared" ref="J2500:J2563" si="119">IF(LEFT(H2500,4)="Kraj", MID(H2500, FIND(" ", H2500)+1, LEN(H2500) - FIND(" ", H2500)), LEFT(H2500, FIND(" ", H2500 &amp; " ") - 1))</f>
        <v>Karlovarský</v>
      </c>
      <c r="K2500" t="str">
        <f t="shared" ref="K2500:K2563" si="120">_xlfn.XLOOKUP(H2500,$N$33:$N$46,$M$33:$M$46)</f>
        <v>Severozápad</v>
      </c>
    </row>
    <row r="2501" spans="1:11" x14ac:dyDescent="0.25">
      <c r="A2501">
        <v>554499</v>
      </c>
      <c r="B2501" t="s">
        <v>1275</v>
      </c>
      <c r="C2501">
        <v>4101</v>
      </c>
      <c r="D2501" t="s">
        <v>1275</v>
      </c>
      <c r="E2501" t="s">
        <v>1276</v>
      </c>
      <c r="F2501" t="s">
        <v>1277</v>
      </c>
      <c r="G2501" t="s">
        <v>1250</v>
      </c>
      <c r="H2501" t="s">
        <v>1251</v>
      </c>
      <c r="I2501" t="str">
        <f t="shared" si="118"/>
        <v>Karlovarský</v>
      </c>
      <c r="J2501" t="str">
        <f t="shared" si="119"/>
        <v>Karlovarský</v>
      </c>
      <c r="K2501" t="str">
        <f t="shared" si="120"/>
        <v>Severozápad</v>
      </c>
    </row>
    <row r="2502" spans="1:11" x14ac:dyDescent="0.25">
      <c r="A2502">
        <v>554502</v>
      </c>
      <c r="B2502" t="s">
        <v>1294</v>
      </c>
      <c r="C2502">
        <v>4102</v>
      </c>
      <c r="D2502" t="s">
        <v>1277</v>
      </c>
      <c r="E2502" t="s">
        <v>1276</v>
      </c>
      <c r="F2502" t="s">
        <v>1277</v>
      </c>
      <c r="G2502" t="s">
        <v>1250</v>
      </c>
      <c r="H2502" t="s">
        <v>1251</v>
      </c>
      <c r="I2502" t="str">
        <f t="shared" si="118"/>
        <v>Karlovarský</v>
      </c>
      <c r="J2502" t="str">
        <f t="shared" si="119"/>
        <v>Karlovarský</v>
      </c>
      <c r="K2502" t="str">
        <f t="shared" si="120"/>
        <v>Severozápad</v>
      </c>
    </row>
    <row r="2503" spans="1:11" x14ac:dyDescent="0.25">
      <c r="A2503">
        <v>554511</v>
      </c>
      <c r="B2503" t="s">
        <v>1295</v>
      </c>
      <c r="C2503">
        <v>4105</v>
      </c>
      <c r="D2503" t="s">
        <v>1284</v>
      </c>
      <c r="E2503" t="s">
        <v>1276</v>
      </c>
      <c r="F2503" t="s">
        <v>1277</v>
      </c>
      <c r="G2503" t="s">
        <v>1250</v>
      </c>
      <c r="H2503" t="s">
        <v>1251</v>
      </c>
      <c r="I2503" t="str">
        <f t="shared" si="118"/>
        <v>Karlovarský</v>
      </c>
      <c r="J2503" t="str">
        <f t="shared" si="119"/>
        <v>Karlovarský</v>
      </c>
      <c r="K2503" t="str">
        <f t="shared" si="120"/>
        <v>Severozápad</v>
      </c>
    </row>
    <row r="2504" spans="1:11" x14ac:dyDescent="0.25">
      <c r="A2504">
        <v>554529</v>
      </c>
      <c r="B2504" t="s">
        <v>1296</v>
      </c>
      <c r="C2504">
        <v>4102</v>
      </c>
      <c r="D2504" t="s">
        <v>1277</v>
      </c>
      <c r="E2504" t="s">
        <v>1276</v>
      </c>
      <c r="F2504" t="s">
        <v>1277</v>
      </c>
      <c r="G2504" t="s">
        <v>1250</v>
      </c>
      <c r="H2504" t="s">
        <v>1251</v>
      </c>
      <c r="I2504" t="str">
        <f t="shared" si="118"/>
        <v>Karlovarský</v>
      </c>
      <c r="J2504" t="str">
        <f t="shared" si="119"/>
        <v>Karlovarský</v>
      </c>
      <c r="K2504" t="str">
        <f t="shared" si="120"/>
        <v>Severozápad</v>
      </c>
    </row>
    <row r="2505" spans="1:11" x14ac:dyDescent="0.25">
      <c r="A2505">
        <v>554545</v>
      </c>
      <c r="B2505" t="s">
        <v>1297</v>
      </c>
      <c r="C2505">
        <v>4101</v>
      </c>
      <c r="D2505" t="s">
        <v>1275</v>
      </c>
      <c r="E2505" t="s">
        <v>1276</v>
      </c>
      <c r="F2505" t="s">
        <v>1277</v>
      </c>
      <c r="G2505" t="s">
        <v>1250</v>
      </c>
      <c r="H2505" t="s">
        <v>1251</v>
      </c>
      <c r="I2505" t="str">
        <f t="shared" si="118"/>
        <v>Karlovarský</v>
      </c>
      <c r="J2505" t="str">
        <f t="shared" si="119"/>
        <v>Karlovarský</v>
      </c>
      <c r="K2505" t="str">
        <f t="shared" si="120"/>
        <v>Severozápad</v>
      </c>
    </row>
    <row r="2506" spans="1:11" x14ac:dyDescent="0.25">
      <c r="A2506">
        <v>554553</v>
      </c>
      <c r="B2506" t="s">
        <v>186</v>
      </c>
      <c r="C2506">
        <v>4101</v>
      </c>
      <c r="D2506" t="s">
        <v>1275</v>
      </c>
      <c r="E2506" t="s">
        <v>1276</v>
      </c>
      <c r="F2506" t="s">
        <v>1277</v>
      </c>
      <c r="G2506" t="s">
        <v>1250</v>
      </c>
      <c r="H2506" t="s">
        <v>1251</v>
      </c>
      <c r="I2506" t="str">
        <f t="shared" si="118"/>
        <v>Karlovarský</v>
      </c>
      <c r="J2506" t="str">
        <f t="shared" si="119"/>
        <v>Karlovarský</v>
      </c>
      <c r="K2506" t="str">
        <f t="shared" si="120"/>
        <v>Severozápad</v>
      </c>
    </row>
    <row r="2507" spans="1:11" x14ac:dyDescent="0.25">
      <c r="A2507">
        <v>554596</v>
      </c>
      <c r="B2507" t="s">
        <v>1298</v>
      </c>
      <c r="C2507">
        <v>4102</v>
      </c>
      <c r="D2507" t="s">
        <v>1277</v>
      </c>
      <c r="E2507" t="s">
        <v>1276</v>
      </c>
      <c r="F2507" t="s">
        <v>1277</v>
      </c>
      <c r="G2507" t="s">
        <v>1250</v>
      </c>
      <c r="H2507" t="s">
        <v>1251</v>
      </c>
      <c r="I2507" t="str">
        <f t="shared" si="118"/>
        <v>Karlovarský</v>
      </c>
      <c r="J2507" t="str">
        <f t="shared" si="119"/>
        <v>Karlovarský</v>
      </c>
      <c r="K2507" t="str">
        <f t="shared" si="120"/>
        <v>Severozápad</v>
      </c>
    </row>
    <row r="2508" spans="1:11" x14ac:dyDescent="0.25">
      <c r="A2508">
        <v>554600</v>
      </c>
      <c r="B2508" t="s">
        <v>1299</v>
      </c>
      <c r="C2508">
        <v>4105</v>
      </c>
      <c r="D2508" t="s">
        <v>1284</v>
      </c>
      <c r="E2508" t="s">
        <v>1276</v>
      </c>
      <c r="F2508" t="s">
        <v>1277</v>
      </c>
      <c r="G2508" t="s">
        <v>1250</v>
      </c>
      <c r="H2508" t="s">
        <v>1251</v>
      </c>
      <c r="I2508" t="str">
        <f t="shared" si="118"/>
        <v>Karlovarský</v>
      </c>
      <c r="J2508" t="str">
        <f t="shared" si="119"/>
        <v>Karlovarský</v>
      </c>
      <c r="K2508" t="str">
        <f t="shared" si="120"/>
        <v>Severozápad</v>
      </c>
    </row>
    <row r="2509" spans="1:11" x14ac:dyDescent="0.25">
      <c r="A2509">
        <v>554618</v>
      </c>
      <c r="B2509" t="s">
        <v>1300</v>
      </c>
      <c r="C2509">
        <v>4102</v>
      </c>
      <c r="D2509" t="s">
        <v>1277</v>
      </c>
      <c r="E2509" t="s">
        <v>1276</v>
      </c>
      <c r="F2509" t="s">
        <v>1277</v>
      </c>
      <c r="G2509" t="s">
        <v>1250</v>
      </c>
      <c r="H2509" t="s">
        <v>1251</v>
      </c>
      <c r="I2509" t="str">
        <f t="shared" si="118"/>
        <v>Karlovarský</v>
      </c>
      <c r="J2509" t="str">
        <f t="shared" si="119"/>
        <v>Karlovarský</v>
      </c>
      <c r="K2509" t="str">
        <f t="shared" si="120"/>
        <v>Severozápad</v>
      </c>
    </row>
    <row r="2510" spans="1:11" x14ac:dyDescent="0.25">
      <c r="A2510">
        <v>554626</v>
      </c>
      <c r="B2510" t="s">
        <v>1301</v>
      </c>
      <c r="C2510">
        <v>4102</v>
      </c>
      <c r="D2510" t="s">
        <v>1277</v>
      </c>
      <c r="E2510" t="s">
        <v>1276</v>
      </c>
      <c r="F2510" t="s">
        <v>1277</v>
      </c>
      <c r="G2510" t="s">
        <v>1250</v>
      </c>
      <c r="H2510" t="s">
        <v>1251</v>
      </c>
      <c r="I2510" t="str">
        <f t="shared" si="118"/>
        <v>Karlovarský</v>
      </c>
      <c r="J2510" t="str">
        <f t="shared" si="119"/>
        <v>Karlovarský</v>
      </c>
      <c r="K2510" t="str">
        <f t="shared" si="120"/>
        <v>Severozápad</v>
      </c>
    </row>
    <row r="2511" spans="1:11" x14ac:dyDescent="0.25">
      <c r="A2511">
        <v>554634</v>
      </c>
      <c r="B2511" t="s">
        <v>1302</v>
      </c>
      <c r="C2511">
        <v>4102</v>
      </c>
      <c r="D2511" t="s">
        <v>1277</v>
      </c>
      <c r="E2511" t="s">
        <v>1276</v>
      </c>
      <c r="F2511" t="s">
        <v>1277</v>
      </c>
      <c r="G2511" t="s">
        <v>1250</v>
      </c>
      <c r="H2511" t="s">
        <v>1251</v>
      </c>
      <c r="I2511" t="str">
        <f t="shared" si="118"/>
        <v>Karlovarský</v>
      </c>
      <c r="J2511" t="str">
        <f t="shared" si="119"/>
        <v>Karlovarský</v>
      </c>
      <c r="K2511" t="str">
        <f t="shared" si="120"/>
        <v>Severozápad</v>
      </c>
    </row>
    <row r="2512" spans="1:11" x14ac:dyDescent="0.25">
      <c r="A2512">
        <v>554642</v>
      </c>
      <c r="B2512" t="s">
        <v>1284</v>
      </c>
      <c r="C2512">
        <v>4105</v>
      </c>
      <c r="D2512" t="s">
        <v>1284</v>
      </c>
      <c r="E2512" t="s">
        <v>1276</v>
      </c>
      <c r="F2512" t="s">
        <v>1277</v>
      </c>
      <c r="G2512" t="s">
        <v>1250</v>
      </c>
      <c r="H2512" t="s">
        <v>1251</v>
      </c>
      <c r="I2512" t="str">
        <f t="shared" si="118"/>
        <v>Karlovarský</v>
      </c>
      <c r="J2512" t="str">
        <f t="shared" si="119"/>
        <v>Karlovarský</v>
      </c>
      <c r="K2512" t="str">
        <f t="shared" si="120"/>
        <v>Severozápad</v>
      </c>
    </row>
    <row r="2513" spans="1:11" x14ac:dyDescent="0.25">
      <c r="A2513">
        <v>554651</v>
      </c>
      <c r="B2513" t="s">
        <v>1303</v>
      </c>
      <c r="C2513">
        <v>4102</v>
      </c>
      <c r="D2513" t="s">
        <v>1277</v>
      </c>
      <c r="E2513" t="s">
        <v>1276</v>
      </c>
      <c r="F2513" t="s">
        <v>1277</v>
      </c>
      <c r="G2513" t="s">
        <v>1250</v>
      </c>
      <c r="H2513" t="s">
        <v>1251</v>
      </c>
      <c r="I2513" t="str">
        <f t="shared" si="118"/>
        <v>Karlovarský</v>
      </c>
      <c r="J2513" t="str">
        <f t="shared" si="119"/>
        <v>Karlovarský</v>
      </c>
      <c r="K2513" t="str">
        <f t="shared" si="120"/>
        <v>Severozápad</v>
      </c>
    </row>
    <row r="2514" spans="1:11" x14ac:dyDescent="0.25">
      <c r="A2514">
        <v>554677</v>
      </c>
      <c r="B2514" t="s">
        <v>130</v>
      </c>
      <c r="C2514">
        <v>4105</v>
      </c>
      <c r="D2514" t="s">
        <v>1284</v>
      </c>
      <c r="E2514" t="s">
        <v>1276</v>
      </c>
      <c r="F2514" t="s">
        <v>1277</v>
      </c>
      <c r="G2514" t="s">
        <v>1250</v>
      </c>
      <c r="H2514" t="s">
        <v>1251</v>
      </c>
      <c r="I2514" t="str">
        <f t="shared" si="118"/>
        <v>Karlovarský</v>
      </c>
      <c r="J2514" t="str">
        <f t="shared" si="119"/>
        <v>Karlovarský</v>
      </c>
      <c r="K2514" t="str">
        <f t="shared" si="120"/>
        <v>Severozápad</v>
      </c>
    </row>
    <row r="2515" spans="1:11" x14ac:dyDescent="0.25">
      <c r="A2515">
        <v>554693</v>
      </c>
      <c r="B2515" t="s">
        <v>1304</v>
      </c>
      <c r="C2515">
        <v>4102</v>
      </c>
      <c r="D2515" t="s">
        <v>1277</v>
      </c>
      <c r="E2515" t="s">
        <v>1276</v>
      </c>
      <c r="F2515" t="s">
        <v>1277</v>
      </c>
      <c r="G2515" t="s">
        <v>1250</v>
      </c>
      <c r="H2515" t="s">
        <v>1251</v>
      </c>
      <c r="I2515" t="str">
        <f t="shared" si="118"/>
        <v>Karlovarský</v>
      </c>
      <c r="J2515" t="str">
        <f t="shared" si="119"/>
        <v>Karlovarský</v>
      </c>
      <c r="K2515" t="str">
        <f t="shared" si="120"/>
        <v>Severozápad</v>
      </c>
    </row>
    <row r="2516" spans="1:11" x14ac:dyDescent="0.25">
      <c r="A2516">
        <v>554707</v>
      </c>
      <c r="B2516" t="s">
        <v>1305</v>
      </c>
      <c r="C2516">
        <v>4102</v>
      </c>
      <c r="D2516" t="s">
        <v>1277</v>
      </c>
      <c r="E2516" t="s">
        <v>1276</v>
      </c>
      <c r="F2516" t="s">
        <v>1277</v>
      </c>
      <c r="G2516" t="s">
        <v>1250</v>
      </c>
      <c r="H2516" t="s">
        <v>1251</v>
      </c>
      <c r="I2516" t="str">
        <f t="shared" si="118"/>
        <v>Karlovarský</v>
      </c>
      <c r="J2516" t="str">
        <f t="shared" si="119"/>
        <v>Karlovarský</v>
      </c>
      <c r="K2516" t="str">
        <f t="shared" si="120"/>
        <v>Severozápad</v>
      </c>
    </row>
    <row r="2517" spans="1:11" x14ac:dyDescent="0.25">
      <c r="A2517">
        <v>554740</v>
      </c>
      <c r="B2517" t="s">
        <v>1306</v>
      </c>
      <c r="C2517">
        <v>4102</v>
      </c>
      <c r="D2517" t="s">
        <v>1277</v>
      </c>
      <c r="E2517" t="s">
        <v>1276</v>
      </c>
      <c r="F2517" t="s">
        <v>1277</v>
      </c>
      <c r="G2517" t="s">
        <v>1250</v>
      </c>
      <c r="H2517" t="s">
        <v>1251</v>
      </c>
      <c r="I2517" t="str">
        <f t="shared" si="118"/>
        <v>Karlovarský</v>
      </c>
      <c r="J2517" t="str">
        <f t="shared" si="119"/>
        <v>Karlovarský</v>
      </c>
      <c r="K2517" t="str">
        <f t="shared" si="120"/>
        <v>Severozápad</v>
      </c>
    </row>
    <row r="2518" spans="1:11" x14ac:dyDescent="0.25">
      <c r="A2518">
        <v>554782</v>
      </c>
      <c r="B2518" t="s">
        <v>3440</v>
      </c>
      <c r="C2518">
        <v>1000</v>
      </c>
      <c r="D2518" t="s">
        <v>3440</v>
      </c>
      <c r="E2518" t="s">
        <v>3441</v>
      </c>
      <c r="F2518" t="s">
        <v>3440</v>
      </c>
      <c r="G2518" t="s">
        <v>3442</v>
      </c>
      <c r="H2518" t="s">
        <v>3443</v>
      </c>
      <c r="I2518" t="str">
        <f t="shared" si="118"/>
        <v>Hlavní</v>
      </c>
      <c r="J2518" t="str">
        <f t="shared" si="119"/>
        <v>Hlavní</v>
      </c>
      <c r="K2518" t="str">
        <f t="shared" si="120"/>
        <v>Praha</v>
      </c>
    </row>
    <row r="2519" spans="1:11" x14ac:dyDescent="0.25">
      <c r="A2519">
        <v>554791</v>
      </c>
      <c r="B2519" t="s">
        <v>3042</v>
      </c>
      <c r="C2519">
        <v>3209</v>
      </c>
      <c r="D2519" t="s">
        <v>3042</v>
      </c>
      <c r="E2519" t="s">
        <v>3043</v>
      </c>
      <c r="F2519" t="s">
        <v>3044</v>
      </c>
      <c r="G2519" t="s">
        <v>3012</v>
      </c>
      <c r="H2519" t="s">
        <v>3013</v>
      </c>
      <c r="I2519" t="str">
        <f t="shared" si="118"/>
        <v>Plzeňský</v>
      </c>
      <c r="J2519" t="str">
        <f t="shared" si="119"/>
        <v>Plzeňský</v>
      </c>
      <c r="K2519" t="str">
        <f t="shared" si="120"/>
        <v>Jihozápad</v>
      </c>
    </row>
    <row r="2520" spans="1:11" x14ac:dyDescent="0.25">
      <c r="A2520">
        <v>554804</v>
      </c>
      <c r="B2520" t="s">
        <v>4409</v>
      </c>
      <c r="C2520">
        <v>4214</v>
      </c>
      <c r="D2520" t="s">
        <v>4409</v>
      </c>
      <c r="E2520" t="s">
        <v>4410</v>
      </c>
      <c r="F2520" t="s">
        <v>4409</v>
      </c>
      <c r="G2520" t="s">
        <v>4393</v>
      </c>
      <c r="H2520" t="s">
        <v>4394</v>
      </c>
      <c r="I2520" t="str">
        <f t="shared" si="118"/>
        <v>Ústecký</v>
      </c>
      <c r="J2520" t="str">
        <f t="shared" si="119"/>
        <v>Ústecký</v>
      </c>
      <c r="K2520" t="str">
        <f t="shared" si="120"/>
        <v>Severozápad</v>
      </c>
    </row>
    <row r="2521" spans="1:11" x14ac:dyDescent="0.25">
      <c r="A2521">
        <v>554812</v>
      </c>
      <c r="B2521" t="s">
        <v>1307</v>
      </c>
      <c r="C2521">
        <v>4102</v>
      </c>
      <c r="D2521" t="s">
        <v>1277</v>
      </c>
      <c r="E2521" t="s">
        <v>1276</v>
      </c>
      <c r="F2521" t="s">
        <v>1277</v>
      </c>
      <c r="G2521" t="s">
        <v>1250</v>
      </c>
      <c r="H2521" t="s">
        <v>1251</v>
      </c>
      <c r="I2521" t="str">
        <f t="shared" si="118"/>
        <v>Karlovarský</v>
      </c>
      <c r="J2521" t="str">
        <f t="shared" si="119"/>
        <v>Karlovarský</v>
      </c>
      <c r="K2521" t="str">
        <f t="shared" si="120"/>
        <v>Severozápad</v>
      </c>
    </row>
    <row r="2522" spans="1:11" x14ac:dyDescent="0.25">
      <c r="A2522">
        <v>554821</v>
      </c>
      <c r="B2522" t="s">
        <v>2003</v>
      </c>
      <c r="C2522">
        <v>8119</v>
      </c>
      <c r="D2522" t="s">
        <v>2003</v>
      </c>
      <c r="E2522" t="s">
        <v>2004</v>
      </c>
      <c r="F2522" t="s">
        <v>2005</v>
      </c>
      <c r="G2522" t="s">
        <v>1998</v>
      </c>
      <c r="H2522" t="s">
        <v>1999</v>
      </c>
      <c r="I2522" t="str">
        <f t="shared" si="118"/>
        <v>Moravskoslezský</v>
      </c>
      <c r="J2522" t="str">
        <f t="shared" si="119"/>
        <v>Moravskoslezský</v>
      </c>
      <c r="K2522" t="str">
        <f t="shared" si="120"/>
        <v>Moravskoslezsko</v>
      </c>
    </row>
    <row r="2523" spans="1:11" x14ac:dyDescent="0.25">
      <c r="A2523">
        <v>554847</v>
      </c>
      <c r="B2523" t="s">
        <v>2672</v>
      </c>
      <c r="C2523">
        <v>5304</v>
      </c>
      <c r="D2523" t="s">
        <v>2631</v>
      </c>
      <c r="E2523" t="s">
        <v>2632</v>
      </c>
      <c r="F2523" t="s">
        <v>2631</v>
      </c>
      <c r="G2523" t="s">
        <v>2633</v>
      </c>
      <c r="H2523" t="s">
        <v>2634</v>
      </c>
      <c r="I2523" t="str">
        <f t="shared" si="118"/>
        <v>Pardubický</v>
      </c>
      <c r="J2523" t="str">
        <f t="shared" si="119"/>
        <v>Pardubický</v>
      </c>
      <c r="K2523" t="str">
        <f t="shared" si="120"/>
        <v>Severovýchod</v>
      </c>
    </row>
    <row r="2524" spans="1:11" x14ac:dyDescent="0.25">
      <c r="A2524">
        <v>554855</v>
      </c>
      <c r="B2524" t="s">
        <v>1207</v>
      </c>
      <c r="C2524">
        <v>4105</v>
      </c>
      <c r="D2524" t="s">
        <v>1284</v>
      </c>
      <c r="E2524" t="s">
        <v>1276</v>
      </c>
      <c r="F2524" t="s">
        <v>1277</v>
      </c>
      <c r="G2524" t="s">
        <v>1250</v>
      </c>
      <c r="H2524" t="s">
        <v>1251</v>
      </c>
      <c r="I2524" t="str">
        <f t="shared" si="118"/>
        <v>Karlovarský</v>
      </c>
      <c r="J2524" t="str">
        <f t="shared" si="119"/>
        <v>Karlovarský</v>
      </c>
      <c r="K2524" t="str">
        <f t="shared" si="120"/>
        <v>Severozápad</v>
      </c>
    </row>
    <row r="2525" spans="1:11" x14ac:dyDescent="0.25">
      <c r="A2525">
        <v>554863</v>
      </c>
      <c r="B2525" t="s">
        <v>1450</v>
      </c>
      <c r="C2525">
        <v>5203</v>
      </c>
      <c r="D2525" t="s">
        <v>1388</v>
      </c>
      <c r="E2525" t="s">
        <v>1386</v>
      </c>
      <c r="F2525" t="s">
        <v>1385</v>
      </c>
      <c r="G2525" t="s">
        <v>1374</v>
      </c>
      <c r="H2525" t="s">
        <v>1375</v>
      </c>
      <c r="I2525" t="str">
        <f t="shared" si="118"/>
        <v>Královéhradecký</v>
      </c>
      <c r="J2525" t="str">
        <f t="shared" si="119"/>
        <v>Královéhradecký</v>
      </c>
      <c r="K2525" t="str">
        <f t="shared" si="120"/>
        <v>Severovýchod</v>
      </c>
    </row>
    <row r="2526" spans="1:11" x14ac:dyDescent="0.25">
      <c r="A2526">
        <v>554871</v>
      </c>
      <c r="B2526" t="s">
        <v>414</v>
      </c>
      <c r="C2526">
        <v>6113</v>
      </c>
      <c r="D2526" t="s">
        <v>4694</v>
      </c>
      <c r="E2526" t="s">
        <v>4693</v>
      </c>
      <c r="F2526" t="s">
        <v>4694</v>
      </c>
      <c r="G2526" t="s">
        <v>4687</v>
      </c>
      <c r="H2526" t="s">
        <v>4688</v>
      </c>
      <c r="I2526" t="str">
        <f t="shared" si="118"/>
        <v>Kraj</v>
      </c>
      <c r="J2526" t="str">
        <f t="shared" si="119"/>
        <v>Vysočina</v>
      </c>
      <c r="K2526" t="str">
        <f t="shared" si="120"/>
        <v>Jihovýchod</v>
      </c>
    </row>
    <row r="2527" spans="1:11" x14ac:dyDescent="0.25">
      <c r="A2527">
        <v>554880</v>
      </c>
      <c r="B2527" t="s">
        <v>1308</v>
      </c>
      <c r="C2527">
        <v>4105</v>
      </c>
      <c r="D2527" t="s">
        <v>1284</v>
      </c>
      <c r="E2527" t="s">
        <v>1276</v>
      </c>
      <c r="F2527" t="s">
        <v>1277</v>
      </c>
      <c r="G2527" t="s">
        <v>1250</v>
      </c>
      <c r="H2527" t="s">
        <v>1251</v>
      </c>
      <c r="I2527" t="str">
        <f t="shared" si="118"/>
        <v>Karlovarský</v>
      </c>
      <c r="J2527" t="str">
        <f t="shared" si="119"/>
        <v>Karlovarský</v>
      </c>
      <c r="K2527" t="str">
        <f t="shared" si="120"/>
        <v>Severozápad</v>
      </c>
    </row>
    <row r="2528" spans="1:11" x14ac:dyDescent="0.25">
      <c r="A2528">
        <v>554898</v>
      </c>
      <c r="B2528" t="s">
        <v>674</v>
      </c>
      <c r="C2528">
        <v>6219</v>
      </c>
      <c r="D2528" t="s">
        <v>652</v>
      </c>
      <c r="E2528" t="s">
        <v>653</v>
      </c>
      <c r="F2528" t="s">
        <v>652</v>
      </c>
      <c r="G2528" t="s">
        <v>625</v>
      </c>
      <c r="H2528" t="s">
        <v>626</v>
      </c>
      <c r="I2528" t="str">
        <f t="shared" si="118"/>
        <v>Jihomoravský</v>
      </c>
      <c r="J2528" t="str">
        <f t="shared" si="119"/>
        <v>Jihomoravský</v>
      </c>
      <c r="K2528" t="str">
        <f t="shared" si="120"/>
        <v>Jihovýchod</v>
      </c>
    </row>
    <row r="2529" spans="1:11" x14ac:dyDescent="0.25">
      <c r="A2529">
        <v>554901</v>
      </c>
      <c r="B2529" t="s">
        <v>2512</v>
      </c>
      <c r="C2529">
        <v>7107</v>
      </c>
      <c r="D2529" t="s">
        <v>2280</v>
      </c>
      <c r="E2529" t="s">
        <v>2281</v>
      </c>
      <c r="F2529" t="s">
        <v>2280</v>
      </c>
      <c r="G2529" t="s">
        <v>2277</v>
      </c>
      <c r="H2529" t="s">
        <v>2278</v>
      </c>
      <c r="I2529" t="str">
        <f t="shared" si="118"/>
        <v>Olomoucký</v>
      </c>
      <c r="J2529" t="str">
        <f t="shared" si="119"/>
        <v>Olomoucký</v>
      </c>
      <c r="K2529" t="str">
        <f t="shared" si="120"/>
        <v>Střední Morava</v>
      </c>
    </row>
    <row r="2530" spans="1:11" x14ac:dyDescent="0.25">
      <c r="A2530">
        <v>554910</v>
      </c>
      <c r="B2530" t="s">
        <v>2123</v>
      </c>
      <c r="C2530">
        <v>8116</v>
      </c>
      <c r="D2530" t="s">
        <v>2120</v>
      </c>
      <c r="E2530" t="s">
        <v>1997</v>
      </c>
      <c r="F2530" t="s">
        <v>1996</v>
      </c>
      <c r="G2530" t="s">
        <v>1998</v>
      </c>
      <c r="H2530" t="s">
        <v>1999</v>
      </c>
      <c r="I2530" t="str">
        <f t="shared" si="118"/>
        <v>Moravskoslezský</v>
      </c>
      <c r="J2530" t="str">
        <f t="shared" si="119"/>
        <v>Moravskoslezský</v>
      </c>
      <c r="K2530" t="str">
        <f t="shared" si="120"/>
        <v>Moravskoslezsko</v>
      </c>
    </row>
    <row r="2531" spans="1:11" x14ac:dyDescent="0.25">
      <c r="A2531">
        <v>554928</v>
      </c>
      <c r="B2531" t="s">
        <v>2124</v>
      </c>
      <c r="C2531">
        <v>8121</v>
      </c>
      <c r="D2531" t="s">
        <v>2016</v>
      </c>
      <c r="E2531" t="s">
        <v>2017</v>
      </c>
      <c r="F2531" t="s">
        <v>2018</v>
      </c>
      <c r="G2531" t="s">
        <v>1998</v>
      </c>
      <c r="H2531" t="s">
        <v>1999</v>
      </c>
      <c r="I2531" t="str">
        <f t="shared" si="118"/>
        <v>Moravskoslezský</v>
      </c>
      <c r="J2531" t="str">
        <f t="shared" si="119"/>
        <v>Moravskoslezský</v>
      </c>
      <c r="K2531" t="str">
        <f t="shared" si="120"/>
        <v>Moravskoslezsko</v>
      </c>
    </row>
    <row r="2532" spans="1:11" x14ac:dyDescent="0.25">
      <c r="A2532">
        <v>554936</v>
      </c>
      <c r="B2532" t="s">
        <v>1105</v>
      </c>
      <c r="C2532">
        <v>8101</v>
      </c>
      <c r="D2532" t="s">
        <v>2066</v>
      </c>
      <c r="E2532" t="s">
        <v>1997</v>
      </c>
      <c r="F2532" t="s">
        <v>1996</v>
      </c>
      <c r="G2532" t="s">
        <v>1998</v>
      </c>
      <c r="H2532" t="s">
        <v>1999</v>
      </c>
      <c r="I2532" t="str">
        <f t="shared" si="118"/>
        <v>Moravskoslezský</v>
      </c>
      <c r="J2532" t="str">
        <f t="shared" si="119"/>
        <v>Moravskoslezský</v>
      </c>
      <c r="K2532" t="str">
        <f t="shared" si="120"/>
        <v>Moravskoslezsko</v>
      </c>
    </row>
    <row r="2533" spans="1:11" x14ac:dyDescent="0.25">
      <c r="A2533">
        <v>554944</v>
      </c>
      <c r="B2533" t="s">
        <v>2513</v>
      </c>
      <c r="C2533">
        <v>7107</v>
      </c>
      <c r="D2533" t="s">
        <v>2280</v>
      </c>
      <c r="E2533" t="s">
        <v>2281</v>
      </c>
      <c r="F2533" t="s">
        <v>2280</v>
      </c>
      <c r="G2533" t="s">
        <v>2277</v>
      </c>
      <c r="H2533" t="s">
        <v>2278</v>
      </c>
      <c r="I2533" t="str">
        <f t="shared" si="118"/>
        <v>Olomoucký</v>
      </c>
      <c r="J2533" t="str">
        <f t="shared" si="119"/>
        <v>Olomoucký</v>
      </c>
      <c r="K2533" t="str">
        <f t="shared" si="120"/>
        <v>Střední Morava</v>
      </c>
    </row>
    <row r="2534" spans="1:11" x14ac:dyDescent="0.25">
      <c r="A2534">
        <v>554952</v>
      </c>
      <c r="B2534" t="s">
        <v>2673</v>
      </c>
      <c r="C2534">
        <v>5302</v>
      </c>
      <c r="D2534" t="s">
        <v>2528</v>
      </c>
      <c r="E2534" t="s">
        <v>2632</v>
      </c>
      <c r="F2534" t="s">
        <v>2631</v>
      </c>
      <c r="G2534" t="s">
        <v>2633</v>
      </c>
      <c r="H2534" t="s">
        <v>2634</v>
      </c>
      <c r="I2534" t="str">
        <f t="shared" si="118"/>
        <v>Pardubický</v>
      </c>
      <c r="J2534" t="str">
        <f t="shared" si="119"/>
        <v>Pardubický</v>
      </c>
      <c r="K2534" t="str">
        <f t="shared" si="120"/>
        <v>Severovýchod</v>
      </c>
    </row>
    <row r="2535" spans="1:11" x14ac:dyDescent="0.25">
      <c r="A2535">
        <v>554961</v>
      </c>
      <c r="B2535" t="s">
        <v>1248</v>
      </c>
      <c r="C2535">
        <v>4103</v>
      </c>
      <c r="D2535" t="s">
        <v>1248</v>
      </c>
      <c r="E2535" t="s">
        <v>1249</v>
      </c>
      <c r="F2535" t="s">
        <v>1248</v>
      </c>
      <c r="G2535" t="s">
        <v>1250</v>
      </c>
      <c r="H2535" t="s">
        <v>1251</v>
      </c>
      <c r="I2535" t="str">
        <f t="shared" si="118"/>
        <v>Karlovarský</v>
      </c>
      <c r="J2535" t="str">
        <f t="shared" si="119"/>
        <v>Karlovarský</v>
      </c>
      <c r="K2535" t="str">
        <f t="shared" si="120"/>
        <v>Severozápad</v>
      </c>
    </row>
    <row r="2536" spans="1:11" x14ac:dyDescent="0.25">
      <c r="A2536">
        <v>554979</v>
      </c>
      <c r="B2536" t="s">
        <v>1309</v>
      </c>
      <c r="C2536">
        <v>4106</v>
      </c>
      <c r="D2536" t="s">
        <v>1253</v>
      </c>
      <c r="E2536" t="s">
        <v>1249</v>
      </c>
      <c r="F2536" t="s">
        <v>1248</v>
      </c>
      <c r="G2536" t="s">
        <v>1250</v>
      </c>
      <c r="H2536" t="s">
        <v>1251</v>
      </c>
      <c r="I2536" t="str">
        <f t="shared" si="118"/>
        <v>Karlovarský</v>
      </c>
      <c r="J2536" t="str">
        <f t="shared" si="119"/>
        <v>Karlovarský</v>
      </c>
      <c r="K2536" t="str">
        <f t="shared" si="120"/>
        <v>Severozápad</v>
      </c>
    </row>
    <row r="2537" spans="1:11" x14ac:dyDescent="0.25">
      <c r="A2537">
        <v>554995</v>
      </c>
      <c r="B2537" t="s">
        <v>1310</v>
      </c>
      <c r="C2537">
        <v>4103</v>
      </c>
      <c r="D2537" t="s">
        <v>1248</v>
      </c>
      <c r="E2537" t="s">
        <v>1249</v>
      </c>
      <c r="F2537" t="s">
        <v>1248</v>
      </c>
      <c r="G2537" t="s">
        <v>1250</v>
      </c>
      <c r="H2537" t="s">
        <v>1251</v>
      </c>
      <c r="I2537" t="str">
        <f t="shared" si="118"/>
        <v>Karlovarský</v>
      </c>
      <c r="J2537" t="str">
        <f t="shared" si="119"/>
        <v>Karlovarský</v>
      </c>
      <c r="K2537" t="str">
        <f t="shared" si="120"/>
        <v>Severozápad</v>
      </c>
    </row>
    <row r="2538" spans="1:11" x14ac:dyDescent="0.25">
      <c r="A2538">
        <v>555029</v>
      </c>
      <c r="B2538" t="s">
        <v>1311</v>
      </c>
      <c r="C2538">
        <v>4103</v>
      </c>
      <c r="D2538" t="s">
        <v>1248</v>
      </c>
      <c r="E2538" t="s">
        <v>1249</v>
      </c>
      <c r="F2538" t="s">
        <v>1248</v>
      </c>
      <c r="G2538" t="s">
        <v>1250</v>
      </c>
      <c r="H2538" t="s">
        <v>1251</v>
      </c>
      <c r="I2538" t="str">
        <f t="shared" si="118"/>
        <v>Karlovarský</v>
      </c>
      <c r="J2538" t="str">
        <f t="shared" si="119"/>
        <v>Karlovarský</v>
      </c>
      <c r="K2538" t="str">
        <f t="shared" si="120"/>
        <v>Severozápad</v>
      </c>
    </row>
    <row r="2539" spans="1:11" x14ac:dyDescent="0.25">
      <c r="A2539">
        <v>555045</v>
      </c>
      <c r="B2539" t="s">
        <v>1312</v>
      </c>
      <c r="C2539">
        <v>4103</v>
      </c>
      <c r="D2539" t="s">
        <v>1248</v>
      </c>
      <c r="E2539" t="s">
        <v>1249</v>
      </c>
      <c r="F2539" t="s">
        <v>1248</v>
      </c>
      <c r="G2539" t="s">
        <v>1250</v>
      </c>
      <c r="H2539" t="s">
        <v>1251</v>
      </c>
      <c r="I2539" t="str">
        <f t="shared" si="118"/>
        <v>Karlovarský</v>
      </c>
      <c r="J2539" t="str">
        <f t="shared" si="119"/>
        <v>Karlovarský</v>
      </c>
      <c r="K2539" t="str">
        <f t="shared" si="120"/>
        <v>Severozápad</v>
      </c>
    </row>
    <row r="2540" spans="1:11" x14ac:dyDescent="0.25">
      <c r="A2540">
        <v>555088</v>
      </c>
      <c r="B2540" t="s">
        <v>2107</v>
      </c>
      <c r="C2540">
        <v>8108</v>
      </c>
      <c r="D2540" t="s">
        <v>2107</v>
      </c>
      <c r="E2540" t="s">
        <v>2108</v>
      </c>
      <c r="F2540" t="s">
        <v>2109</v>
      </c>
      <c r="G2540" t="s">
        <v>1998</v>
      </c>
      <c r="H2540" t="s">
        <v>1999</v>
      </c>
      <c r="I2540" t="str">
        <f t="shared" si="118"/>
        <v>Moravskoslezský</v>
      </c>
      <c r="J2540" t="str">
        <f t="shared" si="119"/>
        <v>Moravskoslezský</v>
      </c>
      <c r="K2540" t="str">
        <f t="shared" si="120"/>
        <v>Moravskoslezsko</v>
      </c>
    </row>
    <row r="2541" spans="1:11" x14ac:dyDescent="0.25">
      <c r="A2541">
        <v>555134</v>
      </c>
      <c r="B2541" t="s">
        <v>2648</v>
      </c>
      <c r="C2541">
        <v>5309</v>
      </c>
      <c r="D2541" t="s">
        <v>2648</v>
      </c>
      <c r="E2541" t="s">
        <v>2647</v>
      </c>
      <c r="F2541" t="s">
        <v>2648</v>
      </c>
      <c r="G2541" t="s">
        <v>2633</v>
      </c>
      <c r="H2541" t="s">
        <v>2634</v>
      </c>
      <c r="I2541" t="str">
        <f t="shared" si="118"/>
        <v>Pardubický</v>
      </c>
      <c r="J2541" t="str">
        <f t="shared" si="119"/>
        <v>Pardubický</v>
      </c>
      <c r="K2541" t="str">
        <f t="shared" si="120"/>
        <v>Severovýchod</v>
      </c>
    </row>
    <row r="2542" spans="1:11" x14ac:dyDescent="0.25">
      <c r="A2542">
        <v>555169</v>
      </c>
      <c r="B2542" t="s">
        <v>1313</v>
      </c>
      <c r="C2542">
        <v>4106</v>
      </c>
      <c r="D2542" t="s">
        <v>1253</v>
      </c>
      <c r="E2542" t="s">
        <v>1249</v>
      </c>
      <c r="F2542" t="s">
        <v>1248</v>
      </c>
      <c r="G2542" t="s">
        <v>1250</v>
      </c>
      <c r="H2542" t="s">
        <v>1251</v>
      </c>
      <c r="I2542" t="str">
        <f t="shared" si="118"/>
        <v>Karlovarský</v>
      </c>
      <c r="J2542" t="str">
        <f t="shared" si="119"/>
        <v>Karlovarský</v>
      </c>
      <c r="K2542" t="str">
        <f t="shared" si="120"/>
        <v>Severozápad</v>
      </c>
    </row>
    <row r="2543" spans="1:11" x14ac:dyDescent="0.25">
      <c r="A2543">
        <v>555177</v>
      </c>
      <c r="B2543" t="s">
        <v>1314</v>
      </c>
      <c r="C2543">
        <v>4103</v>
      </c>
      <c r="D2543" t="s">
        <v>1248</v>
      </c>
      <c r="E2543" t="s">
        <v>1249</v>
      </c>
      <c r="F2543" t="s">
        <v>1248</v>
      </c>
      <c r="G2543" t="s">
        <v>1250</v>
      </c>
      <c r="H2543" t="s">
        <v>1251</v>
      </c>
      <c r="I2543" t="str">
        <f t="shared" si="118"/>
        <v>Karlovarský</v>
      </c>
      <c r="J2543" t="str">
        <f t="shared" si="119"/>
        <v>Karlovarský</v>
      </c>
      <c r="K2543" t="str">
        <f t="shared" si="120"/>
        <v>Severozápad</v>
      </c>
    </row>
    <row r="2544" spans="1:11" x14ac:dyDescent="0.25">
      <c r="A2544">
        <v>555185</v>
      </c>
      <c r="B2544" t="s">
        <v>1315</v>
      </c>
      <c r="C2544">
        <v>4106</v>
      </c>
      <c r="D2544" t="s">
        <v>1253</v>
      </c>
      <c r="E2544" t="s">
        <v>1249</v>
      </c>
      <c r="F2544" t="s">
        <v>1248</v>
      </c>
      <c r="G2544" t="s">
        <v>1250</v>
      </c>
      <c r="H2544" t="s">
        <v>1251</v>
      </c>
      <c r="I2544" t="str">
        <f t="shared" si="118"/>
        <v>Karlovarský</v>
      </c>
      <c r="J2544" t="str">
        <f t="shared" si="119"/>
        <v>Karlovarský</v>
      </c>
      <c r="K2544" t="str">
        <f t="shared" si="120"/>
        <v>Severozápad</v>
      </c>
    </row>
    <row r="2545" spans="1:11" x14ac:dyDescent="0.25">
      <c r="A2545">
        <v>555193</v>
      </c>
      <c r="B2545" t="s">
        <v>1522</v>
      </c>
      <c r="C2545">
        <v>4202</v>
      </c>
      <c r="D2545" t="s">
        <v>4396</v>
      </c>
      <c r="E2545" t="s">
        <v>4397</v>
      </c>
      <c r="F2545" t="s">
        <v>4396</v>
      </c>
      <c r="G2545" t="s">
        <v>4393</v>
      </c>
      <c r="H2545" t="s">
        <v>4394</v>
      </c>
      <c r="I2545" t="str">
        <f t="shared" si="118"/>
        <v>Ústecký</v>
      </c>
      <c r="J2545" t="str">
        <f t="shared" si="119"/>
        <v>Ústecký</v>
      </c>
      <c r="K2545" t="str">
        <f t="shared" si="120"/>
        <v>Severozápad</v>
      </c>
    </row>
    <row r="2546" spans="1:11" x14ac:dyDescent="0.25">
      <c r="A2546">
        <v>555207</v>
      </c>
      <c r="B2546" t="s">
        <v>1316</v>
      </c>
      <c r="C2546">
        <v>4103</v>
      </c>
      <c r="D2546" t="s">
        <v>1248</v>
      </c>
      <c r="E2546" t="s">
        <v>1249</v>
      </c>
      <c r="F2546" t="s">
        <v>1248</v>
      </c>
      <c r="G2546" t="s">
        <v>1250</v>
      </c>
      <c r="H2546" t="s">
        <v>1251</v>
      </c>
      <c r="I2546" t="str">
        <f t="shared" si="118"/>
        <v>Karlovarský</v>
      </c>
      <c r="J2546" t="str">
        <f t="shared" si="119"/>
        <v>Karlovarský</v>
      </c>
      <c r="K2546" t="str">
        <f t="shared" si="120"/>
        <v>Severozápad</v>
      </c>
    </row>
    <row r="2547" spans="1:11" x14ac:dyDescent="0.25">
      <c r="A2547">
        <v>555215</v>
      </c>
      <c r="B2547" t="s">
        <v>1317</v>
      </c>
      <c r="C2547">
        <v>4106</v>
      </c>
      <c r="D2547" t="s">
        <v>1253</v>
      </c>
      <c r="E2547" t="s">
        <v>1249</v>
      </c>
      <c r="F2547" t="s">
        <v>1248</v>
      </c>
      <c r="G2547" t="s">
        <v>1250</v>
      </c>
      <c r="H2547" t="s">
        <v>1251</v>
      </c>
      <c r="I2547" t="str">
        <f t="shared" si="118"/>
        <v>Karlovarský</v>
      </c>
      <c r="J2547" t="str">
        <f t="shared" si="119"/>
        <v>Karlovarský</v>
      </c>
      <c r="K2547" t="str">
        <f t="shared" si="120"/>
        <v>Severozápad</v>
      </c>
    </row>
    <row r="2548" spans="1:11" x14ac:dyDescent="0.25">
      <c r="A2548">
        <v>555223</v>
      </c>
      <c r="B2548" t="s">
        <v>4460</v>
      </c>
      <c r="C2548">
        <v>4214</v>
      </c>
      <c r="D2548" t="s">
        <v>4409</v>
      </c>
      <c r="E2548" t="s">
        <v>4410</v>
      </c>
      <c r="F2548" t="s">
        <v>4409</v>
      </c>
      <c r="G2548" t="s">
        <v>4393</v>
      </c>
      <c r="H2548" t="s">
        <v>4394</v>
      </c>
      <c r="I2548" t="str">
        <f t="shared" si="118"/>
        <v>Ústecký</v>
      </c>
      <c r="J2548" t="str">
        <f t="shared" si="119"/>
        <v>Ústecký</v>
      </c>
      <c r="K2548" t="str">
        <f t="shared" si="120"/>
        <v>Severozápad</v>
      </c>
    </row>
    <row r="2549" spans="1:11" x14ac:dyDescent="0.25">
      <c r="A2549">
        <v>555231</v>
      </c>
      <c r="B2549" t="s">
        <v>675</v>
      </c>
      <c r="C2549">
        <v>6220</v>
      </c>
      <c r="D2549" t="s">
        <v>638</v>
      </c>
      <c r="E2549" t="s">
        <v>639</v>
      </c>
      <c r="F2549" t="s">
        <v>638</v>
      </c>
      <c r="G2549" t="s">
        <v>625</v>
      </c>
      <c r="H2549" t="s">
        <v>626</v>
      </c>
      <c r="I2549" t="str">
        <f t="shared" si="118"/>
        <v>Jihomoravský</v>
      </c>
      <c r="J2549" t="str">
        <f t="shared" si="119"/>
        <v>Jihomoravský</v>
      </c>
      <c r="K2549" t="str">
        <f t="shared" si="120"/>
        <v>Jihovýchod</v>
      </c>
    </row>
    <row r="2550" spans="1:11" x14ac:dyDescent="0.25">
      <c r="A2550">
        <v>555240</v>
      </c>
      <c r="B2550" t="s">
        <v>2674</v>
      </c>
      <c r="C2550">
        <v>5301</v>
      </c>
      <c r="D2550" t="s">
        <v>2657</v>
      </c>
      <c r="E2550" t="s">
        <v>2658</v>
      </c>
      <c r="F2550" t="s">
        <v>2659</v>
      </c>
      <c r="G2550" t="s">
        <v>2633</v>
      </c>
      <c r="H2550" t="s">
        <v>2634</v>
      </c>
      <c r="I2550" t="str">
        <f t="shared" si="118"/>
        <v>Pardubický</v>
      </c>
      <c r="J2550" t="str">
        <f t="shared" si="119"/>
        <v>Pardubický</v>
      </c>
      <c r="K2550" t="str">
        <f t="shared" si="120"/>
        <v>Severovýchod</v>
      </c>
    </row>
    <row r="2551" spans="1:11" x14ac:dyDescent="0.25">
      <c r="A2551">
        <v>555258</v>
      </c>
      <c r="B2551" t="s">
        <v>1318</v>
      </c>
      <c r="C2551">
        <v>4103</v>
      </c>
      <c r="D2551" t="s">
        <v>1248</v>
      </c>
      <c r="E2551" t="s">
        <v>1249</v>
      </c>
      <c r="F2551" t="s">
        <v>1248</v>
      </c>
      <c r="G2551" t="s">
        <v>1250</v>
      </c>
      <c r="H2551" t="s">
        <v>1251</v>
      </c>
      <c r="I2551" t="str">
        <f t="shared" si="118"/>
        <v>Karlovarský</v>
      </c>
      <c r="J2551" t="str">
        <f t="shared" si="119"/>
        <v>Karlovarský</v>
      </c>
      <c r="K2551" t="str">
        <f t="shared" si="120"/>
        <v>Severozápad</v>
      </c>
    </row>
    <row r="2552" spans="1:11" x14ac:dyDescent="0.25">
      <c r="A2552">
        <v>555266</v>
      </c>
      <c r="B2552" t="s">
        <v>4809</v>
      </c>
      <c r="C2552">
        <v>6111</v>
      </c>
      <c r="D2552" t="s">
        <v>4744</v>
      </c>
      <c r="E2552" t="s">
        <v>4709</v>
      </c>
      <c r="F2552" t="s">
        <v>4708</v>
      </c>
      <c r="G2552" t="s">
        <v>4687</v>
      </c>
      <c r="H2552" t="s">
        <v>4688</v>
      </c>
      <c r="I2552" t="str">
        <f t="shared" si="118"/>
        <v>Kraj</v>
      </c>
      <c r="J2552" t="str">
        <f t="shared" si="119"/>
        <v>Vysočina</v>
      </c>
      <c r="K2552" t="str">
        <f t="shared" si="120"/>
        <v>Jihovýchod</v>
      </c>
    </row>
    <row r="2553" spans="1:11" x14ac:dyDescent="0.25">
      <c r="A2553">
        <v>555274</v>
      </c>
      <c r="B2553" t="s">
        <v>2125</v>
      </c>
      <c r="C2553">
        <v>8117</v>
      </c>
      <c r="D2553" t="s">
        <v>2006</v>
      </c>
      <c r="E2553" t="s">
        <v>2007</v>
      </c>
      <c r="F2553" t="s">
        <v>2006</v>
      </c>
      <c r="G2553" t="s">
        <v>1998</v>
      </c>
      <c r="H2553" t="s">
        <v>1999</v>
      </c>
      <c r="I2553" t="str">
        <f t="shared" si="118"/>
        <v>Moravskoslezský</v>
      </c>
      <c r="J2553" t="str">
        <f t="shared" si="119"/>
        <v>Moravskoslezský</v>
      </c>
      <c r="K2553" t="str">
        <f t="shared" si="120"/>
        <v>Moravskoslezsko</v>
      </c>
    </row>
    <row r="2554" spans="1:11" x14ac:dyDescent="0.25">
      <c r="A2554">
        <v>555282</v>
      </c>
      <c r="B2554" t="s">
        <v>676</v>
      </c>
      <c r="C2554">
        <v>6207</v>
      </c>
      <c r="D2554" t="s">
        <v>662</v>
      </c>
      <c r="E2554" t="s">
        <v>663</v>
      </c>
      <c r="F2554" t="s">
        <v>664</v>
      </c>
      <c r="G2554" t="s">
        <v>625</v>
      </c>
      <c r="H2554" t="s">
        <v>626</v>
      </c>
      <c r="I2554" t="str">
        <f t="shared" si="118"/>
        <v>Jihomoravský</v>
      </c>
      <c r="J2554" t="str">
        <f t="shared" si="119"/>
        <v>Jihomoravský</v>
      </c>
      <c r="K2554" t="str">
        <f t="shared" si="120"/>
        <v>Jihovýchod</v>
      </c>
    </row>
    <row r="2555" spans="1:11" x14ac:dyDescent="0.25">
      <c r="A2555">
        <v>555291</v>
      </c>
      <c r="B2555" t="s">
        <v>2126</v>
      </c>
      <c r="C2555">
        <v>8104</v>
      </c>
      <c r="D2555" t="s">
        <v>2127</v>
      </c>
      <c r="E2555" t="s">
        <v>2108</v>
      </c>
      <c r="F2555" t="s">
        <v>2109</v>
      </c>
      <c r="G2555" t="s">
        <v>1998</v>
      </c>
      <c r="H2555" t="s">
        <v>1999</v>
      </c>
      <c r="I2555" t="str">
        <f t="shared" si="118"/>
        <v>Moravskoslezský</v>
      </c>
      <c r="J2555" t="str">
        <f t="shared" si="119"/>
        <v>Moravskoslezský</v>
      </c>
      <c r="K2555" t="str">
        <f t="shared" si="120"/>
        <v>Moravskoslezsko</v>
      </c>
    </row>
    <row r="2556" spans="1:11" x14ac:dyDescent="0.25">
      <c r="A2556">
        <v>555304</v>
      </c>
      <c r="B2556" t="s">
        <v>1319</v>
      </c>
      <c r="C2556">
        <v>4103</v>
      </c>
      <c r="D2556" t="s">
        <v>1248</v>
      </c>
      <c r="E2556" t="s">
        <v>1249</v>
      </c>
      <c r="F2556" t="s">
        <v>1248</v>
      </c>
      <c r="G2556" t="s">
        <v>1250</v>
      </c>
      <c r="H2556" t="s">
        <v>1251</v>
      </c>
      <c r="I2556" t="str">
        <f t="shared" si="118"/>
        <v>Karlovarský</v>
      </c>
      <c r="J2556" t="str">
        <f t="shared" si="119"/>
        <v>Karlovarský</v>
      </c>
      <c r="K2556" t="str">
        <f t="shared" si="120"/>
        <v>Severozápad</v>
      </c>
    </row>
    <row r="2557" spans="1:11" x14ac:dyDescent="0.25">
      <c r="A2557">
        <v>555312</v>
      </c>
      <c r="B2557" t="s">
        <v>2128</v>
      </c>
      <c r="C2557">
        <v>8101</v>
      </c>
      <c r="D2557" t="s">
        <v>2066</v>
      </c>
      <c r="E2557" t="s">
        <v>1997</v>
      </c>
      <c r="F2557" t="s">
        <v>1996</v>
      </c>
      <c r="G2557" t="s">
        <v>1998</v>
      </c>
      <c r="H2557" t="s">
        <v>1999</v>
      </c>
      <c r="I2557" t="str">
        <f t="shared" si="118"/>
        <v>Moravskoslezský</v>
      </c>
      <c r="J2557" t="str">
        <f t="shared" si="119"/>
        <v>Moravskoslezský</v>
      </c>
      <c r="K2557" t="str">
        <f t="shared" si="120"/>
        <v>Moravskoslezsko</v>
      </c>
    </row>
    <row r="2558" spans="1:11" x14ac:dyDescent="0.25">
      <c r="A2558">
        <v>555347</v>
      </c>
      <c r="B2558" t="s">
        <v>1320</v>
      </c>
      <c r="C2558">
        <v>4103</v>
      </c>
      <c r="D2558" t="s">
        <v>1248</v>
      </c>
      <c r="E2558" t="s">
        <v>1249</v>
      </c>
      <c r="F2558" t="s">
        <v>1248</v>
      </c>
      <c r="G2558" t="s">
        <v>1250</v>
      </c>
      <c r="H2558" t="s">
        <v>1251</v>
      </c>
      <c r="I2558" t="str">
        <f t="shared" si="118"/>
        <v>Karlovarský</v>
      </c>
      <c r="J2558" t="str">
        <f t="shared" si="119"/>
        <v>Karlovarský</v>
      </c>
      <c r="K2558" t="str">
        <f t="shared" si="120"/>
        <v>Severozápad</v>
      </c>
    </row>
    <row r="2559" spans="1:11" x14ac:dyDescent="0.25">
      <c r="A2559">
        <v>555363</v>
      </c>
      <c r="B2559" t="s">
        <v>1321</v>
      </c>
      <c r="C2559">
        <v>4106</v>
      </c>
      <c r="D2559" t="s">
        <v>1253</v>
      </c>
      <c r="E2559" t="s">
        <v>1249</v>
      </c>
      <c r="F2559" t="s">
        <v>1248</v>
      </c>
      <c r="G2559" t="s">
        <v>1250</v>
      </c>
      <c r="H2559" t="s">
        <v>1251</v>
      </c>
      <c r="I2559" t="str">
        <f t="shared" si="118"/>
        <v>Karlovarský</v>
      </c>
      <c r="J2559" t="str">
        <f t="shared" si="119"/>
        <v>Karlovarský</v>
      </c>
      <c r="K2559" t="str">
        <f t="shared" si="120"/>
        <v>Severozápad</v>
      </c>
    </row>
    <row r="2560" spans="1:11" x14ac:dyDescent="0.25">
      <c r="A2560">
        <v>555380</v>
      </c>
      <c r="B2560" t="s">
        <v>1322</v>
      </c>
      <c r="C2560">
        <v>4103</v>
      </c>
      <c r="D2560" t="s">
        <v>1248</v>
      </c>
      <c r="E2560" t="s">
        <v>1249</v>
      </c>
      <c r="F2560" t="s">
        <v>1248</v>
      </c>
      <c r="G2560" t="s">
        <v>1250</v>
      </c>
      <c r="H2560" t="s">
        <v>1251</v>
      </c>
      <c r="I2560" t="str">
        <f t="shared" si="118"/>
        <v>Karlovarský</v>
      </c>
      <c r="J2560" t="str">
        <f t="shared" si="119"/>
        <v>Karlovarský</v>
      </c>
      <c r="K2560" t="str">
        <f t="shared" si="120"/>
        <v>Severozápad</v>
      </c>
    </row>
    <row r="2561" spans="1:11" x14ac:dyDescent="0.25">
      <c r="A2561">
        <v>555398</v>
      </c>
      <c r="B2561" t="s">
        <v>1323</v>
      </c>
      <c r="C2561">
        <v>4103</v>
      </c>
      <c r="D2561" t="s">
        <v>1248</v>
      </c>
      <c r="E2561" t="s">
        <v>1249</v>
      </c>
      <c r="F2561" t="s">
        <v>1248</v>
      </c>
      <c r="G2561" t="s">
        <v>1250</v>
      </c>
      <c r="H2561" t="s">
        <v>1251</v>
      </c>
      <c r="I2561" t="str">
        <f t="shared" si="118"/>
        <v>Karlovarský</v>
      </c>
      <c r="J2561" t="str">
        <f t="shared" si="119"/>
        <v>Karlovarský</v>
      </c>
      <c r="K2561" t="str">
        <f t="shared" si="120"/>
        <v>Severozápad</v>
      </c>
    </row>
    <row r="2562" spans="1:11" x14ac:dyDescent="0.25">
      <c r="A2562">
        <v>555428</v>
      </c>
      <c r="B2562" t="s">
        <v>1253</v>
      </c>
      <c r="C2562">
        <v>4106</v>
      </c>
      <c r="D2562" t="s">
        <v>1253</v>
      </c>
      <c r="E2562" t="s">
        <v>1249</v>
      </c>
      <c r="F2562" t="s">
        <v>1248</v>
      </c>
      <c r="G2562" t="s">
        <v>1250</v>
      </c>
      <c r="H2562" t="s">
        <v>1251</v>
      </c>
      <c r="I2562" t="str">
        <f t="shared" si="118"/>
        <v>Karlovarský</v>
      </c>
      <c r="J2562" t="str">
        <f t="shared" si="119"/>
        <v>Karlovarský</v>
      </c>
      <c r="K2562" t="str">
        <f t="shared" si="120"/>
        <v>Severozápad</v>
      </c>
    </row>
    <row r="2563" spans="1:11" x14ac:dyDescent="0.25">
      <c r="A2563">
        <v>555444</v>
      </c>
      <c r="B2563" t="s">
        <v>1324</v>
      </c>
      <c r="C2563">
        <v>4103</v>
      </c>
      <c r="D2563" t="s">
        <v>1248</v>
      </c>
      <c r="E2563" t="s">
        <v>1249</v>
      </c>
      <c r="F2563" t="s">
        <v>1248</v>
      </c>
      <c r="G2563" t="s">
        <v>1250</v>
      </c>
      <c r="H2563" t="s">
        <v>1251</v>
      </c>
      <c r="I2563" t="str">
        <f t="shared" si="118"/>
        <v>Karlovarský</v>
      </c>
      <c r="J2563" t="str">
        <f t="shared" si="119"/>
        <v>Karlovarský</v>
      </c>
      <c r="K2563" t="str">
        <f t="shared" si="120"/>
        <v>Severozápad</v>
      </c>
    </row>
    <row r="2564" spans="1:11" x14ac:dyDescent="0.25">
      <c r="A2564">
        <v>555452</v>
      </c>
      <c r="B2564" t="s">
        <v>1325</v>
      </c>
      <c r="C2564">
        <v>4106</v>
      </c>
      <c r="D2564" t="s">
        <v>1253</v>
      </c>
      <c r="E2564" t="s">
        <v>1249</v>
      </c>
      <c r="F2564" t="s">
        <v>1248</v>
      </c>
      <c r="G2564" t="s">
        <v>1250</v>
      </c>
      <c r="H2564" t="s">
        <v>1251</v>
      </c>
      <c r="I2564" t="str">
        <f t="shared" ref="I2564:I2627" si="121">LEFT(H2564, FIND(" ", H2564 &amp; " ") - 1)</f>
        <v>Karlovarský</v>
      </c>
      <c r="J2564" t="str">
        <f t="shared" ref="J2564:J2627" si="122">IF(LEFT(H2564,4)="Kraj", MID(H2564, FIND(" ", H2564)+1, LEN(H2564) - FIND(" ", H2564)), LEFT(H2564, FIND(" ", H2564 &amp; " ") - 1))</f>
        <v>Karlovarský</v>
      </c>
      <c r="K2564" t="str">
        <f t="shared" ref="K2564:K2627" si="123">_xlfn.XLOOKUP(H2564,$N$33:$N$46,$M$33:$M$46)</f>
        <v>Severozápad</v>
      </c>
    </row>
    <row r="2565" spans="1:11" x14ac:dyDescent="0.25">
      <c r="A2565">
        <v>555479</v>
      </c>
      <c r="B2565" t="s">
        <v>1326</v>
      </c>
      <c r="C2565">
        <v>4106</v>
      </c>
      <c r="D2565" t="s">
        <v>1253</v>
      </c>
      <c r="E2565" t="s">
        <v>1249</v>
      </c>
      <c r="F2565" t="s">
        <v>1248</v>
      </c>
      <c r="G2565" t="s">
        <v>1250</v>
      </c>
      <c r="H2565" t="s">
        <v>1251</v>
      </c>
      <c r="I2565" t="str">
        <f t="shared" si="121"/>
        <v>Karlovarský</v>
      </c>
      <c r="J2565" t="str">
        <f t="shared" si="122"/>
        <v>Karlovarský</v>
      </c>
      <c r="K2565" t="str">
        <f t="shared" si="123"/>
        <v>Severozápad</v>
      </c>
    </row>
    <row r="2566" spans="1:11" x14ac:dyDescent="0.25">
      <c r="A2566">
        <v>555525</v>
      </c>
      <c r="B2566" t="s">
        <v>1327</v>
      </c>
      <c r="C2566">
        <v>4103</v>
      </c>
      <c r="D2566" t="s">
        <v>1248</v>
      </c>
      <c r="E2566" t="s">
        <v>1249</v>
      </c>
      <c r="F2566" t="s">
        <v>1248</v>
      </c>
      <c r="G2566" t="s">
        <v>1250</v>
      </c>
      <c r="H2566" t="s">
        <v>1251</v>
      </c>
      <c r="I2566" t="str">
        <f t="shared" si="121"/>
        <v>Karlovarský</v>
      </c>
      <c r="J2566" t="str">
        <f t="shared" si="122"/>
        <v>Karlovarský</v>
      </c>
      <c r="K2566" t="str">
        <f t="shared" si="123"/>
        <v>Severozápad</v>
      </c>
    </row>
    <row r="2567" spans="1:11" x14ac:dyDescent="0.25">
      <c r="A2567">
        <v>555533</v>
      </c>
      <c r="B2567" t="s">
        <v>1328</v>
      </c>
      <c r="C2567">
        <v>4103</v>
      </c>
      <c r="D2567" t="s">
        <v>1248</v>
      </c>
      <c r="E2567" t="s">
        <v>1249</v>
      </c>
      <c r="F2567" t="s">
        <v>1248</v>
      </c>
      <c r="G2567" t="s">
        <v>1250</v>
      </c>
      <c r="H2567" t="s">
        <v>1251</v>
      </c>
      <c r="I2567" t="str">
        <f t="shared" si="121"/>
        <v>Karlovarský</v>
      </c>
      <c r="J2567" t="str">
        <f t="shared" si="122"/>
        <v>Karlovarský</v>
      </c>
      <c r="K2567" t="str">
        <f t="shared" si="123"/>
        <v>Severozápad</v>
      </c>
    </row>
    <row r="2568" spans="1:11" x14ac:dyDescent="0.25">
      <c r="A2568">
        <v>555550</v>
      </c>
      <c r="B2568" t="s">
        <v>1329</v>
      </c>
      <c r="C2568">
        <v>4103</v>
      </c>
      <c r="D2568" t="s">
        <v>1248</v>
      </c>
      <c r="E2568" t="s">
        <v>1249</v>
      </c>
      <c r="F2568" t="s">
        <v>1248</v>
      </c>
      <c r="G2568" t="s">
        <v>1250</v>
      </c>
      <c r="H2568" t="s">
        <v>1251</v>
      </c>
      <c r="I2568" t="str">
        <f t="shared" si="121"/>
        <v>Karlovarský</v>
      </c>
      <c r="J2568" t="str">
        <f t="shared" si="122"/>
        <v>Karlovarský</v>
      </c>
      <c r="K2568" t="str">
        <f t="shared" si="123"/>
        <v>Severozápad</v>
      </c>
    </row>
    <row r="2569" spans="1:11" x14ac:dyDescent="0.25">
      <c r="A2569">
        <v>555584</v>
      </c>
      <c r="B2569" t="s">
        <v>1330</v>
      </c>
      <c r="C2569">
        <v>4106</v>
      </c>
      <c r="D2569" t="s">
        <v>1253</v>
      </c>
      <c r="E2569" t="s">
        <v>1249</v>
      </c>
      <c r="F2569" t="s">
        <v>1248</v>
      </c>
      <c r="G2569" t="s">
        <v>1250</v>
      </c>
      <c r="H2569" t="s">
        <v>1251</v>
      </c>
      <c r="I2569" t="str">
        <f t="shared" si="121"/>
        <v>Karlovarský</v>
      </c>
      <c r="J2569" t="str">
        <f t="shared" si="122"/>
        <v>Karlovarský</v>
      </c>
      <c r="K2569" t="str">
        <f t="shared" si="123"/>
        <v>Severozápad</v>
      </c>
    </row>
    <row r="2570" spans="1:11" x14ac:dyDescent="0.25">
      <c r="A2570">
        <v>555592</v>
      </c>
      <c r="B2570" t="s">
        <v>1331</v>
      </c>
      <c r="C2570">
        <v>4103</v>
      </c>
      <c r="D2570" t="s">
        <v>1248</v>
      </c>
      <c r="E2570" t="s">
        <v>1249</v>
      </c>
      <c r="F2570" t="s">
        <v>1248</v>
      </c>
      <c r="G2570" t="s">
        <v>1250</v>
      </c>
      <c r="H2570" t="s">
        <v>1251</v>
      </c>
      <c r="I2570" t="str">
        <f t="shared" si="121"/>
        <v>Karlovarský</v>
      </c>
      <c r="J2570" t="str">
        <f t="shared" si="122"/>
        <v>Karlovarský</v>
      </c>
      <c r="K2570" t="str">
        <f t="shared" si="123"/>
        <v>Severozápad</v>
      </c>
    </row>
    <row r="2571" spans="1:11" x14ac:dyDescent="0.25">
      <c r="A2571">
        <v>555614</v>
      </c>
      <c r="B2571" t="s">
        <v>1332</v>
      </c>
      <c r="C2571">
        <v>4103</v>
      </c>
      <c r="D2571" t="s">
        <v>1248</v>
      </c>
      <c r="E2571" t="s">
        <v>1249</v>
      </c>
      <c r="F2571" t="s">
        <v>1248</v>
      </c>
      <c r="G2571" t="s">
        <v>1250</v>
      </c>
      <c r="H2571" t="s">
        <v>1251</v>
      </c>
      <c r="I2571" t="str">
        <f t="shared" si="121"/>
        <v>Karlovarský</v>
      </c>
      <c r="J2571" t="str">
        <f t="shared" si="122"/>
        <v>Karlovarský</v>
      </c>
      <c r="K2571" t="str">
        <f t="shared" si="123"/>
        <v>Severozápad</v>
      </c>
    </row>
    <row r="2572" spans="1:11" x14ac:dyDescent="0.25">
      <c r="A2572">
        <v>555622</v>
      </c>
      <c r="B2572" t="s">
        <v>1333</v>
      </c>
      <c r="C2572">
        <v>4103</v>
      </c>
      <c r="D2572" t="s">
        <v>1248</v>
      </c>
      <c r="E2572" t="s">
        <v>1249</v>
      </c>
      <c r="F2572" t="s">
        <v>1248</v>
      </c>
      <c r="G2572" t="s">
        <v>1250</v>
      </c>
      <c r="H2572" t="s">
        <v>1251</v>
      </c>
      <c r="I2572" t="str">
        <f t="shared" si="121"/>
        <v>Karlovarský</v>
      </c>
      <c r="J2572" t="str">
        <f t="shared" si="122"/>
        <v>Karlovarský</v>
      </c>
      <c r="K2572" t="str">
        <f t="shared" si="123"/>
        <v>Severozápad</v>
      </c>
    </row>
    <row r="2573" spans="1:11" x14ac:dyDescent="0.25">
      <c r="A2573">
        <v>555631</v>
      </c>
      <c r="B2573" t="s">
        <v>1334</v>
      </c>
      <c r="C2573">
        <v>4105</v>
      </c>
      <c r="D2573" t="s">
        <v>1284</v>
      </c>
      <c r="E2573" t="s">
        <v>1276</v>
      </c>
      <c r="F2573" t="s">
        <v>1277</v>
      </c>
      <c r="G2573" t="s">
        <v>1250</v>
      </c>
      <c r="H2573" t="s">
        <v>1251</v>
      </c>
      <c r="I2573" t="str">
        <f t="shared" si="121"/>
        <v>Karlovarský</v>
      </c>
      <c r="J2573" t="str">
        <f t="shared" si="122"/>
        <v>Karlovarský</v>
      </c>
      <c r="K2573" t="str">
        <f t="shared" si="123"/>
        <v>Severozápad</v>
      </c>
    </row>
    <row r="2574" spans="1:11" x14ac:dyDescent="0.25">
      <c r="A2574">
        <v>555657</v>
      </c>
      <c r="B2574" t="s">
        <v>1335</v>
      </c>
      <c r="C2574">
        <v>4103</v>
      </c>
      <c r="D2574" t="s">
        <v>1248</v>
      </c>
      <c r="E2574" t="s">
        <v>1249</v>
      </c>
      <c r="F2574" t="s">
        <v>1248</v>
      </c>
      <c r="G2574" t="s">
        <v>1250</v>
      </c>
      <c r="H2574" t="s">
        <v>1251</v>
      </c>
      <c r="I2574" t="str">
        <f t="shared" si="121"/>
        <v>Karlovarský</v>
      </c>
      <c r="J2574" t="str">
        <f t="shared" si="122"/>
        <v>Karlovarský</v>
      </c>
      <c r="K2574" t="str">
        <f t="shared" si="123"/>
        <v>Severozápad</v>
      </c>
    </row>
    <row r="2575" spans="1:11" x14ac:dyDescent="0.25">
      <c r="A2575">
        <v>555681</v>
      </c>
      <c r="B2575" t="s">
        <v>1336</v>
      </c>
      <c r="C2575">
        <v>4103</v>
      </c>
      <c r="D2575" t="s">
        <v>1248</v>
      </c>
      <c r="E2575" t="s">
        <v>1249</v>
      </c>
      <c r="F2575" t="s">
        <v>1248</v>
      </c>
      <c r="G2575" t="s">
        <v>1250</v>
      </c>
      <c r="H2575" t="s">
        <v>1251</v>
      </c>
      <c r="I2575" t="str">
        <f t="shared" si="121"/>
        <v>Karlovarský</v>
      </c>
      <c r="J2575" t="str">
        <f t="shared" si="122"/>
        <v>Karlovarský</v>
      </c>
      <c r="K2575" t="str">
        <f t="shared" si="123"/>
        <v>Severozápad</v>
      </c>
    </row>
    <row r="2576" spans="1:11" x14ac:dyDescent="0.25">
      <c r="A2576">
        <v>555690</v>
      </c>
      <c r="B2576" t="s">
        <v>1337</v>
      </c>
      <c r="C2576">
        <v>4103</v>
      </c>
      <c r="D2576" t="s">
        <v>1248</v>
      </c>
      <c r="E2576" t="s">
        <v>1249</v>
      </c>
      <c r="F2576" t="s">
        <v>1248</v>
      </c>
      <c r="G2576" t="s">
        <v>1250</v>
      </c>
      <c r="H2576" t="s">
        <v>1251</v>
      </c>
      <c r="I2576" t="str">
        <f t="shared" si="121"/>
        <v>Karlovarský</v>
      </c>
      <c r="J2576" t="str">
        <f t="shared" si="122"/>
        <v>Karlovarský</v>
      </c>
      <c r="K2576" t="str">
        <f t="shared" si="123"/>
        <v>Severozápad</v>
      </c>
    </row>
    <row r="2577" spans="1:11" x14ac:dyDescent="0.25">
      <c r="A2577">
        <v>555703</v>
      </c>
      <c r="B2577" t="s">
        <v>1338</v>
      </c>
      <c r="C2577">
        <v>4106</v>
      </c>
      <c r="D2577" t="s">
        <v>1253</v>
      </c>
      <c r="E2577" t="s">
        <v>1249</v>
      </c>
      <c r="F2577" t="s">
        <v>1248</v>
      </c>
      <c r="G2577" t="s">
        <v>1250</v>
      </c>
      <c r="H2577" t="s">
        <v>1251</v>
      </c>
      <c r="I2577" t="str">
        <f t="shared" si="121"/>
        <v>Karlovarský</v>
      </c>
      <c r="J2577" t="str">
        <f t="shared" si="122"/>
        <v>Karlovarský</v>
      </c>
      <c r="K2577" t="str">
        <f t="shared" si="123"/>
        <v>Severozápad</v>
      </c>
    </row>
    <row r="2578" spans="1:11" x14ac:dyDescent="0.25">
      <c r="A2578">
        <v>555711</v>
      </c>
      <c r="B2578" t="s">
        <v>1339</v>
      </c>
      <c r="C2578">
        <v>4103</v>
      </c>
      <c r="D2578" t="s">
        <v>1248</v>
      </c>
      <c r="E2578" t="s">
        <v>1249</v>
      </c>
      <c r="F2578" t="s">
        <v>1248</v>
      </c>
      <c r="G2578" t="s">
        <v>1250</v>
      </c>
      <c r="H2578" t="s">
        <v>1251</v>
      </c>
      <c r="I2578" t="str">
        <f t="shared" si="121"/>
        <v>Karlovarský</v>
      </c>
      <c r="J2578" t="str">
        <f t="shared" si="122"/>
        <v>Karlovarský</v>
      </c>
      <c r="K2578" t="str">
        <f t="shared" si="123"/>
        <v>Severozápad</v>
      </c>
    </row>
    <row r="2579" spans="1:11" x14ac:dyDescent="0.25">
      <c r="A2579">
        <v>555738</v>
      </c>
      <c r="B2579" t="s">
        <v>894</v>
      </c>
      <c r="C2579">
        <v>4106</v>
      </c>
      <c r="D2579" t="s">
        <v>1253</v>
      </c>
      <c r="E2579" t="s">
        <v>1249</v>
      </c>
      <c r="F2579" t="s">
        <v>1248</v>
      </c>
      <c r="G2579" t="s">
        <v>1250</v>
      </c>
      <c r="H2579" t="s">
        <v>1251</v>
      </c>
      <c r="I2579" t="str">
        <f t="shared" si="121"/>
        <v>Karlovarský</v>
      </c>
      <c r="J2579" t="str">
        <f t="shared" si="122"/>
        <v>Karlovarský</v>
      </c>
      <c r="K2579" t="str">
        <f t="shared" si="123"/>
        <v>Severozápad</v>
      </c>
    </row>
    <row r="2580" spans="1:11" x14ac:dyDescent="0.25">
      <c r="A2580">
        <v>555762</v>
      </c>
      <c r="B2580" t="s">
        <v>1340</v>
      </c>
      <c r="C2580">
        <v>4103</v>
      </c>
      <c r="D2580" t="s">
        <v>1248</v>
      </c>
      <c r="E2580" t="s">
        <v>1249</v>
      </c>
      <c r="F2580" t="s">
        <v>1248</v>
      </c>
      <c r="G2580" t="s">
        <v>1250</v>
      </c>
      <c r="H2580" t="s">
        <v>1251</v>
      </c>
      <c r="I2580" t="str">
        <f t="shared" si="121"/>
        <v>Karlovarský</v>
      </c>
      <c r="J2580" t="str">
        <f t="shared" si="122"/>
        <v>Karlovarský</v>
      </c>
      <c r="K2580" t="str">
        <f t="shared" si="123"/>
        <v>Severozápad</v>
      </c>
    </row>
    <row r="2581" spans="1:11" x14ac:dyDescent="0.25">
      <c r="A2581">
        <v>555771</v>
      </c>
      <c r="B2581" t="s">
        <v>3019</v>
      </c>
      <c r="C2581">
        <v>3205</v>
      </c>
      <c r="D2581" t="s">
        <v>3019</v>
      </c>
      <c r="E2581" t="s">
        <v>3018</v>
      </c>
      <c r="F2581" t="s">
        <v>3019</v>
      </c>
      <c r="G2581" t="s">
        <v>3012</v>
      </c>
      <c r="H2581" t="s">
        <v>3013</v>
      </c>
      <c r="I2581" t="str">
        <f t="shared" si="121"/>
        <v>Plzeňský</v>
      </c>
      <c r="J2581" t="str">
        <f t="shared" si="122"/>
        <v>Plzeňský</v>
      </c>
      <c r="K2581" t="str">
        <f t="shared" si="123"/>
        <v>Jihozápad</v>
      </c>
    </row>
    <row r="2582" spans="1:11" x14ac:dyDescent="0.25">
      <c r="A2582">
        <v>555797</v>
      </c>
      <c r="B2582" t="s">
        <v>3173</v>
      </c>
      <c r="C2582">
        <v>3205</v>
      </c>
      <c r="D2582" t="s">
        <v>3019</v>
      </c>
      <c r="E2582" t="s">
        <v>3018</v>
      </c>
      <c r="F2582" t="s">
        <v>3019</v>
      </c>
      <c r="G2582" t="s">
        <v>3012</v>
      </c>
      <c r="H2582" t="s">
        <v>3013</v>
      </c>
      <c r="I2582" t="str">
        <f t="shared" si="121"/>
        <v>Plzeňský</v>
      </c>
      <c r="J2582" t="str">
        <f t="shared" si="122"/>
        <v>Plzeňský</v>
      </c>
      <c r="K2582" t="str">
        <f t="shared" si="123"/>
        <v>Jihozápad</v>
      </c>
    </row>
    <row r="2583" spans="1:11" x14ac:dyDescent="0.25">
      <c r="A2583">
        <v>555801</v>
      </c>
      <c r="B2583" t="s">
        <v>2797</v>
      </c>
      <c r="C2583">
        <v>3205</v>
      </c>
      <c r="D2583" t="s">
        <v>3019</v>
      </c>
      <c r="E2583" t="s">
        <v>3018</v>
      </c>
      <c r="F2583" t="s">
        <v>3019</v>
      </c>
      <c r="G2583" t="s">
        <v>3012</v>
      </c>
      <c r="H2583" t="s">
        <v>3013</v>
      </c>
      <c r="I2583" t="str">
        <f t="shared" si="121"/>
        <v>Plzeňský</v>
      </c>
      <c r="J2583" t="str">
        <f t="shared" si="122"/>
        <v>Plzeňský</v>
      </c>
      <c r="K2583" t="str">
        <f t="shared" si="123"/>
        <v>Jihozápad</v>
      </c>
    </row>
    <row r="2584" spans="1:11" x14ac:dyDescent="0.25">
      <c r="A2584">
        <v>555835</v>
      </c>
      <c r="B2584" t="s">
        <v>3174</v>
      </c>
      <c r="C2584">
        <v>3205</v>
      </c>
      <c r="D2584" t="s">
        <v>3019</v>
      </c>
      <c r="E2584" t="s">
        <v>3018</v>
      </c>
      <c r="F2584" t="s">
        <v>3019</v>
      </c>
      <c r="G2584" t="s">
        <v>3012</v>
      </c>
      <c r="H2584" t="s">
        <v>3013</v>
      </c>
      <c r="I2584" t="str">
        <f t="shared" si="121"/>
        <v>Plzeňský</v>
      </c>
      <c r="J2584" t="str">
        <f t="shared" si="122"/>
        <v>Plzeňský</v>
      </c>
      <c r="K2584" t="str">
        <f t="shared" si="123"/>
        <v>Jihozápad</v>
      </c>
    </row>
    <row r="2585" spans="1:11" x14ac:dyDescent="0.25">
      <c r="A2585">
        <v>555894</v>
      </c>
      <c r="B2585" t="s">
        <v>3175</v>
      </c>
      <c r="C2585">
        <v>3214</v>
      </c>
      <c r="D2585" t="s">
        <v>2377</v>
      </c>
      <c r="E2585" t="s">
        <v>3018</v>
      </c>
      <c r="F2585" t="s">
        <v>3019</v>
      </c>
      <c r="G2585" t="s">
        <v>3012</v>
      </c>
      <c r="H2585" t="s">
        <v>3013</v>
      </c>
      <c r="I2585" t="str">
        <f t="shared" si="121"/>
        <v>Plzeňský</v>
      </c>
      <c r="J2585" t="str">
        <f t="shared" si="122"/>
        <v>Plzeňský</v>
      </c>
      <c r="K2585" t="str">
        <f t="shared" si="123"/>
        <v>Jihozápad</v>
      </c>
    </row>
    <row r="2586" spans="1:11" x14ac:dyDescent="0.25">
      <c r="A2586">
        <v>555941</v>
      </c>
      <c r="B2586" t="s">
        <v>3176</v>
      </c>
      <c r="C2586">
        <v>3205</v>
      </c>
      <c r="D2586" t="s">
        <v>3019</v>
      </c>
      <c r="E2586" t="s">
        <v>3018</v>
      </c>
      <c r="F2586" t="s">
        <v>3019</v>
      </c>
      <c r="G2586" t="s">
        <v>3012</v>
      </c>
      <c r="H2586" t="s">
        <v>3013</v>
      </c>
      <c r="I2586" t="str">
        <f t="shared" si="121"/>
        <v>Plzeňský</v>
      </c>
      <c r="J2586" t="str">
        <f t="shared" si="122"/>
        <v>Plzeňský</v>
      </c>
      <c r="K2586" t="str">
        <f t="shared" si="123"/>
        <v>Jihozápad</v>
      </c>
    </row>
    <row r="2587" spans="1:11" x14ac:dyDescent="0.25">
      <c r="A2587">
        <v>556041</v>
      </c>
      <c r="B2587" t="s">
        <v>3177</v>
      </c>
      <c r="C2587">
        <v>3205</v>
      </c>
      <c r="D2587" t="s">
        <v>3019</v>
      </c>
      <c r="E2587" t="s">
        <v>3018</v>
      </c>
      <c r="F2587" t="s">
        <v>3019</v>
      </c>
      <c r="G2587" t="s">
        <v>3012</v>
      </c>
      <c r="H2587" t="s">
        <v>3013</v>
      </c>
      <c r="I2587" t="str">
        <f t="shared" si="121"/>
        <v>Plzeňský</v>
      </c>
      <c r="J2587" t="str">
        <f t="shared" si="122"/>
        <v>Plzeňský</v>
      </c>
      <c r="K2587" t="str">
        <f t="shared" si="123"/>
        <v>Jihozápad</v>
      </c>
    </row>
    <row r="2588" spans="1:11" x14ac:dyDescent="0.25">
      <c r="A2588">
        <v>556068</v>
      </c>
      <c r="B2588" t="s">
        <v>3178</v>
      </c>
      <c r="C2588">
        <v>3205</v>
      </c>
      <c r="D2588" t="s">
        <v>3019</v>
      </c>
      <c r="E2588" t="s">
        <v>3018</v>
      </c>
      <c r="F2588" t="s">
        <v>3019</v>
      </c>
      <c r="G2588" t="s">
        <v>3012</v>
      </c>
      <c r="H2588" t="s">
        <v>3013</v>
      </c>
      <c r="I2588" t="str">
        <f t="shared" si="121"/>
        <v>Plzeňský</v>
      </c>
      <c r="J2588" t="str">
        <f t="shared" si="122"/>
        <v>Plzeňský</v>
      </c>
      <c r="K2588" t="str">
        <f t="shared" si="123"/>
        <v>Jihozápad</v>
      </c>
    </row>
    <row r="2589" spans="1:11" x14ac:dyDescent="0.25">
      <c r="A2589">
        <v>556076</v>
      </c>
      <c r="B2589" t="s">
        <v>3179</v>
      </c>
      <c r="C2589">
        <v>3214</v>
      </c>
      <c r="D2589" t="s">
        <v>2377</v>
      </c>
      <c r="E2589" t="s">
        <v>3018</v>
      </c>
      <c r="F2589" t="s">
        <v>3019</v>
      </c>
      <c r="G2589" t="s">
        <v>3012</v>
      </c>
      <c r="H2589" t="s">
        <v>3013</v>
      </c>
      <c r="I2589" t="str">
        <f t="shared" si="121"/>
        <v>Plzeňský</v>
      </c>
      <c r="J2589" t="str">
        <f t="shared" si="122"/>
        <v>Plzeňský</v>
      </c>
      <c r="K2589" t="str">
        <f t="shared" si="123"/>
        <v>Jihozápad</v>
      </c>
    </row>
    <row r="2590" spans="1:11" x14ac:dyDescent="0.25">
      <c r="A2590">
        <v>556084</v>
      </c>
      <c r="B2590" t="s">
        <v>3180</v>
      </c>
      <c r="C2590">
        <v>3214</v>
      </c>
      <c r="D2590" t="s">
        <v>2377</v>
      </c>
      <c r="E2590" t="s">
        <v>3018</v>
      </c>
      <c r="F2590" t="s">
        <v>3019</v>
      </c>
      <c r="G2590" t="s">
        <v>3012</v>
      </c>
      <c r="H2590" t="s">
        <v>3013</v>
      </c>
      <c r="I2590" t="str">
        <f t="shared" si="121"/>
        <v>Plzeňský</v>
      </c>
      <c r="J2590" t="str">
        <f t="shared" si="122"/>
        <v>Plzeňský</v>
      </c>
      <c r="K2590" t="str">
        <f t="shared" si="123"/>
        <v>Jihozápad</v>
      </c>
    </row>
    <row r="2591" spans="1:11" x14ac:dyDescent="0.25">
      <c r="A2591">
        <v>556106</v>
      </c>
      <c r="B2591" t="s">
        <v>1621</v>
      </c>
      <c r="C2591">
        <v>3205</v>
      </c>
      <c r="D2591" t="s">
        <v>3019</v>
      </c>
      <c r="E2591" t="s">
        <v>3018</v>
      </c>
      <c r="F2591" t="s">
        <v>3019</v>
      </c>
      <c r="G2591" t="s">
        <v>3012</v>
      </c>
      <c r="H2591" t="s">
        <v>3013</v>
      </c>
      <c r="I2591" t="str">
        <f t="shared" si="121"/>
        <v>Plzeňský</v>
      </c>
      <c r="J2591" t="str">
        <f t="shared" si="122"/>
        <v>Plzeňský</v>
      </c>
      <c r="K2591" t="str">
        <f t="shared" si="123"/>
        <v>Jihozápad</v>
      </c>
    </row>
    <row r="2592" spans="1:11" x14ac:dyDescent="0.25">
      <c r="A2592">
        <v>556181</v>
      </c>
      <c r="B2592" t="s">
        <v>108</v>
      </c>
      <c r="C2592">
        <v>3214</v>
      </c>
      <c r="D2592" t="s">
        <v>2377</v>
      </c>
      <c r="E2592" t="s">
        <v>3018</v>
      </c>
      <c r="F2592" t="s">
        <v>3019</v>
      </c>
      <c r="G2592" t="s">
        <v>3012</v>
      </c>
      <c r="H2592" t="s">
        <v>3013</v>
      </c>
      <c r="I2592" t="str">
        <f t="shared" si="121"/>
        <v>Plzeňský</v>
      </c>
      <c r="J2592" t="str">
        <f t="shared" si="122"/>
        <v>Plzeňský</v>
      </c>
      <c r="K2592" t="str">
        <f t="shared" si="123"/>
        <v>Jihozápad</v>
      </c>
    </row>
    <row r="2593" spans="1:11" x14ac:dyDescent="0.25">
      <c r="A2593">
        <v>556203</v>
      </c>
      <c r="B2593" t="s">
        <v>3181</v>
      </c>
      <c r="C2593">
        <v>3214</v>
      </c>
      <c r="D2593" t="s">
        <v>2377</v>
      </c>
      <c r="E2593" t="s">
        <v>3018</v>
      </c>
      <c r="F2593" t="s">
        <v>3019</v>
      </c>
      <c r="G2593" t="s">
        <v>3012</v>
      </c>
      <c r="H2593" t="s">
        <v>3013</v>
      </c>
      <c r="I2593" t="str">
        <f t="shared" si="121"/>
        <v>Plzeňský</v>
      </c>
      <c r="J2593" t="str">
        <f t="shared" si="122"/>
        <v>Plzeňský</v>
      </c>
      <c r="K2593" t="str">
        <f t="shared" si="123"/>
        <v>Jihozápad</v>
      </c>
    </row>
    <row r="2594" spans="1:11" x14ac:dyDescent="0.25">
      <c r="A2594">
        <v>556254</v>
      </c>
      <c r="B2594" t="s">
        <v>3089</v>
      </c>
      <c r="C2594">
        <v>3203</v>
      </c>
      <c r="D2594" t="s">
        <v>3089</v>
      </c>
      <c r="E2594" t="s">
        <v>3018</v>
      </c>
      <c r="F2594" t="s">
        <v>3019</v>
      </c>
      <c r="G2594" t="s">
        <v>3012</v>
      </c>
      <c r="H2594" t="s">
        <v>3013</v>
      </c>
      <c r="I2594" t="str">
        <f t="shared" si="121"/>
        <v>Plzeňský</v>
      </c>
      <c r="J2594" t="str">
        <f t="shared" si="122"/>
        <v>Plzeňský</v>
      </c>
      <c r="K2594" t="str">
        <f t="shared" si="123"/>
        <v>Jihozápad</v>
      </c>
    </row>
    <row r="2595" spans="1:11" x14ac:dyDescent="0.25">
      <c r="A2595">
        <v>556301</v>
      </c>
      <c r="B2595" t="s">
        <v>1141</v>
      </c>
      <c r="C2595">
        <v>3214</v>
      </c>
      <c r="D2595" t="s">
        <v>2377</v>
      </c>
      <c r="E2595" t="s">
        <v>3018</v>
      </c>
      <c r="F2595" t="s">
        <v>3019</v>
      </c>
      <c r="G2595" t="s">
        <v>3012</v>
      </c>
      <c r="H2595" t="s">
        <v>3013</v>
      </c>
      <c r="I2595" t="str">
        <f t="shared" si="121"/>
        <v>Plzeňský</v>
      </c>
      <c r="J2595" t="str">
        <f t="shared" si="122"/>
        <v>Plzeňský</v>
      </c>
      <c r="K2595" t="str">
        <f t="shared" si="123"/>
        <v>Jihozápad</v>
      </c>
    </row>
    <row r="2596" spans="1:11" x14ac:dyDescent="0.25">
      <c r="A2596">
        <v>556319</v>
      </c>
      <c r="B2596" t="s">
        <v>3182</v>
      </c>
      <c r="C2596">
        <v>3203</v>
      </c>
      <c r="D2596" t="s">
        <v>3089</v>
      </c>
      <c r="E2596" t="s">
        <v>3018</v>
      </c>
      <c r="F2596" t="s">
        <v>3019</v>
      </c>
      <c r="G2596" t="s">
        <v>3012</v>
      </c>
      <c r="H2596" t="s">
        <v>3013</v>
      </c>
      <c r="I2596" t="str">
        <f t="shared" si="121"/>
        <v>Plzeňský</v>
      </c>
      <c r="J2596" t="str">
        <f t="shared" si="122"/>
        <v>Plzeňský</v>
      </c>
      <c r="K2596" t="str">
        <f t="shared" si="123"/>
        <v>Jihozápad</v>
      </c>
    </row>
    <row r="2597" spans="1:11" x14ac:dyDescent="0.25">
      <c r="A2597">
        <v>556335</v>
      </c>
      <c r="B2597" t="s">
        <v>3183</v>
      </c>
      <c r="C2597">
        <v>3203</v>
      </c>
      <c r="D2597" t="s">
        <v>3089</v>
      </c>
      <c r="E2597" t="s">
        <v>3018</v>
      </c>
      <c r="F2597" t="s">
        <v>3019</v>
      </c>
      <c r="G2597" t="s">
        <v>3012</v>
      </c>
      <c r="H2597" t="s">
        <v>3013</v>
      </c>
      <c r="I2597" t="str">
        <f t="shared" si="121"/>
        <v>Plzeňský</v>
      </c>
      <c r="J2597" t="str">
        <f t="shared" si="122"/>
        <v>Plzeňský</v>
      </c>
      <c r="K2597" t="str">
        <f t="shared" si="123"/>
        <v>Jihozápad</v>
      </c>
    </row>
    <row r="2598" spans="1:11" x14ac:dyDescent="0.25">
      <c r="A2598">
        <v>556343</v>
      </c>
      <c r="B2598" t="s">
        <v>3184</v>
      </c>
      <c r="C2598">
        <v>3205</v>
      </c>
      <c r="D2598" t="s">
        <v>3019</v>
      </c>
      <c r="E2598" t="s">
        <v>3018</v>
      </c>
      <c r="F2598" t="s">
        <v>3019</v>
      </c>
      <c r="G2598" t="s">
        <v>3012</v>
      </c>
      <c r="H2598" t="s">
        <v>3013</v>
      </c>
      <c r="I2598" t="str">
        <f t="shared" si="121"/>
        <v>Plzeňský</v>
      </c>
      <c r="J2598" t="str">
        <f t="shared" si="122"/>
        <v>Plzeňský</v>
      </c>
      <c r="K2598" t="str">
        <f t="shared" si="123"/>
        <v>Jihozápad</v>
      </c>
    </row>
    <row r="2599" spans="1:11" x14ac:dyDescent="0.25">
      <c r="A2599">
        <v>556378</v>
      </c>
      <c r="B2599" t="s">
        <v>3185</v>
      </c>
      <c r="C2599">
        <v>3205</v>
      </c>
      <c r="D2599" t="s">
        <v>3019</v>
      </c>
      <c r="E2599" t="s">
        <v>3018</v>
      </c>
      <c r="F2599" t="s">
        <v>3019</v>
      </c>
      <c r="G2599" t="s">
        <v>3012</v>
      </c>
      <c r="H2599" t="s">
        <v>3013</v>
      </c>
      <c r="I2599" t="str">
        <f t="shared" si="121"/>
        <v>Plzeňský</v>
      </c>
      <c r="J2599" t="str">
        <f t="shared" si="122"/>
        <v>Plzeňský</v>
      </c>
      <c r="K2599" t="str">
        <f t="shared" si="123"/>
        <v>Jihozápad</v>
      </c>
    </row>
    <row r="2600" spans="1:11" x14ac:dyDescent="0.25">
      <c r="A2600">
        <v>556386</v>
      </c>
      <c r="B2600" t="s">
        <v>3186</v>
      </c>
      <c r="C2600">
        <v>3205</v>
      </c>
      <c r="D2600" t="s">
        <v>3019</v>
      </c>
      <c r="E2600" t="s">
        <v>3018</v>
      </c>
      <c r="F2600" t="s">
        <v>3019</v>
      </c>
      <c r="G2600" t="s">
        <v>3012</v>
      </c>
      <c r="H2600" t="s">
        <v>3013</v>
      </c>
      <c r="I2600" t="str">
        <f t="shared" si="121"/>
        <v>Plzeňský</v>
      </c>
      <c r="J2600" t="str">
        <f t="shared" si="122"/>
        <v>Plzeňský</v>
      </c>
      <c r="K2600" t="str">
        <f t="shared" si="123"/>
        <v>Jihozápad</v>
      </c>
    </row>
    <row r="2601" spans="1:11" x14ac:dyDescent="0.25">
      <c r="A2601">
        <v>556394</v>
      </c>
      <c r="B2601" t="s">
        <v>3187</v>
      </c>
      <c r="C2601">
        <v>3205</v>
      </c>
      <c r="D2601" t="s">
        <v>3019</v>
      </c>
      <c r="E2601" t="s">
        <v>3018</v>
      </c>
      <c r="F2601" t="s">
        <v>3019</v>
      </c>
      <c r="G2601" t="s">
        <v>3012</v>
      </c>
      <c r="H2601" t="s">
        <v>3013</v>
      </c>
      <c r="I2601" t="str">
        <f t="shared" si="121"/>
        <v>Plzeňský</v>
      </c>
      <c r="J2601" t="str">
        <f t="shared" si="122"/>
        <v>Plzeňský</v>
      </c>
      <c r="K2601" t="str">
        <f t="shared" si="123"/>
        <v>Jihozápad</v>
      </c>
    </row>
    <row r="2602" spans="1:11" x14ac:dyDescent="0.25">
      <c r="A2602">
        <v>556432</v>
      </c>
      <c r="B2602" t="s">
        <v>3188</v>
      </c>
      <c r="C2602">
        <v>3214</v>
      </c>
      <c r="D2602" t="s">
        <v>2377</v>
      </c>
      <c r="E2602" t="s">
        <v>3018</v>
      </c>
      <c r="F2602" t="s">
        <v>3019</v>
      </c>
      <c r="G2602" t="s">
        <v>3012</v>
      </c>
      <c r="H2602" t="s">
        <v>3013</v>
      </c>
      <c r="I2602" t="str">
        <f t="shared" si="121"/>
        <v>Plzeňský</v>
      </c>
      <c r="J2602" t="str">
        <f t="shared" si="122"/>
        <v>Plzeňský</v>
      </c>
      <c r="K2602" t="str">
        <f t="shared" si="123"/>
        <v>Jihozápad</v>
      </c>
    </row>
    <row r="2603" spans="1:11" x14ac:dyDescent="0.25">
      <c r="A2603">
        <v>556467</v>
      </c>
      <c r="B2603" t="s">
        <v>3189</v>
      </c>
      <c r="C2603">
        <v>3214</v>
      </c>
      <c r="D2603" t="s">
        <v>2377</v>
      </c>
      <c r="E2603" t="s">
        <v>3018</v>
      </c>
      <c r="F2603" t="s">
        <v>3019</v>
      </c>
      <c r="G2603" t="s">
        <v>3012</v>
      </c>
      <c r="H2603" t="s">
        <v>3013</v>
      </c>
      <c r="I2603" t="str">
        <f t="shared" si="121"/>
        <v>Plzeňský</v>
      </c>
      <c r="J2603" t="str">
        <f t="shared" si="122"/>
        <v>Plzeňský</v>
      </c>
      <c r="K2603" t="str">
        <f t="shared" si="123"/>
        <v>Jihozápad</v>
      </c>
    </row>
    <row r="2604" spans="1:11" x14ac:dyDescent="0.25">
      <c r="A2604">
        <v>556505</v>
      </c>
      <c r="B2604" t="s">
        <v>3190</v>
      </c>
      <c r="C2604">
        <v>3205</v>
      </c>
      <c r="D2604" t="s">
        <v>3019</v>
      </c>
      <c r="E2604" t="s">
        <v>3018</v>
      </c>
      <c r="F2604" t="s">
        <v>3019</v>
      </c>
      <c r="G2604" t="s">
        <v>3012</v>
      </c>
      <c r="H2604" t="s">
        <v>3013</v>
      </c>
      <c r="I2604" t="str">
        <f t="shared" si="121"/>
        <v>Plzeňský</v>
      </c>
      <c r="J2604" t="str">
        <f t="shared" si="122"/>
        <v>Plzeňský</v>
      </c>
      <c r="K2604" t="str">
        <f t="shared" si="123"/>
        <v>Jihozápad</v>
      </c>
    </row>
    <row r="2605" spans="1:11" x14ac:dyDescent="0.25">
      <c r="A2605">
        <v>556629</v>
      </c>
      <c r="B2605" t="s">
        <v>3191</v>
      </c>
      <c r="C2605">
        <v>3203</v>
      </c>
      <c r="D2605" t="s">
        <v>3089</v>
      </c>
      <c r="E2605" t="s">
        <v>3018</v>
      </c>
      <c r="F2605" t="s">
        <v>3019</v>
      </c>
      <c r="G2605" t="s">
        <v>3012</v>
      </c>
      <c r="H2605" t="s">
        <v>3013</v>
      </c>
      <c r="I2605" t="str">
        <f t="shared" si="121"/>
        <v>Plzeňský</v>
      </c>
      <c r="J2605" t="str">
        <f t="shared" si="122"/>
        <v>Plzeňský</v>
      </c>
      <c r="K2605" t="str">
        <f t="shared" si="123"/>
        <v>Jihozápad</v>
      </c>
    </row>
    <row r="2606" spans="1:11" x14ac:dyDescent="0.25">
      <c r="A2606">
        <v>556637</v>
      </c>
      <c r="B2606" t="s">
        <v>3192</v>
      </c>
      <c r="C2606">
        <v>3205</v>
      </c>
      <c r="D2606" t="s">
        <v>3019</v>
      </c>
      <c r="E2606" t="s">
        <v>3018</v>
      </c>
      <c r="F2606" t="s">
        <v>3019</v>
      </c>
      <c r="G2606" t="s">
        <v>3012</v>
      </c>
      <c r="H2606" t="s">
        <v>3013</v>
      </c>
      <c r="I2606" t="str">
        <f t="shared" si="121"/>
        <v>Plzeňský</v>
      </c>
      <c r="J2606" t="str">
        <f t="shared" si="122"/>
        <v>Plzeňský</v>
      </c>
      <c r="K2606" t="str">
        <f t="shared" si="123"/>
        <v>Jihozápad</v>
      </c>
    </row>
    <row r="2607" spans="1:11" x14ac:dyDescent="0.25">
      <c r="A2607">
        <v>556718</v>
      </c>
      <c r="B2607" t="s">
        <v>3193</v>
      </c>
      <c r="C2607">
        <v>3205</v>
      </c>
      <c r="D2607" t="s">
        <v>3019</v>
      </c>
      <c r="E2607" t="s">
        <v>3018</v>
      </c>
      <c r="F2607" t="s">
        <v>3019</v>
      </c>
      <c r="G2607" t="s">
        <v>3012</v>
      </c>
      <c r="H2607" t="s">
        <v>3013</v>
      </c>
      <c r="I2607" t="str">
        <f t="shared" si="121"/>
        <v>Plzeňský</v>
      </c>
      <c r="J2607" t="str">
        <f t="shared" si="122"/>
        <v>Plzeňský</v>
      </c>
      <c r="K2607" t="str">
        <f t="shared" si="123"/>
        <v>Jihozápad</v>
      </c>
    </row>
    <row r="2608" spans="1:11" x14ac:dyDescent="0.25">
      <c r="A2608">
        <v>556726</v>
      </c>
      <c r="B2608" t="s">
        <v>3194</v>
      </c>
      <c r="C2608">
        <v>3214</v>
      </c>
      <c r="D2608" t="s">
        <v>2377</v>
      </c>
      <c r="E2608" t="s">
        <v>3018</v>
      </c>
      <c r="F2608" t="s">
        <v>3019</v>
      </c>
      <c r="G2608" t="s">
        <v>3012</v>
      </c>
      <c r="H2608" t="s">
        <v>3013</v>
      </c>
      <c r="I2608" t="str">
        <f t="shared" si="121"/>
        <v>Plzeňský</v>
      </c>
      <c r="J2608" t="str">
        <f t="shared" si="122"/>
        <v>Plzeňský</v>
      </c>
      <c r="K2608" t="str">
        <f t="shared" si="123"/>
        <v>Jihozápad</v>
      </c>
    </row>
    <row r="2609" spans="1:11" x14ac:dyDescent="0.25">
      <c r="A2609">
        <v>556734</v>
      </c>
      <c r="B2609" t="s">
        <v>3195</v>
      </c>
      <c r="C2609">
        <v>3203</v>
      </c>
      <c r="D2609" t="s">
        <v>3089</v>
      </c>
      <c r="E2609" t="s">
        <v>3018</v>
      </c>
      <c r="F2609" t="s">
        <v>3019</v>
      </c>
      <c r="G2609" t="s">
        <v>3012</v>
      </c>
      <c r="H2609" t="s">
        <v>3013</v>
      </c>
      <c r="I2609" t="str">
        <f t="shared" si="121"/>
        <v>Plzeňský</v>
      </c>
      <c r="J2609" t="str">
        <f t="shared" si="122"/>
        <v>Plzeňský</v>
      </c>
      <c r="K2609" t="str">
        <f t="shared" si="123"/>
        <v>Jihozápad</v>
      </c>
    </row>
    <row r="2610" spans="1:11" x14ac:dyDescent="0.25">
      <c r="A2610">
        <v>556751</v>
      </c>
      <c r="B2610" t="s">
        <v>3196</v>
      </c>
      <c r="C2610">
        <v>3203</v>
      </c>
      <c r="D2610" t="s">
        <v>3089</v>
      </c>
      <c r="E2610" t="s">
        <v>3018</v>
      </c>
      <c r="F2610" t="s">
        <v>3019</v>
      </c>
      <c r="G2610" t="s">
        <v>3012</v>
      </c>
      <c r="H2610" t="s">
        <v>3013</v>
      </c>
      <c r="I2610" t="str">
        <f t="shared" si="121"/>
        <v>Plzeňský</v>
      </c>
      <c r="J2610" t="str">
        <f t="shared" si="122"/>
        <v>Plzeňský</v>
      </c>
      <c r="K2610" t="str">
        <f t="shared" si="123"/>
        <v>Jihozápad</v>
      </c>
    </row>
    <row r="2611" spans="1:11" x14ac:dyDescent="0.25">
      <c r="A2611">
        <v>556815</v>
      </c>
      <c r="B2611" t="s">
        <v>3197</v>
      </c>
      <c r="C2611">
        <v>3214</v>
      </c>
      <c r="D2611" t="s">
        <v>2377</v>
      </c>
      <c r="E2611" t="s">
        <v>3018</v>
      </c>
      <c r="F2611" t="s">
        <v>3019</v>
      </c>
      <c r="G2611" t="s">
        <v>3012</v>
      </c>
      <c r="H2611" t="s">
        <v>3013</v>
      </c>
      <c r="I2611" t="str">
        <f t="shared" si="121"/>
        <v>Plzeňský</v>
      </c>
      <c r="J2611" t="str">
        <f t="shared" si="122"/>
        <v>Plzeňský</v>
      </c>
      <c r="K2611" t="str">
        <f t="shared" si="123"/>
        <v>Jihozápad</v>
      </c>
    </row>
    <row r="2612" spans="1:11" x14ac:dyDescent="0.25">
      <c r="A2612">
        <v>556831</v>
      </c>
      <c r="B2612" t="s">
        <v>3198</v>
      </c>
      <c r="C2612">
        <v>3205</v>
      </c>
      <c r="D2612" t="s">
        <v>3019</v>
      </c>
      <c r="E2612" t="s">
        <v>3018</v>
      </c>
      <c r="F2612" t="s">
        <v>3019</v>
      </c>
      <c r="G2612" t="s">
        <v>3012</v>
      </c>
      <c r="H2612" t="s">
        <v>3013</v>
      </c>
      <c r="I2612" t="str">
        <f t="shared" si="121"/>
        <v>Plzeňský</v>
      </c>
      <c r="J2612" t="str">
        <f t="shared" si="122"/>
        <v>Plzeňský</v>
      </c>
      <c r="K2612" t="str">
        <f t="shared" si="123"/>
        <v>Jihozápad</v>
      </c>
    </row>
    <row r="2613" spans="1:11" x14ac:dyDescent="0.25">
      <c r="A2613">
        <v>556858</v>
      </c>
      <c r="B2613" t="s">
        <v>2129</v>
      </c>
      <c r="C2613">
        <v>8101</v>
      </c>
      <c r="D2613" t="s">
        <v>2066</v>
      </c>
      <c r="E2613" t="s">
        <v>1997</v>
      </c>
      <c r="F2613" t="s">
        <v>1996</v>
      </c>
      <c r="G2613" t="s">
        <v>1998</v>
      </c>
      <c r="H2613" t="s">
        <v>1999</v>
      </c>
      <c r="I2613" t="str">
        <f t="shared" si="121"/>
        <v>Moravskoslezský</v>
      </c>
      <c r="J2613" t="str">
        <f t="shared" si="122"/>
        <v>Moravskoslezský</v>
      </c>
      <c r="K2613" t="str">
        <f t="shared" si="123"/>
        <v>Moravskoslezsko</v>
      </c>
    </row>
    <row r="2614" spans="1:11" x14ac:dyDescent="0.25">
      <c r="A2614">
        <v>556866</v>
      </c>
      <c r="B2614" t="s">
        <v>5301</v>
      </c>
      <c r="C2614">
        <v>7212</v>
      </c>
      <c r="D2614" t="s">
        <v>5230</v>
      </c>
      <c r="E2614" t="s">
        <v>5229</v>
      </c>
      <c r="F2614" t="s">
        <v>5230</v>
      </c>
      <c r="G2614" t="s">
        <v>5225</v>
      </c>
      <c r="H2614" t="s">
        <v>5226</v>
      </c>
      <c r="I2614" t="str">
        <f t="shared" si="121"/>
        <v>Zlínský</v>
      </c>
      <c r="J2614" t="str">
        <f t="shared" si="122"/>
        <v>Zlínský</v>
      </c>
      <c r="K2614" t="str">
        <f t="shared" si="123"/>
        <v>Střední Morava</v>
      </c>
    </row>
    <row r="2615" spans="1:11" x14ac:dyDescent="0.25">
      <c r="A2615">
        <v>556874</v>
      </c>
      <c r="B2615" t="s">
        <v>5302</v>
      </c>
      <c r="C2615">
        <v>7204</v>
      </c>
      <c r="D2615" t="s">
        <v>5236</v>
      </c>
      <c r="E2615" t="s">
        <v>5224</v>
      </c>
      <c r="F2615" t="s">
        <v>5223</v>
      </c>
      <c r="G2615" t="s">
        <v>5225</v>
      </c>
      <c r="H2615" t="s">
        <v>5226</v>
      </c>
      <c r="I2615" t="str">
        <f t="shared" si="121"/>
        <v>Zlínský</v>
      </c>
      <c r="J2615" t="str">
        <f t="shared" si="122"/>
        <v>Zlínský</v>
      </c>
      <c r="K2615" t="str">
        <f t="shared" si="123"/>
        <v>Střední Morava</v>
      </c>
    </row>
    <row r="2616" spans="1:11" x14ac:dyDescent="0.25">
      <c r="A2616">
        <v>556882</v>
      </c>
      <c r="B2616" t="s">
        <v>2675</v>
      </c>
      <c r="C2616">
        <v>5304</v>
      </c>
      <c r="D2616" t="s">
        <v>2631</v>
      </c>
      <c r="E2616" t="s">
        <v>2632</v>
      </c>
      <c r="F2616" t="s">
        <v>2631</v>
      </c>
      <c r="G2616" t="s">
        <v>2633</v>
      </c>
      <c r="H2616" t="s">
        <v>2634</v>
      </c>
      <c r="I2616" t="str">
        <f t="shared" si="121"/>
        <v>Pardubický</v>
      </c>
      <c r="J2616" t="str">
        <f t="shared" si="122"/>
        <v>Pardubický</v>
      </c>
      <c r="K2616" t="str">
        <f t="shared" si="123"/>
        <v>Severovýchod</v>
      </c>
    </row>
    <row r="2617" spans="1:11" x14ac:dyDescent="0.25">
      <c r="A2617">
        <v>556912</v>
      </c>
      <c r="B2617" t="s">
        <v>3199</v>
      </c>
      <c r="C2617">
        <v>3203</v>
      </c>
      <c r="D2617" t="s">
        <v>3089</v>
      </c>
      <c r="E2617" t="s">
        <v>3018</v>
      </c>
      <c r="F2617" t="s">
        <v>3019</v>
      </c>
      <c r="G2617" t="s">
        <v>3012</v>
      </c>
      <c r="H2617" t="s">
        <v>3013</v>
      </c>
      <c r="I2617" t="str">
        <f t="shared" si="121"/>
        <v>Plzeňský</v>
      </c>
      <c r="J2617" t="str">
        <f t="shared" si="122"/>
        <v>Plzeňský</v>
      </c>
      <c r="K2617" t="str">
        <f t="shared" si="123"/>
        <v>Jihozápad</v>
      </c>
    </row>
    <row r="2618" spans="1:11" x14ac:dyDescent="0.25">
      <c r="A2618">
        <v>556921</v>
      </c>
      <c r="B2618" t="s">
        <v>3200</v>
      </c>
      <c r="C2618">
        <v>3214</v>
      </c>
      <c r="D2618" t="s">
        <v>2377</v>
      </c>
      <c r="E2618" t="s">
        <v>3018</v>
      </c>
      <c r="F2618" t="s">
        <v>3019</v>
      </c>
      <c r="G2618" t="s">
        <v>3012</v>
      </c>
      <c r="H2618" t="s">
        <v>3013</v>
      </c>
      <c r="I2618" t="str">
        <f t="shared" si="121"/>
        <v>Plzeňský</v>
      </c>
      <c r="J2618" t="str">
        <f t="shared" si="122"/>
        <v>Plzeňský</v>
      </c>
      <c r="K2618" t="str">
        <f t="shared" si="123"/>
        <v>Jihozápad</v>
      </c>
    </row>
    <row r="2619" spans="1:11" x14ac:dyDescent="0.25">
      <c r="A2619">
        <v>556947</v>
      </c>
      <c r="B2619" t="s">
        <v>1341</v>
      </c>
      <c r="C2619">
        <v>4103</v>
      </c>
      <c r="D2619" t="s">
        <v>1248</v>
      </c>
      <c r="E2619" t="s">
        <v>1249</v>
      </c>
      <c r="F2619" t="s">
        <v>1248</v>
      </c>
      <c r="G2619" t="s">
        <v>1250</v>
      </c>
      <c r="H2619" t="s">
        <v>1251</v>
      </c>
      <c r="I2619" t="str">
        <f t="shared" si="121"/>
        <v>Karlovarský</v>
      </c>
      <c r="J2619" t="str">
        <f t="shared" si="122"/>
        <v>Karlovarský</v>
      </c>
      <c r="K2619" t="str">
        <f t="shared" si="123"/>
        <v>Severozápad</v>
      </c>
    </row>
    <row r="2620" spans="1:11" x14ac:dyDescent="0.25">
      <c r="A2620">
        <v>556955</v>
      </c>
      <c r="B2620" t="s">
        <v>3201</v>
      </c>
      <c r="C2620">
        <v>3205</v>
      </c>
      <c r="D2620" t="s">
        <v>3019</v>
      </c>
      <c r="E2620" t="s">
        <v>3018</v>
      </c>
      <c r="F2620" t="s">
        <v>3019</v>
      </c>
      <c r="G2620" t="s">
        <v>3012</v>
      </c>
      <c r="H2620" t="s">
        <v>3013</v>
      </c>
      <c r="I2620" t="str">
        <f t="shared" si="121"/>
        <v>Plzeňský</v>
      </c>
      <c r="J2620" t="str">
        <f t="shared" si="122"/>
        <v>Plzeňský</v>
      </c>
      <c r="K2620" t="str">
        <f t="shared" si="123"/>
        <v>Jihozápad</v>
      </c>
    </row>
    <row r="2621" spans="1:11" x14ac:dyDescent="0.25">
      <c r="A2621">
        <v>556963</v>
      </c>
      <c r="B2621" t="s">
        <v>677</v>
      </c>
      <c r="C2621">
        <v>6201</v>
      </c>
      <c r="D2621" t="s">
        <v>630</v>
      </c>
      <c r="E2621" t="s">
        <v>629</v>
      </c>
      <c r="F2621" t="s">
        <v>630</v>
      </c>
      <c r="G2621" t="s">
        <v>625</v>
      </c>
      <c r="H2621" t="s">
        <v>626</v>
      </c>
      <c r="I2621" t="str">
        <f t="shared" si="121"/>
        <v>Jihomoravský</v>
      </c>
      <c r="J2621" t="str">
        <f t="shared" si="122"/>
        <v>Jihomoravský</v>
      </c>
      <c r="K2621" t="str">
        <f t="shared" si="123"/>
        <v>Jihovýchod</v>
      </c>
    </row>
    <row r="2622" spans="1:11" x14ac:dyDescent="0.25">
      <c r="A2622">
        <v>556971</v>
      </c>
      <c r="B2622" t="s">
        <v>2130</v>
      </c>
      <c r="C2622">
        <v>8121</v>
      </c>
      <c r="D2622" t="s">
        <v>2016</v>
      </c>
      <c r="E2622" t="s">
        <v>2017</v>
      </c>
      <c r="F2622" t="s">
        <v>2018</v>
      </c>
      <c r="G2622" t="s">
        <v>1998</v>
      </c>
      <c r="H2622" t="s">
        <v>1999</v>
      </c>
      <c r="I2622" t="str">
        <f t="shared" si="121"/>
        <v>Moravskoslezský</v>
      </c>
      <c r="J2622" t="str">
        <f t="shared" si="122"/>
        <v>Moravskoslezský</v>
      </c>
      <c r="K2622" t="str">
        <f t="shared" si="123"/>
        <v>Moravskoslezsko</v>
      </c>
    </row>
    <row r="2623" spans="1:11" x14ac:dyDescent="0.25">
      <c r="A2623">
        <v>556980</v>
      </c>
      <c r="B2623" t="s">
        <v>2371</v>
      </c>
      <c r="C2623">
        <v>7209</v>
      </c>
      <c r="D2623" t="s">
        <v>5238</v>
      </c>
      <c r="E2623" t="s">
        <v>5224</v>
      </c>
      <c r="F2623" t="s">
        <v>5223</v>
      </c>
      <c r="G2623" t="s">
        <v>5225</v>
      </c>
      <c r="H2623" t="s">
        <v>5226</v>
      </c>
      <c r="I2623" t="str">
        <f t="shared" si="121"/>
        <v>Zlínský</v>
      </c>
      <c r="J2623" t="str">
        <f t="shared" si="122"/>
        <v>Zlínský</v>
      </c>
      <c r="K2623" t="str">
        <f t="shared" si="123"/>
        <v>Střední Morava</v>
      </c>
    </row>
    <row r="2624" spans="1:11" x14ac:dyDescent="0.25">
      <c r="A2624">
        <v>556998</v>
      </c>
      <c r="B2624" t="s">
        <v>2514</v>
      </c>
      <c r="C2624">
        <v>7104</v>
      </c>
      <c r="D2624" t="s">
        <v>2339</v>
      </c>
      <c r="E2624" t="s">
        <v>2283</v>
      </c>
      <c r="F2624" t="s">
        <v>2284</v>
      </c>
      <c r="G2624" t="s">
        <v>2277</v>
      </c>
      <c r="H2624" t="s">
        <v>2278</v>
      </c>
      <c r="I2624" t="str">
        <f t="shared" si="121"/>
        <v>Olomoucký</v>
      </c>
      <c r="J2624" t="str">
        <f t="shared" si="122"/>
        <v>Olomoucký</v>
      </c>
      <c r="K2624" t="str">
        <f t="shared" si="123"/>
        <v>Střední Morava</v>
      </c>
    </row>
    <row r="2625" spans="1:11" x14ac:dyDescent="0.25">
      <c r="A2625">
        <v>557005</v>
      </c>
      <c r="B2625" t="s">
        <v>3202</v>
      </c>
      <c r="C2625">
        <v>3205</v>
      </c>
      <c r="D2625" t="s">
        <v>3019</v>
      </c>
      <c r="E2625" t="s">
        <v>3018</v>
      </c>
      <c r="F2625" t="s">
        <v>3019</v>
      </c>
      <c r="G2625" t="s">
        <v>3012</v>
      </c>
      <c r="H2625" t="s">
        <v>3013</v>
      </c>
      <c r="I2625" t="str">
        <f t="shared" si="121"/>
        <v>Plzeňský</v>
      </c>
      <c r="J2625" t="str">
        <f t="shared" si="122"/>
        <v>Plzeňský</v>
      </c>
      <c r="K2625" t="str">
        <f t="shared" si="123"/>
        <v>Jihozápad</v>
      </c>
    </row>
    <row r="2626" spans="1:11" x14ac:dyDescent="0.25">
      <c r="A2626">
        <v>557013</v>
      </c>
      <c r="B2626" t="s">
        <v>3203</v>
      </c>
      <c r="C2626">
        <v>3214</v>
      </c>
      <c r="D2626" t="s">
        <v>2377</v>
      </c>
      <c r="E2626" t="s">
        <v>3018</v>
      </c>
      <c r="F2626" t="s">
        <v>3019</v>
      </c>
      <c r="G2626" t="s">
        <v>3012</v>
      </c>
      <c r="H2626" t="s">
        <v>3013</v>
      </c>
      <c r="I2626" t="str">
        <f t="shared" si="121"/>
        <v>Plzeňský</v>
      </c>
      <c r="J2626" t="str">
        <f t="shared" si="122"/>
        <v>Plzeňský</v>
      </c>
      <c r="K2626" t="str">
        <f t="shared" si="123"/>
        <v>Jihozápad</v>
      </c>
    </row>
    <row r="2627" spans="1:11" x14ac:dyDescent="0.25">
      <c r="A2627">
        <v>557021</v>
      </c>
      <c r="B2627" t="s">
        <v>3204</v>
      </c>
      <c r="C2627">
        <v>3214</v>
      </c>
      <c r="D2627" t="s">
        <v>2377</v>
      </c>
      <c r="E2627" t="s">
        <v>3018</v>
      </c>
      <c r="F2627" t="s">
        <v>3019</v>
      </c>
      <c r="G2627" t="s">
        <v>3012</v>
      </c>
      <c r="H2627" t="s">
        <v>3013</v>
      </c>
      <c r="I2627" t="str">
        <f t="shared" si="121"/>
        <v>Plzeňský</v>
      </c>
      <c r="J2627" t="str">
        <f t="shared" si="122"/>
        <v>Plzeňský</v>
      </c>
      <c r="K2627" t="str">
        <f t="shared" si="123"/>
        <v>Jihozápad</v>
      </c>
    </row>
    <row r="2628" spans="1:11" x14ac:dyDescent="0.25">
      <c r="A2628">
        <v>557030</v>
      </c>
      <c r="B2628" t="s">
        <v>4235</v>
      </c>
      <c r="C2628">
        <v>2115</v>
      </c>
      <c r="D2628" t="s">
        <v>3506</v>
      </c>
      <c r="E2628" t="s">
        <v>3507</v>
      </c>
      <c r="F2628" t="s">
        <v>3506</v>
      </c>
      <c r="G2628" t="s">
        <v>3447</v>
      </c>
      <c r="H2628" t="s">
        <v>3448</v>
      </c>
      <c r="I2628" t="str">
        <f t="shared" ref="I2628:I2691" si="124">LEFT(H2628, FIND(" ", H2628 &amp; " ") - 1)</f>
        <v>Středočeský</v>
      </c>
      <c r="J2628" t="str">
        <f t="shared" ref="J2628:J2691" si="125">IF(LEFT(H2628,4)="Kraj", MID(H2628, FIND(" ", H2628)+1, LEN(H2628) - FIND(" ", H2628)), LEFT(H2628, FIND(" ", H2628 &amp; " ") - 1))</f>
        <v>Středočeský</v>
      </c>
      <c r="K2628" t="str">
        <f t="shared" ref="K2628:K2691" si="126">_xlfn.XLOOKUP(H2628,$N$33:$N$46,$M$33:$M$46)</f>
        <v>Střední Čechy</v>
      </c>
    </row>
    <row r="2629" spans="1:11" x14ac:dyDescent="0.25">
      <c r="A2629">
        <v>557048</v>
      </c>
      <c r="B2629" t="s">
        <v>678</v>
      </c>
      <c r="C2629">
        <v>6205</v>
      </c>
      <c r="D2629" t="s">
        <v>658</v>
      </c>
      <c r="E2629" t="s">
        <v>653</v>
      </c>
      <c r="F2629" t="s">
        <v>652</v>
      </c>
      <c r="G2629" t="s">
        <v>625</v>
      </c>
      <c r="H2629" t="s">
        <v>626</v>
      </c>
      <c r="I2629" t="str">
        <f t="shared" si="124"/>
        <v>Jihomoravský</v>
      </c>
      <c r="J2629" t="str">
        <f t="shared" si="125"/>
        <v>Jihomoravský</v>
      </c>
      <c r="K2629" t="str">
        <f t="shared" si="126"/>
        <v>Jihovýchod</v>
      </c>
    </row>
    <row r="2630" spans="1:11" x14ac:dyDescent="0.25">
      <c r="A2630">
        <v>557081</v>
      </c>
      <c r="B2630" t="s">
        <v>3205</v>
      </c>
      <c r="C2630">
        <v>3213</v>
      </c>
      <c r="D2630" t="s">
        <v>3010</v>
      </c>
      <c r="E2630" t="s">
        <v>3011</v>
      </c>
      <c r="F2630" t="s">
        <v>1835</v>
      </c>
      <c r="G2630" t="s">
        <v>3012</v>
      </c>
      <c r="H2630" t="s">
        <v>3013</v>
      </c>
      <c r="I2630" t="str">
        <f t="shared" si="124"/>
        <v>Plzeňský</v>
      </c>
      <c r="J2630" t="str">
        <f t="shared" si="125"/>
        <v>Plzeňský</v>
      </c>
      <c r="K2630" t="str">
        <f t="shared" si="126"/>
        <v>Jihozápad</v>
      </c>
    </row>
    <row r="2631" spans="1:11" x14ac:dyDescent="0.25">
      <c r="A2631">
        <v>557099</v>
      </c>
      <c r="B2631" t="s">
        <v>3206</v>
      </c>
      <c r="C2631">
        <v>3214</v>
      </c>
      <c r="D2631" t="s">
        <v>2377</v>
      </c>
      <c r="E2631" t="s">
        <v>3018</v>
      </c>
      <c r="F2631" t="s">
        <v>3019</v>
      </c>
      <c r="G2631" t="s">
        <v>3012</v>
      </c>
      <c r="H2631" t="s">
        <v>3013</v>
      </c>
      <c r="I2631" t="str">
        <f t="shared" si="124"/>
        <v>Plzeňský</v>
      </c>
      <c r="J2631" t="str">
        <f t="shared" si="125"/>
        <v>Plzeňský</v>
      </c>
      <c r="K2631" t="str">
        <f t="shared" si="126"/>
        <v>Jihozápad</v>
      </c>
    </row>
    <row r="2632" spans="1:11" x14ac:dyDescent="0.25">
      <c r="A2632">
        <v>557102</v>
      </c>
      <c r="B2632" t="s">
        <v>5303</v>
      </c>
      <c r="C2632">
        <v>7204</v>
      </c>
      <c r="D2632" t="s">
        <v>5236</v>
      </c>
      <c r="E2632" t="s">
        <v>5224</v>
      </c>
      <c r="F2632" t="s">
        <v>5223</v>
      </c>
      <c r="G2632" t="s">
        <v>5225</v>
      </c>
      <c r="H2632" t="s">
        <v>5226</v>
      </c>
      <c r="I2632" t="str">
        <f t="shared" si="124"/>
        <v>Zlínský</v>
      </c>
      <c r="J2632" t="str">
        <f t="shared" si="125"/>
        <v>Zlínský</v>
      </c>
      <c r="K2632" t="str">
        <f t="shared" si="126"/>
        <v>Střední Morava</v>
      </c>
    </row>
    <row r="2633" spans="1:11" x14ac:dyDescent="0.25">
      <c r="A2633">
        <v>557111</v>
      </c>
      <c r="B2633" t="s">
        <v>3207</v>
      </c>
      <c r="C2633">
        <v>3214</v>
      </c>
      <c r="D2633" t="s">
        <v>2377</v>
      </c>
      <c r="E2633" t="s">
        <v>3018</v>
      </c>
      <c r="F2633" t="s">
        <v>3019</v>
      </c>
      <c r="G2633" t="s">
        <v>3012</v>
      </c>
      <c r="H2633" t="s">
        <v>3013</v>
      </c>
      <c r="I2633" t="str">
        <f t="shared" si="124"/>
        <v>Plzeňský</v>
      </c>
      <c r="J2633" t="str">
        <f t="shared" si="125"/>
        <v>Plzeňský</v>
      </c>
      <c r="K2633" t="str">
        <f t="shared" si="126"/>
        <v>Jihozápad</v>
      </c>
    </row>
    <row r="2634" spans="1:11" x14ac:dyDescent="0.25">
      <c r="A2634">
        <v>557129</v>
      </c>
      <c r="B2634" t="s">
        <v>3208</v>
      </c>
      <c r="C2634">
        <v>3214</v>
      </c>
      <c r="D2634" t="s">
        <v>2377</v>
      </c>
      <c r="E2634" t="s">
        <v>3018</v>
      </c>
      <c r="F2634" t="s">
        <v>3019</v>
      </c>
      <c r="G2634" t="s">
        <v>3012</v>
      </c>
      <c r="H2634" t="s">
        <v>3013</v>
      </c>
      <c r="I2634" t="str">
        <f t="shared" si="124"/>
        <v>Plzeňský</v>
      </c>
      <c r="J2634" t="str">
        <f t="shared" si="125"/>
        <v>Plzeňský</v>
      </c>
      <c r="K2634" t="str">
        <f t="shared" si="126"/>
        <v>Jihozápad</v>
      </c>
    </row>
    <row r="2635" spans="1:11" x14ac:dyDescent="0.25">
      <c r="A2635">
        <v>557137</v>
      </c>
      <c r="B2635" t="s">
        <v>3209</v>
      </c>
      <c r="C2635">
        <v>3205</v>
      </c>
      <c r="D2635" t="s">
        <v>3019</v>
      </c>
      <c r="E2635" t="s">
        <v>3018</v>
      </c>
      <c r="F2635" t="s">
        <v>3019</v>
      </c>
      <c r="G2635" t="s">
        <v>3012</v>
      </c>
      <c r="H2635" t="s">
        <v>3013</v>
      </c>
      <c r="I2635" t="str">
        <f t="shared" si="124"/>
        <v>Plzeňský</v>
      </c>
      <c r="J2635" t="str">
        <f t="shared" si="125"/>
        <v>Plzeňský</v>
      </c>
      <c r="K2635" t="str">
        <f t="shared" si="126"/>
        <v>Jihozápad</v>
      </c>
    </row>
    <row r="2636" spans="1:11" x14ac:dyDescent="0.25">
      <c r="A2636">
        <v>557145</v>
      </c>
      <c r="B2636" t="s">
        <v>5304</v>
      </c>
      <c r="C2636">
        <v>7213</v>
      </c>
      <c r="D2636" t="s">
        <v>5223</v>
      </c>
      <c r="E2636" t="s">
        <v>5224</v>
      </c>
      <c r="F2636" t="s">
        <v>5223</v>
      </c>
      <c r="G2636" t="s">
        <v>5225</v>
      </c>
      <c r="H2636" t="s">
        <v>5226</v>
      </c>
      <c r="I2636" t="str">
        <f t="shared" si="124"/>
        <v>Zlínský</v>
      </c>
      <c r="J2636" t="str">
        <f t="shared" si="125"/>
        <v>Zlínský</v>
      </c>
      <c r="K2636" t="str">
        <f t="shared" si="126"/>
        <v>Střední Morava</v>
      </c>
    </row>
    <row r="2637" spans="1:11" x14ac:dyDescent="0.25">
      <c r="A2637">
        <v>557153</v>
      </c>
      <c r="B2637" t="s">
        <v>2377</v>
      </c>
      <c r="C2637">
        <v>3214</v>
      </c>
      <c r="D2637" t="s">
        <v>2377</v>
      </c>
      <c r="E2637" t="s">
        <v>3018</v>
      </c>
      <c r="F2637" t="s">
        <v>3019</v>
      </c>
      <c r="G2637" t="s">
        <v>3012</v>
      </c>
      <c r="H2637" t="s">
        <v>3013</v>
      </c>
      <c r="I2637" t="str">
        <f t="shared" si="124"/>
        <v>Plzeňský</v>
      </c>
      <c r="J2637" t="str">
        <f t="shared" si="125"/>
        <v>Plzeňský</v>
      </c>
      <c r="K2637" t="str">
        <f t="shared" si="126"/>
        <v>Jihozápad</v>
      </c>
    </row>
    <row r="2638" spans="1:11" x14ac:dyDescent="0.25">
      <c r="A2638">
        <v>557161</v>
      </c>
      <c r="B2638" t="s">
        <v>3210</v>
      </c>
      <c r="C2638">
        <v>3203</v>
      </c>
      <c r="D2638" t="s">
        <v>3089</v>
      </c>
      <c r="E2638" t="s">
        <v>3018</v>
      </c>
      <c r="F2638" t="s">
        <v>3019</v>
      </c>
      <c r="G2638" t="s">
        <v>3012</v>
      </c>
      <c r="H2638" t="s">
        <v>3013</v>
      </c>
      <c r="I2638" t="str">
        <f t="shared" si="124"/>
        <v>Plzeňský</v>
      </c>
      <c r="J2638" t="str">
        <f t="shared" si="125"/>
        <v>Plzeňský</v>
      </c>
      <c r="K2638" t="str">
        <f t="shared" si="126"/>
        <v>Jihozápad</v>
      </c>
    </row>
    <row r="2639" spans="1:11" x14ac:dyDescent="0.25">
      <c r="A2639">
        <v>557170</v>
      </c>
      <c r="B2639" t="s">
        <v>5305</v>
      </c>
      <c r="C2639">
        <v>7213</v>
      </c>
      <c r="D2639" t="s">
        <v>5223</v>
      </c>
      <c r="E2639" t="s">
        <v>5224</v>
      </c>
      <c r="F2639" t="s">
        <v>5223</v>
      </c>
      <c r="G2639" t="s">
        <v>5225</v>
      </c>
      <c r="H2639" t="s">
        <v>5226</v>
      </c>
      <c r="I2639" t="str">
        <f t="shared" si="124"/>
        <v>Zlínský</v>
      </c>
      <c r="J2639" t="str">
        <f t="shared" si="125"/>
        <v>Zlínský</v>
      </c>
      <c r="K2639" t="str">
        <f t="shared" si="126"/>
        <v>Střední Morava</v>
      </c>
    </row>
    <row r="2640" spans="1:11" x14ac:dyDescent="0.25">
      <c r="A2640">
        <v>557188</v>
      </c>
      <c r="B2640" t="s">
        <v>5306</v>
      </c>
      <c r="C2640">
        <v>7203</v>
      </c>
      <c r="D2640" t="s">
        <v>5235</v>
      </c>
      <c r="E2640" t="s">
        <v>5234</v>
      </c>
      <c r="F2640" t="s">
        <v>5235</v>
      </c>
      <c r="G2640" t="s">
        <v>5225</v>
      </c>
      <c r="H2640" t="s">
        <v>5226</v>
      </c>
      <c r="I2640" t="str">
        <f t="shared" si="124"/>
        <v>Zlínský</v>
      </c>
      <c r="J2640" t="str">
        <f t="shared" si="125"/>
        <v>Zlínský</v>
      </c>
      <c r="K2640" t="str">
        <f t="shared" si="126"/>
        <v>Střední Morava</v>
      </c>
    </row>
    <row r="2641" spans="1:11" x14ac:dyDescent="0.25">
      <c r="A2641">
        <v>557196</v>
      </c>
      <c r="B2641" t="s">
        <v>2515</v>
      </c>
      <c r="C2641">
        <v>7108</v>
      </c>
      <c r="D2641" t="s">
        <v>2325</v>
      </c>
      <c r="E2641" t="s">
        <v>2326</v>
      </c>
      <c r="F2641" t="s">
        <v>2325</v>
      </c>
      <c r="G2641" t="s">
        <v>2277</v>
      </c>
      <c r="H2641" t="s">
        <v>2278</v>
      </c>
      <c r="I2641" t="str">
        <f t="shared" si="124"/>
        <v>Olomoucký</v>
      </c>
      <c r="J2641" t="str">
        <f t="shared" si="125"/>
        <v>Olomoucký</v>
      </c>
      <c r="K2641" t="str">
        <f t="shared" si="126"/>
        <v>Střední Morava</v>
      </c>
    </row>
    <row r="2642" spans="1:11" x14ac:dyDescent="0.25">
      <c r="A2642">
        <v>557200</v>
      </c>
      <c r="B2642" t="s">
        <v>3211</v>
      </c>
      <c r="C2642">
        <v>3205</v>
      </c>
      <c r="D2642" t="s">
        <v>3019</v>
      </c>
      <c r="E2642" t="s">
        <v>3018</v>
      </c>
      <c r="F2642" t="s">
        <v>3019</v>
      </c>
      <c r="G2642" t="s">
        <v>3012</v>
      </c>
      <c r="H2642" t="s">
        <v>3013</v>
      </c>
      <c r="I2642" t="str">
        <f t="shared" si="124"/>
        <v>Plzeňský</v>
      </c>
      <c r="J2642" t="str">
        <f t="shared" si="125"/>
        <v>Plzeňský</v>
      </c>
      <c r="K2642" t="str">
        <f t="shared" si="126"/>
        <v>Jihozápad</v>
      </c>
    </row>
    <row r="2643" spans="1:11" x14ac:dyDescent="0.25">
      <c r="A2643">
        <v>557218</v>
      </c>
      <c r="B2643" t="s">
        <v>2516</v>
      </c>
      <c r="C2643">
        <v>7102</v>
      </c>
      <c r="D2643" t="s">
        <v>2387</v>
      </c>
      <c r="E2643" t="s">
        <v>2388</v>
      </c>
      <c r="F2643" t="s">
        <v>2387</v>
      </c>
      <c r="G2643" t="s">
        <v>2277</v>
      </c>
      <c r="H2643" t="s">
        <v>2278</v>
      </c>
      <c r="I2643" t="str">
        <f t="shared" si="124"/>
        <v>Olomoucký</v>
      </c>
      <c r="J2643" t="str">
        <f t="shared" si="125"/>
        <v>Olomoucký</v>
      </c>
      <c r="K2643" t="str">
        <f t="shared" si="126"/>
        <v>Střední Morava</v>
      </c>
    </row>
    <row r="2644" spans="1:11" x14ac:dyDescent="0.25">
      <c r="A2644">
        <v>557226</v>
      </c>
      <c r="B2644" t="s">
        <v>2131</v>
      </c>
      <c r="C2644">
        <v>8110</v>
      </c>
      <c r="D2644" t="s">
        <v>2031</v>
      </c>
      <c r="E2644" t="s">
        <v>2017</v>
      </c>
      <c r="F2644" t="s">
        <v>2018</v>
      </c>
      <c r="G2644" t="s">
        <v>1998</v>
      </c>
      <c r="H2644" t="s">
        <v>1999</v>
      </c>
      <c r="I2644" t="str">
        <f t="shared" si="124"/>
        <v>Moravskoslezský</v>
      </c>
      <c r="J2644" t="str">
        <f t="shared" si="125"/>
        <v>Moravskoslezský</v>
      </c>
      <c r="K2644" t="str">
        <f t="shared" si="126"/>
        <v>Moravskoslezsko</v>
      </c>
    </row>
    <row r="2645" spans="1:11" x14ac:dyDescent="0.25">
      <c r="A2645">
        <v>557366</v>
      </c>
      <c r="B2645" t="s">
        <v>3212</v>
      </c>
      <c r="C2645">
        <v>3214</v>
      </c>
      <c r="D2645" t="s">
        <v>2377</v>
      </c>
      <c r="E2645" t="s">
        <v>3018</v>
      </c>
      <c r="F2645" t="s">
        <v>3019</v>
      </c>
      <c r="G2645" t="s">
        <v>3012</v>
      </c>
      <c r="H2645" t="s">
        <v>3013</v>
      </c>
      <c r="I2645" t="str">
        <f t="shared" si="124"/>
        <v>Plzeňský</v>
      </c>
      <c r="J2645" t="str">
        <f t="shared" si="125"/>
        <v>Plzeňský</v>
      </c>
      <c r="K2645" t="str">
        <f t="shared" si="126"/>
        <v>Jihozápad</v>
      </c>
    </row>
    <row r="2646" spans="1:11" x14ac:dyDescent="0.25">
      <c r="A2646">
        <v>557374</v>
      </c>
      <c r="B2646" t="s">
        <v>3213</v>
      </c>
      <c r="C2646">
        <v>3203</v>
      </c>
      <c r="D2646" t="s">
        <v>3089</v>
      </c>
      <c r="E2646" t="s">
        <v>3018</v>
      </c>
      <c r="F2646" t="s">
        <v>3019</v>
      </c>
      <c r="G2646" t="s">
        <v>3012</v>
      </c>
      <c r="H2646" t="s">
        <v>3013</v>
      </c>
      <c r="I2646" t="str">
        <f t="shared" si="124"/>
        <v>Plzeňský</v>
      </c>
      <c r="J2646" t="str">
        <f t="shared" si="125"/>
        <v>Plzeňský</v>
      </c>
      <c r="K2646" t="str">
        <f t="shared" si="126"/>
        <v>Jihozápad</v>
      </c>
    </row>
    <row r="2647" spans="1:11" x14ac:dyDescent="0.25">
      <c r="A2647">
        <v>557382</v>
      </c>
      <c r="B2647" t="s">
        <v>3214</v>
      </c>
      <c r="C2647">
        <v>3203</v>
      </c>
      <c r="D2647" t="s">
        <v>3089</v>
      </c>
      <c r="E2647" t="s">
        <v>3018</v>
      </c>
      <c r="F2647" t="s">
        <v>3019</v>
      </c>
      <c r="G2647" t="s">
        <v>3012</v>
      </c>
      <c r="H2647" t="s">
        <v>3013</v>
      </c>
      <c r="I2647" t="str">
        <f t="shared" si="124"/>
        <v>Plzeňský</v>
      </c>
      <c r="J2647" t="str">
        <f t="shared" si="125"/>
        <v>Plzeňský</v>
      </c>
      <c r="K2647" t="str">
        <f t="shared" si="126"/>
        <v>Jihozápad</v>
      </c>
    </row>
    <row r="2648" spans="1:11" x14ac:dyDescent="0.25">
      <c r="A2648">
        <v>557455</v>
      </c>
      <c r="B2648" t="s">
        <v>3215</v>
      </c>
      <c r="C2648">
        <v>3205</v>
      </c>
      <c r="D2648" t="s">
        <v>3019</v>
      </c>
      <c r="E2648" t="s">
        <v>3018</v>
      </c>
      <c r="F2648" t="s">
        <v>3019</v>
      </c>
      <c r="G2648" t="s">
        <v>3012</v>
      </c>
      <c r="H2648" t="s">
        <v>3013</v>
      </c>
      <c r="I2648" t="str">
        <f t="shared" si="124"/>
        <v>Plzeňský</v>
      </c>
      <c r="J2648" t="str">
        <f t="shared" si="125"/>
        <v>Plzeňský</v>
      </c>
      <c r="K2648" t="str">
        <f t="shared" si="126"/>
        <v>Jihozápad</v>
      </c>
    </row>
    <row r="2649" spans="1:11" x14ac:dyDescent="0.25">
      <c r="A2649">
        <v>557463</v>
      </c>
      <c r="B2649" t="s">
        <v>3216</v>
      </c>
      <c r="C2649">
        <v>3205</v>
      </c>
      <c r="D2649" t="s">
        <v>3019</v>
      </c>
      <c r="E2649" t="s">
        <v>3018</v>
      </c>
      <c r="F2649" t="s">
        <v>3019</v>
      </c>
      <c r="G2649" t="s">
        <v>3012</v>
      </c>
      <c r="H2649" t="s">
        <v>3013</v>
      </c>
      <c r="I2649" t="str">
        <f t="shared" si="124"/>
        <v>Plzeňský</v>
      </c>
      <c r="J2649" t="str">
        <f t="shared" si="125"/>
        <v>Plzeňský</v>
      </c>
      <c r="K2649" t="str">
        <f t="shared" si="126"/>
        <v>Jihozápad</v>
      </c>
    </row>
    <row r="2650" spans="1:11" x14ac:dyDescent="0.25">
      <c r="A2650">
        <v>557528</v>
      </c>
      <c r="B2650" t="s">
        <v>3217</v>
      </c>
      <c r="C2650">
        <v>3205</v>
      </c>
      <c r="D2650" t="s">
        <v>3019</v>
      </c>
      <c r="E2650" t="s">
        <v>3018</v>
      </c>
      <c r="F2650" t="s">
        <v>3019</v>
      </c>
      <c r="G2650" t="s">
        <v>3012</v>
      </c>
      <c r="H2650" t="s">
        <v>3013</v>
      </c>
      <c r="I2650" t="str">
        <f t="shared" si="124"/>
        <v>Plzeňský</v>
      </c>
      <c r="J2650" t="str">
        <f t="shared" si="125"/>
        <v>Plzeňský</v>
      </c>
      <c r="K2650" t="str">
        <f t="shared" si="126"/>
        <v>Jihozápad</v>
      </c>
    </row>
    <row r="2651" spans="1:11" x14ac:dyDescent="0.25">
      <c r="A2651">
        <v>557536</v>
      </c>
      <c r="B2651" t="s">
        <v>3218</v>
      </c>
      <c r="C2651">
        <v>3214</v>
      </c>
      <c r="D2651" t="s">
        <v>2377</v>
      </c>
      <c r="E2651" t="s">
        <v>3018</v>
      </c>
      <c r="F2651" t="s">
        <v>3019</v>
      </c>
      <c r="G2651" t="s">
        <v>3012</v>
      </c>
      <c r="H2651" t="s">
        <v>3013</v>
      </c>
      <c r="I2651" t="str">
        <f t="shared" si="124"/>
        <v>Plzeňský</v>
      </c>
      <c r="J2651" t="str">
        <f t="shared" si="125"/>
        <v>Plzeňský</v>
      </c>
      <c r="K2651" t="str">
        <f t="shared" si="126"/>
        <v>Jihozápad</v>
      </c>
    </row>
    <row r="2652" spans="1:11" x14ac:dyDescent="0.25">
      <c r="A2652">
        <v>557544</v>
      </c>
      <c r="B2652" t="s">
        <v>3219</v>
      </c>
      <c r="C2652">
        <v>3214</v>
      </c>
      <c r="D2652" t="s">
        <v>2377</v>
      </c>
      <c r="E2652" t="s">
        <v>3018</v>
      </c>
      <c r="F2652" t="s">
        <v>3019</v>
      </c>
      <c r="G2652" t="s">
        <v>3012</v>
      </c>
      <c r="H2652" t="s">
        <v>3013</v>
      </c>
      <c r="I2652" t="str">
        <f t="shared" si="124"/>
        <v>Plzeňský</v>
      </c>
      <c r="J2652" t="str">
        <f t="shared" si="125"/>
        <v>Plzeňský</v>
      </c>
      <c r="K2652" t="str">
        <f t="shared" si="126"/>
        <v>Jihozápad</v>
      </c>
    </row>
    <row r="2653" spans="1:11" x14ac:dyDescent="0.25">
      <c r="A2653">
        <v>557587</v>
      </c>
      <c r="B2653" t="s">
        <v>3025</v>
      </c>
      <c r="C2653">
        <v>3201</v>
      </c>
      <c r="D2653" t="s">
        <v>3025</v>
      </c>
      <c r="E2653" t="s">
        <v>3022</v>
      </c>
      <c r="F2653" t="s">
        <v>3023</v>
      </c>
      <c r="G2653" t="s">
        <v>3012</v>
      </c>
      <c r="H2653" t="s">
        <v>3013</v>
      </c>
      <c r="I2653" t="str">
        <f t="shared" si="124"/>
        <v>Plzeňský</v>
      </c>
      <c r="J2653" t="str">
        <f t="shared" si="125"/>
        <v>Plzeňský</v>
      </c>
      <c r="K2653" t="str">
        <f t="shared" si="126"/>
        <v>Jihozápad</v>
      </c>
    </row>
    <row r="2654" spans="1:11" x14ac:dyDescent="0.25">
      <c r="A2654">
        <v>557641</v>
      </c>
      <c r="B2654" t="s">
        <v>3220</v>
      </c>
      <c r="C2654">
        <v>3210</v>
      </c>
      <c r="D2654" t="s">
        <v>3046</v>
      </c>
      <c r="E2654" t="s">
        <v>3022</v>
      </c>
      <c r="F2654" t="s">
        <v>3023</v>
      </c>
      <c r="G2654" t="s">
        <v>3012</v>
      </c>
      <c r="H2654" t="s">
        <v>3013</v>
      </c>
      <c r="I2654" t="str">
        <f t="shared" si="124"/>
        <v>Plzeňský</v>
      </c>
      <c r="J2654" t="str">
        <f t="shared" si="125"/>
        <v>Plzeňský</v>
      </c>
      <c r="K2654" t="str">
        <f t="shared" si="126"/>
        <v>Jihozápad</v>
      </c>
    </row>
    <row r="2655" spans="1:11" x14ac:dyDescent="0.25">
      <c r="A2655">
        <v>557650</v>
      </c>
      <c r="B2655" t="s">
        <v>3221</v>
      </c>
      <c r="C2655">
        <v>3207</v>
      </c>
      <c r="D2655" t="s">
        <v>3040</v>
      </c>
      <c r="E2655" t="s">
        <v>3022</v>
      </c>
      <c r="F2655" t="s">
        <v>3023</v>
      </c>
      <c r="G2655" t="s">
        <v>3012</v>
      </c>
      <c r="H2655" t="s">
        <v>3013</v>
      </c>
      <c r="I2655" t="str">
        <f t="shared" si="124"/>
        <v>Plzeňský</v>
      </c>
      <c r="J2655" t="str">
        <f t="shared" si="125"/>
        <v>Plzeňský</v>
      </c>
      <c r="K2655" t="str">
        <f t="shared" si="126"/>
        <v>Jihozápad</v>
      </c>
    </row>
    <row r="2656" spans="1:11" x14ac:dyDescent="0.25">
      <c r="A2656">
        <v>557668</v>
      </c>
      <c r="B2656" t="s">
        <v>3222</v>
      </c>
      <c r="C2656">
        <v>3212</v>
      </c>
      <c r="D2656" t="s">
        <v>3021</v>
      </c>
      <c r="E2656" t="s">
        <v>3022</v>
      </c>
      <c r="F2656" t="s">
        <v>3023</v>
      </c>
      <c r="G2656" t="s">
        <v>3012</v>
      </c>
      <c r="H2656" t="s">
        <v>3013</v>
      </c>
      <c r="I2656" t="str">
        <f t="shared" si="124"/>
        <v>Plzeňský</v>
      </c>
      <c r="J2656" t="str">
        <f t="shared" si="125"/>
        <v>Plzeňský</v>
      </c>
      <c r="K2656" t="str">
        <f t="shared" si="126"/>
        <v>Jihozápad</v>
      </c>
    </row>
    <row r="2657" spans="1:11" x14ac:dyDescent="0.25">
      <c r="A2657">
        <v>557676</v>
      </c>
      <c r="B2657" t="s">
        <v>1685</v>
      </c>
      <c r="C2657">
        <v>3212</v>
      </c>
      <c r="D2657" t="s">
        <v>3021</v>
      </c>
      <c r="E2657" t="s">
        <v>3022</v>
      </c>
      <c r="F2657" t="s">
        <v>3023</v>
      </c>
      <c r="G2657" t="s">
        <v>3012</v>
      </c>
      <c r="H2657" t="s">
        <v>3013</v>
      </c>
      <c r="I2657" t="str">
        <f t="shared" si="124"/>
        <v>Plzeňský</v>
      </c>
      <c r="J2657" t="str">
        <f t="shared" si="125"/>
        <v>Plzeňský</v>
      </c>
      <c r="K2657" t="str">
        <f t="shared" si="126"/>
        <v>Jihozápad</v>
      </c>
    </row>
    <row r="2658" spans="1:11" x14ac:dyDescent="0.25">
      <c r="A2658">
        <v>557684</v>
      </c>
      <c r="B2658" t="s">
        <v>3223</v>
      </c>
      <c r="C2658">
        <v>3210</v>
      </c>
      <c r="D2658" t="s">
        <v>3046</v>
      </c>
      <c r="E2658" t="s">
        <v>3022</v>
      </c>
      <c r="F2658" t="s">
        <v>3023</v>
      </c>
      <c r="G2658" t="s">
        <v>3012</v>
      </c>
      <c r="H2658" t="s">
        <v>3013</v>
      </c>
      <c r="I2658" t="str">
        <f t="shared" si="124"/>
        <v>Plzeňský</v>
      </c>
      <c r="J2658" t="str">
        <f t="shared" si="125"/>
        <v>Plzeňský</v>
      </c>
      <c r="K2658" t="str">
        <f t="shared" si="126"/>
        <v>Jihozápad</v>
      </c>
    </row>
    <row r="2659" spans="1:11" x14ac:dyDescent="0.25">
      <c r="A2659">
        <v>557722</v>
      </c>
      <c r="B2659" t="s">
        <v>3224</v>
      </c>
      <c r="C2659">
        <v>3210</v>
      </c>
      <c r="D2659" t="s">
        <v>3046</v>
      </c>
      <c r="E2659" t="s">
        <v>3022</v>
      </c>
      <c r="F2659" t="s">
        <v>3023</v>
      </c>
      <c r="G2659" t="s">
        <v>3012</v>
      </c>
      <c r="H2659" t="s">
        <v>3013</v>
      </c>
      <c r="I2659" t="str">
        <f t="shared" si="124"/>
        <v>Plzeňský</v>
      </c>
      <c r="J2659" t="str">
        <f t="shared" si="125"/>
        <v>Plzeňský</v>
      </c>
      <c r="K2659" t="str">
        <f t="shared" si="126"/>
        <v>Jihozápad</v>
      </c>
    </row>
    <row r="2660" spans="1:11" x14ac:dyDescent="0.25">
      <c r="A2660">
        <v>557731</v>
      </c>
      <c r="B2660" t="s">
        <v>3225</v>
      </c>
      <c r="C2660">
        <v>3212</v>
      </c>
      <c r="D2660" t="s">
        <v>3021</v>
      </c>
      <c r="E2660" t="s">
        <v>3022</v>
      </c>
      <c r="F2660" t="s">
        <v>3023</v>
      </c>
      <c r="G2660" t="s">
        <v>3012</v>
      </c>
      <c r="H2660" t="s">
        <v>3013</v>
      </c>
      <c r="I2660" t="str">
        <f t="shared" si="124"/>
        <v>Plzeňský</v>
      </c>
      <c r="J2660" t="str">
        <f t="shared" si="125"/>
        <v>Plzeňský</v>
      </c>
      <c r="K2660" t="str">
        <f t="shared" si="126"/>
        <v>Jihozápad</v>
      </c>
    </row>
    <row r="2661" spans="1:11" x14ac:dyDescent="0.25">
      <c r="A2661">
        <v>557749</v>
      </c>
      <c r="B2661" t="s">
        <v>1314</v>
      </c>
      <c r="C2661">
        <v>3207</v>
      </c>
      <c r="D2661" t="s">
        <v>3040</v>
      </c>
      <c r="E2661" t="s">
        <v>3022</v>
      </c>
      <c r="F2661" t="s">
        <v>3023</v>
      </c>
      <c r="G2661" t="s">
        <v>3012</v>
      </c>
      <c r="H2661" t="s">
        <v>3013</v>
      </c>
      <c r="I2661" t="str">
        <f t="shared" si="124"/>
        <v>Plzeňský</v>
      </c>
      <c r="J2661" t="str">
        <f t="shared" si="125"/>
        <v>Plzeňský</v>
      </c>
      <c r="K2661" t="str">
        <f t="shared" si="126"/>
        <v>Jihozápad</v>
      </c>
    </row>
    <row r="2662" spans="1:11" x14ac:dyDescent="0.25">
      <c r="A2662">
        <v>557773</v>
      </c>
      <c r="B2662" t="s">
        <v>59</v>
      </c>
      <c r="C2662">
        <v>3201</v>
      </c>
      <c r="D2662" t="s">
        <v>3025</v>
      </c>
      <c r="E2662" t="s">
        <v>3022</v>
      </c>
      <c r="F2662" t="s">
        <v>3023</v>
      </c>
      <c r="G2662" t="s">
        <v>3012</v>
      </c>
      <c r="H2662" t="s">
        <v>3013</v>
      </c>
      <c r="I2662" t="str">
        <f t="shared" si="124"/>
        <v>Plzeňský</v>
      </c>
      <c r="J2662" t="str">
        <f t="shared" si="125"/>
        <v>Plzeňský</v>
      </c>
      <c r="K2662" t="str">
        <f t="shared" si="126"/>
        <v>Jihozápad</v>
      </c>
    </row>
    <row r="2663" spans="1:11" x14ac:dyDescent="0.25">
      <c r="A2663">
        <v>557781</v>
      </c>
      <c r="B2663" t="s">
        <v>3226</v>
      </c>
      <c r="C2663">
        <v>3210</v>
      </c>
      <c r="D2663" t="s">
        <v>3046</v>
      </c>
      <c r="E2663" t="s">
        <v>3022</v>
      </c>
      <c r="F2663" t="s">
        <v>3023</v>
      </c>
      <c r="G2663" t="s">
        <v>3012</v>
      </c>
      <c r="H2663" t="s">
        <v>3013</v>
      </c>
      <c r="I2663" t="str">
        <f t="shared" si="124"/>
        <v>Plzeňský</v>
      </c>
      <c r="J2663" t="str">
        <f t="shared" si="125"/>
        <v>Plzeňský</v>
      </c>
      <c r="K2663" t="str">
        <f t="shared" si="126"/>
        <v>Jihozápad</v>
      </c>
    </row>
    <row r="2664" spans="1:11" x14ac:dyDescent="0.25">
      <c r="A2664">
        <v>557803</v>
      </c>
      <c r="B2664" t="s">
        <v>3227</v>
      </c>
      <c r="C2664">
        <v>3201</v>
      </c>
      <c r="D2664" t="s">
        <v>3025</v>
      </c>
      <c r="E2664" t="s">
        <v>3022</v>
      </c>
      <c r="F2664" t="s">
        <v>3023</v>
      </c>
      <c r="G2664" t="s">
        <v>3012</v>
      </c>
      <c r="H2664" t="s">
        <v>3013</v>
      </c>
      <c r="I2664" t="str">
        <f t="shared" si="124"/>
        <v>Plzeňský</v>
      </c>
      <c r="J2664" t="str">
        <f t="shared" si="125"/>
        <v>Plzeňský</v>
      </c>
      <c r="K2664" t="str">
        <f t="shared" si="126"/>
        <v>Jihozápad</v>
      </c>
    </row>
    <row r="2665" spans="1:11" x14ac:dyDescent="0.25">
      <c r="A2665">
        <v>557838</v>
      </c>
      <c r="B2665" t="s">
        <v>3228</v>
      </c>
      <c r="C2665">
        <v>3212</v>
      </c>
      <c r="D2665" t="s">
        <v>3021</v>
      </c>
      <c r="E2665" t="s">
        <v>3022</v>
      </c>
      <c r="F2665" t="s">
        <v>3023</v>
      </c>
      <c r="G2665" t="s">
        <v>3012</v>
      </c>
      <c r="H2665" t="s">
        <v>3013</v>
      </c>
      <c r="I2665" t="str">
        <f t="shared" si="124"/>
        <v>Plzeňský</v>
      </c>
      <c r="J2665" t="str">
        <f t="shared" si="125"/>
        <v>Plzeňský</v>
      </c>
      <c r="K2665" t="str">
        <f t="shared" si="126"/>
        <v>Jihozápad</v>
      </c>
    </row>
    <row r="2666" spans="1:11" x14ac:dyDescent="0.25">
      <c r="A2666">
        <v>557846</v>
      </c>
      <c r="B2666" t="s">
        <v>3229</v>
      </c>
      <c r="C2666">
        <v>3209</v>
      </c>
      <c r="D2666" t="s">
        <v>3042</v>
      </c>
      <c r="E2666" t="s">
        <v>3043</v>
      </c>
      <c r="F2666" t="s">
        <v>3044</v>
      </c>
      <c r="G2666" t="s">
        <v>3012</v>
      </c>
      <c r="H2666" t="s">
        <v>3013</v>
      </c>
      <c r="I2666" t="str">
        <f t="shared" si="124"/>
        <v>Plzeňský</v>
      </c>
      <c r="J2666" t="str">
        <f t="shared" si="125"/>
        <v>Plzeňský</v>
      </c>
      <c r="K2666" t="str">
        <f t="shared" si="126"/>
        <v>Jihozápad</v>
      </c>
    </row>
    <row r="2667" spans="1:11" x14ac:dyDescent="0.25">
      <c r="A2667">
        <v>557862</v>
      </c>
      <c r="B2667" t="s">
        <v>3230</v>
      </c>
      <c r="C2667">
        <v>3207</v>
      </c>
      <c r="D2667" t="s">
        <v>3040</v>
      </c>
      <c r="E2667" t="s">
        <v>3022</v>
      </c>
      <c r="F2667" t="s">
        <v>3023</v>
      </c>
      <c r="G2667" t="s">
        <v>3012</v>
      </c>
      <c r="H2667" t="s">
        <v>3013</v>
      </c>
      <c r="I2667" t="str">
        <f t="shared" si="124"/>
        <v>Plzeňský</v>
      </c>
      <c r="J2667" t="str">
        <f t="shared" si="125"/>
        <v>Plzeňský</v>
      </c>
      <c r="K2667" t="str">
        <f t="shared" si="126"/>
        <v>Jihozápad</v>
      </c>
    </row>
    <row r="2668" spans="1:11" x14ac:dyDescent="0.25">
      <c r="A2668">
        <v>557871</v>
      </c>
      <c r="B2668" t="s">
        <v>3231</v>
      </c>
      <c r="C2668">
        <v>3210</v>
      </c>
      <c r="D2668" t="s">
        <v>3046</v>
      </c>
      <c r="E2668" t="s">
        <v>3022</v>
      </c>
      <c r="F2668" t="s">
        <v>3023</v>
      </c>
      <c r="G2668" t="s">
        <v>3012</v>
      </c>
      <c r="H2668" t="s">
        <v>3013</v>
      </c>
      <c r="I2668" t="str">
        <f t="shared" si="124"/>
        <v>Plzeňský</v>
      </c>
      <c r="J2668" t="str">
        <f t="shared" si="125"/>
        <v>Plzeňský</v>
      </c>
      <c r="K2668" t="str">
        <f t="shared" si="126"/>
        <v>Jihozápad</v>
      </c>
    </row>
    <row r="2669" spans="1:11" x14ac:dyDescent="0.25">
      <c r="A2669">
        <v>557897</v>
      </c>
      <c r="B2669" t="s">
        <v>3232</v>
      </c>
      <c r="C2669">
        <v>3207</v>
      </c>
      <c r="D2669" t="s">
        <v>3040</v>
      </c>
      <c r="E2669" t="s">
        <v>3022</v>
      </c>
      <c r="F2669" t="s">
        <v>3023</v>
      </c>
      <c r="G2669" t="s">
        <v>3012</v>
      </c>
      <c r="H2669" t="s">
        <v>3013</v>
      </c>
      <c r="I2669" t="str">
        <f t="shared" si="124"/>
        <v>Plzeňský</v>
      </c>
      <c r="J2669" t="str">
        <f t="shared" si="125"/>
        <v>Plzeňský</v>
      </c>
      <c r="K2669" t="str">
        <f t="shared" si="126"/>
        <v>Jihozápad</v>
      </c>
    </row>
    <row r="2670" spans="1:11" x14ac:dyDescent="0.25">
      <c r="A2670">
        <v>557943</v>
      </c>
      <c r="B2670" t="s">
        <v>3233</v>
      </c>
      <c r="C2670">
        <v>3207</v>
      </c>
      <c r="D2670" t="s">
        <v>3040</v>
      </c>
      <c r="E2670" t="s">
        <v>3022</v>
      </c>
      <c r="F2670" t="s">
        <v>3023</v>
      </c>
      <c r="G2670" t="s">
        <v>3012</v>
      </c>
      <c r="H2670" t="s">
        <v>3013</v>
      </c>
      <c r="I2670" t="str">
        <f t="shared" si="124"/>
        <v>Plzeňský</v>
      </c>
      <c r="J2670" t="str">
        <f t="shared" si="125"/>
        <v>Plzeňský</v>
      </c>
      <c r="K2670" t="str">
        <f t="shared" si="126"/>
        <v>Jihozápad</v>
      </c>
    </row>
    <row r="2671" spans="1:11" x14ac:dyDescent="0.25">
      <c r="A2671">
        <v>557951</v>
      </c>
      <c r="B2671" t="s">
        <v>3234</v>
      </c>
      <c r="C2671">
        <v>3201</v>
      </c>
      <c r="D2671" t="s">
        <v>3025</v>
      </c>
      <c r="E2671" t="s">
        <v>3022</v>
      </c>
      <c r="F2671" t="s">
        <v>3023</v>
      </c>
      <c r="G2671" t="s">
        <v>3012</v>
      </c>
      <c r="H2671" t="s">
        <v>3013</v>
      </c>
      <c r="I2671" t="str">
        <f t="shared" si="124"/>
        <v>Plzeňský</v>
      </c>
      <c r="J2671" t="str">
        <f t="shared" si="125"/>
        <v>Plzeňský</v>
      </c>
      <c r="K2671" t="str">
        <f t="shared" si="126"/>
        <v>Jihozápad</v>
      </c>
    </row>
    <row r="2672" spans="1:11" x14ac:dyDescent="0.25">
      <c r="A2672">
        <v>558001</v>
      </c>
      <c r="B2672" t="s">
        <v>3235</v>
      </c>
      <c r="C2672">
        <v>3209</v>
      </c>
      <c r="D2672" t="s">
        <v>3042</v>
      </c>
      <c r="E2672" t="s">
        <v>3043</v>
      </c>
      <c r="F2672" t="s">
        <v>3044</v>
      </c>
      <c r="G2672" t="s">
        <v>3012</v>
      </c>
      <c r="H2672" t="s">
        <v>3013</v>
      </c>
      <c r="I2672" t="str">
        <f t="shared" si="124"/>
        <v>Plzeňský</v>
      </c>
      <c r="J2672" t="str">
        <f t="shared" si="125"/>
        <v>Plzeňský</v>
      </c>
      <c r="K2672" t="str">
        <f t="shared" si="126"/>
        <v>Jihozápad</v>
      </c>
    </row>
    <row r="2673" spans="1:11" x14ac:dyDescent="0.25">
      <c r="A2673">
        <v>558010</v>
      </c>
      <c r="B2673" t="s">
        <v>3236</v>
      </c>
      <c r="C2673">
        <v>3201</v>
      </c>
      <c r="D2673" t="s">
        <v>3025</v>
      </c>
      <c r="E2673" t="s">
        <v>3022</v>
      </c>
      <c r="F2673" t="s">
        <v>3023</v>
      </c>
      <c r="G2673" t="s">
        <v>3012</v>
      </c>
      <c r="H2673" t="s">
        <v>3013</v>
      </c>
      <c r="I2673" t="str">
        <f t="shared" si="124"/>
        <v>Plzeňský</v>
      </c>
      <c r="J2673" t="str">
        <f t="shared" si="125"/>
        <v>Plzeňský</v>
      </c>
      <c r="K2673" t="str">
        <f t="shared" si="126"/>
        <v>Jihozápad</v>
      </c>
    </row>
    <row r="2674" spans="1:11" x14ac:dyDescent="0.25">
      <c r="A2674">
        <v>558028</v>
      </c>
      <c r="B2674" t="s">
        <v>1489</v>
      </c>
      <c r="C2674">
        <v>3210</v>
      </c>
      <c r="D2674" t="s">
        <v>3046</v>
      </c>
      <c r="E2674" t="s">
        <v>3022</v>
      </c>
      <c r="F2674" t="s">
        <v>3023</v>
      </c>
      <c r="G2674" t="s">
        <v>3012</v>
      </c>
      <c r="H2674" t="s">
        <v>3013</v>
      </c>
      <c r="I2674" t="str">
        <f t="shared" si="124"/>
        <v>Plzeňský</v>
      </c>
      <c r="J2674" t="str">
        <f t="shared" si="125"/>
        <v>Plzeňský</v>
      </c>
      <c r="K2674" t="str">
        <f t="shared" si="126"/>
        <v>Jihozápad</v>
      </c>
    </row>
    <row r="2675" spans="1:11" x14ac:dyDescent="0.25">
      <c r="A2675">
        <v>558044</v>
      </c>
      <c r="B2675" t="s">
        <v>1321</v>
      </c>
      <c r="C2675">
        <v>3210</v>
      </c>
      <c r="D2675" t="s">
        <v>3046</v>
      </c>
      <c r="E2675" t="s">
        <v>3022</v>
      </c>
      <c r="F2675" t="s">
        <v>3023</v>
      </c>
      <c r="G2675" t="s">
        <v>3012</v>
      </c>
      <c r="H2675" t="s">
        <v>3013</v>
      </c>
      <c r="I2675" t="str">
        <f t="shared" si="124"/>
        <v>Plzeňský</v>
      </c>
      <c r="J2675" t="str">
        <f t="shared" si="125"/>
        <v>Plzeňský</v>
      </c>
      <c r="K2675" t="str">
        <f t="shared" si="126"/>
        <v>Jihozápad</v>
      </c>
    </row>
    <row r="2676" spans="1:11" x14ac:dyDescent="0.25">
      <c r="A2676">
        <v>558052</v>
      </c>
      <c r="B2676" t="s">
        <v>3237</v>
      </c>
      <c r="C2676">
        <v>3207</v>
      </c>
      <c r="D2676" t="s">
        <v>3040</v>
      </c>
      <c r="E2676" t="s">
        <v>3022</v>
      </c>
      <c r="F2676" t="s">
        <v>3023</v>
      </c>
      <c r="G2676" t="s">
        <v>3012</v>
      </c>
      <c r="H2676" t="s">
        <v>3013</v>
      </c>
      <c r="I2676" t="str">
        <f t="shared" si="124"/>
        <v>Plzeňský</v>
      </c>
      <c r="J2676" t="str">
        <f t="shared" si="125"/>
        <v>Plzeňský</v>
      </c>
      <c r="K2676" t="str">
        <f t="shared" si="126"/>
        <v>Jihozápad</v>
      </c>
    </row>
    <row r="2677" spans="1:11" x14ac:dyDescent="0.25">
      <c r="A2677">
        <v>558061</v>
      </c>
      <c r="B2677" t="s">
        <v>3238</v>
      </c>
      <c r="C2677">
        <v>3207</v>
      </c>
      <c r="D2677" t="s">
        <v>3040</v>
      </c>
      <c r="E2677" t="s">
        <v>3022</v>
      </c>
      <c r="F2677" t="s">
        <v>3023</v>
      </c>
      <c r="G2677" t="s">
        <v>3012</v>
      </c>
      <c r="H2677" t="s">
        <v>3013</v>
      </c>
      <c r="I2677" t="str">
        <f t="shared" si="124"/>
        <v>Plzeňský</v>
      </c>
      <c r="J2677" t="str">
        <f t="shared" si="125"/>
        <v>Plzeňský</v>
      </c>
      <c r="K2677" t="str">
        <f t="shared" si="126"/>
        <v>Jihozápad</v>
      </c>
    </row>
    <row r="2678" spans="1:11" x14ac:dyDescent="0.25">
      <c r="A2678">
        <v>558079</v>
      </c>
      <c r="B2678" t="s">
        <v>2407</v>
      </c>
      <c r="C2678">
        <v>3207</v>
      </c>
      <c r="D2678" t="s">
        <v>3040</v>
      </c>
      <c r="E2678" t="s">
        <v>3022</v>
      </c>
      <c r="F2678" t="s">
        <v>3023</v>
      </c>
      <c r="G2678" t="s">
        <v>3012</v>
      </c>
      <c r="H2678" t="s">
        <v>3013</v>
      </c>
      <c r="I2678" t="str">
        <f t="shared" si="124"/>
        <v>Plzeňský</v>
      </c>
      <c r="J2678" t="str">
        <f t="shared" si="125"/>
        <v>Plzeňský</v>
      </c>
      <c r="K2678" t="str">
        <f t="shared" si="126"/>
        <v>Jihozápad</v>
      </c>
    </row>
    <row r="2679" spans="1:11" x14ac:dyDescent="0.25">
      <c r="A2679">
        <v>558095</v>
      </c>
      <c r="B2679" t="s">
        <v>3239</v>
      </c>
      <c r="C2679">
        <v>3207</v>
      </c>
      <c r="D2679" t="s">
        <v>3040</v>
      </c>
      <c r="E2679" t="s">
        <v>3022</v>
      </c>
      <c r="F2679" t="s">
        <v>3023</v>
      </c>
      <c r="G2679" t="s">
        <v>3012</v>
      </c>
      <c r="H2679" t="s">
        <v>3013</v>
      </c>
      <c r="I2679" t="str">
        <f t="shared" si="124"/>
        <v>Plzeňský</v>
      </c>
      <c r="J2679" t="str">
        <f t="shared" si="125"/>
        <v>Plzeňský</v>
      </c>
      <c r="K2679" t="str">
        <f t="shared" si="126"/>
        <v>Jihozápad</v>
      </c>
    </row>
    <row r="2680" spans="1:11" x14ac:dyDescent="0.25">
      <c r="A2680">
        <v>558109</v>
      </c>
      <c r="B2680" t="s">
        <v>3040</v>
      </c>
      <c r="C2680">
        <v>3207</v>
      </c>
      <c r="D2680" t="s">
        <v>3040</v>
      </c>
      <c r="E2680" t="s">
        <v>3022</v>
      </c>
      <c r="F2680" t="s">
        <v>3023</v>
      </c>
      <c r="G2680" t="s">
        <v>3012</v>
      </c>
      <c r="H2680" t="s">
        <v>3013</v>
      </c>
      <c r="I2680" t="str">
        <f t="shared" si="124"/>
        <v>Plzeňský</v>
      </c>
      <c r="J2680" t="str">
        <f t="shared" si="125"/>
        <v>Plzeňský</v>
      </c>
      <c r="K2680" t="str">
        <f t="shared" si="126"/>
        <v>Jihozápad</v>
      </c>
    </row>
    <row r="2681" spans="1:11" x14ac:dyDescent="0.25">
      <c r="A2681">
        <v>558117</v>
      </c>
      <c r="B2681" t="s">
        <v>3240</v>
      </c>
      <c r="C2681">
        <v>3210</v>
      </c>
      <c r="D2681" t="s">
        <v>3046</v>
      </c>
      <c r="E2681" t="s">
        <v>3022</v>
      </c>
      <c r="F2681" t="s">
        <v>3023</v>
      </c>
      <c r="G2681" t="s">
        <v>3012</v>
      </c>
      <c r="H2681" t="s">
        <v>3013</v>
      </c>
      <c r="I2681" t="str">
        <f t="shared" si="124"/>
        <v>Plzeňský</v>
      </c>
      <c r="J2681" t="str">
        <f t="shared" si="125"/>
        <v>Plzeňský</v>
      </c>
      <c r="K2681" t="str">
        <f t="shared" si="126"/>
        <v>Jihozápad</v>
      </c>
    </row>
    <row r="2682" spans="1:11" x14ac:dyDescent="0.25">
      <c r="A2682">
        <v>558125</v>
      </c>
      <c r="B2682" t="s">
        <v>3241</v>
      </c>
      <c r="C2682">
        <v>3207</v>
      </c>
      <c r="D2682" t="s">
        <v>3040</v>
      </c>
      <c r="E2682" t="s">
        <v>3022</v>
      </c>
      <c r="F2682" t="s">
        <v>3023</v>
      </c>
      <c r="G2682" t="s">
        <v>3012</v>
      </c>
      <c r="H2682" t="s">
        <v>3013</v>
      </c>
      <c r="I2682" t="str">
        <f t="shared" si="124"/>
        <v>Plzeňský</v>
      </c>
      <c r="J2682" t="str">
        <f t="shared" si="125"/>
        <v>Plzeňský</v>
      </c>
      <c r="K2682" t="str">
        <f t="shared" si="126"/>
        <v>Jihozápad</v>
      </c>
    </row>
    <row r="2683" spans="1:11" x14ac:dyDescent="0.25">
      <c r="A2683">
        <v>558141</v>
      </c>
      <c r="B2683" t="s">
        <v>3242</v>
      </c>
      <c r="C2683">
        <v>3209</v>
      </c>
      <c r="D2683" t="s">
        <v>3042</v>
      </c>
      <c r="E2683" t="s">
        <v>3043</v>
      </c>
      <c r="F2683" t="s">
        <v>3044</v>
      </c>
      <c r="G2683" t="s">
        <v>3012</v>
      </c>
      <c r="H2683" t="s">
        <v>3013</v>
      </c>
      <c r="I2683" t="str">
        <f t="shared" si="124"/>
        <v>Plzeňský</v>
      </c>
      <c r="J2683" t="str">
        <f t="shared" si="125"/>
        <v>Plzeňský</v>
      </c>
      <c r="K2683" t="str">
        <f t="shared" si="126"/>
        <v>Jihozápad</v>
      </c>
    </row>
    <row r="2684" spans="1:11" x14ac:dyDescent="0.25">
      <c r="A2684">
        <v>558176</v>
      </c>
      <c r="B2684" t="s">
        <v>3243</v>
      </c>
      <c r="C2684">
        <v>3201</v>
      </c>
      <c r="D2684" t="s">
        <v>3025</v>
      </c>
      <c r="E2684" t="s">
        <v>3022</v>
      </c>
      <c r="F2684" t="s">
        <v>3023</v>
      </c>
      <c r="G2684" t="s">
        <v>3012</v>
      </c>
      <c r="H2684" t="s">
        <v>3013</v>
      </c>
      <c r="I2684" t="str">
        <f t="shared" si="124"/>
        <v>Plzeňský</v>
      </c>
      <c r="J2684" t="str">
        <f t="shared" si="125"/>
        <v>Plzeňský</v>
      </c>
      <c r="K2684" t="str">
        <f t="shared" si="126"/>
        <v>Jihozápad</v>
      </c>
    </row>
    <row r="2685" spans="1:11" x14ac:dyDescent="0.25">
      <c r="A2685">
        <v>558184</v>
      </c>
      <c r="B2685" t="s">
        <v>3244</v>
      </c>
      <c r="C2685">
        <v>3207</v>
      </c>
      <c r="D2685" t="s">
        <v>3040</v>
      </c>
      <c r="E2685" t="s">
        <v>3022</v>
      </c>
      <c r="F2685" t="s">
        <v>3023</v>
      </c>
      <c r="G2685" t="s">
        <v>3012</v>
      </c>
      <c r="H2685" t="s">
        <v>3013</v>
      </c>
      <c r="I2685" t="str">
        <f t="shared" si="124"/>
        <v>Plzeňský</v>
      </c>
      <c r="J2685" t="str">
        <f t="shared" si="125"/>
        <v>Plzeňský</v>
      </c>
      <c r="K2685" t="str">
        <f t="shared" si="126"/>
        <v>Jihozápad</v>
      </c>
    </row>
    <row r="2686" spans="1:11" x14ac:dyDescent="0.25">
      <c r="A2686">
        <v>558231</v>
      </c>
      <c r="B2686" t="s">
        <v>3245</v>
      </c>
      <c r="C2686">
        <v>3207</v>
      </c>
      <c r="D2686" t="s">
        <v>3040</v>
      </c>
      <c r="E2686" t="s">
        <v>3022</v>
      </c>
      <c r="F2686" t="s">
        <v>3023</v>
      </c>
      <c r="G2686" t="s">
        <v>3012</v>
      </c>
      <c r="H2686" t="s">
        <v>3013</v>
      </c>
      <c r="I2686" t="str">
        <f t="shared" si="124"/>
        <v>Plzeňský</v>
      </c>
      <c r="J2686" t="str">
        <f t="shared" si="125"/>
        <v>Plzeňský</v>
      </c>
      <c r="K2686" t="str">
        <f t="shared" si="126"/>
        <v>Jihozápad</v>
      </c>
    </row>
    <row r="2687" spans="1:11" x14ac:dyDescent="0.25">
      <c r="A2687">
        <v>558249</v>
      </c>
      <c r="B2687" t="s">
        <v>3046</v>
      </c>
      <c r="C2687">
        <v>3210</v>
      </c>
      <c r="D2687" t="s">
        <v>3046</v>
      </c>
      <c r="E2687" t="s">
        <v>3022</v>
      </c>
      <c r="F2687" t="s">
        <v>3023</v>
      </c>
      <c r="G2687" t="s">
        <v>3012</v>
      </c>
      <c r="H2687" t="s">
        <v>3013</v>
      </c>
      <c r="I2687" t="str">
        <f t="shared" si="124"/>
        <v>Plzeňský</v>
      </c>
      <c r="J2687" t="str">
        <f t="shared" si="125"/>
        <v>Plzeňský</v>
      </c>
      <c r="K2687" t="str">
        <f t="shared" si="126"/>
        <v>Jihozápad</v>
      </c>
    </row>
    <row r="2688" spans="1:11" x14ac:dyDescent="0.25">
      <c r="A2688">
        <v>558257</v>
      </c>
      <c r="B2688" t="s">
        <v>3246</v>
      </c>
      <c r="C2688">
        <v>3210</v>
      </c>
      <c r="D2688" t="s">
        <v>3046</v>
      </c>
      <c r="E2688" t="s">
        <v>3022</v>
      </c>
      <c r="F2688" t="s">
        <v>3023</v>
      </c>
      <c r="G2688" t="s">
        <v>3012</v>
      </c>
      <c r="H2688" t="s">
        <v>3013</v>
      </c>
      <c r="I2688" t="str">
        <f t="shared" si="124"/>
        <v>Plzeňský</v>
      </c>
      <c r="J2688" t="str">
        <f t="shared" si="125"/>
        <v>Plzeňský</v>
      </c>
      <c r="K2688" t="str">
        <f t="shared" si="126"/>
        <v>Jihozápad</v>
      </c>
    </row>
    <row r="2689" spans="1:11" x14ac:dyDescent="0.25">
      <c r="A2689">
        <v>558265</v>
      </c>
      <c r="B2689" t="s">
        <v>3247</v>
      </c>
      <c r="C2689">
        <v>3210</v>
      </c>
      <c r="D2689" t="s">
        <v>3046</v>
      </c>
      <c r="E2689" t="s">
        <v>3022</v>
      </c>
      <c r="F2689" t="s">
        <v>3023</v>
      </c>
      <c r="G2689" t="s">
        <v>3012</v>
      </c>
      <c r="H2689" t="s">
        <v>3013</v>
      </c>
      <c r="I2689" t="str">
        <f t="shared" si="124"/>
        <v>Plzeňský</v>
      </c>
      <c r="J2689" t="str">
        <f t="shared" si="125"/>
        <v>Plzeňský</v>
      </c>
      <c r="K2689" t="str">
        <f t="shared" si="126"/>
        <v>Jihozápad</v>
      </c>
    </row>
    <row r="2690" spans="1:11" x14ac:dyDescent="0.25">
      <c r="A2690">
        <v>558290</v>
      </c>
      <c r="B2690" t="s">
        <v>3248</v>
      </c>
      <c r="C2690">
        <v>3210</v>
      </c>
      <c r="D2690" t="s">
        <v>3046</v>
      </c>
      <c r="E2690" t="s">
        <v>3022</v>
      </c>
      <c r="F2690" t="s">
        <v>3023</v>
      </c>
      <c r="G2690" t="s">
        <v>3012</v>
      </c>
      <c r="H2690" t="s">
        <v>3013</v>
      </c>
      <c r="I2690" t="str">
        <f t="shared" si="124"/>
        <v>Plzeňský</v>
      </c>
      <c r="J2690" t="str">
        <f t="shared" si="125"/>
        <v>Plzeňský</v>
      </c>
      <c r="K2690" t="str">
        <f t="shared" si="126"/>
        <v>Jihozápad</v>
      </c>
    </row>
    <row r="2691" spans="1:11" x14ac:dyDescent="0.25">
      <c r="A2691">
        <v>558303</v>
      </c>
      <c r="B2691" t="s">
        <v>3249</v>
      </c>
      <c r="C2691">
        <v>3210</v>
      </c>
      <c r="D2691" t="s">
        <v>3046</v>
      </c>
      <c r="E2691" t="s">
        <v>3022</v>
      </c>
      <c r="F2691" t="s">
        <v>3023</v>
      </c>
      <c r="G2691" t="s">
        <v>3012</v>
      </c>
      <c r="H2691" t="s">
        <v>3013</v>
      </c>
      <c r="I2691" t="str">
        <f t="shared" si="124"/>
        <v>Plzeňský</v>
      </c>
      <c r="J2691" t="str">
        <f t="shared" si="125"/>
        <v>Plzeňský</v>
      </c>
      <c r="K2691" t="str">
        <f t="shared" si="126"/>
        <v>Jihozápad</v>
      </c>
    </row>
    <row r="2692" spans="1:11" x14ac:dyDescent="0.25">
      <c r="A2692">
        <v>558311</v>
      </c>
      <c r="B2692" t="s">
        <v>2726</v>
      </c>
      <c r="C2692">
        <v>3201</v>
      </c>
      <c r="D2692" t="s">
        <v>3025</v>
      </c>
      <c r="E2692" t="s">
        <v>3022</v>
      </c>
      <c r="F2692" t="s">
        <v>3023</v>
      </c>
      <c r="G2692" t="s">
        <v>3012</v>
      </c>
      <c r="H2692" t="s">
        <v>3013</v>
      </c>
      <c r="I2692" t="str">
        <f t="shared" ref="I2692:I2755" si="127">LEFT(H2692, FIND(" ", H2692 &amp; " ") - 1)</f>
        <v>Plzeňský</v>
      </c>
      <c r="J2692" t="str">
        <f t="shared" ref="J2692:J2755" si="128">IF(LEFT(H2692,4)="Kraj", MID(H2692, FIND(" ", H2692)+1, LEN(H2692) - FIND(" ", H2692)), LEFT(H2692, FIND(" ", H2692 &amp; " ") - 1))</f>
        <v>Plzeňský</v>
      </c>
      <c r="K2692" t="str">
        <f t="shared" ref="K2692:K2755" si="129">_xlfn.XLOOKUP(H2692,$N$33:$N$46,$M$33:$M$46)</f>
        <v>Jihozápad</v>
      </c>
    </row>
    <row r="2693" spans="1:11" x14ac:dyDescent="0.25">
      <c r="A2693">
        <v>558346</v>
      </c>
      <c r="B2693" t="s">
        <v>3250</v>
      </c>
      <c r="C2693">
        <v>3210</v>
      </c>
      <c r="D2693" t="s">
        <v>3046</v>
      </c>
      <c r="E2693" t="s">
        <v>3022</v>
      </c>
      <c r="F2693" t="s">
        <v>3023</v>
      </c>
      <c r="G2693" t="s">
        <v>3012</v>
      </c>
      <c r="H2693" t="s">
        <v>3013</v>
      </c>
      <c r="I2693" t="str">
        <f t="shared" si="127"/>
        <v>Plzeňský</v>
      </c>
      <c r="J2693" t="str">
        <f t="shared" si="128"/>
        <v>Plzeňský</v>
      </c>
      <c r="K2693" t="str">
        <f t="shared" si="129"/>
        <v>Jihozápad</v>
      </c>
    </row>
    <row r="2694" spans="1:11" x14ac:dyDescent="0.25">
      <c r="A2694">
        <v>558362</v>
      </c>
      <c r="B2694" t="s">
        <v>3251</v>
      </c>
      <c r="C2694">
        <v>3201</v>
      </c>
      <c r="D2694" t="s">
        <v>3025</v>
      </c>
      <c r="E2694" t="s">
        <v>3022</v>
      </c>
      <c r="F2694" t="s">
        <v>3023</v>
      </c>
      <c r="G2694" t="s">
        <v>3012</v>
      </c>
      <c r="H2694" t="s">
        <v>3013</v>
      </c>
      <c r="I2694" t="str">
        <f t="shared" si="127"/>
        <v>Plzeňský</v>
      </c>
      <c r="J2694" t="str">
        <f t="shared" si="128"/>
        <v>Plzeňský</v>
      </c>
      <c r="K2694" t="str">
        <f t="shared" si="129"/>
        <v>Jihozápad</v>
      </c>
    </row>
    <row r="2695" spans="1:11" x14ac:dyDescent="0.25">
      <c r="A2695">
        <v>558371</v>
      </c>
      <c r="B2695" t="s">
        <v>3252</v>
      </c>
      <c r="C2695">
        <v>3209</v>
      </c>
      <c r="D2695" t="s">
        <v>3042</v>
      </c>
      <c r="E2695" t="s">
        <v>3043</v>
      </c>
      <c r="F2695" t="s">
        <v>3044</v>
      </c>
      <c r="G2695" t="s">
        <v>3012</v>
      </c>
      <c r="H2695" t="s">
        <v>3013</v>
      </c>
      <c r="I2695" t="str">
        <f t="shared" si="127"/>
        <v>Plzeňský</v>
      </c>
      <c r="J2695" t="str">
        <f t="shared" si="128"/>
        <v>Plzeňský</v>
      </c>
      <c r="K2695" t="str">
        <f t="shared" si="129"/>
        <v>Jihozápad</v>
      </c>
    </row>
    <row r="2696" spans="1:11" x14ac:dyDescent="0.25">
      <c r="A2696">
        <v>558389</v>
      </c>
      <c r="B2696" t="s">
        <v>3021</v>
      </c>
      <c r="C2696">
        <v>3212</v>
      </c>
      <c r="D2696" t="s">
        <v>3021</v>
      </c>
      <c r="E2696" t="s">
        <v>3022</v>
      </c>
      <c r="F2696" t="s">
        <v>3023</v>
      </c>
      <c r="G2696" t="s">
        <v>3012</v>
      </c>
      <c r="H2696" t="s">
        <v>3013</v>
      </c>
      <c r="I2696" t="str">
        <f t="shared" si="127"/>
        <v>Plzeňský</v>
      </c>
      <c r="J2696" t="str">
        <f t="shared" si="128"/>
        <v>Plzeňský</v>
      </c>
      <c r="K2696" t="str">
        <f t="shared" si="129"/>
        <v>Jihozápad</v>
      </c>
    </row>
    <row r="2697" spans="1:11" x14ac:dyDescent="0.25">
      <c r="A2697">
        <v>558401</v>
      </c>
      <c r="B2697" t="s">
        <v>25</v>
      </c>
      <c r="C2697">
        <v>3201</v>
      </c>
      <c r="D2697" t="s">
        <v>3025</v>
      </c>
      <c r="E2697" t="s">
        <v>3022</v>
      </c>
      <c r="F2697" t="s">
        <v>3023</v>
      </c>
      <c r="G2697" t="s">
        <v>3012</v>
      </c>
      <c r="H2697" t="s">
        <v>3013</v>
      </c>
      <c r="I2697" t="str">
        <f t="shared" si="127"/>
        <v>Plzeňský</v>
      </c>
      <c r="J2697" t="str">
        <f t="shared" si="128"/>
        <v>Plzeňský</v>
      </c>
      <c r="K2697" t="str">
        <f t="shared" si="129"/>
        <v>Jihozápad</v>
      </c>
    </row>
    <row r="2698" spans="1:11" x14ac:dyDescent="0.25">
      <c r="A2698">
        <v>558419</v>
      </c>
      <c r="B2698" t="s">
        <v>2517</v>
      </c>
      <c r="C2698">
        <v>7108</v>
      </c>
      <c r="D2698" t="s">
        <v>2325</v>
      </c>
      <c r="E2698" t="s">
        <v>2326</v>
      </c>
      <c r="F2698" t="s">
        <v>2325</v>
      </c>
      <c r="G2698" t="s">
        <v>2277</v>
      </c>
      <c r="H2698" t="s">
        <v>2278</v>
      </c>
      <c r="I2698" t="str">
        <f t="shared" si="127"/>
        <v>Olomoucký</v>
      </c>
      <c r="J2698" t="str">
        <f t="shared" si="128"/>
        <v>Olomoucký</v>
      </c>
      <c r="K2698" t="str">
        <f t="shared" si="129"/>
        <v>Střední Morava</v>
      </c>
    </row>
    <row r="2699" spans="1:11" x14ac:dyDescent="0.25">
      <c r="A2699">
        <v>558427</v>
      </c>
      <c r="B2699" t="s">
        <v>3253</v>
      </c>
      <c r="C2699">
        <v>3209</v>
      </c>
      <c r="D2699" t="s">
        <v>3042</v>
      </c>
      <c r="E2699" t="s">
        <v>3043</v>
      </c>
      <c r="F2699" t="s">
        <v>3044</v>
      </c>
      <c r="G2699" t="s">
        <v>3012</v>
      </c>
      <c r="H2699" t="s">
        <v>3013</v>
      </c>
      <c r="I2699" t="str">
        <f t="shared" si="127"/>
        <v>Plzeňský</v>
      </c>
      <c r="J2699" t="str">
        <f t="shared" si="128"/>
        <v>Plzeňský</v>
      </c>
      <c r="K2699" t="str">
        <f t="shared" si="129"/>
        <v>Jihozápad</v>
      </c>
    </row>
    <row r="2700" spans="1:11" x14ac:dyDescent="0.25">
      <c r="A2700">
        <v>558435</v>
      </c>
      <c r="B2700" t="s">
        <v>3254</v>
      </c>
      <c r="C2700">
        <v>3210</v>
      </c>
      <c r="D2700" t="s">
        <v>3046</v>
      </c>
      <c r="E2700" t="s">
        <v>3022</v>
      </c>
      <c r="F2700" t="s">
        <v>3023</v>
      </c>
      <c r="G2700" t="s">
        <v>3012</v>
      </c>
      <c r="H2700" t="s">
        <v>3013</v>
      </c>
      <c r="I2700" t="str">
        <f t="shared" si="127"/>
        <v>Plzeňský</v>
      </c>
      <c r="J2700" t="str">
        <f t="shared" si="128"/>
        <v>Plzeňský</v>
      </c>
      <c r="K2700" t="str">
        <f t="shared" si="129"/>
        <v>Jihozápad</v>
      </c>
    </row>
    <row r="2701" spans="1:11" x14ac:dyDescent="0.25">
      <c r="A2701">
        <v>558443</v>
      </c>
      <c r="B2701" t="s">
        <v>679</v>
      </c>
      <c r="C2701">
        <v>6204</v>
      </c>
      <c r="D2701" t="s">
        <v>664</v>
      </c>
      <c r="E2701" t="s">
        <v>663</v>
      </c>
      <c r="F2701" t="s">
        <v>664</v>
      </c>
      <c r="G2701" t="s">
        <v>625</v>
      </c>
      <c r="H2701" t="s">
        <v>626</v>
      </c>
      <c r="I2701" t="str">
        <f t="shared" si="127"/>
        <v>Jihomoravský</v>
      </c>
      <c r="J2701" t="str">
        <f t="shared" si="128"/>
        <v>Jihomoravský</v>
      </c>
      <c r="K2701" t="str">
        <f t="shared" si="129"/>
        <v>Jihovýchod</v>
      </c>
    </row>
    <row r="2702" spans="1:11" x14ac:dyDescent="0.25">
      <c r="A2702">
        <v>558460</v>
      </c>
      <c r="B2702" t="s">
        <v>3255</v>
      </c>
      <c r="C2702">
        <v>3209</v>
      </c>
      <c r="D2702" t="s">
        <v>3042</v>
      </c>
      <c r="E2702" t="s">
        <v>3043</v>
      </c>
      <c r="F2702" t="s">
        <v>3044</v>
      </c>
      <c r="G2702" t="s">
        <v>3012</v>
      </c>
      <c r="H2702" t="s">
        <v>3013</v>
      </c>
      <c r="I2702" t="str">
        <f t="shared" si="127"/>
        <v>Plzeňský</v>
      </c>
      <c r="J2702" t="str">
        <f t="shared" si="128"/>
        <v>Plzeňský</v>
      </c>
      <c r="K2702" t="str">
        <f t="shared" si="129"/>
        <v>Jihozápad</v>
      </c>
    </row>
    <row r="2703" spans="1:11" x14ac:dyDescent="0.25">
      <c r="A2703">
        <v>558486</v>
      </c>
      <c r="B2703" t="s">
        <v>3256</v>
      </c>
      <c r="C2703">
        <v>3210</v>
      </c>
      <c r="D2703" t="s">
        <v>3046</v>
      </c>
      <c r="E2703" t="s">
        <v>3022</v>
      </c>
      <c r="F2703" t="s">
        <v>3023</v>
      </c>
      <c r="G2703" t="s">
        <v>3012</v>
      </c>
      <c r="H2703" t="s">
        <v>3013</v>
      </c>
      <c r="I2703" t="str">
        <f t="shared" si="127"/>
        <v>Plzeňský</v>
      </c>
      <c r="J2703" t="str">
        <f t="shared" si="128"/>
        <v>Plzeňský</v>
      </c>
      <c r="K2703" t="str">
        <f t="shared" si="129"/>
        <v>Jihozápad</v>
      </c>
    </row>
    <row r="2704" spans="1:11" x14ac:dyDescent="0.25">
      <c r="A2704">
        <v>558494</v>
      </c>
      <c r="B2704" t="s">
        <v>3257</v>
      </c>
      <c r="C2704">
        <v>3212</v>
      </c>
      <c r="D2704" t="s">
        <v>3021</v>
      </c>
      <c r="E2704" t="s">
        <v>3022</v>
      </c>
      <c r="F2704" t="s">
        <v>3023</v>
      </c>
      <c r="G2704" t="s">
        <v>3012</v>
      </c>
      <c r="H2704" t="s">
        <v>3013</v>
      </c>
      <c r="I2704" t="str">
        <f t="shared" si="127"/>
        <v>Plzeňský</v>
      </c>
      <c r="J2704" t="str">
        <f t="shared" si="128"/>
        <v>Plzeňský</v>
      </c>
      <c r="K2704" t="str">
        <f t="shared" si="129"/>
        <v>Jihozápad</v>
      </c>
    </row>
    <row r="2705" spans="1:11" x14ac:dyDescent="0.25">
      <c r="A2705">
        <v>558559</v>
      </c>
      <c r="B2705" t="s">
        <v>3258</v>
      </c>
      <c r="C2705">
        <v>3207</v>
      </c>
      <c r="D2705" t="s">
        <v>3040</v>
      </c>
      <c r="E2705" t="s">
        <v>3022</v>
      </c>
      <c r="F2705" t="s">
        <v>3023</v>
      </c>
      <c r="G2705" t="s">
        <v>3012</v>
      </c>
      <c r="H2705" t="s">
        <v>3013</v>
      </c>
      <c r="I2705" t="str">
        <f t="shared" si="127"/>
        <v>Plzeňský</v>
      </c>
      <c r="J2705" t="str">
        <f t="shared" si="128"/>
        <v>Plzeňský</v>
      </c>
      <c r="K2705" t="str">
        <f t="shared" si="129"/>
        <v>Jihozápad</v>
      </c>
    </row>
    <row r="2706" spans="1:11" x14ac:dyDescent="0.25">
      <c r="A2706">
        <v>558567</v>
      </c>
      <c r="B2706" t="s">
        <v>3259</v>
      </c>
      <c r="C2706">
        <v>3212</v>
      </c>
      <c r="D2706" t="s">
        <v>3021</v>
      </c>
      <c r="E2706" t="s">
        <v>3022</v>
      </c>
      <c r="F2706" t="s">
        <v>3023</v>
      </c>
      <c r="G2706" t="s">
        <v>3012</v>
      </c>
      <c r="H2706" t="s">
        <v>3013</v>
      </c>
      <c r="I2706" t="str">
        <f t="shared" si="127"/>
        <v>Plzeňský</v>
      </c>
      <c r="J2706" t="str">
        <f t="shared" si="128"/>
        <v>Plzeňský</v>
      </c>
      <c r="K2706" t="str">
        <f t="shared" si="129"/>
        <v>Jihozápad</v>
      </c>
    </row>
    <row r="2707" spans="1:11" x14ac:dyDescent="0.25">
      <c r="A2707">
        <v>558583</v>
      </c>
      <c r="B2707" t="s">
        <v>3260</v>
      </c>
      <c r="C2707">
        <v>3201</v>
      </c>
      <c r="D2707" t="s">
        <v>3025</v>
      </c>
      <c r="E2707" t="s">
        <v>3022</v>
      </c>
      <c r="F2707" t="s">
        <v>3023</v>
      </c>
      <c r="G2707" t="s">
        <v>3012</v>
      </c>
      <c r="H2707" t="s">
        <v>3013</v>
      </c>
      <c r="I2707" t="str">
        <f t="shared" si="127"/>
        <v>Plzeňský</v>
      </c>
      <c r="J2707" t="str">
        <f t="shared" si="128"/>
        <v>Plzeňský</v>
      </c>
      <c r="K2707" t="str">
        <f t="shared" si="129"/>
        <v>Jihozápad</v>
      </c>
    </row>
    <row r="2708" spans="1:11" x14ac:dyDescent="0.25">
      <c r="A2708">
        <v>558591</v>
      </c>
      <c r="B2708" t="s">
        <v>3261</v>
      </c>
      <c r="C2708">
        <v>3212</v>
      </c>
      <c r="D2708" t="s">
        <v>3021</v>
      </c>
      <c r="E2708" t="s">
        <v>3022</v>
      </c>
      <c r="F2708" t="s">
        <v>3023</v>
      </c>
      <c r="G2708" t="s">
        <v>3012</v>
      </c>
      <c r="H2708" t="s">
        <v>3013</v>
      </c>
      <c r="I2708" t="str">
        <f t="shared" si="127"/>
        <v>Plzeňský</v>
      </c>
      <c r="J2708" t="str">
        <f t="shared" si="128"/>
        <v>Plzeňský</v>
      </c>
      <c r="K2708" t="str">
        <f t="shared" si="129"/>
        <v>Jihozápad</v>
      </c>
    </row>
    <row r="2709" spans="1:11" x14ac:dyDescent="0.25">
      <c r="A2709">
        <v>558605</v>
      </c>
      <c r="B2709" t="s">
        <v>1797</v>
      </c>
      <c r="C2709">
        <v>3201</v>
      </c>
      <c r="D2709" t="s">
        <v>3025</v>
      </c>
      <c r="E2709" t="s">
        <v>3022</v>
      </c>
      <c r="F2709" t="s">
        <v>3023</v>
      </c>
      <c r="G2709" t="s">
        <v>3012</v>
      </c>
      <c r="H2709" t="s">
        <v>3013</v>
      </c>
      <c r="I2709" t="str">
        <f t="shared" si="127"/>
        <v>Plzeňský</v>
      </c>
      <c r="J2709" t="str">
        <f t="shared" si="128"/>
        <v>Plzeňský</v>
      </c>
      <c r="K2709" t="str">
        <f t="shared" si="129"/>
        <v>Jihozápad</v>
      </c>
    </row>
    <row r="2710" spans="1:11" x14ac:dyDescent="0.25">
      <c r="A2710">
        <v>558630</v>
      </c>
      <c r="B2710" t="s">
        <v>3262</v>
      </c>
      <c r="C2710">
        <v>3207</v>
      </c>
      <c r="D2710" t="s">
        <v>3040</v>
      </c>
      <c r="E2710" t="s">
        <v>3022</v>
      </c>
      <c r="F2710" t="s">
        <v>3023</v>
      </c>
      <c r="G2710" t="s">
        <v>3012</v>
      </c>
      <c r="H2710" t="s">
        <v>3013</v>
      </c>
      <c r="I2710" t="str">
        <f t="shared" si="127"/>
        <v>Plzeňský</v>
      </c>
      <c r="J2710" t="str">
        <f t="shared" si="128"/>
        <v>Plzeňský</v>
      </c>
      <c r="K2710" t="str">
        <f t="shared" si="129"/>
        <v>Jihozápad</v>
      </c>
    </row>
    <row r="2711" spans="1:11" x14ac:dyDescent="0.25">
      <c r="A2711">
        <v>558656</v>
      </c>
      <c r="B2711" t="s">
        <v>3263</v>
      </c>
      <c r="C2711">
        <v>3206</v>
      </c>
      <c r="D2711" t="s">
        <v>3031</v>
      </c>
      <c r="E2711" t="s">
        <v>3029</v>
      </c>
      <c r="F2711" t="s">
        <v>3030</v>
      </c>
      <c r="G2711" t="s">
        <v>3012</v>
      </c>
      <c r="H2711" t="s">
        <v>3013</v>
      </c>
      <c r="I2711" t="str">
        <f t="shared" si="127"/>
        <v>Plzeňský</v>
      </c>
      <c r="J2711" t="str">
        <f t="shared" si="128"/>
        <v>Plzeňský</v>
      </c>
      <c r="K2711" t="str">
        <f t="shared" si="129"/>
        <v>Jihozápad</v>
      </c>
    </row>
    <row r="2712" spans="1:11" x14ac:dyDescent="0.25">
      <c r="A2712">
        <v>558672</v>
      </c>
      <c r="B2712" t="s">
        <v>3264</v>
      </c>
      <c r="C2712">
        <v>3208</v>
      </c>
      <c r="D2712" t="s">
        <v>3028</v>
      </c>
      <c r="E2712" t="s">
        <v>3029</v>
      </c>
      <c r="F2712" t="s">
        <v>3030</v>
      </c>
      <c r="G2712" t="s">
        <v>3012</v>
      </c>
      <c r="H2712" t="s">
        <v>3013</v>
      </c>
      <c r="I2712" t="str">
        <f t="shared" si="127"/>
        <v>Plzeňský</v>
      </c>
      <c r="J2712" t="str">
        <f t="shared" si="128"/>
        <v>Plzeňský</v>
      </c>
      <c r="K2712" t="str">
        <f t="shared" si="129"/>
        <v>Jihozápad</v>
      </c>
    </row>
    <row r="2713" spans="1:11" x14ac:dyDescent="0.25">
      <c r="A2713">
        <v>558699</v>
      </c>
      <c r="B2713" t="s">
        <v>3265</v>
      </c>
      <c r="C2713">
        <v>3208</v>
      </c>
      <c r="D2713" t="s">
        <v>3028</v>
      </c>
      <c r="E2713" t="s">
        <v>3029</v>
      </c>
      <c r="F2713" t="s">
        <v>3030</v>
      </c>
      <c r="G2713" t="s">
        <v>3012</v>
      </c>
      <c r="H2713" t="s">
        <v>3013</v>
      </c>
      <c r="I2713" t="str">
        <f t="shared" si="127"/>
        <v>Plzeňský</v>
      </c>
      <c r="J2713" t="str">
        <f t="shared" si="128"/>
        <v>Plzeňský</v>
      </c>
      <c r="K2713" t="str">
        <f t="shared" si="129"/>
        <v>Jihozápad</v>
      </c>
    </row>
    <row r="2714" spans="1:11" x14ac:dyDescent="0.25">
      <c r="A2714">
        <v>558711</v>
      </c>
      <c r="B2714" t="s">
        <v>3266</v>
      </c>
      <c r="C2714">
        <v>3208</v>
      </c>
      <c r="D2714" t="s">
        <v>3028</v>
      </c>
      <c r="E2714" t="s">
        <v>3029</v>
      </c>
      <c r="F2714" t="s">
        <v>3030</v>
      </c>
      <c r="G2714" t="s">
        <v>3012</v>
      </c>
      <c r="H2714" t="s">
        <v>3013</v>
      </c>
      <c r="I2714" t="str">
        <f t="shared" si="127"/>
        <v>Plzeňský</v>
      </c>
      <c r="J2714" t="str">
        <f t="shared" si="128"/>
        <v>Plzeňský</v>
      </c>
      <c r="K2714" t="str">
        <f t="shared" si="129"/>
        <v>Jihozápad</v>
      </c>
    </row>
    <row r="2715" spans="1:11" x14ac:dyDescent="0.25">
      <c r="A2715">
        <v>558745</v>
      </c>
      <c r="B2715" t="s">
        <v>3267</v>
      </c>
      <c r="C2715">
        <v>3208</v>
      </c>
      <c r="D2715" t="s">
        <v>3028</v>
      </c>
      <c r="E2715" t="s">
        <v>3029</v>
      </c>
      <c r="F2715" t="s">
        <v>3030</v>
      </c>
      <c r="G2715" t="s">
        <v>3012</v>
      </c>
      <c r="H2715" t="s">
        <v>3013</v>
      </c>
      <c r="I2715" t="str">
        <f t="shared" si="127"/>
        <v>Plzeňský</v>
      </c>
      <c r="J2715" t="str">
        <f t="shared" si="128"/>
        <v>Plzeňský</v>
      </c>
      <c r="K2715" t="str">
        <f t="shared" si="129"/>
        <v>Jihozápad</v>
      </c>
    </row>
    <row r="2716" spans="1:11" x14ac:dyDescent="0.25">
      <c r="A2716">
        <v>558770</v>
      </c>
      <c r="B2716" t="s">
        <v>3268</v>
      </c>
      <c r="C2716">
        <v>3206</v>
      </c>
      <c r="D2716" t="s">
        <v>3031</v>
      </c>
      <c r="E2716" t="s">
        <v>3029</v>
      </c>
      <c r="F2716" t="s">
        <v>3030</v>
      </c>
      <c r="G2716" t="s">
        <v>3012</v>
      </c>
      <c r="H2716" t="s">
        <v>3013</v>
      </c>
      <c r="I2716" t="str">
        <f t="shared" si="127"/>
        <v>Plzeňský</v>
      </c>
      <c r="J2716" t="str">
        <f t="shared" si="128"/>
        <v>Plzeňský</v>
      </c>
      <c r="K2716" t="str">
        <f t="shared" si="129"/>
        <v>Jihozápad</v>
      </c>
    </row>
    <row r="2717" spans="1:11" x14ac:dyDescent="0.25">
      <c r="A2717">
        <v>558788</v>
      </c>
      <c r="B2717" t="s">
        <v>1621</v>
      </c>
      <c r="C2717">
        <v>3208</v>
      </c>
      <c r="D2717" t="s">
        <v>3028</v>
      </c>
      <c r="E2717" t="s">
        <v>3029</v>
      </c>
      <c r="F2717" t="s">
        <v>3030</v>
      </c>
      <c r="G2717" t="s">
        <v>3012</v>
      </c>
      <c r="H2717" t="s">
        <v>3013</v>
      </c>
      <c r="I2717" t="str">
        <f t="shared" si="127"/>
        <v>Plzeňský</v>
      </c>
      <c r="J2717" t="str">
        <f t="shared" si="128"/>
        <v>Plzeňský</v>
      </c>
      <c r="K2717" t="str">
        <f t="shared" si="129"/>
        <v>Jihozápad</v>
      </c>
    </row>
    <row r="2718" spans="1:11" x14ac:dyDescent="0.25">
      <c r="A2718">
        <v>558796</v>
      </c>
      <c r="B2718" t="s">
        <v>3269</v>
      </c>
      <c r="C2718">
        <v>3206</v>
      </c>
      <c r="D2718" t="s">
        <v>3031</v>
      </c>
      <c r="E2718" t="s">
        <v>3029</v>
      </c>
      <c r="F2718" t="s">
        <v>3030</v>
      </c>
      <c r="G2718" t="s">
        <v>3012</v>
      </c>
      <c r="H2718" t="s">
        <v>3013</v>
      </c>
      <c r="I2718" t="str">
        <f t="shared" si="127"/>
        <v>Plzeňský</v>
      </c>
      <c r="J2718" t="str">
        <f t="shared" si="128"/>
        <v>Plzeňský</v>
      </c>
      <c r="K2718" t="str">
        <f t="shared" si="129"/>
        <v>Jihozápad</v>
      </c>
    </row>
    <row r="2719" spans="1:11" x14ac:dyDescent="0.25">
      <c r="A2719">
        <v>558800</v>
      </c>
      <c r="B2719" t="s">
        <v>3270</v>
      </c>
      <c r="C2719">
        <v>3206</v>
      </c>
      <c r="D2719" t="s">
        <v>3031</v>
      </c>
      <c r="E2719" t="s">
        <v>3029</v>
      </c>
      <c r="F2719" t="s">
        <v>3030</v>
      </c>
      <c r="G2719" t="s">
        <v>3012</v>
      </c>
      <c r="H2719" t="s">
        <v>3013</v>
      </c>
      <c r="I2719" t="str">
        <f t="shared" si="127"/>
        <v>Plzeňský</v>
      </c>
      <c r="J2719" t="str">
        <f t="shared" si="128"/>
        <v>Plzeňský</v>
      </c>
      <c r="K2719" t="str">
        <f t="shared" si="129"/>
        <v>Jihozápad</v>
      </c>
    </row>
    <row r="2720" spans="1:11" x14ac:dyDescent="0.25">
      <c r="A2720">
        <v>558834</v>
      </c>
      <c r="B2720" t="s">
        <v>3271</v>
      </c>
      <c r="C2720">
        <v>3208</v>
      </c>
      <c r="D2720" t="s">
        <v>3028</v>
      </c>
      <c r="E2720" t="s">
        <v>3029</v>
      </c>
      <c r="F2720" t="s">
        <v>3030</v>
      </c>
      <c r="G2720" t="s">
        <v>3012</v>
      </c>
      <c r="H2720" t="s">
        <v>3013</v>
      </c>
      <c r="I2720" t="str">
        <f t="shared" si="127"/>
        <v>Plzeňský</v>
      </c>
      <c r="J2720" t="str">
        <f t="shared" si="128"/>
        <v>Plzeňský</v>
      </c>
      <c r="K2720" t="str">
        <f t="shared" si="129"/>
        <v>Jihozápad</v>
      </c>
    </row>
    <row r="2721" spans="1:11" x14ac:dyDescent="0.25">
      <c r="A2721">
        <v>558851</v>
      </c>
      <c r="B2721" t="s">
        <v>3272</v>
      </c>
      <c r="C2721">
        <v>3209</v>
      </c>
      <c r="D2721" t="s">
        <v>3042</v>
      </c>
      <c r="E2721" t="s">
        <v>3043</v>
      </c>
      <c r="F2721" t="s">
        <v>3044</v>
      </c>
      <c r="G2721" t="s">
        <v>3012</v>
      </c>
      <c r="H2721" t="s">
        <v>3013</v>
      </c>
      <c r="I2721" t="str">
        <f t="shared" si="127"/>
        <v>Plzeňský</v>
      </c>
      <c r="J2721" t="str">
        <f t="shared" si="128"/>
        <v>Plzeňský</v>
      </c>
      <c r="K2721" t="str">
        <f t="shared" si="129"/>
        <v>Jihozápad</v>
      </c>
    </row>
    <row r="2722" spans="1:11" x14ac:dyDescent="0.25">
      <c r="A2722">
        <v>558869</v>
      </c>
      <c r="B2722" t="s">
        <v>3273</v>
      </c>
      <c r="C2722">
        <v>3208</v>
      </c>
      <c r="D2722" t="s">
        <v>3028</v>
      </c>
      <c r="E2722" t="s">
        <v>3029</v>
      </c>
      <c r="F2722" t="s">
        <v>3030</v>
      </c>
      <c r="G2722" t="s">
        <v>3012</v>
      </c>
      <c r="H2722" t="s">
        <v>3013</v>
      </c>
      <c r="I2722" t="str">
        <f t="shared" si="127"/>
        <v>Plzeňský</v>
      </c>
      <c r="J2722" t="str">
        <f t="shared" si="128"/>
        <v>Plzeňský</v>
      </c>
      <c r="K2722" t="str">
        <f t="shared" si="129"/>
        <v>Jihozápad</v>
      </c>
    </row>
    <row r="2723" spans="1:11" x14ac:dyDescent="0.25">
      <c r="A2723">
        <v>558877</v>
      </c>
      <c r="B2723" t="s">
        <v>3274</v>
      </c>
      <c r="C2723">
        <v>3206</v>
      </c>
      <c r="D2723" t="s">
        <v>3031</v>
      </c>
      <c r="E2723" t="s">
        <v>3029</v>
      </c>
      <c r="F2723" t="s">
        <v>3030</v>
      </c>
      <c r="G2723" t="s">
        <v>3012</v>
      </c>
      <c r="H2723" t="s">
        <v>3013</v>
      </c>
      <c r="I2723" t="str">
        <f t="shared" si="127"/>
        <v>Plzeňský</v>
      </c>
      <c r="J2723" t="str">
        <f t="shared" si="128"/>
        <v>Plzeňský</v>
      </c>
      <c r="K2723" t="str">
        <f t="shared" si="129"/>
        <v>Jihozápad</v>
      </c>
    </row>
    <row r="2724" spans="1:11" x14ac:dyDescent="0.25">
      <c r="A2724">
        <v>558885</v>
      </c>
      <c r="B2724" t="s">
        <v>3275</v>
      </c>
      <c r="C2724">
        <v>3208</v>
      </c>
      <c r="D2724" t="s">
        <v>3028</v>
      </c>
      <c r="E2724" t="s">
        <v>3029</v>
      </c>
      <c r="F2724" t="s">
        <v>3030</v>
      </c>
      <c r="G2724" t="s">
        <v>3012</v>
      </c>
      <c r="H2724" t="s">
        <v>3013</v>
      </c>
      <c r="I2724" t="str">
        <f t="shared" si="127"/>
        <v>Plzeňský</v>
      </c>
      <c r="J2724" t="str">
        <f t="shared" si="128"/>
        <v>Plzeňský</v>
      </c>
      <c r="K2724" t="str">
        <f t="shared" si="129"/>
        <v>Jihozápad</v>
      </c>
    </row>
    <row r="2725" spans="1:11" x14ac:dyDescent="0.25">
      <c r="A2725">
        <v>558915</v>
      </c>
      <c r="B2725" t="s">
        <v>3276</v>
      </c>
      <c r="C2725">
        <v>3208</v>
      </c>
      <c r="D2725" t="s">
        <v>3028</v>
      </c>
      <c r="E2725" t="s">
        <v>3029</v>
      </c>
      <c r="F2725" t="s">
        <v>3030</v>
      </c>
      <c r="G2725" t="s">
        <v>3012</v>
      </c>
      <c r="H2725" t="s">
        <v>3013</v>
      </c>
      <c r="I2725" t="str">
        <f t="shared" si="127"/>
        <v>Plzeňský</v>
      </c>
      <c r="J2725" t="str">
        <f t="shared" si="128"/>
        <v>Plzeňský</v>
      </c>
      <c r="K2725" t="str">
        <f t="shared" si="129"/>
        <v>Jihozápad</v>
      </c>
    </row>
    <row r="2726" spans="1:11" x14ac:dyDescent="0.25">
      <c r="A2726">
        <v>558931</v>
      </c>
      <c r="B2726" t="s">
        <v>2571</v>
      </c>
      <c r="C2726">
        <v>3206</v>
      </c>
      <c r="D2726" t="s">
        <v>3031</v>
      </c>
      <c r="E2726" t="s">
        <v>3029</v>
      </c>
      <c r="F2726" t="s">
        <v>3030</v>
      </c>
      <c r="G2726" t="s">
        <v>3012</v>
      </c>
      <c r="H2726" t="s">
        <v>3013</v>
      </c>
      <c r="I2726" t="str">
        <f t="shared" si="127"/>
        <v>Plzeňský</v>
      </c>
      <c r="J2726" t="str">
        <f t="shared" si="128"/>
        <v>Plzeňský</v>
      </c>
      <c r="K2726" t="str">
        <f t="shared" si="129"/>
        <v>Jihozápad</v>
      </c>
    </row>
    <row r="2727" spans="1:11" x14ac:dyDescent="0.25">
      <c r="A2727">
        <v>558940</v>
      </c>
      <c r="B2727" t="s">
        <v>3277</v>
      </c>
      <c r="C2727">
        <v>3208</v>
      </c>
      <c r="D2727" t="s">
        <v>3028</v>
      </c>
      <c r="E2727" t="s">
        <v>3029</v>
      </c>
      <c r="F2727" t="s">
        <v>3030</v>
      </c>
      <c r="G2727" t="s">
        <v>3012</v>
      </c>
      <c r="H2727" t="s">
        <v>3013</v>
      </c>
      <c r="I2727" t="str">
        <f t="shared" si="127"/>
        <v>Plzeňský</v>
      </c>
      <c r="J2727" t="str">
        <f t="shared" si="128"/>
        <v>Plzeňský</v>
      </c>
      <c r="K2727" t="str">
        <f t="shared" si="129"/>
        <v>Jihozápad</v>
      </c>
    </row>
    <row r="2728" spans="1:11" x14ac:dyDescent="0.25">
      <c r="A2728">
        <v>558966</v>
      </c>
      <c r="B2728" t="s">
        <v>3278</v>
      </c>
      <c r="C2728">
        <v>3209</v>
      </c>
      <c r="D2728" t="s">
        <v>3042</v>
      </c>
      <c r="E2728" t="s">
        <v>3043</v>
      </c>
      <c r="F2728" t="s">
        <v>3044</v>
      </c>
      <c r="G2728" t="s">
        <v>3012</v>
      </c>
      <c r="H2728" t="s">
        <v>3013</v>
      </c>
      <c r="I2728" t="str">
        <f t="shared" si="127"/>
        <v>Plzeňský</v>
      </c>
      <c r="J2728" t="str">
        <f t="shared" si="128"/>
        <v>Plzeňský</v>
      </c>
      <c r="K2728" t="str">
        <f t="shared" si="129"/>
        <v>Jihozápad</v>
      </c>
    </row>
    <row r="2729" spans="1:11" x14ac:dyDescent="0.25">
      <c r="A2729">
        <v>558974</v>
      </c>
      <c r="B2729" t="s">
        <v>3279</v>
      </c>
      <c r="C2729">
        <v>3206</v>
      </c>
      <c r="D2729" t="s">
        <v>3031</v>
      </c>
      <c r="E2729" t="s">
        <v>3029</v>
      </c>
      <c r="F2729" t="s">
        <v>3030</v>
      </c>
      <c r="G2729" t="s">
        <v>3012</v>
      </c>
      <c r="H2729" t="s">
        <v>3013</v>
      </c>
      <c r="I2729" t="str">
        <f t="shared" si="127"/>
        <v>Plzeňský</v>
      </c>
      <c r="J2729" t="str">
        <f t="shared" si="128"/>
        <v>Plzeňský</v>
      </c>
      <c r="K2729" t="str">
        <f t="shared" si="129"/>
        <v>Jihozápad</v>
      </c>
    </row>
    <row r="2730" spans="1:11" x14ac:dyDescent="0.25">
      <c r="A2730">
        <v>558982</v>
      </c>
      <c r="B2730" t="s">
        <v>3280</v>
      </c>
      <c r="C2730">
        <v>3206</v>
      </c>
      <c r="D2730" t="s">
        <v>3031</v>
      </c>
      <c r="E2730" t="s">
        <v>3029</v>
      </c>
      <c r="F2730" t="s">
        <v>3030</v>
      </c>
      <c r="G2730" t="s">
        <v>3012</v>
      </c>
      <c r="H2730" t="s">
        <v>3013</v>
      </c>
      <c r="I2730" t="str">
        <f t="shared" si="127"/>
        <v>Plzeňský</v>
      </c>
      <c r="J2730" t="str">
        <f t="shared" si="128"/>
        <v>Plzeňský</v>
      </c>
      <c r="K2730" t="str">
        <f t="shared" si="129"/>
        <v>Jihozápad</v>
      </c>
    </row>
    <row r="2731" spans="1:11" x14ac:dyDescent="0.25">
      <c r="A2731">
        <v>558991</v>
      </c>
      <c r="B2731" t="s">
        <v>1352</v>
      </c>
      <c r="C2731">
        <v>3208</v>
      </c>
      <c r="D2731" t="s">
        <v>3028</v>
      </c>
      <c r="E2731" t="s">
        <v>3029</v>
      </c>
      <c r="F2731" t="s">
        <v>3030</v>
      </c>
      <c r="G2731" t="s">
        <v>3012</v>
      </c>
      <c r="H2731" t="s">
        <v>3013</v>
      </c>
      <c r="I2731" t="str">
        <f t="shared" si="127"/>
        <v>Plzeňský</v>
      </c>
      <c r="J2731" t="str">
        <f t="shared" si="128"/>
        <v>Plzeňský</v>
      </c>
      <c r="K2731" t="str">
        <f t="shared" si="129"/>
        <v>Jihozápad</v>
      </c>
    </row>
    <row r="2732" spans="1:11" x14ac:dyDescent="0.25">
      <c r="A2732">
        <v>559008</v>
      </c>
      <c r="B2732" t="s">
        <v>3281</v>
      </c>
      <c r="C2732">
        <v>3206</v>
      </c>
      <c r="D2732" t="s">
        <v>3031</v>
      </c>
      <c r="E2732" t="s">
        <v>3029</v>
      </c>
      <c r="F2732" t="s">
        <v>3030</v>
      </c>
      <c r="G2732" t="s">
        <v>3012</v>
      </c>
      <c r="H2732" t="s">
        <v>3013</v>
      </c>
      <c r="I2732" t="str">
        <f t="shared" si="127"/>
        <v>Plzeňský</v>
      </c>
      <c r="J2732" t="str">
        <f t="shared" si="128"/>
        <v>Plzeňský</v>
      </c>
      <c r="K2732" t="str">
        <f t="shared" si="129"/>
        <v>Jihozápad</v>
      </c>
    </row>
    <row r="2733" spans="1:11" x14ac:dyDescent="0.25">
      <c r="A2733">
        <v>559016</v>
      </c>
      <c r="B2733" t="s">
        <v>493</v>
      </c>
      <c r="C2733">
        <v>3112</v>
      </c>
      <c r="D2733" t="s">
        <v>66</v>
      </c>
      <c r="E2733" t="s">
        <v>65</v>
      </c>
      <c r="F2733" t="s">
        <v>66</v>
      </c>
      <c r="G2733" t="s">
        <v>11</v>
      </c>
      <c r="H2733" t="s">
        <v>12</v>
      </c>
      <c r="I2733" t="str">
        <f t="shared" si="127"/>
        <v>Jihočeský</v>
      </c>
      <c r="J2733" t="str">
        <f t="shared" si="128"/>
        <v>Jihočeský</v>
      </c>
      <c r="K2733" t="str">
        <f t="shared" si="129"/>
        <v>Jihozápad</v>
      </c>
    </row>
    <row r="2734" spans="1:11" x14ac:dyDescent="0.25">
      <c r="A2734">
        <v>559024</v>
      </c>
      <c r="B2734" t="s">
        <v>3282</v>
      </c>
      <c r="C2734">
        <v>3206</v>
      </c>
      <c r="D2734" t="s">
        <v>3031</v>
      </c>
      <c r="E2734" t="s">
        <v>3029</v>
      </c>
      <c r="F2734" t="s">
        <v>3030</v>
      </c>
      <c r="G2734" t="s">
        <v>3012</v>
      </c>
      <c r="H2734" t="s">
        <v>3013</v>
      </c>
      <c r="I2734" t="str">
        <f t="shared" si="127"/>
        <v>Plzeňský</v>
      </c>
      <c r="J2734" t="str">
        <f t="shared" si="128"/>
        <v>Plzeňský</v>
      </c>
      <c r="K2734" t="str">
        <f t="shared" si="129"/>
        <v>Jihozápad</v>
      </c>
    </row>
    <row r="2735" spans="1:11" x14ac:dyDescent="0.25">
      <c r="A2735">
        <v>559032</v>
      </c>
      <c r="B2735" t="s">
        <v>3283</v>
      </c>
      <c r="C2735">
        <v>3206</v>
      </c>
      <c r="D2735" t="s">
        <v>3031</v>
      </c>
      <c r="E2735" t="s">
        <v>3029</v>
      </c>
      <c r="F2735" t="s">
        <v>3030</v>
      </c>
      <c r="G2735" t="s">
        <v>3012</v>
      </c>
      <c r="H2735" t="s">
        <v>3013</v>
      </c>
      <c r="I2735" t="str">
        <f t="shared" si="127"/>
        <v>Plzeňský</v>
      </c>
      <c r="J2735" t="str">
        <f t="shared" si="128"/>
        <v>Plzeňský</v>
      </c>
      <c r="K2735" t="str">
        <f t="shared" si="129"/>
        <v>Jihozápad</v>
      </c>
    </row>
    <row r="2736" spans="1:11" x14ac:dyDescent="0.25">
      <c r="A2736">
        <v>559041</v>
      </c>
      <c r="B2736" t="s">
        <v>1531</v>
      </c>
      <c r="C2736">
        <v>3206</v>
      </c>
      <c r="D2736" t="s">
        <v>3031</v>
      </c>
      <c r="E2736" t="s">
        <v>3029</v>
      </c>
      <c r="F2736" t="s">
        <v>3030</v>
      </c>
      <c r="G2736" t="s">
        <v>3012</v>
      </c>
      <c r="H2736" t="s">
        <v>3013</v>
      </c>
      <c r="I2736" t="str">
        <f t="shared" si="127"/>
        <v>Plzeňský</v>
      </c>
      <c r="J2736" t="str">
        <f t="shared" si="128"/>
        <v>Plzeňský</v>
      </c>
      <c r="K2736" t="str">
        <f t="shared" si="129"/>
        <v>Jihozápad</v>
      </c>
    </row>
    <row r="2737" spans="1:11" x14ac:dyDescent="0.25">
      <c r="A2737">
        <v>559059</v>
      </c>
      <c r="B2737" t="s">
        <v>3284</v>
      </c>
      <c r="C2737">
        <v>3208</v>
      </c>
      <c r="D2737" t="s">
        <v>3028</v>
      </c>
      <c r="E2737" t="s">
        <v>3029</v>
      </c>
      <c r="F2737" t="s">
        <v>3030</v>
      </c>
      <c r="G2737" t="s">
        <v>3012</v>
      </c>
      <c r="H2737" t="s">
        <v>3013</v>
      </c>
      <c r="I2737" t="str">
        <f t="shared" si="127"/>
        <v>Plzeňský</v>
      </c>
      <c r="J2737" t="str">
        <f t="shared" si="128"/>
        <v>Plzeňský</v>
      </c>
      <c r="K2737" t="str">
        <f t="shared" si="129"/>
        <v>Jihozápad</v>
      </c>
    </row>
    <row r="2738" spans="1:11" x14ac:dyDescent="0.25">
      <c r="A2738">
        <v>559067</v>
      </c>
      <c r="B2738" t="s">
        <v>3285</v>
      </c>
      <c r="C2738">
        <v>3206</v>
      </c>
      <c r="D2738" t="s">
        <v>3031</v>
      </c>
      <c r="E2738" t="s">
        <v>3029</v>
      </c>
      <c r="F2738" t="s">
        <v>3030</v>
      </c>
      <c r="G2738" t="s">
        <v>3012</v>
      </c>
      <c r="H2738" t="s">
        <v>3013</v>
      </c>
      <c r="I2738" t="str">
        <f t="shared" si="127"/>
        <v>Plzeňský</v>
      </c>
      <c r="J2738" t="str">
        <f t="shared" si="128"/>
        <v>Plzeňský</v>
      </c>
      <c r="K2738" t="str">
        <f t="shared" si="129"/>
        <v>Jihozápad</v>
      </c>
    </row>
    <row r="2739" spans="1:11" x14ac:dyDescent="0.25">
      <c r="A2739">
        <v>559075</v>
      </c>
      <c r="B2739" t="s">
        <v>3031</v>
      </c>
      <c r="C2739">
        <v>3206</v>
      </c>
      <c r="D2739" t="s">
        <v>3031</v>
      </c>
      <c r="E2739" t="s">
        <v>3029</v>
      </c>
      <c r="F2739" t="s">
        <v>3030</v>
      </c>
      <c r="G2739" t="s">
        <v>3012</v>
      </c>
      <c r="H2739" t="s">
        <v>3013</v>
      </c>
      <c r="I2739" t="str">
        <f t="shared" si="127"/>
        <v>Plzeňský</v>
      </c>
      <c r="J2739" t="str">
        <f t="shared" si="128"/>
        <v>Plzeňský</v>
      </c>
      <c r="K2739" t="str">
        <f t="shared" si="129"/>
        <v>Jihozápad</v>
      </c>
    </row>
    <row r="2740" spans="1:11" x14ac:dyDescent="0.25">
      <c r="A2740">
        <v>559083</v>
      </c>
      <c r="B2740" t="s">
        <v>3286</v>
      </c>
      <c r="C2740">
        <v>3208</v>
      </c>
      <c r="D2740" t="s">
        <v>3028</v>
      </c>
      <c r="E2740" t="s">
        <v>3029</v>
      </c>
      <c r="F2740" t="s">
        <v>3030</v>
      </c>
      <c r="G2740" t="s">
        <v>3012</v>
      </c>
      <c r="H2740" t="s">
        <v>3013</v>
      </c>
      <c r="I2740" t="str">
        <f t="shared" si="127"/>
        <v>Plzeňský</v>
      </c>
      <c r="J2740" t="str">
        <f t="shared" si="128"/>
        <v>Plzeňský</v>
      </c>
      <c r="K2740" t="str">
        <f t="shared" si="129"/>
        <v>Jihozápad</v>
      </c>
    </row>
    <row r="2741" spans="1:11" x14ac:dyDescent="0.25">
      <c r="A2741">
        <v>559091</v>
      </c>
      <c r="B2741" t="s">
        <v>3287</v>
      </c>
      <c r="C2741">
        <v>3208</v>
      </c>
      <c r="D2741" t="s">
        <v>3028</v>
      </c>
      <c r="E2741" t="s">
        <v>3029</v>
      </c>
      <c r="F2741" t="s">
        <v>3030</v>
      </c>
      <c r="G2741" t="s">
        <v>3012</v>
      </c>
      <c r="H2741" t="s">
        <v>3013</v>
      </c>
      <c r="I2741" t="str">
        <f t="shared" si="127"/>
        <v>Plzeňský</v>
      </c>
      <c r="J2741" t="str">
        <f t="shared" si="128"/>
        <v>Plzeňský</v>
      </c>
      <c r="K2741" t="str">
        <f t="shared" si="129"/>
        <v>Jihozápad</v>
      </c>
    </row>
    <row r="2742" spans="1:11" x14ac:dyDescent="0.25">
      <c r="A2742">
        <v>559105</v>
      </c>
      <c r="B2742" t="s">
        <v>3288</v>
      </c>
      <c r="C2742">
        <v>3208</v>
      </c>
      <c r="D2742" t="s">
        <v>3028</v>
      </c>
      <c r="E2742" t="s">
        <v>3029</v>
      </c>
      <c r="F2742" t="s">
        <v>3030</v>
      </c>
      <c r="G2742" t="s">
        <v>3012</v>
      </c>
      <c r="H2742" t="s">
        <v>3013</v>
      </c>
      <c r="I2742" t="str">
        <f t="shared" si="127"/>
        <v>Plzeňský</v>
      </c>
      <c r="J2742" t="str">
        <f t="shared" si="128"/>
        <v>Plzeňský</v>
      </c>
      <c r="K2742" t="str">
        <f t="shared" si="129"/>
        <v>Jihozápad</v>
      </c>
    </row>
    <row r="2743" spans="1:11" x14ac:dyDescent="0.25">
      <c r="A2743">
        <v>559121</v>
      </c>
      <c r="B2743" t="s">
        <v>3289</v>
      </c>
      <c r="C2743">
        <v>3208</v>
      </c>
      <c r="D2743" t="s">
        <v>3028</v>
      </c>
      <c r="E2743" t="s">
        <v>3029</v>
      </c>
      <c r="F2743" t="s">
        <v>3030</v>
      </c>
      <c r="G2743" t="s">
        <v>3012</v>
      </c>
      <c r="H2743" t="s">
        <v>3013</v>
      </c>
      <c r="I2743" t="str">
        <f t="shared" si="127"/>
        <v>Plzeňský</v>
      </c>
      <c r="J2743" t="str">
        <f t="shared" si="128"/>
        <v>Plzeňský</v>
      </c>
      <c r="K2743" t="str">
        <f t="shared" si="129"/>
        <v>Jihozápad</v>
      </c>
    </row>
    <row r="2744" spans="1:11" x14ac:dyDescent="0.25">
      <c r="A2744">
        <v>559130</v>
      </c>
      <c r="B2744" t="s">
        <v>3290</v>
      </c>
      <c r="C2744">
        <v>3209</v>
      </c>
      <c r="D2744" t="s">
        <v>3042</v>
      </c>
      <c r="E2744" t="s">
        <v>3043</v>
      </c>
      <c r="F2744" t="s">
        <v>3044</v>
      </c>
      <c r="G2744" t="s">
        <v>3012</v>
      </c>
      <c r="H2744" t="s">
        <v>3013</v>
      </c>
      <c r="I2744" t="str">
        <f t="shared" si="127"/>
        <v>Plzeňský</v>
      </c>
      <c r="J2744" t="str">
        <f t="shared" si="128"/>
        <v>Plzeňský</v>
      </c>
      <c r="K2744" t="str">
        <f t="shared" si="129"/>
        <v>Jihozápad</v>
      </c>
    </row>
    <row r="2745" spans="1:11" x14ac:dyDescent="0.25">
      <c r="A2745">
        <v>559148</v>
      </c>
      <c r="B2745" t="s">
        <v>819</v>
      </c>
      <c r="C2745">
        <v>3208</v>
      </c>
      <c r="D2745" t="s">
        <v>3028</v>
      </c>
      <c r="E2745" t="s">
        <v>3029</v>
      </c>
      <c r="F2745" t="s">
        <v>3030</v>
      </c>
      <c r="G2745" t="s">
        <v>3012</v>
      </c>
      <c r="H2745" t="s">
        <v>3013</v>
      </c>
      <c r="I2745" t="str">
        <f t="shared" si="127"/>
        <v>Plzeňský</v>
      </c>
      <c r="J2745" t="str">
        <f t="shared" si="128"/>
        <v>Plzeňský</v>
      </c>
      <c r="K2745" t="str">
        <f t="shared" si="129"/>
        <v>Jihozápad</v>
      </c>
    </row>
    <row r="2746" spans="1:11" x14ac:dyDescent="0.25">
      <c r="A2746">
        <v>559164</v>
      </c>
      <c r="B2746" t="s">
        <v>3291</v>
      </c>
      <c r="C2746">
        <v>3208</v>
      </c>
      <c r="D2746" t="s">
        <v>3028</v>
      </c>
      <c r="E2746" t="s">
        <v>3029</v>
      </c>
      <c r="F2746" t="s">
        <v>3030</v>
      </c>
      <c r="G2746" t="s">
        <v>3012</v>
      </c>
      <c r="H2746" t="s">
        <v>3013</v>
      </c>
      <c r="I2746" t="str">
        <f t="shared" si="127"/>
        <v>Plzeňský</v>
      </c>
      <c r="J2746" t="str">
        <f t="shared" si="128"/>
        <v>Plzeňský</v>
      </c>
      <c r="K2746" t="str">
        <f t="shared" si="129"/>
        <v>Jihozápad</v>
      </c>
    </row>
    <row r="2747" spans="1:11" x14ac:dyDescent="0.25">
      <c r="A2747">
        <v>559172</v>
      </c>
      <c r="B2747" t="s">
        <v>3292</v>
      </c>
      <c r="C2747">
        <v>3208</v>
      </c>
      <c r="D2747" t="s">
        <v>3028</v>
      </c>
      <c r="E2747" t="s">
        <v>3029</v>
      </c>
      <c r="F2747" t="s">
        <v>3030</v>
      </c>
      <c r="G2747" t="s">
        <v>3012</v>
      </c>
      <c r="H2747" t="s">
        <v>3013</v>
      </c>
      <c r="I2747" t="str">
        <f t="shared" si="127"/>
        <v>Plzeňský</v>
      </c>
      <c r="J2747" t="str">
        <f t="shared" si="128"/>
        <v>Plzeňský</v>
      </c>
      <c r="K2747" t="str">
        <f t="shared" si="129"/>
        <v>Jihozápad</v>
      </c>
    </row>
    <row r="2748" spans="1:11" x14ac:dyDescent="0.25">
      <c r="A2748">
        <v>559202</v>
      </c>
      <c r="B2748" t="s">
        <v>3293</v>
      </c>
      <c r="C2748">
        <v>3206</v>
      </c>
      <c r="D2748" t="s">
        <v>3031</v>
      </c>
      <c r="E2748" t="s">
        <v>3029</v>
      </c>
      <c r="F2748" t="s">
        <v>3030</v>
      </c>
      <c r="G2748" t="s">
        <v>3012</v>
      </c>
      <c r="H2748" t="s">
        <v>3013</v>
      </c>
      <c r="I2748" t="str">
        <f t="shared" si="127"/>
        <v>Plzeňský</v>
      </c>
      <c r="J2748" t="str">
        <f t="shared" si="128"/>
        <v>Plzeňský</v>
      </c>
      <c r="K2748" t="str">
        <f t="shared" si="129"/>
        <v>Jihozápad</v>
      </c>
    </row>
    <row r="2749" spans="1:11" x14ac:dyDescent="0.25">
      <c r="A2749">
        <v>559211</v>
      </c>
      <c r="B2749" t="s">
        <v>3294</v>
      </c>
      <c r="C2749">
        <v>3208</v>
      </c>
      <c r="D2749" t="s">
        <v>3028</v>
      </c>
      <c r="E2749" t="s">
        <v>3029</v>
      </c>
      <c r="F2749" t="s">
        <v>3030</v>
      </c>
      <c r="G2749" t="s">
        <v>3012</v>
      </c>
      <c r="H2749" t="s">
        <v>3013</v>
      </c>
      <c r="I2749" t="str">
        <f t="shared" si="127"/>
        <v>Plzeňský</v>
      </c>
      <c r="J2749" t="str">
        <f t="shared" si="128"/>
        <v>Plzeňský</v>
      </c>
      <c r="K2749" t="str">
        <f t="shared" si="129"/>
        <v>Jihozápad</v>
      </c>
    </row>
    <row r="2750" spans="1:11" x14ac:dyDescent="0.25">
      <c r="A2750">
        <v>559237</v>
      </c>
      <c r="B2750" t="s">
        <v>3295</v>
      </c>
      <c r="C2750">
        <v>3206</v>
      </c>
      <c r="D2750" t="s">
        <v>3031</v>
      </c>
      <c r="E2750" t="s">
        <v>3029</v>
      </c>
      <c r="F2750" t="s">
        <v>3030</v>
      </c>
      <c r="G2750" t="s">
        <v>3012</v>
      </c>
      <c r="H2750" t="s">
        <v>3013</v>
      </c>
      <c r="I2750" t="str">
        <f t="shared" si="127"/>
        <v>Plzeňský</v>
      </c>
      <c r="J2750" t="str">
        <f t="shared" si="128"/>
        <v>Plzeňský</v>
      </c>
      <c r="K2750" t="str">
        <f t="shared" si="129"/>
        <v>Jihozápad</v>
      </c>
    </row>
    <row r="2751" spans="1:11" x14ac:dyDescent="0.25">
      <c r="A2751">
        <v>559245</v>
      </c>
      <c r="B2751" t="s">
        <v>3296</v>
      </c>
      <c r="C2751">
        <v>3206</v>
      </c>
      <c r="D2751" t="s">
        <v>3031</v>
      </c>
      <c r="E2751" t="s">
        <v>3029</v>
      </c>
      <c r="F2751" t="s">
        <v>3030</v>
      </c>
      <c r="G2751" t="s">
        <v>3012</v>
      </c>
      <c r="H2751" t="s">
        <v>3013</v>
      </c>
      <c r="I2751" t="str">
        <f t="shared" si="127"/>
        <v>Plzeňský</v>
      </c>
      <c r="J2751" t="str">
        <f t="shared" si="128"/>
        <v>Plzeňský</v>
      </c>
      <c r="K2751" t="str">
        <f t="shared" si="129"/>
        <v>Jihozápad</v>
      </c>
    </row>
    <row r="2752" spans="1:11" x14ac:dyDescent="0.25">
      <c r="A2752">
        <v>559253</v>
      </c>
      <c r="B2752" t="s">
        <v>3297</v>
      </c>
      <c r="C2752">
        <v>3208</v>
      </c>
      <c r="D2752" t="s">
        <v>3028</v>
      </c>
      <c r="E2752" t="s">
        <v>3029</v>
      </c>
      <c r="F2752" t="s">
        <v>3030</v>
      </c>
      <c r="G2752" t="s">
        <v>3012</v>
      </c>
      <c r="H2752" t="s">
        <v>3013</v>
      </c>
      <c r="I2752" t="str">
        <f t="shared" si="127"/>
        <v>Plzeňský</v>
      </c>
      <c r="J2752" t="str">
        <f t="shared" si="128"/>
        <v>Plzeňský</v>
      </c>
      <c r="K2752" t="str">
        <f t="shared" si="129"/>
        <v>Jihozápad</v>
      </c>
    </row>
    <row r="2753" spans="1:11" x14ac:dyDescent="0.25">
      <c r="A2753">
        <v>559261</v>
      </c>
      <c r="B2753" t="s">
        <v>3298</v>
      </c>
      <c r="C2753">
        <v>3206</v>
      </c>
      <c r="D2753" t="s">
        <v>3031</v>
      </c>
      <c r="E2753" t="s">
        <v>3029</v>
      </c>
      <c r="F2753" t="s">
        <v>3030</v>
      </c>
      <c r="G2753" t="s">
        <v>3012</v>
      </c>
      <c r="H2753" t="s">
        <v>3013</v>
      </c>
      <c r="I2753" t="str">
        <f t="shared" si="127"/>
        <v>Plzeňský</v>
      </c>
      <c r="J2753" t="str">
        <f t="shared" si="128"/>
        <v>Plzeňský</v>
      </c>
      <c r="K2753" t="str">
        <f t="shared" si="129"/>
        <v>Jihozápad</v>
      </c>
    </row>
    <row r="2754" spans="1:11" x14ac:dyDescent="0.25">
      <c r="A2754">
        <v>559270</v>
      </c>
      <c r="B2754" t="s">
        <v>3299</v>
      </c>
      <c r="C2754">
        <v>3208</v>
      </c>
      <c r="D2754" t="s">
        <v>3028</v>
      </c>
      <c r="E2754" t="s">
        <v>3029</v>
      </c>
      <c r="F2754" t="s">
        <v>3030</v>
      </c>
      <c r="G2754" t="s">
        <v>3012</v>
      </c>
      <c r="H2754" t="s">
        <v>3013</v>
      </c>
      <c r="I2754" t="str">
        <f t="shared" si="127"/>
        <v>Plzeňský</v>
      </c>
      <c r="J2754" t="str">
        <f t="shared" si="128"/>
        <v>Plzeňský</v>
      </c>
      <c r="K2754" t="str">
        <f t="shared" si="129"/>
        <v>Jihozápad</v>
      </c>
    </row>
    <row r="2755" spans="1:11" x14ac:dyDescent="0.25">
      <c r="A2755">
        <v>559288</v>
      </c>
      <c r="B2755" t="s">
        <v>3300</v>
      </c>
      <c r="C2755">
        <v>3208</v>
      </c>
      <c r="D2755" t="s">
        <v>3028</v>
      </c>
      <c r="E2755" t="s">
        <v>3029</v>
      </c>
      <c r="F2755" t="s">
        <v>3030</v>
      </c>
      <c r="G2755" t="s">
        <v>3012</v>
      </c>
      <c r="H2755" t="s">
        <v>3013</v>
      </c>
      <c r="I2755" t="str">
        <f t="shared" si="127"/>
        <v>Plzeňský</v>
      </c>
      <c r="J2755" t="str">
        <f t="shared" si="128"/>
        <v>Plzeňský</v>
      </c>
      <c r="K2755" t="str">
        <f t="shared" si="129"/>
        <v>Jihozápad</v>
      </c>
    </row>
    <row r="2756" spans="1:11" x14ac:dyDescent="0.25">
      <c r="A2756">
        <v>559300</v>
      </c>
      <c r="B2756" t="s">
        <v>3028</v>
      </c>
      <c r="C2756">
        <v>3208</v>
      </c>
      <c r="D2756" t="s">
        <v>3028</v>
      </c>
      <c r="E2756" t="s">
        <v>3029</v>
      </c>
      <c r="F2756" t="s">
        <v>3030</v>
      </c>
      <c r="G2756" t="s">
        <v>3012</v>
      </c>
      <c r="H2756" t="s">
        <v>3013</v>
      </c>
      <c r="I2756" t="str">
        <f t="shared" ref="I2756:I2819" si="130">LEFT(H2756, FIND(" ", H2756 &amp; " ") - 1)</f>
        <v>Plzeňský</v>
      </c>
      <c r="J2756" t="str">
        <f t="shared" ref="J2756:J2819" si="131">IF(LEFT(H2756,4)="Kraj", MID(H2756, FIND(" ", H2756)+1, LEN(H2756) - FIND(" ", H2756)), LEFT(H2756, FIND(" ", H2756 &amp; " ") - 1))</f>
        <v>Plzeňský</v>
      </c>
      <c r="K2756" t="str">
        <f t="shared" ref="K2756:K2819" si="132">_xlfn.XLOOKUP(H2756,$N$33:$N$46,$M$33:$M$46)</f>
        <v>Jihozápad</v>
      </c>
    </row>
    <row r="2757" spans="1:11" x14ac:dyDescent="0.25">
      <c r="A2757">
        <v>559318</v>
      </c>
      <c r="B2757" t="s">
        <v>732</v>
      </c>
      <c r="C2757">
        <v>3206</v>
      </c>
      <c r="D2757" t="s">
        <v>3031</v>
      </c>
      <c r="E2757" t="s">
        <v>3029</v>
      </c>
      <c r="F2757" t="s">
        <v>3030</v>
      </c>
      <c r="G2757" t="s">
        <v>3012</v>
      </c>
      <c r="H2757" t="s">
        <v>3013</v>
      </c>
      <c r="I2757" t="str">
        <f t="shared" si="130"/>
        <v>Plzeňský</v>
      </c>
      <c r="J2757" t="str">
        <f t="shared" si="131"/>
        <v>Plzeňský</v>
      </c>
      <c r="K2757" t="str">
        <f t="shared" si="132"/>
        <v>Jihozápad</v>
      </c>
    </row>
    <row r="2758" spans="1:11" x14ac:dyDescent="0.25">
      <c r="A2758">
        <v>559326</v>
      </c>
      <c r="B2758" t="s">
        <v>3301</v>
      </c>
      <c r="C2758">
        <v>3208</v>
      </c>
      <c r="D2758" t="s">
        <v>3028</v>
      </c>
      <c r="E2758" t="s">
        <v>3029</v>
      </c>
      <c r="F2758" t="s">
        <v>3030</v>
      </c>
      <c r="G2758" t="s">
        <v>3012</v>
      </c>
      <c r="H2758" t="s">
        <v>3013</v>
      </c>
      <c r="I2758" t="str">
        <f t="shared" si="130"/>
        <v>Plzeňský</v>
      </c>
      <c r="J2758" t="str">
        <f t="shared" si="131"/>
        <v>Plzeňský</v>
      </c>
      <c r="K2758" t="str">
        <f t="shared" si="132"/>
        <v>Jihozápad</v>
      </c>
    </row>
    <row r="2759" spans="1:11" x14ac:dyDescent="0.25">
      <c r="A2759">
        <v>559334</v>
      </c>
      <c r="B2759" t="s">
        <v>3302</v>
      </c>
      <c r="C2759">
        <v>3208</v>
      </c>
      <c r="D2759" t="s">
        <v>3028</v>
      </c>
      <c r="E2759" t="s">
        <v>3029</v>
      </c>
      <c r="F2759" t="s">
        <v>3030</v>
      </c>
      <c r="G2759" t="s">
        <v>3012</v>
      </c>
      <c r="H2759" t="s">
        <v>3013</v>
      </c>
      <c r="I2759" t="str">
        <f t="shared" si="130"/>
        <v>Plzeňský</v>
      </c>
      <c r="J2759" t="str">
        <f t="shared" si="131"/>
        <v>Plzeňský</v>
      </c>
      <c r="K2759" t="str">
        <f t="shared" si="132"/>
        <v>Jihozápad</v>
      </c>
    </row>
    <row r="2760" spans="1:11" x14ac:dyDescent="0.25">
      <c r="A2760">
        <v>559351</v>
      </c>
      <c r="B2760" t="s">
        <v>3303</v>
      </c>
      <c r="C2760">
        <v>3206</v>
      </c>
      <c r="D2760" t="s">
        <v>3031</v>
      </c>
      <c r="E2760" t="s">
        <v>3029</v>
      </c>
      <c r="F2760" t="s">
        <v>3030</v>
      </c>
      <c r="G2760" t="s">
        <v>3012</v>
      </c>
      <c r="H2760" t="s">
        <v>3013</v>
      </c>
      <c r="I2760" t="str">
        <f t="shared" si="130"/>
        <v>Plzeňský</v>
      </c>
      <c r="J2760" t="str">
        <f t="shared" si="131"/>
        <v>Plzeňský</v>
      </c>
      <c r="K2760" t="str">
        <f t="shared" si="132"/>
        <v>Jihozápad</v>
      </c>
    </row>
    <row r="2761" spans="1:11" x14ac:dyDescent="0.25">
      <c r="A2761">
        <v>559369</v>
      </c>
      <c r="B2761" t="s">
        <v>3304</v>
      </c>
      <c r="C2761">
        <v>3208</v>
      </c>
      <c r="D2761" t="s">
        <v>3028</v>
      </c>
      <c r="E2761" t="s">
        <v>3029</v>
      </c>
      <c r="F2761" t="s">
        <v>3030</v>
      </c>
      <c r="G2761" t="s">
        <v>3012</v>
      </c>
      <c r="H2761" t="s">
        <v>3013</v>
      </c>
      <c r="I2761" t="str">
        <f t="shared" si="130"/>
        <v>Plzeňský</v>
      </c>
      <c r="J2761" t="str">
        <f t="shared" si="131"/>
        <v>Plzeňský</v>
      </c>
      <c r="K2761" t="str">
        <f t="shared" si="132"/>
        <v>Jihozápad</v>
      </c>
    </row>
    <row r="2762" spans="1:11" x14ac:dyDescent="0.25">
      <c r="A2762">
        <v>559377</v>
      </c>
      <c r="B2762" t="s">
        <v>3305</v>
      </c>
      <c r="C2762">
        <v>3208</v>
      </c>
      <c r="D2762" t="s">
        <v>3028</v>
      </c>
      <c r="E2762" t="s">
        <v>3029</v>
      </c>
      <c r="F2762" t="s">
        <v>3030</v>
      </c>
      <c r="G2762" t="s">
        <v>3012</v>
      </c>
      <c r="H2762" t="s">
        <v>3013</v>
      </c>
      <c r="I2762" t="str">
        <f t="shared" si="130"/>
        <v>Plzeňský</v>
      </c>
      <c r="J2762" t="str">
        <f t="shared" si="131"/>
        <v>Plzeňský</v>
      </c>
      <c r="K2762" t="str">
        <f t="shared" si="132"/>
        <v>Jihozápad</v>
      </c>
    </row>
    <row r="2763" spans="1:11" x14ac:dyDescent="0.25">
      <c r="A2763">
        <v>559393</v>
      </c>
      <c r="B2763" t="s">
        <v>3306</v>
      </c>
      <c r="C2763">
        <v>3208</v>
      </c>
      <c r="D2763" t="s">
        <v>3028</v>
      </c>
      <c r="E2763" t="s">
        <v>3029</v>
      </c>
      <c r="F2763" t="s">
        <v>3030</v>
      </c>
      <c r="G2763" t="s">
        <v>3012</v>
      </c>
      <c r="H2763" t="s">
        <v>3013</v>
      </c>
      <c r="I2763" t="str">
        <f t="shared" si="130"/>
        <v>Plzeňský</v>
      </c>
      <c r="J2763" t="str">
        <f t="shared" si="131"/>
        <v>Plzeňský</v>
      </c>
      <c r="K2763" t="str">
        <f t="shared" si="132"/>
        <v>Jihozápad</v>
      </c>
    </row>
    <row r="2764" spans="1:11" x14ac:dyDescent="0.25">
      <c r="A2764">
        <v>559423</v>
      </c>
      <c r="B2764" t="s">
        <v>3307</v>
      </c>
      <c r="C2764">
        <v>3208</v>
      </c>
      <c r="D2764" t="s">
        <v>3028</v>
      </c>
      <c r="E2764" t="s">
        <v>3029</v>
      </c>
      <c r="F2764" t="s">
        <v>3030</v>
      </c>
      <c r="G2764" t="s">
        <v>3012</v>
      </c>
      <c r="H2764" t="s">
        <v>3013</v>
      </c>
      <c r="I2764" t="str">
        <f t="shared" si="130"/>
        <v>Plzeňský</v>
      </c>
      <c r="J2764" t="str">
        <f t="shared" si="131"/>
        <v>Plzeňský</v>
      </c>
      <c r="K2764" t="str">
        <f t="shared" si="132"/>
        <v>Jihozápad</v>
      </c>
    </row>
    <row r="2765" spans="1:11" x14ac:dyDescent="0.25">
      <c r="A2765">
        <v>559431</v>
      </c>
      <c r="B2765" t="s">
        <v>3308</v>
      </c>
      <c r="C2765">
        <v>3206</v>
      </c>
      <c r="D2765" t="s">
        <v>3031</v>
      </c>
      <c r="E2765" t="s">
        <v>3029</v>
      </c>
      <c r="F2765" t="s">
        <v>3030</v>
      </c>
      <c r="G2765" t="s">
        <v>3012</v>
      </c>
      <c r="H2765" t="s">
        <v>3013</v>
      </c>
      <c r="I2765" t="str">
        <f t="shared" si="130"/>
        <v>Plzeňský</v>
      </c>
      <c r="J2765" t="str">
        <f t="shared" si="131"/>
        <v>Plzeňský</v>
      </c>
      <c r="K2765" t="str">
        <f t="shared" si="132"/>
        <v>Jihozápad</v>
      </c>
    </row>
    <row r="2766" spans="1:11" x14ac:dyDescent="0.25">
      <c r="A2766">
        <v>559482</v>
      </c>
      <c r="B2766" t="s">
        <v>3309</v>
      </c>
      <c r="C2766">
        <v>3206</v>
      </c>
      <c r="D2766" t="s">
        <v>3031</v>
      </c>
      <c r="E2766" t="s">
        <v>3029</v>
      </c>
      <c r="F2766" t="s">
        <v>3030</v>
      </c>
      <c r="G2766" t="s">
        <v>3012</v>
      </c>
      <c r="H2766" t="s">
        <v>3013</v>
      </c>
      <c r="I2766" t="str">
        <f t="shared" si="130"/>
        <v>Plzeňský</v>
      </c>
      <c r="J2766" t="str">
        <f t="shared" si="131"/>
        <v>Plzeňský</v>
      </c>
      <c r="K2766" t="str">
        <f t="shared" si="132"/>
        <v>Jihozápad</v>
      </c>
    </row>
    <row r="2767" spans="1:11" x14ac:dyDescent="0.25">
      <c r="A2767">
        <v>559491</v>
      </c>
      <c r="B2767" t="s">
        <v>3310</v>
      </c>
      <c r="C2767">
        <v>3208</v>
      </c>
      <c r="D2767" t="s">
        <v>3028</v>
      </c>
      <c r="E2767" t="s">
        <v>3029</v>
      </c>
      <c r="F2767" t="s">
        <v>3030</v>
      </c>
      <c r="G2767" t="s">
        <v>3012</v>
      </c>
      <c r="H2767" t="s">
        <v>3013</v>
      </c>
      <c r="I2767" t="str">
        <f t="shared" si="130"/>
        <v>Plzeňský</v>
      </c>
      <c r="J2767" t="str">
        <f t="shared" si="131"/>
        <v>Plzeňský</v>
      </c>
      <c r="K2767" t="str">
        <f t="shared" si="132"/>
        <v>Jihozápad</v>
      </c>
    </row>
    <row r="2768" spans="1:11" x14ac:dyDescent="0.25">
      <c r="A2768">
        <v>559504</v>
      </c>
      <c r="B2768" t="s">
        <v>3311</v>
      </c>
      <c r="C2768">
        <v>3208</v>
      </c>
      <c r="D2768" t="s">
        <v>3028</v>
      </c>
      <c r="E2768" t="s">
        <v>3029</v>
      </c>
      <c r="F2768" t="s">
        <v>3030</v>
      </c>
      <c r="G2768" t="s">
        <v>3012</v>
      </c>
      <c r="H2768" t="s">
        <v>3013</v>
      </c>
      <c r="I2768" t="str">
        <f t="shared" si="130"/>
        <v>Plzeňský</v>
      </c>
      <c r="J2768" t="str">
        <f t="shared" si="131"/>
        <v>Plzeňský</v>
      </c>
      <c r="K2768" t="str">
        <f t="shared" si="132"/>
        <v>Jihozápad</v>
      </c>
    </row>
    <row r="2769" spans="1:11" x14ac:dyDescent="0.25">
      <c r="A2769">
        <v>559521</v>
      </c>
      <c r="B2769" t="s">
        <v>3312</v>
      </c>
      <c r="C2769">
        <v>3208</v>
      </c>
      <c r="D2769" t="s">
        <v>3028</v>
      </c>
      <c r="E2769" t="s">
        <v>3029</v>
      </c>
      <c r="F2769" t="s">
        <v>3030</v>
      </c>
      <c r="G2769" t="s">
        <v>3012</v>
      </c>
      <c r="H2769" t="s">
        <v>3013</v>
      </c>
      <c r="I2769" t="str">
        <f t="shared" si="130"/>
        <v>Plzeňský</v>
      </c>
      <c r="J2769" t="str">
        <f t="shared" si="131"/>
        <v>Plzeňský</v>
      </c>
      <c r="K2769" t="str">
        <f t="shared" si="132"/>
        <v>Jihozápad</v>
      </c>
    </row>
    <row r="2770" spans="1:11" x14ac:dyDescent="0.25">
      <c r="A2770">
        <v>559555</v>
      </c>
      <c r="B2770" t="s">
        <v>3313</v>
      </c>
      <c r="C2770">
        <v>3208</v>
      </c>
      <c r="D2770" t="s">
        <v>3028</v>
      </c>
      <c r="E2770" t="s">
        <v>3029</v>
      </c>
      <c r="F2770" t="s">
        <v>3030</v>
      </c>
      <c r="G2770" t="s">
        <v>3012</v>
      </c>
      <c r="H2770" t="s">
        <v>3013</v>
      </c>
      <c r="I2770" t="str">
        <f t="shared" si="130"/>
        <v>Plzeňský</v>
      </c>
      <c r="J2770" t="str">
        <f t="shared" si="131"/>
        <v>Plzeňský</v>
      </c>
      <c r="K2770" t="str">
        <f t="shared" si="132"/>
        <v>Jihozápad</v>
      </c>
    </row>
    <row r="2771" spans="1:11" x14ac:dyDescent="0.25">
      <c r="A2771">
        <v>559563</v>
      </c>
      <c r="B2771" t="s">
        <v>3314</v>
      </c>
      <c r="C2771">
        <v>3208</v>
      </c>
      <c r="D2771" t="s">
        <v>3028</v>
      </c>
      <c r="E2771" t="s">
        <v>3029</v>
      </c>
      <c r="F2771" t="s">
        <v>3030</v>
      </c>
      <c r="G2771" t="s">
        <v>3012</v>
      </c>
      <c r="H2771" t="s">
        <v>3013</v>
      </c>
      <c r="I2771" t="str">
        <f t="shared" si="130"/>
        <v>Plzeňský</v>
      </c>
      <c r="J2771" t="str">
        <f t="shared" si="131"/>
        <v>Plzeňský</v>
      </c>
      <c r="K2771" t="str">
        <f t="shared" si="132"/>
        <v>Jihozápad</v>
      </c>
    </row>
    <row r="2772" spans="1:11" x14ac:dyDescent="0.25">
      <c r="A2772">
        <v>559571</v>
      </c>
      <c r="B2772" t="s">
        <v>3315</v>
      </c>
      <c r="C2772">
        <v>3208</v>
      </c>
      <c r="D2772" t="s">
        <v>3028</v>
      </c>
      <c r="E2772" t="s">
        <v>3029</v>
      </c>
      <c r="F2772" t="s">
        <v>3030</v>
      </c>
      <c r="G2772" t="s">
        <v>3012</v>
      </c>
      <c r="H2772" t="s">
        <v>3013</v>
      </c>
      <c r="I2772" t="str">
        <f t="shared" si="130"/>
        <v>Plzeňský</v>
      </c>
      <c r="J2772" t="str">
        <f t="shared" si="131"/>
        <v>Plzeňský</v>
      </c>
      <c r="K2772" t="str">
        <f t="shared" si="132"/>
        <v>Jihozápad</v>
      </c>
    </row>
    <row r="2773" spans="1:11" x14ac:dyDescent="0.25">
      <c r="A2773">
        <v>559580</v>
      </c>
      <c r="B2773" t="s">
        <v>3316</v>
      </c>
      <c r="C2773">
        <v>3208</v>
      </c>
      <c r="D2773" t="s">
        <v>3028</v>
      </c>
      <c r="E2773" t="s">
        <v>3029</v>
      </c>
      <c r="F2773" t="s">
        <v>3030</v>
      </c>
      <c r="G2773" t="s">
        <v>3012</v>
      </c>
      <c r="H2773" t="s">
        <v>3013</v>
      </c>
      <c r="I2773" t="str">
        <f t="shared" si="130"/>
        <v>Plzeňský</v>
      </c>
      <c r="J2773" t="str">
        <f t="shared" si="131"/>
        <v>Plzeňský</v>
      </c>
      <c r="K2773" t="str">
        <f t="shared" si="132"/>
        <v>Jihozápad</v>
      </c>
    </row>
    <row r="2774" spans="1:11" x14ac:dyDescent="0.25">
      <c r="A2774">
        <v>559601</v>
      </c>
      <c r="B2774" t="s">
        <v>3317</v>
      </c>
      <c r="C2774">
        <v>3208</v>
      </c>
      <c r="D2774" t="s">
        <v>3028</v>
      </c>
      <c r="E2774" t="s">
        <v>3029</v>
      </c>
      <c r="F2774" t="s">
        <v>3030</v>
      </c>
      <c r="G2774" t="s">
        <v>3012</v>
      </c>
      <c r="H2774" t="s">
        <v>3013</v>
      </c>
      <c r="I2774" t="str">
        <f t="shared" si="130"/>
        <v>Plzeňský</v>
      </c>
      <c r="J2774" t="str">
        <f t="shared" si="131"/>
        <v>Plzeňský</v>
      </c>
      <c r="K2774" t="str">
        <f t="shared" si="132"/>
        <v>Jihozápad</v>
      </c>
    </row>
    <row r="2775" spans="1:11" x14ac:dyDescent="0.25">
      <c r="A2775">
        <v>559628</v>
      </c>
      <c r="B2775" t="s">
        <v>3170</v>
      </c>
      <c r="C2775">
        <v>3208</v>
      </c>
      <c r="D2775" t="s">
        <v>3028</v>
      </c>
      <c r="E2775" t="s">
        <v>3029</v>
      </c>
      <c r="F2775" t="s">
        <v>3030</v>
      </c>
      <c r="G2775" t="s">
        <v>3012</v>
      </c>
      <c r="H2775" t="s">
        <v>3013</v>
      </c>
      <c r="I2775" t="str">
        <f t="shared" si="130"/>
        <v>Plzeňský</v>
      </c>
      <c r="J2775" t="str">
        <f t="shared" si="131"/>
        <v>Plzeňský</v>
      </c>
      <c r="K2775" t="str">
        <f t="shared" si="132"/>
        <v>Jihozápad</v>
      </c>
    </row>
    <row r="2776" spans="1:11" x14ac:dyDescent="0.25">
      <c r="A2776">
        <v>559661</v>
      </c>
      <c r="B2776" t="s">
        <v>3318</v>
      </c>
      <c r="C2776">
        <v>3208</v>
      </c>
      <c r="D2776" t="s">
        <v>3028</v>
      </c>
      <c r="E2776" t="s">
        <v>3029</v>
      </c>
      <c r="F2776" t="s">
        <v>3030</v>
      </c>
      <c r="G2776" t="s">
        <v>3012</v>
      </c>
      <c r="H2776" t="s">
        <v>3013</v>
      </c>
      <c r="I2776" t="str">
        <f t="shared" si="130"/>
        <v>Plzeňský</v>
      </c>
      <c r="J2776" t="str">
        <f t="shared" si="131"/>
        <v>Plzeňský</v>
      </c>
      <c r="K2776" t="str">
        <f t="shared" si="132"/>
        <v>Jihozápad</v>
      </c>
    </row>
    <row r="2777" spans="1:11" x14ac:dyDescent="0.25">
      <c r="A2777">
        <v>559679</v>
      </c>
      <c r="B2777" t="s">
        <v>3319</v>
      </c>
      <c r="C2777">
        <v>3208</v>
      </c>
      <c r="D2777" t="s">
        <v>3028</v>
      </c>
      <c r="E2777" t="s">
        <v>3029</v>
      </c>
      <c r="F2777" t="s">
        <v>3030</v>
      </c>
      <c r="G2777" t="s">
        <v>3012</v>
      </c>
      <c r="H2777" t="s">
        <v>3013</v>
      </c>
      <c r="I2777" t="str">
        <f t="shared" si="130"/>
        <v>Plzeňský</v>
      </c>
      <c r="J2777" t="str">
        <f t="shared" si="131"/>
        <v>Plzeňský</v>
      </c>
      <c r="K2777" t="str">
        <f t="shared" si="132"/>
        <v>Jihozápad</v>
      </c>
    </row>
    <row r="2778" spans="1:11" x14ac:dyDescent="0.25">
      <c r="A2778">
        <v>559695</v>
      </c>
      <c r="B2778" t="s">
        <v>3320</v>
      </c>
      <c r="C2778">
        <v>3206</v>
      </c>
      <c r="D2778" t="s">
        <v>3031</v>
      </c>
      <c r="E2778" t="s">
        <v>3029</v>
      </c>
      <c r="F2778" t="s">
        <v>3030</v>
      </c>
      <c r="G2778" t="s">
        <v>3012</v>
      </c>
      <c r="H2778" t="s">
        <v>3013</v>
      </c>
      <c r="I2778" t="str">
        <f t="shared" si="130"/>
        <v>Plzeňský</v>
      </c>
      <c r="J2778" t="str">
        <f t="shared" si="131"/>
        <v>Plzeňský</v>
      </c>
      <c r="K2778" t="str">
        <f t="shared" si="132"/>
        <v>Jihozápad</v>
      </c>
    </row>
    <row r="2779" spans="1:11" x14ac:dyDescent="0.25">
      <c r="A2779">
        <v>559709</v>
      </c>
      <c r="B2779" t="s">
        <v>3321</v>
      </c>
      <c r="C2779">
        <v>3208</v>
      </c>
      <c r="D2779" t="s">
        <v>3028</v>
      </c>
      <c r="E2779" t="s">
        <v>3029</v>
      </c>
      <c r="F2779" t="s">
        <v>3030</v>
      </c>
      <c r="G2779" t="s">
        <v>3012</v>
      </c>
      <c r="H2779" t="s">
        <v>3013</v>
      </c>
      <c r="I2779" t="str">
        <f t="shared" si="130"/>
        <v>Plzeňský</v>
      </c>
      <c r="J2779" t="str">
        <f t="shared" si="131"/>
        <v>Plzeňský</v>
      </c>
      <c r="K2779" t="str">
        <f t="shared" si="132"/>
        <v>Jihozápad</v>
      </c>
    </row>
    <row r="2780" spans="1:11" x14ac:dyDescent="0.25">
      <c r="A2780">
        <v>559717</v>
      </c>
      <c r="B2780" t="s">
        <v>3015</v>
      </c>
      <c r="C2780">
        <v>3211</v>
      </c>
      <c r="D2780" t="s">
        <v>3015</v>
      </c>
      <c r="E2780" t="s">
        <v>3016</v>
      </c>
      <c r="F2780" t="s">
        <v>3015</v>
      </c>
      <c r="G2780" t="s">
        <v>3012</v>
      </c>
      <c r="H2780" t="s">
        <v>3013</v>
      </c>
      <c r="I2780" t="str">
        <f t="shared" si="130"/>
        <v>Plzeňský</v>
      </c>
      <c r="J2780" t="str">
        <f t="shared" si="131"/>
        <v>Plzeňský</v>
      </c>
      <c r="K2780" t="str">
        <f t="shared" si="132"/>
        <v>Jihozápad</v>
      </c>
    </row>
    <row r="2781" spans="1:11" x14ac:dyDescent="0.25">
      <c r="A2781">
        <v>559725</v>
      </c>
      <c r="B2781" t="s">
        <v>3322</v>
      </c>
      <c r="C2781">
        <v>3211</v>
      </c>
      <c r="D2781" t="s">
        <v>3015</v>
      </c>
      <c r="E2781" t="s">
        <v>3016</v>
      </c>
      <c r="F2781" t="s">
        <v>3015</v>
      </c>
      <c r="G2781" t="s">
        <v>3012</v>
      </c>
      <c r="H2781" t="s">
        <v>3013</v>
      </c>
      <c r="I2781" t="str">
        <f t="shared" si="130"/>
        <v>Plzeňský</v>
      </c>
      <c r="J2781" t="str">
        <f t="shared" si="131"/>
        <v>Plzeňský</v>
      </c>
      <c r="K2781" t="str">
        <f t="shared" si="132"/>
        <v>Jihozápad</v>
      </c>
    </row>
    <row r="2782" spans="1:11" x14ac:dyDescent="0.25">
      <c r="A2782">
        <v>559733</v>
      </c>
      <c r="B2782" t="s">
        <v>22</v>
      </c>
      <c r="C2782">
        <v>3211</v>
      </c>
      <c r="D2782" t="s">
        <v>3015</v>
      </c>
      <c r="E2782" t="s">
        <v>3016</v>
      </c>
      <c r="F2782" t="s">
        <v>3015</v>
      </c>
      <c r="G2782" t="s">
        <v>3012</v>
      </c>
      <c r="H2782" t="s">
        <v>3013</v>
      </c>
      <c r="I2782" t="str">
        <f t="shared" si="130"/>
        <v>Plzeňský</v>
      </c>
      <c r="J2782" t="str">
        <f t="shared" si="131"/>
        <v>Plzeňský</v>
      </c>
      <c r="K2782" t="str">
        <f t="shared" si="132"/>
        <v>Jihozápad</v>
      </c>
    </row>
    <row r="2783" spans="1:11" x14ac:dyDescent="0.25">
      <c r="A2783">
        <v>559741</v>
      </c>
      <c r="B2783" t="s">
        <v>3323</v>
      </c>
      <c r="C2783">
        <v>3211</v>
      </c>
      <c r="D2783" t="s">
        <v>3015</v>
      </c>
      <c r="E2783" t="s">
        <v>3016</v>
      </c>
      <c r="F2783" t="s">
        <v>3015</v>
      </c>
      <c r="G2783" t="s">
        <v>3012</v>
      </c>
      <c r="H2783" t="s">
        <v>3013</v>
      </c>
      <c r="I2783" t="str">
        <f t="shared" si="130"/>
        <v>Plzeňský</v>
      </c>
      <c r="J2783" t="str">
        <f t="shared" si="131"/>
        <v>Plzeňský</v>
      </c>
      <c r="K2783" t="str">
        <f t="shared" si="132"/>
        <v>Jihozápad</v>
      </c>
    </row>
    <row r="2784" spans="1:11" x14ac:dyDescent="0.25">
      <c r="A2784">
        <v>559750</v>
      </c>
      <c r="B2784" t="s">
        <v>3324</v>
      </c>
      <c r="C2784">
        <v>3211</v>
      </c>
      <c r="D2784" t="s">
        <v>3015</v>
      </c>
      <c r="E2784" t="s">
        <v>3016</v>
      </c>
      <c r="F2784" t="s">
        <v>3015</v>
      </c>
      <c r="G2784" t="s">
        <v>3012</v>
      </c>
      <c r="H2784" t="s">
        <v>3013</v>
      </c>
      <c r="I2784" t="str">
        <f t="shared" si="130"/>
        <v>Plzeňský</v>
      </c>
      <c r="J2784" t="str">
        <f t="shared" si="131"/>
        <v>Plzeňský</v>
      </c>
      <c r="K2784" t="str">
        <f t="shared" si="132"/>
        <v>Jihozápad</v>
      </c>
    </row>
    <row r="2785" spans="1:11" x14ac:dyDescent="0.25">
      <c r="A2785">
        <v>559768</v>
      </c>
      <c r="B2785" t="s">
        <v>3325</v>
      </c>
      <c r="C2785">
        <v>3211</v>
      </c>
      <c r="D2785" t="s">
        <v>3015</v>
      </c>
      <c r="E2785" t="s">
        <v>3016</v>
      </c>
      <c r="F2785" t="s">
        <v>3015</v>
      </c>
      <c r="G2785" t="s">
        <v>3012</v>
      </c>
      <c r="H2785" t="s">
        <v>3013</v>
      </c>
      <c r="I2785" t="str">
        <f t="shared" si="130"/>
        <v>Plzeňský</v>
      </c>
      <c r="J2785" t="str">
        <f t="shared" si="131"/>
        <v>Plzeňský</v>
      </c>
      <c r="K2785" t="str">
        <f t="shared" si="132"/>
        <v>Jihozápad</v>
      </c>
    </row>
    <row r="2786" spans="1:11" x14ac:dyDescent="0.25">
      <c r="A2786">
        <v>559776</v>
      </c>
      <c r="B2786" t="s">
        <v>3326</v>
      </c>
      <c r="C2786">
        <v>3211</v>
      </c>
      <c r="D2786" t="s">
        <v>3015</v>
      </c>
      <c r="E2786" t="s">
        <v>3016</v>
      </c>
      <c r="F2786" t="s">
        <v>3015</v>
      </c>
      <c r="G2786" t="s">
        <v>3012</v>
      </c>
      <c r="H2786" t="s">
        <v>3013</v>
      </c>
      <c r="I2786" t="str">
        <f t="shared" si="130"/>
        <v>Plzeňský</v>
      </c>
      <c r="J2786" t="str">
        <f t="shared" si="131"/>
        <v>Plzeňský</v>
      </c>
      <c r="K2786" t="str">
        <f t="shared" si="132"/>
        <v>Jihozápad</v>
      </c>
    </row>
    <row r="2787" spans="1:11" x14ac:dyDescent="0.25">
      <c r="A2787">
        <v>559792</v>
      </c>
      <c r="B2787" t="s">
        <v>3327</v>
      </c>
      <c r="C2787">
        <v>3211</v>
      </c>
      <c r="D2787" t="s">
        <v>3015</v>
      </c>
      <c r="E2787" t="s">
        <v>3016</v>
      </c>
      <c r="F2787" t="s">
        <v>3015</v>
      </c>
      <c r="G2787" t="s">
        <v>3012</v>
      </c>
      <c r="H2787" t="s">
        <v>3013</v>
      </c>
      <c r="I2787" t="str">
        <f t="shared" si="130"/>
        <v>Plzeňský</v>
      </c>
      <c r="J2787" t="str">
        <f t="shared" si="131"/>
        <v>Plzeňský</v>
      </c>
      <c r="K2787" t="str">
        <f t="shared" si="132"/>
        <v>Jihozápad</v>
      </c>
    </row>
    <row r="2788" spans="1:11" x14ac:dyDescent="0.25">
      <c r="A2788">
        <v>559806</v>
      </c>
      <c r="B2788" t="s">
        <v>3328</v>
      </c>
      <c r="C2788">
        <v>3211</v>
      </c>
      <c r="D2788" t="s">
        <v>3015</v>
      </c>
      <c r="E2788" t="s">
        <v>3016</v>
      </c>
      <c r="F2788" t="s">
        <v>3015</v>
      </c>
      <c r="G2788" t="s">
        <v>3012</v>
      </c>
      <c r="H2788" t="s">
        <v>3013</v>
      </c>
      <c r="I2788" t="str">
        <f t="shared" si="130"/>
        <v>Plzeňský</v>
      </c>
      <c r="J2788" t="str">
        <f t="shared" si="131"/>
        <v>Plzeňský</v>
      </c>
      <c r="K2788" t="str">
        <f t="shared" si="132"/>
        <v>Jihozápad</v>
      </c>
    </row>
    <row r="2789" spans="1:11" x14ac:dyDescent="0.25">
      <c r="A2789">
        <v>559814</v>
      </c>
      <c r="B2789" t="s">
        <v>3329</v>
      </c>
      <c r="C2789">
        <v>3211</v>
      </c>
      <c r="D2789" t="s">
        <v>3015</v>
      </c>
      <c r="E2789" t="s">
        <v>3016</v>
      </c>
      <c r="F2789" t="s">
        <v>3015</v>
      </c>
      <c r="G2789" t="s">
        <v>3012</v>
      </c>
      <c r="H2789" t="s">
        <v>3013</v>
      </c>
      <c r="I2789" t="str">
        <f t="shared" si="130"/>
        <v>Plzeňský</v>
      </c>
      <c r="J2789" t="str">
        <f t="shared" si="131"/>
        <v>Plzeňský</v>
      </c>
      <c r="K2789" t="str">
        <f t="shared" si="132"/>
        <v>Jihozápad</v>
      </c>
    </row>
    <row r="2790" spans="1:11" x14ac:dyDescent="0.25">
      <c r="A2790">
        <v>559822</v>
      </c>
      <c r="B2790" t="s">
        <v>1141</v>
      </c>
      <c r="C2790">
        <v>3211</v>
      </c>
      <c r="D2790" t="s">
        <v>3015</v>
      </c>
      <c r="E2790" t="s">
        <v>3016</v>
      </c>
      <c r="F2790" t="s">
        <v>3015</v>
      </c>
      <c r="G2790" t="s">
        <v>3012</v>
      </c>
      <c r="H2790" t="s">
        <v>3013</v>
      </c>
      <c r="I2790" t="str">
        <f t="shared" si="130"/>
        <v>Plzeňský</v>
      </c>
      <c r="J2790" t="str">
        <f t="shared" si="131"/>
        <v>Plzeňský</v>
      </c>
      <c r="K2790" t="str">
        <f t="shared" si="132"/>
        <v>Jihozápad</v>
      </c>
    </row>
    <row r="2791" spans="1:11" x14ac:dyDescent="0.25">
      <c r="A2791">
        <v>559849</v>
      </c>
      <c r="B2791" t="s">
        <v>3330</v>
      </c>
      <c r="C2791">
        <v>3211</v>
      </c>
      <c r="D2791" t="s">
        <v>3015</v>
      </c>
      <c r="E2791" t="s">
        <v>3016</v>
      </c>
      <c r="F2791" t="s">
        <v>3015</v>
      </c>
      <c r="G2791" t="s">
        <v>3012</v>
      </c>
      <c r="H2791" t="s">
        <v>3013</v>
      </c>
      <c r="I2791" t="str">
        <f t="shared" si="130"/>
        <v>Plzeňský</v>
      </c>
      <c r="J2791" t="str">
        <f t="shared" si="131"/>
        <v>Plzeňský</v>
      </c>
      <c r="K2791" t="str">
        <f t="shared" si="132"/>
        <v>Jihozápad</v>
      </c>
    </row>
    <row r="2792" spans="1:11" x14ac:dyDescent="0.25">
      <c r="A2792">
        <v>559857</v>
      </c>
      <c r="B2792" t="s">
        <v>3331</v>
      </c>
      <c r="C2792">
        <v>3211</v>
      </c>
      <c r="D2792" t="s">
        <v>3015</v>
      </c>
      <c r="E2792" t="s">
        <v>3016</v>
      </c>
      <c r="F2792" t="s">
        <v>3015</v>
      </c>
      <c r="G2792" t="s">
        <v>3012</v>
      </c>
      <c r="H2792" t="s">
        <v>3013</v>
      </c>
      <c r="I2792" t="str">
        <f t="shared" si="130"/>
        <v>Plzeňský</v>
      </c>
      <c r="J2792" t="str">
        <f t="shared" si="131"/>
        <v>Plzeňský</v>
      </c>
      <c r="K2792" t="str">
        <f t="shared" si="132"/>
        <v>Jihozápad</v>
      </c>
    </row>
    <row r="2793" spans="1:11" x14ac:dyDescent="0.25">
      <c r="A2793">
        <v>559903</v>
      </c>
      <c r="B2793" t="s">
        <v>3332</v>
      </c>
      <c r="C2793">
        <v>3211</v>
      </c>
      <c r="D2793" t="s">
        <v>3015</v>
      </c>
      <c r="E2793" t="s">
        <v>3016</v>
      </c>
      <c r="F2793" t="s">
        <v>3015</v>
      </c>
      <c r="G2793" t="s">
        <v>3012</v>
      </c>
      <c r="H2793" t="s">
        <v>3013</v>
      </c>
      <c r="I2793" t="str">
        <f t="shared" si="130"/>
        <v>Plzeňský</v>
      </c>
      <c r="J2793" t="str">
        <f t="shared" si="131"/>
        <v>Plzeňský</v>
      </c>
      <c r="K2793" t="str">
        <f t="shared" si="132"/>
        <v>Jihozápad</v>
      </c>
    </row>
    <row r="2794" spans="1:11" x14ac:dyDescent="0.25">
      <c r="A2794">
        <v>559911</v>
      </c>
      <c r="B2794" t="s">
        <v>3333</v>
      </c>
      <c r="C2794">
        <v>3211</v>
      </c>
      <c r="D2794" t="s">
        <v>3015</v>
      </c>
      <c r="E2794" t="s">
        <v>3016</v>
      </c>
      <c r="F2794" t="s">
        <v>3015</v>
      </c>
      <c r="G2794" t="s">
        <v>3012</v>
      </c>
      <c r="H2794" t="s">
        <v>3013</v>
      </c>
      <c r="I2794" t="str">
        <f t="shared" si="130"/>
        <v>Plzeňský</v>
      </c>
      <c r="J2794" t="str">
        <f t="shared" si="131"/>
        <v>Plzeňský</v>
      </c>
      <c r="K2794" t="str">
        <f t="shared" si="132"/>
        <v>Jihozápad</v>
      </c>
    </row>
    <row r="2795" spans="1:11" x14ac:dyDescent="0.25">
      <c r="A2795">
        <v>559920</v>
      </c>
      <c r="B2795" t="s">
        <v>500</v>
      </c>
      <c r="C2795">
        <v>3211</v>
      </c>
      <c r="D2795" t="s">
        <v>3015</v>
      </c>
      <c r="E2795" t="s">
        <v>3016</v>
      </c>
      <c r="F2795" t="s">
        <v>3015</v>
      </c>
      <c r="G2795" t="s">
        <v>3012</v>
      </c>
      <c r="H2795" t="s">
        <v>3013</v>
      </c>
      <c r="I2795" t="str">
        <f t="shared" si="130"/>
        <v>Plzeňský</v>
      </c>
      <c r="J2795" t="str">
        <f t="shared" si="131"/>
        <v>Plzeňský</v>
      </c>
      <c r="K2795" t="str">
        <f t="shared" si="132"/>
        <v>Jihozápad</v>
      </c>
    </row>
    <row r="2796" spans="1:11" x14ac:dyDescent="0.25">
      <c r="A2796">
        <v>559946</v>
      </c>
      <c r="B2796" t="s">
        <v>3334</v>
      </c>
      <c r="C2796">
        <v>3211</v>
      </c>
      <c r="D2796" t="s">
        <v>3015</v>
      </c>
      <c r="E2796" t="s">
        <v>3016</v>
      </c>
      <c r="F2796" t="s">
        <v>3015</v>
      </c>
      <c r="G2796" t="s">
        <v>3012</v>
      </c>
      <c r="H2796" t="s">
        <v>3013</v>
      </c>
      <c r="I2796" t="str">
        <f t="shared" si="130"/>
        <v>Plzeňský</v>
      </c>
      <c r="J2796" t="str">
        <f t="shared" si="131"/>
        <v>Plzeňský</v>
      </c>
      <c r="K2796" t="str">
        <f t="shared" si="132"/>
        <v>Jihozápad</v>
      </c>
    </row>
    <row r="2797" spans="1:11" x14ac:dyDescent="0.25">
      <c r="A2797">
        <v>559954</v>
      </c>
      <c r="B2797" t="s">
        <v>3335</v>
      </c>
      <c r="C2797">
        <v>3211</v>
      </c>
      <c r="D2797" t="s">
        <v>3015</v>
      </c>
      <c r="E2797" t="s">
        <v>3016</v>
      </c>
      <c r="F2797" t="s">
        <v>3015</v>
      </c>
      <c r="G2797" t="s">
        <v>3012</v>
      </c>
      <c r="H2797" t="s">
        <v>3013</v>
      </c>
      <c r="I2797" t="str">
        <f t="shared" si="130"/>
        <v>Plzeňský</v>
      </c>
      <c r="J2797" t="str">
        <f t="shared" si="131"/>
        <v>Plzeňský</v>
      </c>
      <c r="K2797" t="str">
        <f t="shared" si="132"/>
        <v>Jihozápad</v>
      </c>
    </row>
    <row r="2798" spans="1:11" x14ac:dyDescent="0.25">
      <c r="A2798">
        <v>559962</v>
      </c>
      <c r="B2798" t="s">
        <v>2350</v>
      </c>
      <c r="C2798">
        <v>3211</v>
      </c>
      <c r="D2798" t="s">
        <v>3015</v>
      </c>
      <c r="E2798" t="s">
        <v>3016</v>
      </c>
      <c r="F2798" t="s">
        <v>3015</v>
      </c>
      <c r="G2798" t="s">
        <v>3012</v>
      </c>
      <c r="H2798" t="s">
        <v>3013</v>
      </c>
      <c r="I2798" t="str">
        <f t="shared" si="130"/>
        <v>Plzeňský</v>
      </c>
      <c r="J2798" t="str">
        <f t="shared" si="131"/>
        <v>Plzeňský</v>
      </c>
      <c r="K2798" t="str">
        <f t="shared" si="132"/>
        <v>Jihozápad</v>
      </c>
    </row>
    <row r="2799" spans="1:11" x14ac:dyDescent="0.25">
      <c r="A2799">
        <v>559997</v>
      </c>
      <c r="B2799" t="s">
        <v>3336</v>
      </c>
      <c r="C2799">
        <v>3211</v>
      </c>
      <c r="D2799" t="s">
        <v>3015</v>
      </c>
      <c r="E2799" t="s">
        <v>3016</v>
      </c>
      <c r="F2799" t="s">
        <v>3015</v>
      </c>
      <c r="G2799" t="s">
        <v>3012</v>
      </c>
      <c r="H2799" t="s">
        <v>3013</v>
      </c>
      <c r="I2799" t="str">
        <f t="shared" si="130"/>
        <v>Plzeňský</v>
      </c>
      <c r="J2799" t="str">
        <f t="shared" si="131"/>
        <v>Plzeňský</v>
      </c>
      <c r="K2799" t="str">
        <f t="shared" si="132"/>
        <v>Jihozápad</v>
      </c>
    </row>
    <row r="2800" spans="1:11" x14ac:dyDescent="0.25">
      <c r="A2800">
        <v>560006</v>
      </c>
      <c r="B2800" t="s">
        <v>3337</v>
      </c>
      <c r="C2800">
        <v>3211</v>
      </c>
      <c r="D2800" t="s">
        <v>3015</v>
      </c>
      <c r="E2800" t="s">
        <v>3016</v>
      </c>
      <c r="F2800" t="s">
        <v>3015</v>
      </c>
      <c r="G2800" t="s">
        <v>3012</v>
      </c>
      <c r="H2800" t="s">
        <v>3013</v>
      </c>
      <c r="I2800" t="str">
        <f t="shared" si="130"/>
        <v>Plzeňský</v>
      </c>
      <c r="J2800" t="str">
        <f t="shared" si="131"/>
        <v>Plzeňský</v>
      </c>
      <c r="K2800" t="str">
        <f t="shared" si="132"/>
        <v>Jihozápad</v>
      </c>
    </row>
    <row r="2801" spans="1:11" x14ac:dyDescent="0.25">
      <c r="A2801">
        <v>560014</v>
      </c>
      <c r="B2801" t="s">
        <v>3338</v>
      </c>
      <c r="C2801">
        <v>3211</v>
      </c>
      <c r="D2801" t="s">
        <v>3015</v>
      </c>
      <c r="E2801" t="s">
        <v>3016</v>
      </c>
      <c r="F2801" t="s">
        <v>3015</v>
      </c>
      <c r="G2801" t="s">
        <v>3012</v>
      </c>
      <c r="H2801" t="s">
        <v>3013</v>
      </c>
      <c r="I2801" t="str">
        <f t="shared" si="130"/>
        <v>Plzeňský</v>
      </c>
      <c r="J2801" t="str">
        <f t="shared" si="131"/>
        <v>Plzeňský</v>
      </c>
      <c r="K2801" t="str">
        <f t="shared" si="132"/>
        <v>Jihozápad</v>
      </c>
    </row>
    <row r="2802" spans="1:11" x14ac:dyDescent="0.25">
      <c r="A2802">
        <v>560057</v>
      </c>
      <c r="B2802" t="s">
        <v>416</v>
      </c>
      <c r="C2802">
        <v>3211</v>
      </c>
      <c r="D2802" t="s">
        <v>3015</v>
      </c>
      <c r="E2802" t="s">
        <v>3016</v>
      </c>
      <c r="F2802" t="s">
        <v>3015</v>
      </c>
      <c r="G2802" t="s">
        <v>3012</v>
      </c>
      <c r="H2802" t="s">
        <v>3013</v>
      </c>
      <c r="I2802" t="str">
        <f t="shared" si="130"/>
        <v>Plzeňský</v>
      </c>
      <c r="J2802" t="str">
        <f t="shared" si="131"/>
        <v>Plzeňský</v>
      </c>
      <c r="K2802" t="str">
        <f t="shared" si="132"/>
        <v>Jihozápad</v>
      </c>
    </row>
    <row r="2803" spans="1:11" x14ac:dyDescent="0.25">
      <c r="A2803">
        <v>560081</v>
      </c>
      <c r="B2803" t="s">
        <v>3110</v>
      </c>
      <c r="C2803">
        <v>3211</v>
      </c>
      <c r="D2803" t="s">
        <v>3015</v>
      </c>
      <c r="E2803" t="s">
        <v>3016</v>
      </c>
      <c r="F2803" t="s">
        <v>3015</v>
      </c>
      <c r="G2803" t="s">
        <v>3012</v>
      </c>
      <c r="H2803" t="s">
        <v>3013</v>
      </c>
      <c r="I2803" t="str">
        <f t="shared" si="130"/>
        <v>Plzeňský</v>
      </c>
      <c r="J2803" t="str">
        <f t="shared" si="131"/>
        <v>Plzeňský</v>
      </c>
      <c r="K2803" t="str">
        <f t="shared" si="132"/>
        <v>Jihozápad</v>
      </c>
    </row>
    <row r="2804" spans="1:11" x14ac:dyDescent="0.25">
      <c r="A2804">
        <v>560111</v>
      </c>
      <c r="B2804" t="s">
        <v>3339</v>
      </c>
      <c r="C2804">
        <v>3211</v>
      </c>
      <c r="D2804" t="s">
        <v>3015</v>
      </c>
      <c r="E2804" t="s">
        <v>3016</v>
      </c>
      <c r="F2804" t="s">
        <v>3015</v>
      </c>
      <c r="G2804" t="s">
        <v>3012</v>
      </c>
      <c r="H2804" t="s">
        <v>3013</v>
      </c>
      <c r="I2804" t="str">
        <f t="shared" si="130"/>
        <v>Plzeňský</v>
      </c>
      <c r="J2804" t="str">
        <f t="shared" si="131"/>
        <v>Plzeňský</v>
      </c>
      <c r="K2804" t="str">
        <f t="shared" si="132"/>
        <v>Jihozápad</v>
      </c>
    </row>
    <row r="2805" spans="1:11" x14ac:dyDescent="0.25">
      <c r="A2805">
        <v>560120</v>
      </c>
      <c r="B2805" t="s">
        <v>3340</v>
      </c>
      <c r="C2805">
        <v>3211</v>
      </c>
      <c r="D2805" t="s">
        <v>3015</v>
      </c>
      <c r="E2805" t="s">
        <v>3016</v>
      </c>
      <c r="F2805" t="s">
        <v>3015</v>
      </c>
      <c r="G2805" t="s">
        <v>3012</v>
      </c>
      <c r="H2805" t="s">
        <v>3013</v>
      </c>
      <c r="I2805" t="str">
        <f t="shared" si="130"/>
        <v>Plzeňský</v>
      </c>
      <c r="J2805" t="str">
        <f t="shared" si="131"/>
        <v>Plzeňský</v>
      </c>
      <c r="K2805" t="str">
        <f t="shared" si="132"/>
        <v>Jihozápad</v>
      </c>
    </row>
    <row r="2806" spans="1:11" x14ac:dyDescent="0.25">
      <c r="A2806">
        <v>560146</v>
      </c>
      <c r="B2806" t="s">
        <v>3341</v>
      </c>
      <c r="C2806">
        <v>3211</v>
      </c>
      <c r="D2806" t="s">
        <v>3015</v>
      </c>
      <c r="E2806" t="s">
        <v>3016</v>
      </c>
      <c r="F2806" t="s">
        <v>3015</v>
      </c>
      <c r="G2806" t="s">
        <v>3012</v>
      </c>
      <c r="H2806" t="s">
        <v>3013</v>
      </c>
      <c r="I2806" t="str">
        <f t="shared" si="130"/>
        <v>Plzeňský</v>
      </c>
      <c r="J2806" t="str">
        <f t="shared" si="131"/>
        <v>Plzeňský</v>
      </c>
      <c r="K2806" t="str">
        <f t="shared" si="132"/>
        <v>Jihozápad</v>
      </c>
    </row>
    <row r="2807" spans="1:11" x14ac:dyDescent="0.25">
      <c r="A2807">
        <v>560162</v>
      </c>
      <c r="B2807" t="s">
        <v>428</v>
      </c>
      <c r="C2807">
        <v>3211</v>
      </c>
      <c r="D2807" t="s">
        <v>3015</v>
      </c>
      <c r="E2807" t="s">
        <v>3016</v>
      </c>
      <c r="F2807" t="s">
        <v>3015</v>
      </c>
      <c r="G2807" t="s">
        <v>3012</v>
      </c>
      <c r="H2807" t="s">
        <v>3013</v>
      </c>
      <c r="I2807" t="str">
        <f t="shared" si="130"/>
        <v>Plzeňský</v>
      </c>
      <c r="J2807" t="str">
        <f t="shared" si="131"/>
        <v>Plzeňský</v>
      </c>
      <c r="K2807" t="str">
        <f t="shared" si="132"/>
        <v>Jihozápad</v>
      </c>
    </row>
    <row r="2808" spans="1:11" x14ac:dyDescent="0.25">
      <c r="A2808">
        <v>560171</v>
      </c>
      <c r="B2808" t="s">
        <v>494</v>
      </c>
      <c r="C2808">
        <v>3117</v>
      </c>
      <c r="D2808" t="s">
        <v>62</v>
      </c>
      <c r="E2808" t="s">
        <v>42</v>
      </c>
      <c r="F2808" t="s">
        <v>43</v>
      </c>
      <c r="G2808" t="s">
        <v>11</v>
      </c>
      <c r="H2808" t="s">
        <v>12</v>
      </c>
      <c r="I2808" t="str">
        <f t="shared" si="130"/>
        <v>Jihočeský</v>
      </c>
      <c r="J2808" t="str">
        <f t="shared" si="131"/>
        <v>Jihočeský</v>
      </c>
      <c r="K2808" t="str">
        <f t="shared" si="132"/>
        <v>Jihozápad</v>
      </c>
    </row>
    <row r="2809" spans="1:11" x14ac:dyDescent="0.25">
      <c r="A2809">
        <v>560189</v>
      </c>
      <c r="B2809" t="s">
        <v>3342</v>
      </c>
      <c r="C2809">
        <v>3211</v>
      </c>
      <c r="D2809" t="s">
        <v>3015</v>
      </c>
      <c r="E2809" t="s">
        <v>3016</v>
      </c>
      <c r="F2809" t="s">
        <v>3015</v>
      </c>
      <c r="G2809" t="s">
        <v>3012</v>
      </c>
      <c r="H2809" t="s">
        <v>3013</v>
      </c>
      <c r="I2809" t="str">
        <f t="shared" si="130"/>
        <v>Plzeňský</v>
      </c>
      <c r="J2809" t="str">
        <f t="shared" si="131"/>
        <v>Plzeňský</v>
      </c>
      <c r="K2809" t="str">
        <f t="shared" si="132"/>
        <v>Jihozápad</v>
      </c>
    </row>
    <row r="2810" spans="1:11" x14ac:dyDescent="0.25">
      <c r="A2810">
        <v>560197</v>
      </c>
      <c r="B2810" t="s">
        <v>495</v>
      </c>
      <c r="C2810">
        <v>3101</v>
      </c>
      <c r="D2810" t="s">
        <v>41</v>
      </c>
      <c r="E2810" t="s">
        <v>42</v>
      </c>
      <c r="F2810" t="s">
        <v>43</v>
      </c>
      <c r="G2810" t="s">
        <v>11</v>
      </c>
      <c r="H2810" t="s">
        <v>12</v>
      </c>
      <c r="I2810" t="str">
        <f t="shared" si="130"/>
        <v>Jihočeský</v>
      </c>
      <c r="J2810" t="str">
        <f t="shared" si="131"/>
        <v>Jihočeský</v>
      </c>
      <c r="K2810" t="str">
        <f t="shared" si="132"/>
        <v>Jihozápad</v>
      </c>
    </row>
    <row r="2811" spans="1:11" x14ac:dyDescent="0.25">
      <c r="A2811">
        <v>560201</v>
      </c>
      <c r="B2811" t="s">
        <v>44</v>
      </c>
      <c r="C2811">
        <v>3111</v>
      </c>
      <c r="D2811" t="s">
        <v>43</v>
      </c>
      <c r="E2811" t="s">
        <v>42</v>
      </c>
      <c r="F2811" t="s">
        <v>43</v>
      </c>
      <c r="G2811" t="s">
        <v>11</v>
      </c>
      <c r="H2811" t="s">
        <v>12</v>
      </c>
      <c r="I2811" t="str">
        <f t="shared" si="130"/>
        <v>Jihočeský</v>
      </c>
      <c r="J2811" t="str">
        <f t="shared" si="131"/>
        <v>Jihočeský</v>
      </c>
      <c r="K2811" t="str">
        <f t="shared" si="132"/>
        <v>Jihozápad</v>
      </c>
    </row>
    <row r="2812" spans="1:11" x14ac:dyDescent="0.25">
      <c r="A2812">
        <v>560219</v>
      </c>
      <c r="B2812" t="s">
        <v>496</v>
      </c>
      <c r="C2812">
        <v>3111</v>
      </c>
      <c r="D2812" t="s">
        <v>43</v>
      </c>
      <c r="E2812" t="s">
        <v>42</v>
      </c>
      <c r="F2812" t="s">
        <v>43</v>
      </c>
      <c r="G2812" t="s">
        <v>11</v>
      </c>
      <c r="H2812" t="s">
        <v>12</v>
      </c>
      <c r="I2812" t="str">
        <f t="shared" si="130"/>
        <v>Jihočeský</v>
      </c>
      <c r="J2812" t="str">
        <f t="shared" si="131"/>
        <v>Jihočeský</v>
      </c>
      <c r="K2812" t="str">
        <f t="shared" si="132"/>
        <v>Jihozápad</v>
      </c>
    </row>
    <row r="2813" spans="1:11" x14ac:dyDescent="0.25">
      <c r="A2813">
        <v>560227</v>
      </c>
      <c r="B2813" t="s">
        <v>3343</v>
      </c>
      <c r="C2813">
        <v>3211</v>
      </c>
      <c r="D2813" t="s">
        <v>3015</v>
      </c>
      <c r="E2813" t="s">
        <v>3016</v>
      </c>
      <c r="F2813" t="s">
        <v>3015</v>
      </c>
      <c r="G2813" t="s">
        <v>3012</v>
      </c>
      <c r="H2813" t="s">
        <v>3013</v>
      </c>
      <c r="I2813" t="str">
        <f t="shared" si="130"/>
        <v>Plzeňský</v>
      </c>
      <c r="J2813" t="str">
        <f t="shared" si="131"/>
        <v>Plzeňský</v>
      </c>
      <c r="K2813" t="str">
        <f t="shared" si="132"/>
        <v>Jihozápad</v>
      </c>
    </row>
    <row r="2814" spans="1:11" x14ac:dyDescent="0.25">
      <c r="A2814">
        <v>560235</v>
      </c>
      <c r="B2814" t="s">
        <v>1990</v>
      </c>
      <c r="C2814">
        <v>3211</v>
      </c>
      <c r="D2814" t="s">
        <v>3015</v>
      </c>
      <c r="E2814" t="s">
        <v>3016</v>
      </c>
      <c r="F2814" t="s">
        <v>3015</v>
      </c>
      <c r="G2814" t="s">
        <v>3012</v>
      </c>
      <c r="H2814" t="s">
        <v>3013</v>
      </c>
      <c r="I2814" t="str">
        <f t="shared" si="130"/>
        <v>Plzeňský</v>
      </c>
      <c r="J2814" t="str">
        <f t="shared" si="131"/>
        <v>Plzeňský</v>
      </c>
      <c r="K2814" t="str">
        <f t="shared" si="132"/>
        <v>Jihozápad</v>
      </c>
    </row>
    <row r="2815" spans="1:11" x14ac:dyDescent="0.25">
      <c r="A2815">
        <v>560243</v>
      </c>
      <c r="B2815" t="s">
        <v>497</v>
      </c>
      <c r="C2815">
        <v>3111</v>
      </c>
      <c r="D2815" t="s">
        <v>43</v>
      </c>
      <c r="E2815" t="s">
        <v>42</v>
      </c>
      <c r="F2815" t="s">
        <v>43</v>
      </c>
      <c r="G2815" t="s">
        <v>11</v>
      </c>
      <c r="H2815" t="s">
        <v>12</v>
      </c>
      <c r="I2815" t="str">
        <f t="shared" si="130"/>
        <v>Jihočeský</v>
      </c>
      <c r="J2815" t="str">
        <f t="shared" si="131"/>
        <v>Jihočeský</v>
      </c>
      <c r="K2815" t="str">
        <f t="shared" si="132"/>
        <v>Jihozápad</v>
      </c>
    </row>
    <row r="2816" spans="1:11" x14ac:dyDescent="0.25">
      <c r="A2816">
        <v>560251</v>
      </c>
      <c r="B2816" t="s">
        <v>3344</v>
      </c>
      <c r="C2816">
        <v>3211</v>
      </c>
      <c r="D2816" t="s">
        <v>3015</v>
      </c>
      <c r="E2816" t="s">
        <v>3016</v>
      </c>
      <c r="F2816" t="s">
        <v>3015</v>
      </c>
      <c r="G2816" t="s">
        <v>3012</v>
      </c>
      <c r="H2816" t="s">
        <v>3013</v>
      </c>
      <c r="I2816" t="str">
        <f t="shared" si="130"/>
        <v>Plzeňský</v>
      </c>
      <c r="J2816" t="str">
        <f t="shared" si="131"/>
        <v>Plzeňský</v>
      </c>
      <c r="K2816" t="str">
        <f t="shared" si="132"/>
        <v>Jihozápad</v>
      </c>
    </row>
    <row r="2817" spans="1:11" x14ac:dyDescent="0.25">
      <c r="A2817">
        <v>560260</v>
      </c>
      <c r="B2817" t="s">
        <v>3345</v>
      </c>
      <c r="C2817">
        <v>3211</v>
      </c>
      <c r="D2817" t="s">
        <v>3015</v>
      </c>
      <c r="E2817" t="s">
        <v>3016</v>
      </c>
      <c r="F2817" t="s">
        <v>3015</v>
      </c>
      <c r="G2817" t="s">
        <v>3012</v>
      </c>
      <c r="H2817" t="s">
        <v>3013</v>
      </c>
      <c r="I2817" t="str">
        <f t="shared" si="130"/>
        <v>Plzeňský</v>
      </c>
      <c r="J2817" t="str">
        <f t="shared" si="131"/>
        <v>Plzeňský</v>
      </c>
      <c r="K2817" t="str">
        <f t="shared" si="132"/>
        <v>Jihozápad</v>
      </c>
    </row>
    <row r="2818" spans="1:11" x14ac:dyDescent="0.25">
      <c r="A2818">
        <v>560278</v>
      </c>
      <c r="B2818" t="s">
        <v>498</v>
      </c>
      <c r="C2818">
        <v>3111</v>
      </c>
      <c r="D2818" t="s">
        <v>43</v>
      </c>
      <c r="E2818" t="s">
        <v>42</v>
      </c>
      <c r="F2818" t="s">
        <v>43</v>
      </c>
      <c r="G2818" t="s">
        <v>11</v>
      </c>
      <c r="H2818" t="s">
        <v>12</v>
      </c>
      <c r="I2818" t="str">
        <f t="shared" si="130"/>
        <v>Jihočeský</v>
      </c>
      <c r="J2818" t="str">
        <f t="shared" si="131"/>
        <v>Jihočeský</v>
      </c>
      <c r="K2818" t="str">
        <f t="shared" si="132"/>
        <v>Jihozápad</v>
      </c>
    </row>
    <row r="2819" spans="1:11" x14ac:dyDescent="0.25">
      <c r="A2819">
        <v>560286</v>
      </c>
      <c r="B2819" t="s">
        <v>1257</v>
      </c>
      <c r="C2819">
        <v>4107</v>
      </c>
      <c r="D2819" t="s">
        <v>1257</v>
      </c>
      <c r="E2819" t="s">
        <v>1258</v>
      </c>
      <c r="F2819" t="s">
        <v>1257</v>
      </c>
      <c r="G2819" t="s">
        <v>1250</v>
      </c>
      <c r="H2819" t="s">
        <v>1251</v>
      </c>
      <c r="I2819" t="str">
        <f t="shared" si="130"/>
        <v>Karlovarský</v>
      </c>
      <c r="J2819" t="str">
        <f t="shared" si="131"/>
        <v>Karlovarský</v>
      </c>
      <c r="K2819" t="str">
        <f t="shared" si="132"/>
        <v>Severozápad</v>
      </c>
    </row>
    <row r="2820" spans="1:11" x14ac:dyDescent="0.25">
      <c r="A2820">
        <v>560294</v>
      </c>
      <c r="B2820" t="s">
        <v>1260</v>
      </c>
      <c r="C2820">
        <v>4107</v>
      </c>
      <c r="D2820" t="s">
        <v>1257</v>
      </c>
      <c r="E2820" t="s">
        <v>1258</v>
      </c>
      <c r="F2820" t="s">
        <v>1257</v>
      </c>
      <c r="G2820" t="s">
        <v>1250</v>
      </c>
      <c r="H2820" t="s">
        <v>1251</v>
      </c>
      <c r="I2820" t="str">
        <f t="shared" ref="I2820:I2883" si="133">LEFT(H2820, FIND(" ", H2820 &amp; " ") - 1)</f>
        <v>Karlovarský</v>
      </c>
      <c r="J2820" t="str">
        <f t="shared" ref="J2820:J2883" si="134">IF(LEFT(H2820,4)="Kraj", MID(H2820, FIND(" ", H2820)+1, LEN(H2820) - FIND(" ", H2820)), LEFT(H2820, FIND(" ", H2820 &amp; " ") - 1))</f>
        <v>Karlovarský</v>
      </c>
      <c r="K2820" t="str">
        <f t="shared" ref="K2820:K2883" si="135">_xlfn.XLOOKUP(H2820,$N$33:$N$46,$M$33:$M$46)</f>
        <v>Severozápad</v>
      </c>
    </row>
    <row r="2821" spans="1:11" x14ac:dyDescent="0.25">
      <c r="A2821">
        <v>560308</v>
      </c>
      <c r="B2821" t="s">
        <v>1342</v>
      </c>
      <c r="C2821">
        <v>4104</v>
      </c>
      <c r="D2821" t="s">
        <v>1343</v>
      </c>
      <c r="E2821" t="s">
        <v>1258</v>
      </c>
      <c r="F2821" t="s">
        <v>1257</v>
      </c>
      <c r="G2821" t="s">
        <v>1250</v>
      </c>
      <c r="H2821" t="s">
        <v>1251</v>
      </c>
      <c r="I2821" t="str">
        <f t="shared" si="133"/>
        <v>Karlovarský</v>
      </c>
      <c r="J2821" t="str">
        <f t="shared" si="134"/>
        <v>Karlovarský</v>
      </c>
      <c r="K2821" t="str">
        <f t="shared" si="135"/>
        <v>Severozápad</v>
      </c>
    </row>
    <row r="2822" spans="1:11" x14ac:dyDescent="0.25">
      <c r="A2822">
        <v>560316</v>
      </c>
      <c r="B2822" t="s">
        <v>974</v>
      </c>
      <c r="C2822">
        <v>4107</v>
      </c>
      <c r="D2822" t="s">
        <v>1257</v>
      </c>
      <c r="E2822" t="s">
        <v>1258</v>
      </c>
      <c r="F2822" t="s">
        <v>1257</v>
      </c>
      <c r="G2822" t="s">
        <v>1250</v>
      </c>
      <c r="H2822" t="s">
        <v>1251</v>
      </c>
      <c r="I2822" t="str">
        <f t="shared" si="133"/>
        <v>Karlovarský</v>
      </c>
      <c r="J2822" t="str">
        <f t="shared" si="134"/>
        <v>Karlovarský</v>
      </c>
      <c r="K2822" t="str">
        <f t="shared" si="135"/>
        <v>Severozápad</v>
      </c>
    </row>
    <row r="2823" spans="1:11" x14ac:dyDescent="0.25">
      <c r="A2823">
        <v>560324</v>
      </c>
      <c r="B2823" t="s">
        <v>1344</v>
      </c>
      <c r="C2823">
        <v>4107</v>
      </c>
      <c r="D2823" t="s">
        <v>1257</v>
      </c>
      <c r="E2823" t="s">
        <v>1258</v>
      </c>
      <c r="F2823" t="s">
        <v>1257</v>
      </c>
      <c r="G2823" t="s">
        <v>1250</v>
      </c>
      <c r="H2823" t="s">
        <v>1251</v>
      </c>
      <c r="I2823" t="str">
        <f t="shared" si="133"/>
        <v>Karlovarský</v>
      </c>
      <c r="J2823" t="str">
        <f t="shared" si="134"/>
        <v>Karlovarský</v>
      </c>
      <c r="K2823" t="str">
        <f t="shared" si="135"/>
        <v>Severozápad</v>
      </c>
    </row>
    <row r="2824" spans="1:11" x14ac:dyDescent="0.25">
      <c r="A2824">
        <v>560332</v>
      </c>
      <c r="B2824" t="s">
        <v>1345</v>
      </c>
      <c r="C2824">
        <v>4107</v>
      </c>
      <c r="D2824" t="s">
        <v>1257</v>
      </c>
      <c r="E2824" t="s">
        <v>1258</v>
      </c>
      <c r="F2824" t="s">
        <v>1257</v>
      </c>
      <c r="G2824" t="s">
        <v>1250</v>
      </c>
      <c r="H2824" t="s">
        <v>1251</v>
      </c>
      <c r="I2824" t="str">
        <f t="shared" si="133"/>
        <v>Karlovarský</v>
      </c>
      <c r="J2824" t="str">
        <f t="shared" si="134"/>
        <v>Karlovarský</v>
      </c>
      <c r="K2824" t="str">
        <f t="shared" si="135"/>
        <v>Severozápad</v>
      </c>
    </row>
    <row r="2825" spans="1:11" x14ac:dyDescent="0.25">
      <c r="A2825">
        <v>560341</v>
      </c>
      <c r="B2825" t="s">
        <v>1346</v>
      </c>
      <c r="C2825">
        <v>4107</v>
      </c>
      <c r="D2825" t="s">
        <v>1257</v>
      </c>
      <c r="E2825" t="s">
        <v>1258</v>
      </c>
      <c r="F2825" t="s">
        <v>1257</v>
      </c>
      <c r="G2825" t="s">
        <v>1250</v>
      </c>
      <c r="H2825" t="s">
        <v>1251</v>
      </c>
      <c r="I2825" t="str">
        <f t="shared" si="133"/>
        <v>Karlovarský</v>
      </c>
      <c r="J2825" t="str">
        <f t="shared" si="134"/>
        <v>Karlovarský</v>
      </c>
      <c r="K2825" t="str">
        <f t="shared" si="135"/>
        <v>Severozápad</v>
      </c>
    </row>
    <row r="2826" spans="1:11" x14ac:dyDescent="0.25">
      <c r="A2826">
        <v>560359</v>
      </c>
      <c r="B2826" t="s">
        <v>1347</v>
      </c>
      <c r="C2826">
        <v>4107</v>
      </c>
      <c r="D2826" t="s">
        <v>1257</v>
      </c>
      <c r="E2826" t="s">
        <v>1258</v>
      </c>
      <c r="F2826" t="s">
        <v>1257</v>
      </c>
      <c r="G2826" t="s">
        <v>1250</v>
      </c>
      <c r="H2826" t="s">
        <v>1251</v>
      </c>
      <c r="I2826" t="str">
        <f t="shared" si="133"/>
        <v>Karlovarský</v>
      </c>
      <c r="J2826" t="str">
        <f t="shared" si="134"/>
        <v>Karlovarský</v>
      </c>
      <c r="K2826" t="str">
        <f t="shared" si="135"/>
        <v>Severozápad</v>
      </c>
    </row>
    <row r="2827" spans="1:11" x14ac:dyDescent="0.25">
      <c r="A2827">
        <v>560367</v>
      </c>
      <c r="B2827" t="s">
        <v>1348</v>
      </c>
      <c r="C2827">
        <v>4107</v>
      </c>
      <c r="D2827" t="s">
        <v>1257</v>
      </c>
      <c r="E2827" t="s">
        <v>1258</v>
      </c>
      <c r="F2827" t="s">
        <v>1257</v>
      </c>
      <c r="G2827" t="s">
        <v>1250</v>
      </c>
      <c r="H2827" t="s">
        <v>1251</v>
      </c>
      <c r="I2827" t="str">
        <f t="shared" si="133"/>
        <v>Karlovarský</v>
      </c>
      <c r="J2827" t="str">
        <f t="shared" si="134"/>
        <v>Karlovarský</v>
      </c>
      <c r="K2827" t="str">
        <f t="shared" si="135"/>
        <v>Severozápad</v>
      </c>
    </row>
    <row r="2828" spans="1:11" x14ac:dyDescent="0.25">
      <c r="A2828">
        <v>560375</v>
      </c>
      <c r="B2828" t="s">
        <v>1349</v>
      </c>
      <c r="C2828">
        <v>4107</v>
      </c>
      <c r="D2828" t="s">
        <v>1257</v>
      </c>
      <c r="E2828" t="s">
        <v>1258</v>
      </c>
      <c r="F2828" t="s">
        <v>1257</v>
      </c>
      <c r="G2828" t="s">
        <v>1250</v>
      </c>
      <c r="H2828" t="s">
        <v>1251</v>
      </c>
      <c r="I2828" t="str">
        <f t="shared" si="133"/>
        <v>Karlovarský</v>
      </c>
      <c r="J2828" t="str">
        <f t="shared" si="134"/>
        <v>Karlovarský</v>
      </c>
      <c r="K2828" t="str">
        <f t="shared" si="135"/>
        <v>Severozápad</v>
      </c>
    </row>
    <row r="2829" spans="1:11" x14ac:dyDescent="0.25">
      <c r="A2829">
        <v>560383</v>
      </c>
      <c r="B2829" t="s">
        <v>1350</v>
      </c>
      <c r="C2829">
        <v>4107</v>
      </c>
      <c r="D2829" t="s">
        <v>1257</v>
      </c>
      <c r="E2829" t="s">
        <v>1258</v>
      </c>
      <c r="F2829" t="s">
        <v>1257</v>
      </c>
      <c r="G2829" t="s">
        <v>1250</v>
      </c>
      <c r="H2829" t="s">
        <v>1251</v>
      </c>
      <c r="I2829" t="str">
        <f t="shared" si="133"/>
        <v>Karlovarský</v>
      </c>
      <c r="J2829" t="str">
        <f t="shared" si="134"/>
        <v>Karlovarský</v>
      </c>
      <c r="K2829" t="str">
        <f t="shared" si="135"/>
        <v>Severozápad</v>
      </c>
    </row>
    <row r="2830" spans="1:11" x14ac:dyDescent="0.25">
      <c r="A2830">
        <v>560391</v>
      </c>
      <c r="B2830" t="s">
        <v>499</v>
      </c>
      <c r="C2830">
        <v>3111</v>
      </c>
      <c r="D2830" t="s">
        <v>43</v>
      </c>
      <c r="E2830" t="s">
        <v>42</v>
      </c>
      <c r="F2830" t="s">
        <v>43</v>
      </c>
      <c r="G2830" t="s">
        <v>11</v>
      </c>
      <c r="H2830" t="s">
        <v>12</v>
      </c>
      <c r="I2830" t="str">
        <f t="shared" si="133"/>
        <v>Jihočeský</v>
      </c>
      <c r="J2830" t="str">
        <f t="shared" si="134"/>
        <v>Jihočeský</v>
      </c>
      <c r="K2830" t="str">
        <f t="shared" si="135"/>
        <v>Jihozápad</v>
      </c>
    </row>
    <row r="2831" spans="1:11" x14ac:dyDescent="0.25">
      <c r="A2831">
        <v>560405</v>
      </c>
      <c r="B2831" t="s">
        <v>500</v>
      </c>
      <c r="C2831">
        <v>3111</v>
      </c>
      <c r="D2831" t="s">
        <v>43</v>
      </c>
      <c r="E2831" t="s">
        <v>42</v>
      </c>
      <c r="F2831" t="s">
        <v>43</v>
      </c>
      <c r="G2831" t="s">
        <v>11</v>
      </c>
      <c r="H2831" t="s">
        <v>12</v>
      </c>
      <c r="I2831" t="str">
        <f t="shared" si="133"/>
        <v>Jihočeský</v>
      </c>
      <c r="J2831" t="str">
        <f t="shared" si="134"/>
        <v>Jihočeský</v>
      </c>
      <c r="K2831" t="str">
        <f t="shared" si="135"/>
        <v>Jihozápad</v>
      </c>
    </row>
    <row r="2832" spans="1:11" x14ac:dyDescent="0.25">
      <c r="A2832">
        <v>560413</v>
      </c>
      <c r="B2832" t="s">
        <v>1351</v>
      </c>
      <c r="C2832">
        <v>4104</v>
      </c>
      <c r="D2832" t="s">
        <v>1343</v>
      </c>
      <c r="E2832" t="s">
        <v>1258</v>
      </c>
      <c r="F2832" t="s">
        <v>1257</v>
      </c>
      <c r="G2832" t="s">
        <v>1250</v>
      </c>
      <c r="H2832" t="s">
        <v>1251</v>
      </c>
      <c r="I2832" t="str">
        <f t="shared" si="133"/>
        <v>Karlovarský</v>
      </c>
      <c r="J2832" t="str">
        <f t="shared" si="134"/>
        <v>Karlovarský</v>
      </c>
      <c r="K2832" t="str">
        <f t="shared" si="135"/>
        <v>Severozápad</v>
      </c>
    </row>
    <row r="2833" spans="1:11" x14ac:dyDescent="0.25">
      <c r="A2833">
        <v>560421</v>
      </c>
      <c r="B2833" t="s">
        <v>1352</v>
      </c>
      <c r="C2833">
        <v>4107</v>
      </c>
      <c r="D2833" t="s">
        <v>1257</v>
      </c>
      <c r="E2833" t="s">
        <v>1258</v>
      </c>
      <c r="F2833" t="s">
        <v>1257</v>
      </c>
      <c r="G2833" t="s">
        <v>1250</v>
      </c>
      <c r="H2833" t="s">
        <v>1251</v>
      </c>
      <c r="I2833" t="str">
        <f t="shared" si="133"/>
        <v>Karlovarský</v>
      </c>
      <c r="J2833" t="str">
        <f t="shared" si="134"/>
        <v>Karlovarský</v>
      </c>
      <c r="K2833" t="str">
        <f t="shared" si="135"/>
        <v>Severozápad</v>
      </c>
    </row>
    <row r="2834" spans="1:11" x14ac:dyDescent="0.25">
      <c r="A2834">
        <v>560430</v>
      </c>
      <c r="B2834" t="s">
        <v>501</v>
      </c>
      <c r="C2834">
        <v>3112</v>
      </c>
      <c r="D2834" t="s">
        <v>66</v>
      </c>
      <c r="E2834" t="s">
        <v>65</v>
      </c>
      <c r="F2834" t="s">
        <v>66</v>
      </c>
      <c r="G2834" t="s">
        <v>11</v>
      </c>
      <c r="H2834" t="s">
        <v>12</v>
      </c>
      <c r="I2834" t="str">
        <f t="shared" si="133"/>
        <v>Jihočeský</v>
      </c>
      <c r="J2834" t="str">
        <f t="shared" si="134"/>
        <v>Jihočeský</v>
      </c>
      <c r="K2834" t="str">
        <f t="shared" si="135"/>
        <v>Jihozápad</v>
      </c>
    </row>
    <row r="2835" spans="1:11" x14ac:dyDescent="0.25">
      <c r="A2835">
        <v>560448</v>
      </c>
      <c r="B2835" t="s">
        <v>502</v>
      </c>
      <c r="C2835">
        <v>3112</v>
      </c>
      <c r="D2835" t="s">
        <v>66</v>
      </c>
      <c r="E2835" t="s">
        <v>65</v>
      </c>
      <c r="F2835" t="s">
        <v>66</v>
      </c>
      <c r="G2835" t="s">
        <v>11</v>
      </c>
      <c r="H2835" t="s">
        <v>12</v>
      </c>
      <c r="I2835" t="str">
        <f t="shared" si="133"/>
        <v>Jihočeský</v>
      </c>
      <c r="J2835" t="str">
        <f t="shared" si="134"/>
        <v>Jihočeský</v>
      </c>
      <c r="K2835" t="str">
        <f t="shared" si="135"/>
        <v>Jihozápad</v>
      </c>
    </row>
    <row r="2836" spans="1:11" x14ac:dyDescent="0.25">
      <c r="A2836">
        <v>560456</v>
      </c>
      <c r="B2836" t="s">
        <v>1353</v>
      </c>
      <c r="C2836">
        <v>4107</v>
      </c>
      <c r="D2836" t="s">
        <v>1257</v>
      </c>
      <c r="E2836" t="s">
        <v>1258</v>
      </c>
      <c r="F2836" t="s">
        <v>1257</v>
      </c>
      <c r="G2836" t="s">
        <v>1250</v>
      </c>
      <c r="H2836" t="s">
        <v>1251</v>
      </c>
      <c r="I2836" t="str">
        <f t="shared" si="133"/>
        <v>Karlovarský</v>
      </c>
      <c r="J2836" t="str">
        <f t="shared" si="134"/>
        <v>Karlovarský</v>
      </c>
      <c r="K2836" t="str">
        <f t="shared" si="135"/>
        <v>Severozápad</v>
      </c>
    </row>
    <row r="2837" spans="1:11" x14ac:dyDescent="0.25">
      <c r="A2837">
        <v>560464</v>
      </c>
      <c r="B2837" t="s">
        <v>1354</v>
      </c>
      <c r="C2837">
        <v>4107</v>
      </c>
      <c r="D2837" t="s">
        <v>1257</v>
      </c>
      <c r="E2837" t="s">
        <v>1258</v>
      </c>
      <c r="F2837" t="s">
        <v>1257</v>
      </c>
      <c r="G2837" t="s">
        <v>1250</v>
      </c>
      <c r="H2837" t="s">
        <v>1251</v>
      </c>
      <c r="I2837" t="str">
        <f t="shared" si="133"/>
        <v>Karlovarský</v>
      </c>
      <c r="J2837" t="str">
        <f t="shared" si="134"/>
        <v>Karlovarský</v>
      </c>
      <c r="K2837" t="str">
        <f t="shared" si="135"/>
        <v>Severozápad</v>
      </c>
    </row>
    <row r="2838" spans="1:11" x14ac:dyDescent="0.25">
      <c r="A2838">
        <v>560472</v>
      </c>
      <c r="B2838" t="s">
        <v>1343</v>
      </c>
      <c r="C2838">
        <v>4104</v>
      </c>
      <c r="D2838" t="s">
        <v>1343</v>
      </c>
      <c r="E2838" t="s">
        <v>1258</v>
      </c>
      <c r="F2838" t="s">
        <v>1257</v>
      </c>
      <c r="G2838" t="s">
        <v>1250</v>
      </c>
      <c r="H2838" t="s">
        <v>1251</v>
      </c>
      <c r="I2838" t="str">
        <f t="shared" si="133"/>
        <v>Karlovarský</v>
      </c>
      <c r="J2838" t="str">
        <f t="shared" si="134"/>
        <v>Karlovarský</v>
      </c>
      <c r="K2838" t="str">
        <f t="shared" si="135"/>
        <v>Severozápad</v>
      </c>
    </row>
    <row r="2839" spans="1:11" x14ac:dyDescent="0.25">
      <c r="A2839">
        <v>560481</v>
      </c>
      <c r="B2839" t="s">
        <v>503</v>
      </c>
      <c r="C2839">
        <v>3112</v>
      </c>
      <c r="D2839" t="s">
        <v>66</v>
      </c>
      <c r="E2839" t="s">
        <v>65</v>
      </c>
      <c r="F2839" t="s">
        <v>66</v>
      </c>
      <c r="G2839" t="s">
        <v>11</v>
      </c>
      <c r="H2839" t="s">
        <v>12</v>
      </c>
      <c r="I2839" t="str">
        <f t="shared" si="133"/>
        <v>Jihočeský</v>
      </c>
      <c r="J2839" t="str">
        <f t="shared" si="134"/>
        <v>Jihočeský</v>
      </c>
      <c r="K2839" t="str">
        <f t="shared" si="135"/>
        <v>Jihozápad</v>
      </c>
    </row>
    <row r="2840" spans="1:11" x14ac:dyDescent="0.25">
      <c r="A2840">
        <v>560499</v>
      </c>
      <c r="B2840" t="s">
        <v>1355</v>
      </c>
      <c r="C2840">
        <v>4107</v>
      </c>
      <c r="D2840" t="s">
        <v>1257</v>
      </c>
      <c r="E2840" t="s">
        <v>1258</v>
      </c>
      <c r="F2840" t="s">
        <v>1257</v>
      </c>
      <c r="G2840" t="s">
        <v>1250</v>
      </c>
      <c r="H2840" t="s">
        <v>1251</v>
      </c>
      <c r="I2840" t="str">
        <f t="shared" si="133"/>
        <v>Karlovarský</v>
      </c>
      <c r="J2840" t="str">
        <f t="shared" si="134"/>
        <v>Karlovarský</v>
      </c>
      <c r="K2840" t="str">
        <f t="shared" si="135"/>
        <v>Severozápad</v>
      </c>
    </row>
    <row r="2841" spans="1:11" x14ac:dyDescent="0.25">
      <c r="A2841">
        <v>560502</v>
      </c>
      <c r="B2841" t="s">
        <v>1356</v>
      </c>
      <c r="C2841">
        <v>4107</v>
      </c>
      <c r="D2841" t="s">
        <v>1257</v>
      </c>
      <c r="E2841" t="s">
        <v>1258</v>
      </c>
      <c r="F2841" t="s">
        <v>1257</v>
      </c>
      <c r="G2841" t="s">
        <v>1250</v>
      </c>
      <c r="H2841" t="s">
        <v>1251</v>
      </c>
      <c r="I2841" t="str">
        <f t="shared" si="133"/>
        <v>Karlovarský</v>
      </c>
      <c r="J2841" t="str">
        <f t="shared" si="134"/>
        <v>Karlovarský</v>
      </c>
      <c r="K2841" t="str">
        <f t="shared" si="135"/>
        <v>Severozápad</v>
      </c>
    </row>
    <row r="2842" spans="1:11" x14ac:dyDescent="0.25">
      <c r="A2842">
        <v>560511</v>
      </c>
      <c r="B2842" t="s">
        <v>504</v>
      </c>
      <c r="C2842">
        <v>3112</v>
      </c>
      <c r="D2842" t="s">
        <v>66</v>
      </c>
      <c r="E2842" t="s">
        <v>65</v>
      </c>
      <c r="F2842" t="s">
        <v>66</v>
      </c>
      <c r="G2842" t="s">
        <v>11</v>
      </c>
      <c r="H2842" t="s">
        <v>12</v>
      </c>
      <c r="I2842" t="str">
        <f t="shared" si="133"/>
        <v>Jihočeský</v>
      </c>
      <c r="J2842" t="str">
        <f t="shared" si="134"/>
        <v>Jihočeský</v>
      </c>
      <c r="K2842" t="str">
        <f t="shared" si="135"/>
        <v>Jihozápad</v>
      </c>
    </row>
    <row r="2843" spans="1:11" x14ac:dyDescent="0.25">
      <c r="A2843">
        <v>560529</v>
      </c>
      <c r="B2843" t="s">
        <v>505</v>
      </c>
      <c r="C2843">
        <v>3112</v>
      </c>
      <c r="D2843" t="s">
        <v>66</v>
      </c>
      <c r="E2843" t="s">
        <v>65</v>
      </c>
      <c r="F2843" t="s">
        <v>66</v>
      </c>
      <c r="G2843" t="s">
        <v>11</v>
      </c>
      <c r="H2843" t="s">
        <v>12</v>
      </c>
      <c r="I2843" t="str">
        <f t="shared" si="133"/>
        <v>Jihočeský</v>
      </c>
      <c r="J2843" t="str">
        <f t="shared" si="134"/>
        <v>Jihočeský</v>
      </c>
      <c r="K2843" t="str">
        <f t="shared" si="135"/>
        <v>Jihozápad</v>
      </c>
    </row>
    <row r="2844" spans="1:11" x14ac:dyDescent="0.25">
      <c r="A2844">
        <v>560537</v>
      </c>
      <c r="B2844" t="s">
        <v>1357</v>
      </c>
      <c r="C2844">
        <v>4107</v>
      </c>
      <c r="D2844" t="s">
        <v>1257</v>
      </c>
      <c r="E2844" t="s">
        <v>1258</v>
      </c>
      <c r="F2844" t="s">
        <v>1257</v>
      </c>
      <c r="G2844" t="s">
        <v>1250</v>
      </c>
      <c r="H2844" t="s">
        <v>1251</v>
      </c>
      <c r="I2844" t="str">
        <f t="shared" si="133"/>
        <v>Karlovarský</v>
      </c>
      <c r="J2844" t="str">
        <f t="shared" si="134"/>
        <v>Karlovarský</v>
      </c>
      <c r="K2844" t="str">
        <f t="shared" si="135"/>
        <v>Severozápad</v>
      </c>
    </row>
    <row r="2845" spans="1:11" x14ac:dyDescent="0.25">
      <c r="A2845">
        <v>560545</v>
      </c>
      <c r="B2845" t="s">
        <v>723</v>
      </c>
      <c r="C2845">
        <v>4107</v>
      </c>
      <c r="D2845" t="s">
        <v>1257</v>
      </c>
      <c r="E2845" t="s">
        <v>1258</v>
      </c>
      <c r="F2845" t="s">
        <v>1257</v>
      </c>
      <c r="G2845" t="s">
        <v>1250</v>
      </c>
      <c r="H2845" t="s">
        <v>1251</v>
      </c>
      <c r="I2845" t="str">
        <f t="shared" si="133"/>
        <v>Karlovarský</v>
      </c>
      <c r="J2845" t="str">
        <f t="shared" si="134"/>
        <v>Karlovarský</v>
      </c>
      <c r="K2845" t="str">
        <f t="shared" si="135"/>
        <v>Severozápad</v>
      </c>
    </row>
    <row r="2846" spans="1:11" x14ac:dyDescent="0.25">
      <c r="A2846">
        <v>560553</v>
      </c>
      <c r="B2846" t="s">
        <v>506</v>
      </c>
      <c r="C2846">
        <v>3112</v>
      </c>
      <c r="D2846" t="s">
        <v>66</v>
      </c>
      <c r="E2846" t="s">
        <v>65</v>
      </c>
      <c r="F2846" t="s">
        <v>66</v>
      </c>
      <c r="G2846" t="s">
        <v>11</v>
      </c>
      <c r="H2846" t="s">
        <v>12</v>
      </c>
      <c r="I2846" t="str">
        <f t="shared" si="133"/>
        <v>Jihočeský</v>
      </c>
      <c r="J2846" t="str">
        <f t="shared" si="134"/>
        <v>Jihočeský</v>
      </c>
      <c r="K2846" t="str">
        <f t="shared" si="135"/>
        <v>Jihozápad</v>
      </c>
    </row>
    <row r="2847" spans="1:11" x14ac:dyDescent="0.25">
      <c r="A2847">
        <v>560561</v>
      </c>
      <c r="B2847" t="s">
        <v>44</v>
      </c>
      <c r="C2847">
        <v>4107</v>
      </c>
      <c r="D2847" t="s">
        <v>1257</v>
      </c>
      <c r="E2847" t="s">
        <v>1258</v>
      </c>
      <c r="F2847" t="s">
        <v>1257</v>
      </c>
      <c r="G2847" t="s">
        <v>1250</v>
      </c>
      <c r="H2847" t="s">
        <v>1251</v>
      </c>
      <c r="I2847" t="str">
        <f t="shared" si="133"/>
        <v>Karlovarský</v>
      </c>
      <c r="J2847" t="str">
        <f t="shared" si="134"/>
        <v>Karlovarský</v>
      </c>
      <c r="K2847" t="str">
        <f t="shared" si="135"/>
        <v>Severozápad</v>
      </c>
    </row>
    <row r="2848" spans="1:11" x14ac:dyDescent="0.25">
      <c r="A2848">
        <v>560570</v>
      </c>
      <c r="B2848" t="s">
        <v>1358</v>
      </c>
      <c r="C2848">
        <v>4107</v>
      </c>
      <c r="D2848" t="s">
        <v>1257</v>
      </c>
      <c r="E2848" t="s">
        <v>1258</v>
      </c>
      <c r="F2848" t="s">
        <v>1257</v>
      </c>
      <c r="G2848" t="s">
        <v>1250</v>
      </c>
      <c r="H2848" t="s">
        <v>1251</v>
      </c>
      <c r="I2848" t="str">
        <f t="shared" si="133"/>
        <v>Karlovarský</v>
      </c>
      <c r="J2848" t="str">
        <f t="shared" si="134"/>
        <v>Karlovarský</v>
      </c>
      <c r="K2848" t="str">
        <f t="shared" si="135"/>
        <v>Severozápad</v>
      </c>
    </row>
    <row r="2849" spans="1:11" x14ac:dyDescent="0.25">
      <c r="A2849">
        <v>560588</v>
      </c>
      <c r="B2849" t="s">
        <v>1359</v>
      </c>
      <c r="C2849">
        <v>4104</v>
      </c>
      <c r="D2849" t="s">
        <v>1343</v>
      </c>
      <c r="E2849" t="s">
        <v>1258</v>
      </c>
      <c r="F2849" t="s">
        <v>1257</v>
      </c>
      <c r="G2849" t="s">
        <v>1250</v>
      </c>
      <c r="H2849" t="s">
        <v>1251</v>
      </c>
      <c r="I2849" t="str">
        <f t="shared" si="133"/>
        <v>Karlovarský</v>
      </c>
      <c r="J2849" t="str">
        <f t="shared" si="134"/>
        <v>Karlovarský</v>
      </c>
      <c r="K2849" t="str">
        <f t="shared" si="135"/>
        <v>Severozápad</v>
      </c>
    </row>
    <row r="2850" spans="1:11" x14ac:dyDescent="0.25">
      <c r="A2850">
        <v>560596</v>
      </c>
      <c r="B2850" t="s">
        <v>1360</v>
      </c>
      <c r="C2850">
        <v>4104</v>
      </c>
      <c r="D2850" t="s">
        <v>1343</v>
      </c>
      <c r="E2850" t="s">
        <v>1258</v>
      </c>
      <c r="F2850" t="s">
        <v>1257</v>
      </c>
      <c r="G2850" t="s">
        <v>1250</v>
      </c>
      <c r="H2850" t="s">
        <v>1251</v>
      </c>
      <c r="I2850" t="str">
        <f t="shared" si="133"/>
        <v>Karlovarský</v>
      </c>
      <c r="J2850" t="str">
        <f t="shared" si="134"/>
        <v>Karlovarský</v>
      </c>
      <c r="K2850" t="str">
        <f t="shared" si="135"/>
        <v>Severozápad</v>
      </c>
    </row>
    <row r="2851" spans="1:11" x14ac:dyDescent="0.25">
      <c r="A2851">
        <v>560600</v>
      </c>
      <c r="B2851" t="s">
        <v>1361</v>
      </c>
      <c r="C2851">
        <v>4104</v>
      </c>
      <c r="D2851" t="s">
        <v>1343</v>
      </c>
      <c r="E2851" t="s">
        <v>1258</v>
      </c>
      <c r="F2851" t="s">
        <v>1257</v>
      </c>
      <c r="G2851" t="s">
        <v>1250</v>
      </c>
      <c r="H2851" t="s">
        <v>1251</v>
      </c>
      <c r="I2851" t="str">
        <f t="shared" si="133"/>
        <v>Karlovarský</v>
      </c>
      <c r="J2851" t="str">
        <f t="shared" si="134"/>
        <v>Karlovarský</v>
      </c>
      <c r="K2851" t="str">
        <f t="shared" si="135"/>
        <v>Severozápad</v>
      </c>
    </row>
    <row r="2852" spans="1:11" x14ac:dyDescent="0.25">
      <c r="A2852">
        <v>560618</v>
      </c>
      <c r="B2852" t="s">
        <v>147</v>
      </c>
      <c r="C2852">
        <v>4107</v>
      </c>
      <c r="D2852" t="s">
        <v>1257</v>
      </c>
      <c r="E2852" t="s">
        <v>1258</v>
      </c>
      <c r="F2852" t="s">
        <v>1257</v>
      </c>
      <c r="G2852" t="s">
        <v>1250</v>
      </c>
      <c r="H2852" t="s">
        <v>1251</v>
      </c>
      <c r="I2852" t="str">
        <f t="shared" si="133"/>
        <v>Karlovarský</v>
      </c>
      <c r="J2852" t="str">
        <f t="shared" si="134"/>
        <v>Karlovarský</v>
      </c>
      <c r="K2852" t="str">
        <f t="shared" si="135"/>
        <v>Severozápad</v>
      </c>
    </row>
    <row r="2853" spans="1:11" x14ac:dyDescent="0.25">
      <c r="A2853">
        <v>560626</v>
      </c>
      <c r="B2853" t="s">
        <v>507</v>
      </c>
      <c r="C2853">
        <v>3112</v>
      </c>
      <c r="D2853" t="s">
        <v>66</v>
      </c>
      <c r="E2853" t="s">
        <v>65</v>
      </c>
      <c r="F2853" t="s">
        <v>66</v>
      </c>
      <c r="G2853" t="s">
        <v>11</v>
      </c>
      <c r="H2853" t="s">
        <v>12</v>
      </c>
      <c r="I2853" t="str">
        <f t="shared" si="133"/>
        <v>Jihočeský</v>
      </c>
      <c r="J2853" t="str">
        <f t="shared" si="134"/>
        <v>Jihočeský</v>
      </c>
      <c r="K2853" t="str">
        <f t="shared" si="135"/>
        <v>Jihozápad</v>
      </c>
    </row>
    <row r="2854" spans="1:11" x14ac:dyDescent="0.25">
      <c r="A2854">
        <v>560634</v>
      </c>
      <c r="B2854" t="s">
        <v>508</v>
      </c>
      <c r="C2854">
        <v>3112</v>
      </c>
      <c r="D2854" t="s">
        <v>66</v>
      </c>
      <c r="E2854" t="s">
        <v>65</v>
      </c>
      <c r="F2854" t="s">
        <v>66</v>
      </c>
      <c r="G2854" t="s">
        <v>11</v>
      </c>
      <c r="H2854" t="s">
        <v>12</v>
      </c>
      <c r="I2854" t="str">
        <f t="shared" si="133"/>
        <v>Jihočeský</v>
      </c>
      <c r="J2854" t="str">
        <f t="shared" si="134"/>
        <v>Jihočeský</v>
      </c>
      <c r="K2854" t="str">
        <f t="shared" si="135"/>
        <v>Jihozápad</v>
      </c>
    </row>
    <row r="2855" spans="1:11" x14ac:dyDescent="0.25">
      <c r="A2855">
        <v>560642</v>
      </c>
      <c r="B2855" t="s">
        <v>1362</v>
      </c>
      <c r="C2855">
        <v>4107</v>
      </c>
      <c r="D2855" t="s">
        <v>1257</v>
      </c>
      <c r="E2855" t="s">
        <v>1258</v>
      </c>
      <c r="F2855" t="s">
        <v>1257</v>
      </c>
      <c r="G2855" t="s">
        <v>1250</v>
      </c>
      <c r="H2855" t="s">
        <v>1251</v>
      </c>
      <c r="I2855" t="str">
        <f t="shared" si="133"/>
        <v>Karlovarský</v>
      </c>
      <c r="J2855" t="str">
        <f t="shared" si="134"/>
        <v>Karlovarský</v>
      </c>
      <c r="K2855" t="str">
        <f t="shared" si="135"/>
        <v>Severozápad</v>
      </c>
    </row>
    <row r="2856" spans="1:11" x14ac:dyDescent="0.25">
      <c r="A2856">
        <v>560651</v>
      </c>
      <c r="B2856" t="s">
        <v>1363</v>
      </c>
      <c r="C2856">
        <v>4104</v>
      </c>
      <c r="D2856" t="s">
        <v>1343</v>
      </c>
      <c r="E2856" t="s">
        <v>1258</v>
      </c>
      <c r="F2856" t="s">
        <v>1257</v>
      </c>
      <c r="G2856" t="s">
        <v>1250</v>
      </c>
      <c r="H2856" t="s">
        <v>1251</v>
      </c>
      <c r="I2856" t="str">
        <f t="shared" si="133"/>
        <v>Karlovarský</v>
      </c>
      <c r="J2856" t="str">
        <f t="shared" si="134"/>
        <v>Karlovarský</v>
      </c>
      <c r="K2856" t="str">
        <f t="shared" si="135"/>
        <v>Severozápad</v>
      </c>
    </row>
    <row r="2857" spans="1:11" x14ac:dyDescent="0.25">
      <c r="A2857">
        <v>560669</v>
      </c>
      <c r="B2857" t="s">
        <v>509</v>
      </c>
      <c r="C2857">
        <v>3112</v>
      </c>
      <c r="D2857" t="s">
        <v>66</v>
      </c>
      <c r="E2857" t="s">
        <v>65</v>
      </c>
      <c r="F2857" t="s">
        <v>66</v>
      </c>
      <c r="G2857" t="s">
        <v>11</v>
      </c>
      <c r="H2857" t="s">
        <v>12</v>
      </c>
      <c r="I2857" t="str">
        <f t="shared" si="133"/>
        <v>Jihočeský</v>
      </c>
      <c r="J2857" t="str">
        <f t="shared" si="134"/>
        <v>Jihočeský</v>
      </c>
      <c r="K2857" t="str">
        <f t="shared" si="135"/>
        <v>Jihozápad</v>
      </c>
    </row>
    <row r="2858" spans="1:11" x14ac:dyDescent="0.25">
      <c r="A2858">
        <v>560677</v>
      </c>
      <c r="B2858" t="s">
        <v>1364</v>
      </c>
      <c r="C2858">
        <v>4104</v>
      </c>
      <c r="D2858" t="s">
        <v>1343</v>
      </c>
      <c r="E2858" t="s">
        <v>1258</v>
      </c>
      <c r="F2858" t="s">
        <v>1257</v>
      </c>
      <c r="G2858" t="s">
        <v>1250</v>
      </c>
      <c r="H2858" t="s">
        <v>1251</v>
      </c>
      <c r="I2858" t="str">
        <f t="shared" si="133"/>
        <v>Karlovarský</v>
      </c>
      <c r="J2858" t="str">
        <f t="shared" si="134"/>
        <v>Karlovarský</v>
      </c>
      <c r="K2858" t="str">
        <f t="shared" si="135"/>
        <v>Severozápad</v>
      </c>
    </row>
    <row r="2859" spans="1:11" x14ac:dyDescent="0.25">
      <c r="A2859">
        <v>560685</v>
      </c>
      <c r="B2859" t="s">
        <v>1365</v>
      </c>
      <c r="C2859">
        <v>4107</v>
      </c>
      <c r="D2859" t="s">
        <v>1257</v>
      </c>
      <c r="E2859" t="s">
        <v>1258</v>
      </c>
      <c r="F2859" t="s">
        <v>1257</v>
      </c>
      <c r="G2859" t="s">
        <v>1250</v>
      </c>
      <c r="H2859" t="s">
        <v>1251</v>
      </c>
      <c r="I2859" t="str">
        <f t="shared" si="133"/>
        <v>Karlovarský</v>
      </c>
      <c r="J2859" t="str">
        <f t="shared" si="134"/>
        <v>Karlovarský</v>
      </c>
      <c r="K2859" t="str">
        <f t="shared" si="135"/>
        <v>Severozápad</v>
      </c>
    </row>
    <row r="2860" spans="1:11" x14ac:dyDescent="0.25">
      <c r="A2860">
        <v>560707</v>
      </c>
      <c r="B2860" t="s">
        <v>1366</v>
      </c>
      <c r="C2860">
        <v>4107</v>
      </c>
      <c r="D2860" t="s">
        <v>1257</v>
      </c>
      <c r="E2860" t="s">
        <v>1258</v>
      </c>
      <c r="F2860" t="s">
        <v>1257</v>
      </c>
      <c r="G2860" t="s">
        <v>1250</v>
      </c>
      <c r="H2860" t="s">
        <v>1251</v>
      </c>
      <c r="I2860" t="str">
        <f t="shared" si="133"/>
        <v>Karlovarský</v>
      </c>
      <c r="J2860" t="str">
        <f t="shared" si="134"/>
        <v>Karlovarský</v>
      </c>
      <c r="K2860" t="str">
        <f t="shared" si="135"/>
        <v>Severozápad</v>
      </c>
    </row>
    <row r="2861" spans="1:11" x14ac:dyDescent="0.25">
      <c r="A2861">
        <v>560715</v>
      </c>
      <c r="B2861" t="s">
        <v>1835</v>
      </c>
      <c r="C2861">
        <v>3215</v>
      </c>
      <c r="D2861" t="s">
        <v>1835</v>
      </c>
      <c r="E2861" t="s">
        <v>3011</v>
      </c>
      <c r="F2861" t="s">
        <v>1835</v>
      </c>
      <c r="G2861" t="s">
        <v>3012</v>
      </c>
      <c r="H2861" t="s">
        <v>3013</v>
      </c>
      <c r="I2861" t="str">
        <f t="shared" si="133"/>
        <v>Plzeňský</v>
      </c>
      <c r="J2861" t="str">
        <f t="shared" si="134"/>
        <v>Plzeňský</v>
      </c>
      <c r="K2861" t="str">
        <f t="shared" si="135"/>
        <v>Jihozápad</v>
      </c>
    </row>
    <row r="2862" spans="1:11" x14ac:dyDescent="0.25">
      <c r="A2862">
        <v>560723</v>
      </c>
      <c r="B2862" t="s">
        <v>3346</v>
      </c>
      <c r="C2862">
        <v>3213</v>
      </c>
      <c r="D2862" t="s">
        <v>3010</v>
      </c>
      <c r="E2862" t="s">
        <v>3011</v>
      </c>
      <c r="F2862" t="s">
        <v>1835</v>
      </c>
      <c r="G2862" t="s">
        <v>3012</v>
      </c>
      <c r="H2862" t="s">
        <v>3013</v>
      </c>
      <c r="I2862" t="str">
        <f t="shared" si="133"/>
        <v>Plzeňský</v>
      </c>
      <c r="J2862" t="str">
        <f t="shared" si="134"/>
        <v>Plzeňský</v>
      </c>
      <c r="K2862" t="str">
        <f t="shared" si="135"/>
        <v>Jihozápad</v>
      </c>
    </row>
    <row r="2863" spans="1:11" x14ac:dyDescent="0.25">
      <c r="A2863">
        <v>560740</v>
      </c>
      <c r="B2863" t="s">
        <v>3347</v>
      </c>
      <c r="C2863">
        <v>3213</v>
      </c>
      <c r="D2863" t="s">
        <v>3010</v>
      </c>
      <c r="E2863" t="s">
        <v>3011</v>
      </c>
      <c r="F2863" t="s">
        <v>1835</v>
      </c>
      <c r="G2863" t="s">
        <v>3012</v>
      </c>
      <c r="H2863" t="s">
        <v>3013</v>
      </c>
      <c r="I2863" t="str">
        <f t="shared" si="133"/>
        <v>Plzeňský</v>
      </c>
      <c r="J2863" t="str">
        <f t="shared" si="134"/>
        <v>Plzeňský</v>
      </c>
      <c r="K2863" t="str">
        <f t="shared" si="135"/>
        <v>Jihozápad</v>
      </c>
    </row>
    <row r="2864" spans="1:11" x14ac:dyDescent="0.25">
      <c r="A2864">
        <v>560758</v>
      </c>
      <c r="B2864" t="s">
        <v>3348</v>
      </c>
      <c r="C2864">
        <v>3215</v>
      </c>
      <c r="D2864" t="s">
        <v>1835</v>
      </c>
      <c r="E2864" t="s">
        <v>3011</v>
      </c>
      <c r="F2864" t="s">
        <v>1835</v>
      </c>
      <c r="G2864" t="s">
        <v>3012</v>
      </c>
      <c r="H2864" t="s">
        <v>3013</v>
      </c>
      <c r="I2864" t="str">
        <f t="shared" si="133"/>
        <v>Plzeňský</v>
      </c>
      <c r="J2864" t="str">
        <f t="shared" si="134"/>
        <v>Plzeňský</v>
      </c>
      <c r="K2864" t="str">
        <f t="shared" si="135"/>
        <v>Jihozápad</v>
      </c>
    </row>
    <row r="2865" spans="1:11" x14ac:dyDescent="0.25">
      <c r="A2865">
        <v>560782</v>
      </c>
      <c r="B2865" t="s">
        <v>3349</v>
      </c>
      <c r="C2865">
        <v>3213</v>
      </c>
      <c r="D2865" t="s">
        <v>3010</v>
      </c>
      <c r="E2865" t="s">
        <v>3011</v>
      </c>
      <c r="F2865" t="s">
        <v>1835</v>
      </c>
      <c r="G2865" t="s">
        <v>3012</v>
      </c>
      <c r="H2865" t="s">
        <v>3013</v>
      </c>
      <c r="I2865" t="str">
        <f t="shared" si="133"/>
        <v>Plzeňský</v>
      </c>
      <c r="J2865" t="str">
        <f t="shared" si="134"/>
        <v>Plzeňský</v>
      </c>
      <c r="K2865" t="str">
        <f t="shared" si="135"/>
        <v>Jihozápad</v>
      </c>
    </row>
    <row r="2866" spans="1:11" x14ac:dyDescent="0.25">
      <c r="A2866">
        <v>560804</v>
      </c>
      <c r="B2866" t="s">
        <v>3350</v>
      </c>
      <c r="C2866">
        <v>3215</v>
      </c>
      <c r="D2866" t="s">
        <v>1835</v>
      </c>
      <c r="E2866" t="s">
        <v>3011</v>
      </c>
      <c r="F2866" t="s">
        <v>1835</v>
      </c>
      <c r="G2866" t="s">
        <v>3012</v>
      </c>
      <c r="H2866" t="s">
        <v>3013</v>
      </c>
      <c r="I2866" t="str">
        <f t="shared" si="133"/>
        <v>Plzeňský</v>
      </c>
      <c r="J2866" t="str">
        <f t="shared" si="134"/>
        <v>Plzeňský</v>
      </c>
      <c r="K2866" t="str">
        <f t="shared" si="135"/>
        <v>Jihozápad</v>
      </c>
    </row>
    <row r="2867" spans="1:11" x14ac:dyDescent="0.25">
      <c r="A2867">
        <v>560812</v>
      </c>
      <c r="B2867" t="s">
        <v>3351</v>
      </c>
      <c r="C2867">
        <v>3213</v>
      </c>
      <c r="D2867" t="s">
        <v>3010</v>
      </c>
      <c r="E2867" t="s">
        <v>3011</v>
      </c>
      <c r="F2867" t="s">
        <v>1835</v>
      </c>
      <c r="G2867" t="s">
        <v>3012</v>
      </c>
      <c r="H2867" t="s">
        <v>3013</v>
      </c>
      <c r="I2867" t="str">
        <f t="shared" si="133"/>
        <v>Plzeňský</v>
      </c>
      <c r="J2867" t="str">
        <f t="shared" si="134"/>
        <v>Plzeňský</v>
      </c>
      <c r="K2867" t="str">
        <f t="shared" si="135"/>
        <v>Jihozápad</v>
      </c>
    </row>
    <row r="2868" spans="1:11" x14ac:dyDescent="0.25">
      <c r="A2868">
        <v>560839</v>
      </c>
      <c r="B2868" t="s">
        <v>3352</v>
      </c>
      <c r="C2868">
        <v>3215</v>
      </c>
      <c r="D2868" t="s">
        <v>1835</v>
      </c>
      <c r="E2868" t="s">
        <v>3011</v>
      </c>
      <c r="F2868" t="s">
        <v>1835</v>
      </c>
      <c r="G2868" t="s">
        <v>3012</v>
      </c>
      <c r="H2868" t="s">
        <v>3013</v>
      </c>
      <c r="I2868" t="str">
        <f t="shared" si="133"/>
        <v>Plzeňský</v>
      </c>
      <c r="J2868" t="str">
        <f t="shared" si="134"/>
        <v>Plzeňský</v>
      </c>
      <c r="K2868" t="str">
        <f t="shared" si="135"/>
        <v>Jihozápad</v>
      </c>
    </row>
    <row r="2869" spans="1:11" x14ac:dyDescent="0.25">
      <c r="A2869">
        <v>560855</v>
      </c>
      <c r="B2869" t="s">
        <v>3353</v>
      </c>
      <c r="C2869">
        <v>3213</v>
      </c>
      <c r="D2869" t="s">
        <v>3010</v>
      </c>
      <c r="E2869" t="s">
        <v>3011</v>
      </c>
      <c r="F2869" t="s">
        <v>1835</v>
      </c>
      <c r="G2869" t="s">
        <v>3012</v>
      </c>
      <c r="H2869" t="s">
        <v>3013</v>
      </c>
      <c r="I2869" t="str">
        <f t="shared" si="133"/>
        <v>Plzeňský</v>
      </c>
      <c r="J2869" t="str">
        <f t="shared" si="134"/>
        <v>Plzeňský</v>
      </c>
      <c r="K2869" t="str">
        <f t="shared" si="135"/>
        <v>Jihozápad</v>
      </c>
    </row>
    <row r="2870" spans="1:11" x14ac:dyDescent="0.25">
      <c r="A2870">
        <v>560863</v>
      </c>
      <c r="B2870" t="s">
        <v>3354</v>
      </c>
      <c r="C2870">
        <v>3215</v>
      </c>
      <c r="D2870" t="s">
        <v>1835</v>
      </c>
      <c r="E2870" t="s">
        <v>3011</v>
      </c>
      <c r="F2870" t="s">
        <v>1835</v>
      </c>
      <c r="G2870" t="s">
        <v>3012</v>
      </c>
      <c r="H2870" t="s">
        <v>3013</v>
      </c>
      <c r="I2870" t="str">
        <f t="shared" si="133"/>
        <v>Plzeňský</v>
      </c>
      <c r="J2870" t="str">
        <f t="shared" si="134"/>
        <v>Plzeňský</v>
      </c>
      <c r="K2870" t="str">
        <f t="shared" si="135"/>
        <v>Jihozápad</v>
      </c>
    </row>
    <row r="2871" spans="1:11" x14ac:dyDescent="0.25">
      <c r="A2871">
        <v>560898</v>
      </c>
      <c r="B2871" t="s">
        <v>3355</v>
      </c>
      <c r="C2871">
        <v>3215</v>
      </c>
      <c r="D2871" t="s">
        <v>1835</v>
      </c>
      <c r="E2871" t="s">
        <v>3011</v>
      </c>
      <c r="F2871" t="s">
        <v>1835</v>
      </c>
      <c r="G2871" t="s">
        <v>3012</v>
      </c>
      <c r="H2871" t="s">
        <v>3013</v>
      </c>
      <c r="I2871" t="str">
        <f t="shared" si="133"/>
        <v>Plzeňský</v>
      </c>
      <c r="J2871" t="str">
        <f t="shared" si="134"/>
        <v>Plzeňský</v>
      </c>
      <c r="K2871" t="str">
        <f t="shared" si="135"/>
        <v>Jihozápad</v>
      </c>
    </row>
    <row r="2872" spans="1:11" x14ac:dyDescent="0.25">
      <c r="A2872">
        <v>560901</v>
      </c>
      <c r="B2872" t="s">
        <v>3356</v>
      </c>
      <c r="C2872">
        <v>3215</v>
      </c>
      <c r="D2872" t="s">
        <v>1835</v>
      </c>
      <c r="E2872" t="s">
        <v>3011</v>
      </c>
      <c r="F2872" t="s">
        <v>1835</v>
      </c>
      <c r="G2872" t="s">
        <v>3012</v>
      </c>
      <c r="H2872" t="s">
        <v>3013</v>
      </c>
      <c r="I2872" t="str">
        <f t="shared" si="133"/>
        <v>Plzeňský</v>
      </c>
      <c r="J2872" t="str">
        <f t="shared" si="134"/>
        <v>Plzeňský</v>
      </c>
      <c r="K2872" t="str">
        <f t="shared" si="135"/>
        <v>Jihozápad</v>
      </c>
    </row>
    <row r="2873" spans="1:11" x14ac:dyDescent="0.25">
      <c r="A2873">
        <v>560910</v>
      </c>
      <c r="B2873" t="s">
        <v>3357</v>
      </c>
      <c r="C2873">
        <v>3215</v>
      </c>
      <c r="D2873" t="s">
        <v>1835</v>
      </c>
      <c r="E2873" t="s">
        <v>3011</v>
      </c>
      <c r="F2873" t="s">
        <v>1835</v>
      </c>
      <c r="G2873" t="s">
        <v>3012</v>
      </c>
      <c r="H2873" t="s">
        <v>3013</v>
      </c>
      <c r="I2873" t="str">
        <f t="shared" si="133"/>
        <v>Plzeňský</v>
      </c>
      <c r="J2873" t="str">
        <f t="shared" si="134"/>
        <v>Plzeňský</v>
      </c>
      <c r="K2873" t="str">
        <f t="shared" si="135"/>
        <v>Jihozápad</v>
      </c>
    </row>
    <row r="2874" spans="1:11" x14ac:dyDescent="0.25">
      <c r="A2874">
        <v>560928</v>
      </c>
      <c r="B2874" t="s">
        <v>500</v>
      </c>
      <c r="C2874">
        <v>3213</v>
      </c>
      <c r="D2874" t="s">
        <v>3010</v>
      </c>
      <c r="E2874" t="s">
        <v>3011</v>
      </c>
      <c r="F2874" t="s">
        <v>1835</v>
      </c>
      <c r="G2874" t="s">
        <v>3012</v>
      </c>
      <c r="H2874" t="s">
        <v>3013</v>
      </c>
      <c r="I2874" t="str">
        <f t="shared" si="133"/>
        <v>Plzeňský</v>
      </c>
      <c r="J2874" t="str">
        <f t="shared" si="134"/>
        <v>Plzeňský</v>
      </c>
      <c r="K2874" t="str">
        <f t="shared" si="135"/>
        <v>Jihozápad</v>
      </c>
    </row>
    <row r="2875" spans="1:11" x14ac:dyDescent="0.25">
      <c r="A2875">
        <v>560952</v>
      </c>
      <c r="B2875" t="s">
        <v>3358</v>
      </c>
      <c r="C2875">
        <v>3213</v>
      </c>
      <c r="D2875" t="s">
        <v>3010</v>
      </c>
      <c r="E2875" t="s">
        <v>3011</v>
      </c>
      <c r="F2875" t="s">
        <v>1835</v>
      </c>
      <c r="G2875" t="s">
        <v>3012</v>
      </c>
      <c r="H2875" t="s">
        <v>3013</v>
      </c>
      <c r="I2875" t="str">
        <f t="shared" si="133"/>
        <v>Plzeňský</v>
      </c>
      <c r="J2875" t="str">
        <f t="shared" si="134"/>
        <v>Plzeňský</v>
      </c>
      <c r="K2875" t="str">
        <f t="shared" si="135"/>
        <v>Jihozápad</v>
      </c>
    </row>
    <row r="2876" spans="1:11" x14ac:dyDescent="0.25">
      <c r="A2876">
        <v>560979</v>
      </c>
      <c r="B2876" t="s">
        <v>3359</v>
      </c>
      <c r="C2876">
        <v>3213</v>
      </c>
      <c r="D2876" t="s">
        <v>3010</v>
      </c>
      <c r="E2876" t="s">
        <v>3011</v>
      </c>
      <c r="F2876" t="s">
        <v>1835</v>
      </c>
      <c r="G2876" t="s">
        <v>3012</v>
      </c>
      <c r="H2876" t="s">
        <v>3013</v>
      </c>
      <c r="I2876" t="str">
        <f t="shared" si="133"/>
        <v>Plzeňský</v>
      </c>
      <c r="J2876" t="str">
        <f t="shared" si="134"/>
        <v>Plzeňský</v>
      </c>
      <c r="K2876" t="str">
        <f t="shared" si="135"/>
        <v>Jihozápad</v>
      </c>
    </row>
    <row r="2877" spans="1:11" x14ac:dyDescent="0.25">
      <c r="A2877">
        <v>560987</v>
      </c>
      <c r="B2877" t="s">
        <v>510</v>
      </c>
      <c r="C2877">
        <v>3105</v>
      </c>
      <c r="D2877" t="s">
        <v>14</v>
      </c>
      <c r="E2877" t="s">
        <v>15</v>
      </c>
      <c r="F2877" t="s">
        <v>14</v>
      </c>
      <c r="G2877" t="s">
        <v>11</v>
      </c>
      <c r="H2877" t="s">
        <v>12</v>
      </c>
      <c r="I2877" t="str">
        <f t="shared" si="133"/>
        <v>Jihočeský</v>
      </c>
      <c r="J2877" t="str">
        <f t="shared" si="134"/>
        <v>Jihočeský</v>
      </c>
      <c r="K2877" t="str">
        <f t="shared" si="135"/>
        <v>Jihozápad</v>
      </c>
    </row>
    <row r="2878" spans="1:11" x14ac:dyDescent="0.25">
      <c r="A2878">
        <v>560995</v>
      </c>
      <c r="B2878" t="s">
        <v>511</v>
      </c>
      <c r="C2878">
        <v>3105</v>
      </c>
      <c r="D2878" t="s">
        <v>14</v>
      </c>
      <c r="E2878" t="s">
        <v>15</v>
      </c>
      <c r="F2878" t="s">
        <v>14</v>
      </c>
      <c r="G2878" t="s">
        <v>11</v>
      </c>
      <c r="H2878" t="s">
        <v>12</v>
      </c>
      <c r="I2878" t="str">
        <f t="shared" si="133"/>
        <v>Jihočeský</v>
      </c>
      <c r="J2878" t="str">
        <f t="shared" si="134"/>
        <v>Jihočeský</v>
      </c>
      <c r="K2878" t="str">
        <f t="shared" si="135"/>
        <v>Jihozápad</v>
      </c>
    </row>
    <row r="2879" spans="1:11" x14ac:dyDescent="0.25">
      <c r="A2879">
        <v>561002</v>
      </c>
      <c r="B2879" t="s">
        <v>1157</v>
      </c>
      <c r="C2879">
        <v>3215</v>
      </c>
      <c r="D2879" t="s">
        <v>1835</v>
      </c>
      <c r="E2879" t="s">
        <v>3011</v>
      </c>
      <c r="F2879" t="s">
        <v>1835</v>
      </c>
      <c r="G2879" t="s">
        <v>3012</v>
      </c>
      <c r="H2879" t="s">
        <v>3013</v>
      </c>
      <c r="I2879" t="str">
        <f t="shared" si="133"/>
        <v>Plzeňský</v>
      </c>
      <c r="J2879" t="str">
        <f t="shared" si="134"/>
        <v>Plzeňský</v>
      </c>
      <c r="K2879" t="str">
        <f t="shared" si="135"/>
        <v>Jihozápad</v>
      </c>
    </row>
    <row r="2880" spans="1:11" x14ac:dyDescent="0.25">
      <c r="A2880">
        <v>561011</v>
      </c>
      <c r="B2880" t="s">
        <v>3360</v>
      </c>
      <c r="C2880">
        <v>3215</v>
      </c>
      <c r="D2880" t="s">
        <v>1835</v>
      </c>
      <c r="E2880" t="s">
        <v>3011</v>
      </c>
      <c r="F2880" t="s">
        <v>1835</v>
      </c>
      <c r="G2880" t="s">
        <v>3012</v>
      </c>
      <c r="H2880" t="s">
        <v>3013</v>
      </c>
      <c r="I2880" t="str">
        <f t="shared" si="133"/>
        <v>Plzeňský</v>
      </c>
      <c r="J2880" t="str">
        <f t="shared" si="134"/>
        <v>Plzeňský</v>
      </c>
      <c r="K2880" t="str">
        <f t="shared" si="135"/>
        <v>Jihozápad</v>
      </c>
    </row>
    <row r="2881" spans="1:11" x14ac:dyDescent="0.25">
      <c r="A2881">
        <v>561029</v>
      </c>
      <c r="B2881" t="s">
        <v>512</v>
      </c>
      <c r="C2881">
        <v>3105</v>
      </c>
      <c r="D2881" t="s">
        <v>14</v>
      </c>
      <c r="E2881" t="s">
        <v>15</v>
      </c>
      <c r="F2881" t="s">
        <v>14</v>
      </c>
      <c r="G2881" t="s">
        <v>11</v>
      </c>
      <c r="H2881" t="s">
        <v>12</v>
      </c>
      <c r="I2881" t="str">
        <f t="shared" si="133"/>
        <v>Jihočeský</v>
      </c>
      <c r="J2881" t="str">
        <f t="shared" si="134"/>
        <v>Jihočeský</v>
      </c>
      <c r="K2881" t="str">
        <f t="shared" si="135"/>
        <v>Jihozápad</v>
      </c>
    </row>
    <row r="2882" spans="1:11" x14ac:dyDescent="0.25">
      <c r="A2882">
        <v>561037</v>
      </c>
      <c r="B2882" t="s">
        <v>513</v>
      </c>
      <c r="C2882">
        <v>3105</v>
      </c>
      <c r="D2882" t="s">
        <v>14</v>
      </c>
      <c r="E2882" t="s">
        <v>15</v>
      </c>
      <c r="F2882" t="s">
        <v>14</v>
      </c>
      <c r="G2882" t="s">
        <v>11</v>
      </c>
      <c r="H2882" t="s">
        <v>12</v>
      </c>
      <c r="I2882" t="str">
        <f t="shared" si="133"/>
        <v>Jihočeský</v>
      </c>
      <c r="J2882" t="str">
        <f t="shared" si="134"/>
        <v>Jihočeský</v>
      </c>
      <c r="K2882" t="str">
        <f t="shared" si="135"/>
        <v>Jihozápad</v>
      </c>
    </row>
    <row r="2883" spans="1:11" x14ac:dyDescent="0.25">
      <c r="A2883">
        <v>561045</v>
      </c>
      <c r="B2883" t="s">
        <v>514</v>
      </c>
      <c r="C2883">
        <v>3114</v>
      </c>
      <c r="D2883" t="s">
        <v>28</v>
      </c>
      <c r="E2883" t="s">
        <v>15</v>
      </c>
      <c r="F2883" t="s">
        <v>14</v>
      </c>
      <c r="G2883" t="s">
        <v>11</v>
      </c>
      <c r="H2883" t="s">
        <v>12</v>
      </c>
      <c r="I2883" t="str">
        <f t="shared" si="133"/>
        <v>Jihočeský</v>
      </c>
      <c r="J2883" t="str">
        <f t="shared" si="134"/>
        <v>Jihočeský</v>
      </c>
      <c r="K2883" t="str">
        <f t="shared" si="135"/>
        <v>Jihozápad</v>
      </c>
    </row>
    <row r="2884" spans="1:11" x14ac:dyDescent="0.25">
      <c r="A2884">
        <v>561053</v>
      </c>
      <c r="B2884" t="s">
        <v>515</v>
      </c>
      <c r="C2884">
        <v>3105</v>
      </c>
      <c r="D2884" t="s">
        <v>14</v>
      </c>
      <c r="E2884" t="s">
        <v>15</v>
      </c>
      <c r="F2884" t="s">
        <v>14</v>
      </c>
      <c r="G2884" t="s">
        <v>11</v>
      </c>
      <c r="H2884" t="s">
        <v>12</v>
      </c>
      <c r="I2884" t="str">
        <f t="shared" ref="I2884:I2947" si="136">LEFT(H2884, FIND(" ", H2884 &amp; " ") - 1)</f>
        <v>Jihočeský</v>
      </c>
      <c r="J2884" t="str">
        <f t="shared" ref="J2884:J2947" si="137">IF(LEFT(H2884,4)="Kraj", MID(H2884, FIND(" ", H2884)+1, LEN(H2884) - FIND(" ", H2884)), LEFT(H2884, FIND(" ", H2884 &amp; " ") - 1))</f>
        <v>Jihočeský</v>
      </c>
      <c r="K2884" t="str">
        <f t="shared" ref="K2884:K2947" si="138">_xlfn.XLOOKUP(H2884,$N$33:$N$46,$M$33:$M$46)</f>
        <v>Jihozápad</v>
      </c>
    </row>
    <row r="2885" spans="1:11" x14ac:dyDescent="0.25">
      <c r="A2885">
        <v>561061</v>
      </c>
      <c r="B2885" t="s">
        <v>516</v>
      </c>
      <c r="C2885">
        <v>3105</v>
      </c>
      <c r="D2885" t="s">
        <v>14</v>
      </c>
      <c r="E2885" t="s">
        <v>15</v>
      </c>
      <c r="F2885" t="s">
        <v>14</v>
      </c>
      <c r="G2885" t="s">
        <v>11</v>
      </c>
      <c r="H2885" t="s">
        <v>12</v>
      </c>
      <c r="I2885" t="str">
        <f t="shared" si="136"/>
        <v>Jihočeský</v>
      </c>
      <c r="J2885" t="str">
        <f t="shared" si="137"/>
        <v>Jihočeský</v>
      </c>
      <c r="K2885" t="str">
        <f t="shared" si="138"/>
        <v>Jihozápad</v>
      </c>
    </row>
    <row r="2886" spans="1:11" x14ac:dyDescent="0.25">
      <c r="A2886">
        <v>561070</v>
      </c>
      <c r="B2886" t="s">
        <v>517</v>
      </c>
      <c r="C2886">
        <v>3105</v>
      </c>
      <c r="D2886" t="s">
        <v>14</v>
      </c>
      <c r="E2886" t="s">
        <v>15</v>
      </c>
      <c r="F2886" t="s">
        <v>14</v>
      </c>
      <c r="G2886" t="s">
        <v>11</v>
      </c>
      <c r="H2886" t="s">
        <v>12</v>
      </c>
      <c r="I2886" t="str">
        <f t="shared" si="136"/>
        <v>Jihočeský</v>
      </c>
      <c r="J2886" t="str">
        <f t="shared" si="137"/>
        <v>Jihočeský</v>
      </c>
      <c r="K2886" t="str">
        <f t="shared" si="138"/>
        <v>Jihozápad</v>
      </c>
    </row>
    <row r="2887" spans="1:11" x14ac:dyDescent="0.25">
      <c r="A2887">
        <v>561088</v>
      </c>
      <c r="B2887" t="s">
        <v>518</v>
      </c>
      <c r="C2887">
        <v>3105</v>
      </c>
      <c r="D2887" t="s">
        <v>14</v>
      </c>
      <c r="E2887" t="s">
        <v>15</v>
      </c>
      <c r="F2887" t="s">
        <v>14</v>
      </c>
      <c r="G2887" t="s">
        <v>11</v>
      </c>
      <c r="H2887" t="s">
        <v>12</v>
      </c>
      <c r="I2887" t="str">
        <f t="shared" si="136"/>
        <v>Jihočeský</v>
      </c>
      <c r="J2887" t="str">
        <f t="shared" si="137"/>
        <v>Jihočeský</v>
      </c>
      <c r="K2887" t="str">
        <f t="shared" si="138"/>
        <v>Jihozápad</v>
      </c>
    </row>
    <row r="2888" spans="1:11" x14ac:dyDescent="0.25">
      <c r="A2888">
        <v>561096</v>
      </c>
      <c r="B2888" t="s">
        <v>4810</v>
      </c>
      <c r="C2888">
        <v>6110</v>
      </c>
      <c r="D2888" t="s">
        <v>4690</v>
      </c>
      <c r="E2888" t="s">
        <v>4691</v>
      </c>
      <c r="F2888" t="s">
        <v>4690</v>
      </c>
      <c r="G2888" t="s">
        <v>4687</v>
      </c>
      <c r="H2888" t="s">
        <v>4688</v>
      </c>
      <c r="I2888" t="str">
        <f t="shared" si="136"/>
        <v>Kraj</v>
      </c>
      <c r="J2888" t="str">
        <f t="shared" si="137"/>
        <v>Vysočina</v>
      </c>
      <c r="K2888" t="str">
        <f t="shared" si="138"/>
        <v>Jihovýchod</v>
      </c>
    </row>
    <row r="2889" spans="1:11" x14ac:dyDescent="0.25">
      <c r="A2889">
        <v>561100</v>
      </c>
      <c r="B2889" t="s">
        <v>4811</v>
      </c>
      <c r="C2889">
        <v>6110</v>
      </c>
      <c r="D2889" t="s">
        <v>4690</v>
      </c>
      <c r="E2889" t="s">
        <v>4691</v>
      </c>
      <c r="F2889" t="s">
        <v>4690</v>
      </c>
      <c r="G2889" t="s">
        <v>4687</v>
      </c>
      <c r="H2889" t="s">
        <v>4688</v>
      </c>
      <c r="I2889" t="str">
        <f t="shared" si="136"/>
        <v>Kraj</v>
      </c>
      <c r="J2889" t="str">
        <f t="shared" si="137"/>
        <v>Vysočina</v>
      </c>
      <c r="K2889" t="str">
        <f t="shared" si="138"/>
        <v>Jihovýchod</v>
      </c>
    </row>
    <row r="2890" spans="1:11" x14ac:dyDescent="0.25">
      <c r="A2890">
        <v>561118</v>
      </c>
      <c r="B2890" t="s">
        <v>4812</v>
      </c>
      <c r="C2890">
        <v>6110</v>
      </c>
      <c r="D2890" t="s">
        <v>4690</v>
      </c>
      <c r="E2890" t="s">
        <v>4691</v>
      </c>
      <c r="F2890" t="s">
        <v>4690</v>
      </c>
      <c r="G2890" t="s">
        <v>4687</v>
      </c>
      <c r="H2890" t="s">
        <v>4688</v>
      </c>
      <c r="I2890" t="str">
        <f t="shared" si="136"/>
        <v>Kraj</v>
      </c>
      <c r="J2890" t="str">
        <f t="shared" si="137"/>
        <v>Vysočina</v>
      </c>
      <c r="K2890" t="str">
        <f t="shared" si="138"/>
        <v>Jihovýchod</v>
      </c>
    </row>
    <row r="2891" spans="1:11" x14ac:dyDescent="0.25">
      <c r="A2891">
        <v>561126</v>
      </c>
      <c r="B2891" t="s">
        <v>1942</v>
      </c>
      <c r="C2891">
        <v>6110</v>
      </c>
      <c r="D2891" t="s">
        <v>4690</v>
      </c>
      <c r="E2891" t="s">
        <v>4691</v>
      </c>
      <c r="F2891" t="s">
        <v>4690</v>
      </c>
      <c r="G2891" t="s">
        <v>4687</v>
      </c>
      <c r="H2891" t="s">
        <v>4688</v>
      </c>
      <c r="I2891" t="str">
        <f t="shared" si="136"/>
        <v>Kraj</v>
      </c>
      <c r="J2891" t="str">
        <f t="shared" si="137"/>
        <v>Vysočina</v>
      </c>
      <c r="K2891" t="str">
        <f t="shared" si="138"/>
        <v>Jihovýchod</v>
      </c>
    </row>
    <row r="2892" spans="1:11" x14ac:dyDescent="0.25">
      <c r="A2892">
        <v>561134</v>
      </c>
      <c r="B2892" t="s">
        <v>67</v>
      </c>
      <c r="C2892">
        <v>3215</v>
      </c>
      <c r="D2892" t="s">
        <v>1835</v>
      </c>
      <c r="E2892" t="s">
        <v>3011</v>
      </c>
      <c r="F2892" t="s">
        <v>1835</v>
      </c>
      <c r="G2892" t="s">
        <v>3012</v>
      </c>
      <c r="H2892" t="s">
        <v>3013</v>
      </c>
      <c r="I2892" t="str">
        <f t="shared" si="136"/>
        <v>Plzeňský</v>
      </c>
      <c r="J2892" t="str">
        <f t="shared" si="137"/>
        <v>Plzeňský</v>
      </c>
      <c r="K2892" t="str">
        <f t="shared" si="138"/>
        <v>Jihozápad</v>
      </c>
    </row>
    <row r="2893" spans="1:11" x14ac:dyDescent="0.25">
      <c r="A2893">
        <v>561142</v>
      </c>
      <c r="B2893" t="s">
        <v>4813</v>
      </c>
      <c r="C2893">
        <v>6110</v>
      </c>
      <c r="D2893" t="s">
        <v>4690</v>
      </c>
      <c r="E2893" t="s">
        <v>4691</v>
      </c>
      <c r="F2893" t="s">
        <v>4690</v>
      </c>
      <c r="G2893" t="s">
        <v>4687</v>
      </c>
      <c r="H2893" t="s">
        <v>4688</v>
      </c>
      <c r="I2893" t="str">
        <f t="shared" si="136"/>
        <v>Kraj</v>
      </c>
      <c r="J2893" t="str">
        <f t="shared" si="137"/>
        <v>Vysočina</v>
      </c>
      <c r="K2893" t="str">
        <f t="shared" si="138"/>
        <v>Jihovýchod</v>
      </c>
    </row>
    <row r="2894" spans="1:11" x14ac:dyDescent="0.25">
      <c r="A2894">
        <v>561151</v>
      </c>
      <c r="B2894" t="s">
        <v>3361</v>
      </c>
      <c r="C2894">
        <v>3215</v>
      </c>
      <c r="D2894" t="s">
        <v>1835</v>
      </c>
      <c r="E2894" t="s">
        <v>3011</v>
      </c>
      <c r="F2894" t="s">
        <v>1835</v>
      </c>
      <c r="G2894" t="s">
        <v>3012</v>
      </c>
      <c r="H2894" t="s">
        <v>3013</v>
      </c>
      <c r="I2894" t="str">
        <f t="shared" si="136"/>
        <v>Plzeňský</v>
      </c>
      <c r="J2894" t="str">
        <f t="shared" si="137"/>
        <v>Plzeňský</v>
      </c>
      <c r="K2894" t="str">
        <f t="shared" si="138"/>
        <v>Jihozápad</v>
      </c>
    </row>
    <row r="2895" spans="1:11" x14ac:dyDescent="0.25">
      <c r="A2895">
        <v>561169</v>
      </c>
      <c r="B2895" t="s">
        <v>3362</v>
      </c>
      <c r="C2895">
        <v>3215</v>
      </c>
      <c r="D2895" t="s">
        <v>1835</v>
      </c>
      <c r="E2895" t="s">
        <v>3011</v>
      </c>
      <c r="F2895" t="s">
        <v>1835</v>
      </c>
      <c r="G2895" t="s">
        <v>3012</v>
      </c>
      <c r="H2895" t="s">
        <v>3013</v>
      </c>
      <c r="I2895" t="str">
        <f t="shared" si="136"/>
        <v>Plzeňský</v>
      </c>
      <c r="J2895" t="str">
        <f t="shared" si="137"/>
        <v>Plzeňský</v>
      </c>
      <c r="K2895" t="str">
        <f t="shared" si="138"/>
        <v>Jihozápad</v>
      </c>
    </row>
    <row r="2896" spans="1:11" x14ac:dyDescent="0.25">
      <c r="A2896">
        <v>561177</v>
      </c>
      <c r="B2896" t="s">
        <v>4814</v>
      </c>
      <c r="C2896">
        <v>6110</v>
      </c>
      <c r="D2896" t="s">
        <v>4690</v>
      </c>
      <c r="E2896" t="s">
        <v>4691</v>
      </c>
      <c r="F2896" t="s">
        <v>4690</v>
      </c>
      <c r="G2896" t="s">
        <v>4687</v>
      </c>
      <c r="H2896" t="s">
        <v>4688</v>
      </c>
      <c r="I2896" t="str">
        <f t="shared" si="136"/>
        <v>Kraj</v>
      </c>
      <c r="J2896" t="str">
        <f t="shared" si="137"/>
        <v>Vysočina</v>
      </c>
      <c r="K2896" t="str">
        <f t="shared" si="138"/>
        <v>Jihovýchod</v>
      </c>
    </row>
    <row r="2897" spans="1:11" x14ac:dyDescent="0.25">
      <c r="A2897">
        <v>561185</v>
      </c>
      <c r="B2897" t="s">
        <v>3363</v>
      </c>
      <c r="C2897">
        <v>3215</v>
      </c>
      <c r="D2897" t="s">
        <v>1835</v>
      </c>
      <c r="E2897" t="s">
        <v>3011</v>
      </c>
      <c r="F2897" t="s">
        <v>1835</v>
      </c>
      <c r="G2897" t="s">
        <v>3012</v>
      </c>
      <c r="H2897" t="s">
        <v>3013</v>
      </c>
      <c r="I2897" t="str">
        <f t="shared" si="136"/>
        <v>Plzeňský</v>
      </c>
      <c r="J2897" t="str">
        <f t="shared" si="137"/>
        <v>Plzeňský</v>
      </c>
      <c r="K2897" t="str">
        <f t="shared" si="138"/>
        <v>Jihozápad</v>
      </c>
    </row>
    <row r="2898" spans="1:11" x14ac:dyDescent="0.25">
      <c r="A2898">
        <v>561193</v>
      </c>
      <c r="B2898" t="s">
        <v>1362</v>
      </c>
      <c r="C2898">
        <v>3215</v>
      </c>
      <c r="D2898" t="s">
        <v>1835</v>
      </c>
      <c r="E2898" t="s">
        <v>3011</v>
      </c>
      <c r="F2898" t="s">
        <v>1835</v>
      </c>
      <c r="G2898" t="s">
        <v>3012</v>
      </c>
      <c r="H2898" t="s">
        <v>3013</v>
      </c>
      <c r="I2898" t="str">
        <f t="shared" si="136"/>
        <v>Plzeňský</v>
      </c>
      <c r="J2898" t="str">
        <f t="shared" si="137"/>
        <v>Plzeňský</v>
      </c>
      <c r="K2898" t="str">
        <f t="shared" si="138"/>
        <v>Jihozápad</v>
      </c>
    </row>
    <row r="2899" spans="1:11" x14ac:dyDescent="0.25">
      <c r="A2899">
        <v>561207</v>
      </c>
      <c r="B2899" t="s">
        <v>3162</v>
      </c>
      <c r="C2899">
        <v>3215</v>
      </c>
      <c r="D2899" t="s">
        <v>1835</v>
      </c>
      <c r="E2899" t="s">
        <v>3011</v>
      </c>
      <c r="F2899" t="s">
        <v>1835</v>
      </c>
      <c r="G2899" t="s">
        <v>3012</v>
      </c>
      <c r="H2899" t="s">
        <v>3013</v>
      </c>
      <c r="I2899" t="str">
        <f t="shared" si="136"/>
        <v>Plzeňský</v>
      </c>
      <c r="J2899" t="str">
        <f t="shared" si="137"/>
        <v>Plzeňský</v>
      </c>
      <c r="K2899" t="str">
        <f t="shared" si="138"/>
        <v>Jihozápad</v>
      </c>
    </row>
    <row r="2900" spans="1:11" x14ac:dyDescent="0.25">
      <c r="A2900">
        <v>561215</v>
      </c>
      <c r="B2900" t="s">
        <v>3010</v>
      </c>
      <c r="C2900">
        <v>3213</v>
      </c>
      <c r="D2900" t="s">
        <v>3010</v>
      </c>
      <c r="E2900" t="s">
        <v>3011</v>
      </c>
      <c r="F2900" t="s">
        <v>1835</v>
      </c>
      <c r="G2900" t="s">
        <v>3012</v>
      </c>
      <c r="H2900" t="s">
        <v>3013</v>
      </c>
      <c r="I2900" t="str">
        <f t="shared" si="136"/>
        <v>Plzeňský</v>
      </c>
      <c r="J2900" t="str">
        <f t="shared" si="137"/>
        <v>Plzeňský</v>
      </c>
      <c r="K2900" t="str">
        <f t="shared" si="138"/>
        <v>Jihozápad</v>
      </c>
    </row>
    <row r="2901" spans="1:11" x14ac:dyDescent="0.25">
      <c r="A2901">
        <v>561223</v>
      </c>
      <c r="B2901" t="s">
        <v>3364</v>
      </c>
      <c r="C2901">
        <v>3215</v>
      </c>
      <c r="D2901" t="s">
        <v>1835</v>
      </c>
      <c r="E2901" t="s">
        <v>3011</v>
      </c>
      <c r="F2901" t="s">
        <v>1835</v>
      </c>
      <c r="G2901" t="s">
        <v>3012</v>
      </c>
      <c r="H2901" t="s">
        <v>3013</v>
      </c>
      <c r="I2901" t="str">
        <f t="shared" si="136"/>
        <v>Plzeňský</v>
      </c>
      <c r="J2901" t="str">
        <f t="shared" si="137"/>
        <v>Plzeňský</v>
      </c>
      <c r="K2901" t="str">
        <f t="shared" si="138"/>
        <v>Jihozápad</v>
      </c>
    </row>
    <row r="2902" spans="1:11" x14ac:dyDescent="0.25">
      <c r="A2902">
        <v>561231</v>
      </c>
      <c r="B2902" t="s">
        <v>3365</v>
      </c>
      <c r="C2902">
        <v>3213</v>
      </c>
      <c r="D2902" t="s">
        <v>3010</v>
      </c>
      <c r="E2902" t="s">
        <v>3011</v>
      </c>
      <c r="F2902" t="s">
        <v>1835</v>
      </c>
      <c r="G2902" t="s">
        <v>3012</v>
      </c>
      <c r="H2902" t="s">
        <v>3013</v>
      </c>
      <c r="I2902" t="str">
        <f t="shared" si="136"/>
        <v>Plzeňský</v>
      </c>
      <c r="J2902" t="str">
        <f t="shared" si="137"/>
        <v>Plzeňský</v>
      </c>
      <c r="K2902" t="str">
        <f t="shared" si="138"/>
        <v>Jihozápad</v>
      </c>
    </row>
    <row r="2903" spans="1:11" x14ac:dyDescent="0.25">
      <c r="A2903">
        <v>561240</v>
      </c>
      <c r="B2903" t="s">
        <v>911</v>
      </c>
      <c r="C2903">
        <v>6110</v>
      </c>
      <c r="D2903" t="s">
        <v>4690</v>
      </c>
      <c r="E2903" t="s">
        <v>4691</v>
      </c>
      <c r="F2903" t="s">
        <v>4690</v>
      </c>
      <c r="G2903" t="s">
        <v>4687</v>
      </c>
      <c r="H2903" t="s">
        <v>4688</v>
      </c>
      <c r="I2903" t="str">
        <f t="shared" si="136"/>
        <v>Kraj</v>
      </c>
      <c r="J2903" t="str">
        <f t="shared" si="137"/>
        <v>Vysočina</v>
      </c>
      <c r="K2903" t="str">
        <f t="shared" si="138"/>
        <v>Jihovýchod</v>
      </c>
    </row>
    <row r="2904" spans="1:11" x14ac:dyDescent="0.25">
      <c r="A2904">
        <v>561258</v>
      </c>
      <c r="B2904" t="s">
        <v>3366</v>
      </c>
      <c r="C2904">
        <v>3213</v>
      </c>
      <c r="D2904" t="s">
        <v>3010</v>
      </c>
      <c r="E2904" t="s">
        <v>3011</v>
      </c>
      <c r="F2904" t="s">
        <v>1835</v>
      </c>
      <c r="G2904" t="s">
        <v>3012</v>
      </c>
      <c r="H2904" t="s">
        <v>3013</v>
      </c>
      <c r="I2904" t="str">
        <f t="shared" si="136"/>
        <v>Plzeňský</v>
      </c>
      <c r="J2904" t="str">
        <f t="shared" si="137"/>
        <v>Plzeňský</v>
      </c>
      <c r="K2904" t="str">
        <f t="shared" si="138"/>
        <v>Jihozápad</v>
      </c>
    </row>
    <row r="2905" spans="1:11" x14ac:dyDescent="0.25">
      <c r="A2905">
        <v>561266</v>
      </c>
      <c r="B2905" t="s">
        <v>4815</v>
      </c>
      <c r="C2905">
        <v>6110</v>
      </c>
      <c r="D2905" t="s">
        <v>4690</v>
      </c>
      <c r="E2905" t="s">
        <v>4691</v>
      </c>
      <c r="F2905" t="s">
        <v>4690</v>
      </c>
      <c r="G2905" t="s">
        <v>4687</v>
      </c>
      <c r="H2905" t="s">
        <v>4688</v>
      </c>
      <c r="I2905" t="str">
        <f t="shared" si="136"/>
        <v>Kraj</v>
      </c>
      <c r="J2905" t="str">
        <f t="shared" si="137"/>
        <v>Vysočina</v>
      </c>
      <c r="K2905" t="str">
        <f t="shared" si="138"/>
        <v>Jihovýchod</v>
      </c>
    </row>
    <row r="2906" spans="1:11" x14ac:dyDescent="0.25">
      <c r="A2906">
        <v>561274</v>
      </c>
      <c r="B2906" t="s">
        <v>147</v>
      </c>
      <c r="C2906">
        <v>6110</v>
      </c>
      <c r="D2906" t="s">
        <v>4690</v>
      </c>
      <c r="E2906" t="s">
        <v>4691</v>
      </c>
      <c r="F2906" t="s">
        <v>4690</v>
      </c>
      <c r="G2906" t="s">
        <v>4687</v>
      </c>
      <c r="H2906" t="s">
        <v>4688</v>
      </c>
      <c r="I2906" t="str">
        <f t="shared" si="136"/>
        <v>Kraj</v>
      </c>
      <c r="J2906" t="str">
        <f t="shared" si="137"/>
        <v>Vysočina</v>
      </c>
      <c r="K2906" t="str">
        <f t="shared" si="138"/>
        <v>Jihovýchod</v>
      </c>
    </row>
    <row r="2907" spans="1:11" x14ac:dyDescent="0.25">
      <c r="A2907">
        <v>561282</v>
      </c>
      <c r="B2907" t="s">
        <v>4816</v>
      </c>
      <c r="C2907">
        <v>6110</v>
      </c>
      <c r="D2907" t="s">
        <v>4690</v>
      </c>
      <c r="E2907" t="s">
        <v>4691</v>
      </c>
      <c r="F2907" t="s">
        <v>4690</v>
      </c>
      <c r="G2907" t="s">
        <v>4687</v>
      </c>
      <c r="H2907" t="s">
        <v>4688</v>
      </c>
      <c r="I2907" t="str">
        <f t="shared" si="136"/>
        <v>Kraj</v>
      </c>
      <c r="J2907" t="str">
        <f t="shared" si="137"/>
        <v>Vysočina</v>
      </c>
      <c r="K2907" t="str">
        <f t="shared" si="138"/>
        <v>Jihovýchod</v>
      </c>
    </row>
    <row r="2908" spans="1:11" x14ac:dyDescent="0.25">
      <c r="A2908">
        <v>561291</v>
      </c>
      <c r="B2908" t="s">
        <v>3367</v>
      </c>
      <c r="C2908">
        <v>3213</v>
      </c>
      <c r="D2908" t="s">
        <v>3010</v>
      </c>
      <c r="E2908" t="s">
        <v>3011</v>
      </c>
      <c r="F2908" t="s">
        <v>1835</v>
      </c>
      <c r="G2908" t="s">
        <v>3012</v>
      </c>
      <c r="H2908" t="s">
        <v>3013</v>
      </c>
      <c r="I2908" t="str">
        <f t="shared" si="136"/>
        <v>Plzeňský</v>
      </c>
      <c r="J2908" t="str">
        <f t="shared" si="137"/>
        <v>Plzeňský</v>
      </c>
      <c r="K2908" t="str">
        <f t="shared" si="138"/>
        <v>Jihozápad</v>
      </c>
    </row>
    <row r="2909" spans="1:11" x14ac:dyDescent="0.25">
      <c r="A2909">
        <v>561304</v>
      </c>
      <c r="B2909" t="s">
        <v>3368</v>
      </c>
      <c r="C2909">
        <v>3215</v>
      </c>
      <c r="D2909" t="s">
        <v>1835</v>
      </c>
      <c r="E2909" t="s">
        <v>3011</v>
      </c>
      <c r="F2909" t="s">
        <v>1835</v>
      </c>
      <c r="G2909" t="s">
        <v>3012</v>
      </c>
      <c r="H2909" t="s">
        <v>3013</v>
      </c>
      <c r="I2909" t="str">
        <f t="shared" si="136"/>
        <v>Plzeňský</v>
      </c>
      <c r="J2909" t="str">
        <f t="shared" si="137"/>
        <v>Plzeňský</v>
      </c>
      <c r="K2909" t="str">
        <f t="shared" si="138"/>
        <v>Jihozápad</v>
      </c>
    </row>
    <row r="2910" spans="1:11" x14ac:dyDescent="0.25">
      <c r="A2910">
        <v>561312</v>
      </c>
      <c r="B2910" t="s">
        <v>4817</v>
      </c>
      <c r="C2910">
        <v>6109</v>
      </c>
      <c r="D2910" t="s">
        <v>4706</v>
      </c>
      <c r="E2910" t="s">
        <v>4691</v>
      </c>
      <c r="F2910" t="s">
        <v>4690</v>
      </c>
      <c r="G2910" t="s">
        <v>4687</v>
      </c>
      <c r="H2910" t="s">
        <v>4688</v>
      </c>
      <c r="I2910" t="str">
        <f t="shared" si="136"/>
        <v>Kraj</v>
      </c>
      <c r="J2910" t="str">
        <f t="shared" si="137"/>
        <v>Vysočina</v>
      </c>
      <c r="K2910" t="str">
        <f t="shared" si="138"/>
        <v>Jihovýchod</v>
      </c>
    </row>
    <row r="2911" spans="1:11" x14ac:dyDescent="0.25">
      <c r="A2911">
        <v>561321</v>
      </c>
      <c r="B2911" t="s">
        <v>4818</v>
      </c>
      <c r="C2911">
        <v>6110</v>
      </c>
      <c r="D2911" t="s">
        <v>4690</v>
      </c>
      <c r="E2911" t="s">
        <v>4691</v>
      </c>
      <c r="F2911" t="s">
        <v>4690</v>
      </c>
      <c r="G2911" t="s">
        <v>4687</v>
      </c>
      <c r="H2911" t="s">
        <v>4688</v>
      </c>
      <c r="I2911" t="str">
        <f t="shared" si="136"/>
        <v>Kraj</v>
      </c>
      <c r="J2911" t="str">
        <f t="shared" si="137"/>
        <v>Vysočina</v>
      </c>
      <c r="K2911" t="str">
        <f t="shared" si="138"/>
        <v>Jihovýchod</v>
      </c>
    </row>
    <row r="2912" spans="1:11" x14ac:dyDescent="0.25">
      <c r="A2912">
        <v>561339</v>
      </c>
      <c r="B2912" t="s">
        <v>4819</v>
      </c>
      <c r="C2912">
        <v>6110</v>
      </c>
      <c r="D2912" t="s">
        <v>4690</v>
      </c>
      <c r="E2912" t="s">
        <v>4691</v>
      </c>
      <c r="F2912" t="s">
        <v>4690</v>
      </c>
      <c r="G2912" t="s">
        <v>4687</v>
      </c>
      <c r="H2912" t="s">
        <v>4688</v>
      </c>
      <c r="I2912" t="str">
        <f t="shared" si="136"/>
        <v>Kraj</v>
      </c>
      <c r="J2912" t="str">
        <f t="shared" si="137"/>
        <v>Vysočina</v>
      </c>
      <c r="K2912" t="str">
        <f t="shared" si="138"/>
        <v>Jihovýchod</v>
      </c>
    </row>
    <row r="2913" spans="1:11" x14ac:dyDescent="0.25">
      <c r="A2913">
        <v>561347</v>
      </c>
      <c r="B2913" t="s">
        <v>4820</v>
      </c>
      <c r="C2913">
        <v>6110</v>
      </c>
      <c r="D2913" t="s">
        <v>4690</v>
      </c>
      <c r="E2913" t="s">
        <v>4691</v>
      </c>
      <c r="F2913" t="s">
        <v>4690</v>
      </c>
      <c r="G2913" t="s">
        <v>4687</v>
      </c>
      <c r="H2913" t="s">
        <v>4688</v>
      </c>
      <c r="I2913" t="str">
        <f t="shared" si="136"/>
        <v>Kraj</v>
      </c>
      <c r="J2913" t="str">
        <f t="shared" si="137"/>
        <v>Vysočina</v>
      </c>
      <c r="K2913" t="str">
        <f t="shared" si="138"/>
        <v>Jihovýchod</v>
      </c>
    </row>
    <row r="2914" spans="1:11" x14ac:dyDescent="0.25">
      <c r="A2914">
        <v>561355</v>
      </c>
      <c r="B2914" t="s">
        <v>4821</v>
      </c>
      <c r="C2914">
        <v>6109</v>
      </c>
      <c r="D2914" t="s">
        <v>4706</v>
      </c>
      <c r="E2914" t="s">
        <v>4691</v>
      </c>
      <c r="F2914" t="s">
        <v>4690</v>
      </c>
      <c r="G2914" t="s">
        <v>4687</v>
      </c>
      <c r="H2914" t="s">
        <v>4688</v>
      </c>
      <c r="I2914" t="str">
        <f t="shared" si="136"/>
        <v>Kraj</v>
      </c>
      <c r="J2914" t="str">
        <f t="shared" si="137"/>
        <v>Vysočina</v>
      </c>
      <c r="K2914" t="str">
        <f t="shared" si="138"/>
        <v>Jihovýchod</v>
      </c>
    </row>
    <row r="2915" spans="1:11" x14ac:dyDescent="0.25">
      <c r="A2915">
        <v>561363</v>
      </c>
      <c r="B2915" t="s">
        <v>4822</v>
      </c>
      <c r="C2915">
        <v>6109</v>
      </c>
      <c r="D2915" t="s">
        <v>4706</v>
      </c>
      <c r="E2915" t="s">
        <v>4691</v>
      </c>
      <c r="F2915" t="s">
        <v>4690</v>
      </c>
      <c r="G2915" t="s">
        <v>4687</v>
      </c>
      <c r="H2915" t="s">
        <v>4688</v>
      </c>
      <c r="I2915" t="str">
        <f t="shared" si="136"/>
        <v>Kraj</v>
      </c>
      <c r="J2915" t="str">
        <f t="shared" si="137"/>
        <v>Vysočina</v>
      </c>
      <c r="K2915" t="str">
        <f t="shared" si="138"/>
        <v>Jihovýchod</v>
      </c>
    </row>
    <row r="2916" spans="1:11" x14ac:dyDescent="0.25">
      <c r="A2916">
        <v>561371</v>
      </c>
      <c r="B2916" t="s">
        <v>4823</v>
      </c>
      <c r="C2916">
        <v>6110</v>
      </c>
      <c r="D2916" t="s">
        <v>4690</v>
      </c>
      <c r="E2916" t="s">
        <v>4691</v>
      </c>
      <c r="F2916" t="s">
        <v>4690</v>
      </c>
      <c r="G2916" t="s">
        <v>4687</v>
      </c>
      <c r="H2916" t="s">
        <v>4688</v>
      </c>
      <c r="I2916" t="str">
        <f t="shared" si="136"/>
        <v>Kraj</v>
      </c>
      <c r="J2916" t="str">
        <f t="shared" si="137"/>
        <v>Vysočina</v>
      </c>
      <c r="K2916" t="str">
        <f t="shared" si="138"/>
        <v>Jihovýchod</v>
      </c>
    </row>
    <row r="2917" spans="1:11" x14ac:dyDescent="0.25">
      <c r="A2917">
        <v>561380</v>
      </c>
      <c r="B2917" t="s">
        <v>1792</v>
      </c>
      <c r="C2917">
        <v>5101</v>
      </c>
      <c r="D2917" t="s">
        <v>1792</v>
      </c>
      <c r="E2917" t="s">
        <v>1793</v>
      </c>
      <c r="F2917" t="s">
        <v>1792</v>
      </c>
      <c r="G2917" t="s">
        <v>1794</v>
      </c>
      <c r="H2917" t="s">
        <v>1795</v>
      </c>
      <c r="I2917" t="str">
        <f t="shared" si="136"/>
        <v>Liberecký</v>
      </c>
      <c r="J2917" t="str">
        <f t="shared" si="137"/>
        <v>Liberecký</v>
      </c>
      <c r="K2917" t="str">
        <f t="shared" si="138"/>
        <v>Severovýchod</v>
      </c>
    </row>
    <row r="2918" spans="1:11" x14ac:dyDescent="0.25">
      <c r="A2918">
        <v>561398</v>
      </c>
      <c r="B2918" t="s">
        <v>1836</v>
      </c>
      <c r="C2918">
        <v>5101</v>
      </c>
      <c r="D2918" t="s">
        <v>1792</v>
      </c>
      <c r="E2918" t="s">
        <v>1793</v>
      </c>
      <c r="F2918" t="s">
        <v>1792</v>
      </c>
      <c r="G2918" t="s">
        <v>1794</v>
      </c>
      <c r="H2918" t="s">
        <v>1795</v>
      </c>
      <c r="I2918" t="str">
        <f t="shared" si="136"/>
        <v>Liberecký</v>
      </c>
      <c r="J2918" t="str">
        <f t="shared" si="137"/>
        <v>Liberecký</v>
      </c>
      <c r="K2918" t="str">
        <f t="shared" si="138"/>
        <v>Severovýchod</v>
      </c>
    </row>
    <row r="2919" spans="1:11" x14ac:dyDescent="0.25">
      <c r="A2919">
        <v>561401</v>
      </c>
      <c r="B2919" t="s">
        <v>1837</v>
      </c>
      <c r="C2919">
        <v>5101</v>
      </c>
      <c r="D2919" t="s">
        <v>1792</v>
      </c>
      <c r="E2919" t="s">
        <v>1793</v>
      </c>
      <c r="F2919" t="s">
        <v>1792</v>
      </c>
      <c r="G2919" t="s">
        <v>1794</v>
      </c>
      <c r="H2919" t="s">
        <v>1795</v>
      </c>
      <c r="I2919" t="str">
        <f t="shared" si="136"/>
        <v>Liberecký</v>
      </c>
      <c r="J2919" t="str">
        <f t="shared" si="137"/>
        <v>Liberecký</v>
      </c>
      <c r="K2919" t="str">
        <f t="shared" si="138"/>
        <v>Severovýchod</v>
      </c>
    </row>
    <row r="2920" spans="1:11" x14ac:dyDescent="0.25">
      <c r="A2920">
        <v>561410</v>
      </c>
      <c r="B2920" t="s">
        <v>1838</v>
      </c>
      <c r="C2920">
        <v>5101</v>
      </c>
      <c r="D2920" t="s">
        <v>1792</v>
      </c>
      <c r="E2920" t="s">
        <v>1793</v>
      </c>
      <c r="F2920" t="s">
        <v>1792</v>
      </c>
      <c r="G2920" t="s">
        <v>1794</v>
      </c>
      <c r="H2920" t="s">
        <v>1795</v>
      </c>
      <c r="I2920" t="str">
        <f t="shared" si="136"/>
        <v>Liberecký</v>
      </c>
      <c r="J2920" t="str">
        <f t="shared" si="137"/>
        <v>Liberecký</v>
      </c>
      <c r="K2920" t="str">
        <f t="shared" si="138"/>
        <v>Severovýchod</v>
      </c>
    </row>
    <row r="2921" spans="1:11" x14ac:dyDescent="0.25">
      <c r="A2921">
        <v>561428</v>
      </c>
      <c r="B2921" t="s">
        <v>1839</v>
      </c>
      <c r="C2921">
        <v>5101</v>
      </c>
      <c r="D2921" t="s">
        <v>1792</v>
      </c>
      <c r="E2921" t="s">
        <v>1793</v>
      </c>
      <c r="F2921" t="s">
        <v>1792</v>
      </c>
      <c r="G2921" t="s">
        <v>1794</v>
      </c>
      <c r="H2921" t="s">
        <v>1795</v>
      </c>
      <c r="I2921" t="str">
        <f t="shared" si="136"/>
        <v>Liberecký</v>
      </c>
      <c r="J2921" t="str">
        <f t="shared" si="137"/>
        <v>Liberecký</v>
      </c>
      <c r="K2921" t="str">
        <f t="shared" si="138"/>
        <v>Severovýchod</v>
      </c>
    </row>
    <row r="2922" spans="1:11" x14ac:dyDescent="0.25">
      <c r="A2922">
        <v>561436</v>
      </c>
      <c r="B2922" t="s">
        <v>4824</v>
      </c>
      <c r="C2922">
        <v>6110</v>
      </c>
      <c r="D2922" t="s">
        <v>4690</v>
      </c>
      <c r="E2922" t="s">
        <v>4691</v>
      </c>
      <c r="F2922" t="s">
        <v>4690</v>
      </c>
      <c r="G2922" t="s">
        <v>4687</v>
      </c>
      <c r="H2922" t="s">
        <v>4688</v>
      </c>
      <c r="I2922" t="str">
        <f t="shared" si="136"/>
        <v>Kraj</v>
      </c>
      <c r="J2922" t="str">
        <f t="shared" si="137"/>
        <v>Vysočina</v>
      </c>
      <c r="K2922" t="str">
        <f t="shared" si="138"/>
        <v>Jihovýchod</v>
      </c>
    </row>
    <row r="2923" spans="1:11" x14ac:dyDescent="0.25">
      <c r="A2923">
        <v>561444</v>
      </c>
      <c r="B2923" t="s">
        <v>1840</v>
      </c>
      <c r="C2923">
        <v>5101</v>
      </c>
      <c r="D2923" t="s">
        <v>1792</v>
      </c>
      <c r="E2923" t="s">
        <v>1793</v>
      </c>
      <c r="F2923" t="s">
        <v>1792</v>
      </c>
      <c r="G2923" t="s">
        <v>1794</v>
      </c>
      <c r="H2923" t="s">
        <v>1795</v>
      </c>
      <c r="I2923" t="str">
        <f t="shared" si="136"/>
        <v>Liberecký</v>
      </c>
      <c r="J2923" t="str">
        <f t="shared" si="137"/>
        <v>Liberecký</v>
      </c>
      <c r="K2923" t="str">
        <f t="shared" si="138"/>
        <v>Severovýchod</v>
      </c>
    </row>
    <row r="2924" spans="1:11" x14ac:dyDescent="0.25">
      <c r="A2924">
        <v>561452</v>
      </c>
      <c r="B2924" t="s">
        <v>4825</v>
      </c>
      <c r="C2924">
        <v>6110</v>
      </c>
      <c r="D2924" t="s">
        <v>4690</v>
      </c>
      <c r="E2924" t="s">
        <v>4691</v>
      </c>
      <c r="F2924" t="s">
        <v>4690</v>
      </c>
      <c r="G2924" t="s">
        <v>4687</v>
      </c>
      <c r="H2924" t="s">
        <v>4688</v>
      </c>
      <c r="I2924" t="str">
        <f t="shared" si="136"/>
        <v>Kraj</v>
      </c>
      <c r="J2924" t="str">
        <f t="shared" si="137"/>
        <v>Vysočina</v>
      </c>
      <c r="K2924" t="str">
        <f t="shared" si="138"/>
        <v>Jihovýchod</v>
      </c>
    </row>
    <row r="2925" spans="1:11" x14ac:dyDescent="0.25">
      <c r="A2925">
        <v>561461</v>
      </c>
      <c r="B2925" t="s">
        <v>189</v>
      </c>
      <c r="C2925">
        <v>6110</v>
      </c>
      <c r="D2925" t="s">
        <v>4690</v>
      </c>
      <c r="E2925" t="s">
        <v>4691</v>
      </c>
      <c r="F2925" t="s">
        <v>4690</v>
      </c>
      <c r="G2925" t="s">
        <v>4687</v>
      </c>
      <c r="H2925" t="s">
        <v>4688</v>
      </c>
      <c r="I2925" t="str">
        <f t="shared" si="136"/>
        <v>Kraj</v>
      </c>
      <c r="J2925" t="str">
        <f t="shared" si="137"/>
        <v>Vysočina</v>
      </c>
      <c r="K2925" t="str">
        <f t="shared" si="138"/>
        <v>Jihovýchod</v>
      </c>
    </row>
    <row r="2926" spans="1:11" x14ac:dyDescent="0.25">
      <c r="A2926">
        <v>561479</v>
      </c>
      <c r="B2926" t="s">
        <v>1841</v>
      </c>
      <c r="C2926">
        <v>5106</v>
      </c>
      <c r="D2926" t="s">
        <v>1800</v>
      </c>
      <c r="E2926" t="s">
        <v>1793</v>
      </c>
      <c r="F2926" t="s">
        <v>1792</v>
      </c>
      <c r="G2926" t="s">
        <v>1794</v>
      </c>
      <c r="H2926" t="s">
        <v>1795</v>
      </c>
      <c r="I2926" t="str">
        <f t="shared" si="136"/>
        <v>Liberecký</v>
      </c>
      <c r="J2926" t="str">
        <f t="shared" si="137"/>
        <v>Liberecký</v>
      </c>
      <c r="K2926" t="str">
        <f t="shared" si="138"/>
        <v>Severovýchod</v>
      </c>
    </row>
    <row r="2927" spans="1:11" x14ac:dyDescent="0.25">
      <c r="A2927">
        <v>561487</v>
      </c>
      <c r="B2927" t="s">
        <v>4826</v>
      </c>
      <c r="C2927">
        <v>6110</v>
      </c>
      <c r="D2927" t="s">
        <v>4690</v>
      </c>
      <c r="E2927" t="s">
        <v>4691</v>
      </c>
      <c r="F2927" t="s">
        <v>4690</v>
      </c>
      <c r="G2927" t="s">
        <v>4687</v>
      </c>
      <c r="H2927" t="s">
        <v>4688</v>
      </c>
      <c r="I2927" t="str">
        <f t="shared" si="136"/>
        <v>Kraj</v>
      </c>
      <c r="J2927" t="str">
        <f t="shared" si="137"/>
        <v>Vysočina</v>
      </c>
      <c r="K2927" t="str">
        <f t="shared" si="138"/>
        <v>Jihovýchod</v>
      </c>
    </row>
    <row r="2928" spans="1:11" x14ac:dyDescent="0.25">
      <c r="A2928">
        <v>561495</v>
      </c>
      <c r="B2928" t="s">
        <v>1842</v>
      </c>
      <c r="C2928">
        <v>5101</v>
      </c>
      <c r="D2928" t="s">
        <v>1792</v>
      </c>
      <c r="E2928" t="s">
        <v>1793</v>
      </c>
      <c r="F2928" t="s">
        <v>1792</v>
      </c>
      <c r="G2928" t="s">
        <v>1794</v>
      </c>
      <c r="H2928" t="s">
        <v>1795</v>
      </c>
      <c r="I2928" t="str">
        <f t="shared" si="136"/>
        <v>Liberecký</v>
      </c>
      <c r="J2928" t="str">
        <f t="shared" si="137"/>
        <v>Liberecký</v>
      </c>
      <c r="K2928" t="str">
        <f t="shared" si="138"/>
        <v>Severovýchod</v>
      </c>
    </row>
    <row r="2929" spans="1:11" x14ac:dyDescent="0.25">
      <c r="A2929">
        <v>561509</v>
      </c>
      <c r="B2929" t="s">
        <v>519</v>
      </c>
      <c r="C2929">
        <v>3108</v>
      </c>
      <c r="D2929" t="s">
        <v>36</v>
      </c>
      <c r="E2929" t="s">
        <v>37</v>
      </c>
      <c r="F2929" t="s">
        <v>36</v>
      </c>
      <c r="G2929" t="s">
        <v>11</v>
      </c>
      <c r="H2929" t="s">
        <v>12</v>
      </c>
      <c r="I2929" t="str">
        <f t="shared" si="136"/>
        <v>Jihočeský</v>
      </c>
      <c r="J2929" t="str">
        <f t="shared" si="137"/>
        <v>Jihočeský</v>
      </c>
      <c r="K2929" t="str">
        <f t="shared" si="138"/>
        <v>Jihozápad</v>
      </c>
    </row>
    <row r="2930" spans="1:11" x14ac:dyDescent="0.25">
      <c r="A2930">
        <v>561517</v>
      </c>
      <c r="B2930" t="s">
        <v>520</v>
      </c>
      <c r="C2930">
        <v>3107</v>
      </c>
      <c r="D2930" t="s">
        <v>39</v>
      </c>
      <c r="E2930" t="s">
        <v>37</v>
      </c>
      <c r="F2930" t="s">
        <v>36</v>
      </c>
      <c r="G2930" t="s">
        <v>11</v>
      </c>
      <c r="H2930" t="s">
        <v>12</v>
      </c>
      <c r="I2930" t="str">
        <f t="shared" si="136"/>
        <v>Jihočeský</v>
      </c>
      <c r="J2930" t="str">
        <f t="shared" si="137"/>
        <v>Jihočeský</v>
      </c>
      <c r="K2930" t="str">
        <f t="shared" si="138"/>
        <v>Jihozápad</v>
      </c>
    </row>
    <row r="2931" spans="1:11" x14ac:dyDescent="0.25">
      <c r="A2931">
        <v>561525</v>
      </c>
      <c r="B2931" t="s">
        <v>521</v>
      </c>
      <c r="C2931">
        <v>3108</v>
      </c>
      <c r="D2931" t="s">
        <v>36</v>
      </c>
      <c r="E2931" t="s">
        <v>37</v>
      </c>
      <c r="F2931" t="s">
        <v>36</v>
      </c>
      <c r="G2931" t="s">
        <v>11</v>
      </c>
      <c r="H2931" t="s">
        <v>12</v>
      </c>
      <c r="I2931" t="str">
        <f t="shared" si="136"/>
        <v>Jihočeský</v>
      </c>
      <c r="J2931" t="str">
        <f t="shared" si="137"/>
        <v>Jihočeský</v>
      </c>
      <c r="K2931" t="str">
        <f t="shared" si="138"/>
        <v>Jihozápad</v>
      </c>
    </row>
    <row r="2932" spans="1:11" x14ac:dyDescent="0.25">
      <c r="A2932">
        <v>561533</v>
      </c>
      <c r="B2932" t="s">
        <v>1843</v>
      </c>
      <c r="C2932">
        <v>5101</v>
      </c>
      <c r="D2932" t="s">
        <v>1792</v>
      </c>
      <c r="E2932" t="s">
        <v>1793</v>
      </c>
      <c r="F2932" t="s">
        <v>1792</v>
      </c>
      <c r="G2932" t="s">
        <v>1794</v>
      </c>
      <c r="H2932" t="s">
        <v>1795</v>
      </c>
      <c r="I2932" t="str">
        <f t="shared" si="136"/>
        <v>Liberecký</v>
      </c>
      <c r="J2932" t="str">
        <f t="shared" si="137"/>
        <v>Liberecký</v>
      </c>
      <c r="K2932" t="str">
        <f t="shared" si="138"/>
        <v>Severovýchod</v>
      </c>
    </row>
    <row r="2933" spans="1:11" x14ac:dyDescent="0.25">
      <c r="A2933">
        <v>561541</v>
      </c>
      <c r="B2933" t="s">
        <v>1844</v>
      </c>
      <c r="C2933">
        <v>5101</v>
      </c>
      <c r="D2933" t="s">
        <v>1792</v>
      </c>
      <c r="E2933" t="s">
        <v>1793</v>
      </c>
      <c r="F2933" t="s">
        <v>1792</v>
      </c>
      <c r="G2933" t="s">
        <v>1794</v>
      </c>
      <c r="H2933" t="s">
        <v>1795</v>
      </c>
      <c r="I2933" t="str">
        <f t="shared" si="136"/>
        <v>Liberecký</v>
      </c>
      <c r="J2933" t="str">
        <f t="shared" si="137"/>
        <v>Liberecký</v>
      </c>
      <c r="K2933" t="str">
        <f t="shared" si="138"/>
        <v>Severovýchod</v>
      </c>
    </row>
    <row r="2934" spans="1:11" x14ac:dyDescent="0.25">
      <c r="A2934">
        <v>561550</v>
      </c>
      <c r="B2934" t="s">
        <v>522</v>
      </c>
      <c r="C2934">
        <v>3108</v>
      </c>
      <c r="D2934" t="s">
        <v>36</v>
      </c>
      <c r="E2934" t="s">
        <v>37</v>
      </c>
      <c r="F2934" t="s">
        <v>36</v>
      </c>
      <c r="G2934" t="s">
        <v>11</v>
      </c>
      <c r="H2934" t="s">
        <v>12</v>
      </c>
      <c r="I2934" t="str">
        <f t="shared" si="136"/>
        <v>Jihočeský</v>
      </c>
      <c r="J2934" t="str">
        <f t="shared" si="137"/>
        <v>Jihočeský</v>
      </c>
      <c r="K2934" t="str">
        <f t="shared" si="138"/>
        <v>Jihozápad</v>
      </c>
    </row>
    <row r="2935" spans="1:11" x14ac:dyDescent="0.25">
      <c r="A2935">
        <v>561568</v>
      </c>
      <c r="B2935" t="s">
        <v>523</v>
      </c>
      <c r="C2935">
        <v>3116</v>
      </c>
      <c r="D2935" t="s">
        <v>53</v>
      </c>
      <c r="E2935" t="s">
        <v>54</v>
      </c>
      <c r="F2935" t="s">
        <v>55</v>
      </c>
      <c r="G2935" t="s">
        <v>11</v>
      </c>
      <c r="H2935" t="s">
        <v>12</v>
      </c>
      <c r="I2935" t="str">
        <f t="shared" si="136"/>
        <v>Jihočeský</v>
      </c>
      <c r="J2935" t="str">
        <f t="shared" si="137"/>
        <v>Jihočeský</v>
      </c>
      <c r="K2935" t="str">
        <f t="shared" si="138"/>
        <v>Jihozápad</v>
      </c>
    </row>
    <row r="2936" spans="1:11" x14ac:dyDescent="0.25">
      <c r="A2936">
        <v>561576</v>
      </c>
      <c r="B2936" t="s">
        <v>524</v>
      </c>
      <c r="C2936">
        <v>3109</v>
      </c>
      <c r="D2936" t="s">
        <v>55</v>
      </c>
      <c r="E2936" t="s">
        <v>54</v>
      </c>
      <c r="F2936" t="s">
        <v>55</v>
      </c>
      <c r="G2936" t="s">
        <v>11</v>
      </c>
      <c r="H2936" t="s">
        <v>12</v>
      </c>
      <c r="I2936" t="str">
        <f t="shared" si="136"/>
        <v>Jihočeský</v>
      </c>
      <c r="J2936" t="str">
        <f t="shared" si="137"/>
        <v>Jihočeský</v>
      </c>
      <c r="K2936" t="str">
        <f t="shared" si="138"/>
        <v>Jihozápad</v>
      </c>
    </row>
    <row r="2937" spans="1:11" x14ac:dyDescent="0.25">
      <c r="A2937">
        <v>561584</v>
      </c>
      <c r="B2937" t="s">
        <v>1845</v>
      </c>
      <c r="C2937">
        <v>5101</v>
      </c>
      <c r="D2937" t="s">
        <v>1792</v>
      </c>
      <c r="E2937" t="s">
        <v>1793</v>
      </c>
      <c r="F2937" t="s">
        <v>1792</v>
      </c>
      <c r="G2937" t="s">
        <v>1794</v>
      </c>
      <c r="H2937" t="s">
        <v>1795</v>
      </c>
      <c r="I2937" t="str">
        <f t="shared" si="136"/>
        <v>Liberecký</v>
      </c>
      <c r="J2937" t="str">
        <f t="shared" si="137"/>
        <v>Liberecký</v>
      </c>
      <c r="K2937" t="str">
        <f t="shared" si="138"/>
        <v>Severovýchod</v>
      </c>
    </row>
    <row r="2938" spans="1:11" x14ac:dyDescent="0.25">
      <c r="A2938">
        <v>561592</v>
      </c>
      <c r="B2938" t="s">
        <v>1846</v>
      </c>
      <c r="C2938">
        <v>5101</v>
      </c>
      <c r="D2938" t="s">
        <v>1792</v>
      </c>
      <c r="E2938" t="s">
        <v>1793</v>
      </c>
      <c r="F2938" t="s">
        <v>1792</v>
      </c>
      <c r="G2938" t="s">
        <v>1794</v>
      </c>
      <c r="H2938" t="s">
        <v>1795</v>
      </c>
      <c r="I2938" t="str">
        <f t="shared" si="136"/>
        <v>Liberecký</v>
      </c>
      <c r="J2938" t="str">
        <f t="shared" si="137"/>
        <v>Liberecký</v>
      </c>
      <c r="K2938" t="str">
        <f t="shared" si="138"/>
        <v>Severovýchod</v>
      </c>
    </row>
    <row r="2939" spans="1:11" x14ac:dyDescent="0.25">
      <c r="A2939">
        <v>561606</v>
      </c>
      <c r="B2939" t="s">
        <v>1847</v>
      </c>
      <c r="C2939">
        <v>5101</v>
      </c>
      <c r="D2939" t="s">
        <v>1792</v>
      </c>
      <c r="E2939" t="s">
        <v>1793</v>
      </c>
      <c r="F2939" t="s">
        <v>1792</v>
      </c>
      <c r="G2939" t="s">
        <v>1794</v>
      </c>
      <c r="H2939" t="s">
        <v>1795</v>
      </c>
      <c r="I2939" t="str">
        <f t="shared" si="136"/>
        <v>Liberecký</v>
      </c>
      <c r="J2939" t="str">
        <f t="shared" si="137"/>
        <v>Liberecký</v>
      </c>
      <c r="K2939" t="str">
        <f t="shared" si="138"/>
        <v>Severovýchod</v>
      </c>
    </row>
    <row r="2940" spans="1:11" x14ac:dyDescent="0.25">
      <c r="A2940">
        <v>561614</v>
      </c>
      <c r="B2940" t="s">
        <v>59</v>
      </c>
      <c r="C2940">
        <v>5101</v>
      </c>
      <c r="D2940" t="s">
        <v>1792</v>
      </c>
      <c r="E2940" t="s">
        <v>1793</v>
      </c>
      <c r="F2940" t="s">
        <v>1792</v>
      </c>
      <c r="G2940" t="s">
        <v>1794</v>
      </c>
      <c r="H2940" t="s">
        <v>1795</v>
      </c>
      <c r="I2940" t="str">
        <f t="shared" si="136"/>
        <v>Liberecký</v>
      </c>
      <c r="J2940" t="str">
        <f t="shared" si="137"/>
        <v>Liberecký</v>
      </c>
      <c r="K2940" t="str">
        <f t="shared" si="138"/>
        <v>Severovýchod</v>
      </c>
    </row>
    <row r="2941" spans="1:11" x14ac:dyDescent="0.25">
      <c r="A2941">
        <v>561622</v>
      </c>
      <c r="B2941" t="s">
        <v>1848</v>
      </c>
      <c r="C2941">
        <v>5106</v>
      </c>
      <c r="D2941" t="s">
        <v>1800</v>
      </c>
      <c r="E2941" t="s">
        <v>1793</v>
      </c>
      <c r="F2941" t="s">
        <v>1792</v>
      </c>
      <c r="G2941" t="s">
        <v>1794</v>
      </c>
      <c r="H2941" t="s">
        <v>1795</v>
      </c>
      <c r="I2941" t="str">
        <f t="shared" si="136"/>
        <v>Liberecký</v>
      </c>
      <c r="J2941" t="str">
        <f t="shared" si="137"/>
        <v>Liberecký</v>
      </c>
      <c r="K2941" t="str">
        <f t="shared" si="138"/>
        <v>Severovýchod</v>
      </c>
    </row>
    <row r="2942" spans="1:11" x14ac:dyDescent="0.25">
      <c r="A2942">
        <v>561631</v>
      </c>
      <c r="B2942" t="s">
        <v>1849</v>
      </c>
      <c r="C2942">
        <v>5105</v>
      </c>
      <c r="D2942" t="s">
        <v>1807</v>
      </c>
      <c r="E2942" t="s">
        <v>1806</v>
      </c>
      <c r="F2942" t="s">
        <v>1807</v>
      </c>
      <c r="G2942" t="s">
        <v>1794</v>
      </c>
      <c r="H2942" t="s">
        <v>1795</v>
      </c>
      <c r="I2942" t="str">
        <f t="shared" si="136"/>
        <v>Liberecký</v>
      </c>
      <c r="J2942" t="str">
        <f t="shared" si="137"/>
        <v>Liberecký</v>
      </c>
      <c r="K2942" t="str">
        <f t="shared" si="138"/>
        <v>Severovýchod</v>
      </c>
    </row>
    <row r="2943" spans="1:11" x14ac:dyDescent="0.25">
      <c r="A2943">
        <v>561649</v>
      </c>
      <c r="B2943" t="s">
        <v>525</v>
      </c>
      <c r="C2943">
        <v>3116</v>
      </c>
      <c r="D2943" t="s">
        <v>53</v>
      </c>
      <c r="E2943" t="s">
        <v>54</v>
      </c>
      <c r="F2943" t="s">
        <v>55</v>
      </c>
      <c r="G2943" t="s">
        <v>11</v>
      </c>
      <c r="H2943" t="s">
        <v>12</v>
      </c>
      <c r="I2943" t="str">
        <f t="shared" si="136"/>
        <v>Jihočeský</v>
      </c>
      <c r="J2943" t="str">
        <f t="shared" si="137"/>
        <v>Jihočeský</v>
      </c>
      <c r="K2943" t="str">
        <f t="shared" si="138"/>
        <v>Jihozápad</v>
      </c>
    </row>
    <row r="2944" spans="1:11" x14ac:dyDescent="0.25">
      <c r="A2944">
        <v>561657</v>
      </c>
      <c r="B2944" t="s">
        <v>1850</v>
      </c>
      <c r="C2944">
        <v>5105</v>
      </c>
      <c r="D2944" t="s">
        <v>1807</v>
      </c>
      <c r="E2944" t="s">
        <v>1806</v>
      </c>
      <c r="F2944" t="s">
        <v>1807</v>
      </c>
      <c r="G2944" t="s">
        <v>1794</v>
      </c>
      <c r="H2944" t="s">
        <v>1795</v>
      </c>
      <c r="I2944" t="str">
        <f t="shared" si="136"/>
        <v>Liberecký</v>
      </c>
      <c r="J2944" t="str">
        <f t="shared" si="137"/>
        <v>Liberecký</v>
      </c>
      <c r="K2944" t="str">
        <f t="shared" si="138"/>
        <v>Severovýchod</v>
      </c>
    </row>
    <row r="2945" spans="1:11" x14ac:dyDescent="0.25">
      <c r="A2945">
        <v>561665</v>
      </c>
      <c r="B2945" t="s">
        <v>1630</v>
      </c>
      <c r="C2945">
        <v>5101</v>
      </c>
      <c r="D2945" t="s">
        <v>1792</v>
      </c>
      <c r="E2945" t="s">
        <v>1793</v>
      </c>
      <c r="F2945" t="s">
        <v>1792</v>
      </c>
      <c r="G2945" t="s">
        <v>1794</v>
      </c>
      <c r="H2945" t="s">
        <v>1795</v>
      </c>
      <c r="I2945" t="str">
        <f t="shared" si="136"/>
        <v>Liberecký</v>
      </c>
      <c r="J2945" t="str">
        <f t="shared" si="137"/>
        <v>Liberecký</v>
      </c>
      <c r="K2945" t="str">
        <f t="shared" si="138"/>
        <v>Severovýchod</v>
      </c>
    </row>
    <row r="2946" spans="1:11" x14ac:dyDescent="0.25">
      <c r="A2946">
        <v>561673</v>
      </c>
      <c r="B2946" t="s">
        <v>526</v>
      </c>
      <c r="C2946">
        <v>3109</v>
      </c>
      <c r="D2946" t="s">
        <v>55</v>
      </c>
      <c r="E2946" t="s">
        <v>54</v>
      </c>
      <c r="F2946" t="s">
        <v>55</v>
      </c>
      <c r="G2946" t="s">
        <v>11</v>
      </c>
      <c r="H2946" t="s">
        <v>12</v>
      </c>
      <c r="I2946" t="str">
        <f t="shared" si="136"/>
        <v>Jihočeský</v>
      </c>
      <c r="J2946" t="str">
        <f t="shared" si="137"/>
        <v>Jihočeský</v>
      </c>
      <c r="K2946" t="str">
        <f t="shared" si="138"/>
        <v>Jihozápad</v>
      </c>
    </row>
    <row r="2947" spans="1:11" x14ac:dyDescent="0.25">
      <c r="A2947">
        <v>561681</v>
      </c>
      <c r="B2947" t="s">
        <v>1851</v>
      </c>
      <c r="C2947">
        <v>5106</v>
      </c>
      <c r="D2947" t="s">
        <v>1800</v>
      </c>
      <c r="E2947" t="s">
        <v>1793</v>
      </c>
      <c r="F2947" t="s">
        <v>1792</v>
      </c>
      <c r="G2947" t="s">
        <v>1794</v>
      </c>
      <c r="H2947" t="s">
        <v>1795</v>
      </c>
      <c r="I2947" t="str">
        <f t="shared" si="136"/>
        <v>Liberecký</v>
      </c>
      <c r="J2947" t="str">
        <f t="shared" si="137"/>
        <v>Liberecký</v>
      </c>
      <c r="K2947" t="str">
        <f t="shared" si="138"/>
        <v>Severovýchod</v>
      </c>
    </row>
    <row r="2948" spans="1:11" x14ac:dyDescent="0.25">
      <c r="A2948">
        <v>561690</v>
      </c>
      <c r="B2948" t="s">
        <v>527</v>
      </c>
      <c r="C2948">
        <v>3117</v>
      </c>
      <c r="D2948" t="s">
        <v>62</v>
      </c>
      <c r="E2948" t="s">
        <v>42</v>
      </c>
      <c r="F2948" t="s">
        <v>43</v>
      </c>
      <c r="G2948" t="s">
        <v>11</v>
      </c>
      <c r="H2948" t="s">
        <v>12</v>
      </c>
      <c r="I2948" t="str">
        <f t="shared" ref="I2948:I3011" si="139">LEFT(H2948, FIND(" ", H2948 &amp; " ") - 1)</f>
        <v>Jihočeský</v>
      </c>
      <c r="J2948" t="str">
        <f t="shared" ref="J2948:J3011" si="140">IF(LEFT(H2948,4)="Kraj", MID(H2948, FIND(" ", H2948)+1, LEN(H2948) - FIND(" ", H2948)), LEFT(H2948, FIND(" ", H2948 &amp; " ") - 1))</f>
        <v>Jihočeský</v>
      </c>
      <c r="K2948" t="str">
        <f t="shared" ref="K2948:K3011" si="141">_xlfn.XLOOKUP(H2948,$N$33:$N$46,$M$33:$M$46)</f>
        <v>Jihozápad</v>
      </c>
    </row>
    <row r="2949" spans="1:11" x14ac:dyDescent="0.25">
      <c r="A2949">
        <v>561703</v>
      </c>
      <c r="B2949" t="s">
        <v>528</v>
      </c>
      <c r="C2949">
        <v>3105</v>
      </c>
      <c r="D2949" t="s">
        <v>14</v>
      </c>
      <c r="E2949" t="s">
        <v>15</v>
      </c>
      <c r="F2949" t="s">
        <v>14</v>
      </c>
      <c r="G2949" t="s">
        <v>11</v>
      </c>
      <c r="H2949" t="s">
        <v>12</v>
      </c>
      <c r="I2949" t="str">
        <f t="shared" si="139"/>
        <v>Jihočeský</v>
      </c>
      <c r="J2949" t="str">
        <f t="shared" si="140"/>
        <v>Jihočeský</v>
      </c>
      <c r="K2949" t="str">
        <f t="shared" si="141"/>
        <v>Jihozápad</v>
      </c>
    </row>
    <row r="2950" spans="1:11" x14ac:dyDescent="0.25">
      <c r="A2950">
        <v>561711</v>
      </c>
      <c r="B2950" t="s">
        <v>529</v>
      </c>
      <c r="C2950">
        <v>3105</v>
      </c>
      <c r="D2950" t="s">
        <v>14</v>
      </c>
      <c r="E2950" t="s">
        <v>15</v>
      </c>
      <c r="F2950" t="s">
        <v>14</v>
      </c>
      <c r="G2950" t="s">
        <v>11</v>
      </c>
      <c r="H2950" t="s">
        <v>12</v>
      </c>
      <c r="I2950" t="str">
        <f t="shared" si="139"/>
        <v>Jihočeský</v>
      </c>
      <c r="J2950" t="str">
        <f t="shared" si="140"/>
        <v>Jihočeský</v>
      </c>
      <c r="K2950" t="str">
        <f t="shared" si="141"/>
        <v>Jihozápad</v>
      </c>
    </row>
    <row r="2951" spans="1:11" x14ac:dyDescent="0.25">
      <c r="A2951">
        <v>561720</v>
      </c>
      <c r="B2951" t="s">
        <v>1852</v>
      </c>
      <c r="C2951">
        <v>5101</v>
      </c>
      <c r="D2951" t="s">
        <v>1792</v>
      </c>
      <c r="E2951" t="s">
        <v>1793</v>
      </c>
      <c r="F2951" t="s">
        <v>1792</v>
      </c>
      <c r="G2951" t="s">
        <v>1794</v>
      </c>
      <c r="H2951" t="s">
        <v>1795</v>
      </c>
      <c r="I2951" t="str">
        <f t="shared" si="139"/>
        <v>Liberecký</v>
      </c>
      <c r="J2951" t="str">
        <f t="shared" si="140"/>
        <v>Liberecký</v>
      </c>
      <c r="K2951" t="str">
        <f t="shared" si="141"/>
        <v>Severovýchod</v>
      </c>
    </row>
    <row r="2952" spans="1:11" x14ac:dyDescent="0.25">
      <c r="A2952">
        <v>561738</v>
      </c>
      <c r="B2952" t="s">
        <v>1853</v>
      </c>
      <c r="C2952">
        <v>5106</v>
      </c>
      <c r="D2952" t="s">
        <v>1800</v>
      </c>
      <c r="E2952" t="s">
        <v>1793</v>
      </c>
      <c r="F2952" t="s">
        <v>1792</v>
      </c>
      <c r="G2952" t="s">
        <v>1794</v>
      </c>
      <c r="H2952" t="s">
        <v>1795</v>
      </c>
      <c r="I2952" t="str">
        <f t="shared" si="139"/>
        <v>Liberecký</v>
      </c>
      <c r="J2952" t="str">
        <f t="shared" si="140"/>
        <v>Liberecký</v>
      </c>
      <c r="K2952" t="str">
        <f t="shared" si="141"/>
        <v>Severovýchod</v>
      </c>
    </row>
    <row r="2953" spans="1:11" x14ac:dyDescent="0.25">
      <c r="A2953">
        <v>561746</v>
      </c>
      <c r="B2953" t="s">
        <v>1854</v>
      </c>
      <c r="C2953">
        <v>5106</v>
      </c>
      <c r="D2953" t="s">
        <v>1800</v>
      </c>
      <c r="E2953" t="s">
        <v>1793</v>
      </c>
      <c r="F2953" t="s">
        <v>1792</v>
      </c>
      <c r="G2953" t="s">
        <v>1794</v>
      </c>
      <c r="H2953" t="s">
        <v>1795</v>
      </c>
      <c r="I2953" t="str">
        <f t="shared" si="139"/>
        <v>Liberecký</v>
      </c>
      <c r="J2953" t="str">
        <f t="shared" si="140"/>
        <v>Liberecký</v>
      </c>
      <c r="K2953" t="str">
        <f t="shared" si="141"/>
        <v>Severovýchod</v>
      </c>
    </row>
    <row r="2954" spans="1:11" x14ac:dyDescent="0.25">
      <c r="A2954">
        <v>561754</v>
      </c>
      <c r="B2954" t="s">
        <v>4827</v>
      </c>
      <c r="C2954">
        <v>6109</v>
      </c>
      <c r="D2954" t="s">
        <v>4706</v>
      </c>
      <c r="E2954" t="s">
        <v>4691</v>
      </c>
      <c r="F2954" t="s">
        <v>4690</v>
      </c>
      <c r="G2954" t="s">
        <v>4687</v>
      </c>
      <c r="H2954" t="s">
        <v>4688</v>
      </c>
      <c r="I2954" t="str">
        <f t="shared" si="139"/>
        <v>Kraj</v>
      </c>
      <c r="J2954" t="str">
        <f t="shared" si="140"/>
        <v>Vysočina</v>
      </c>
      <c r="K2954" t="str">
        <f t="shared" si="141"/>
        <v>Jihovýchod</v>
      </c>
    </row>
    <row r="2955" spans="1:11" x14ac:dyDescent="0.25">
      <c r="A2955">
        <v>561762</v>
      </c>
      <c r="B2955" t="s">
        <v>4828</v>
      </c>
      <c r="C2955">
        <v>6109</v>
      </c>
      <c r="D2955" t="s">
        <v>4706</v>
      </c>
      <c r="E2955" t="s">
        <v>4691</v>
      </c>
      <c r="F2955" t="s">
        <v>4690</v>
      </c>
      <c r="G2955" t="s">
        <v>4687</v>
      </c>
      <c r="H2955" t="s">
        <v>4688</v>
      </c>
      <c r="I2955" t="str">
        <f t="shared" si="139"/>
        <v>Kraj</v>
      </c>
      <c r="J2955" t="str">
        <f t="shared" si="140"/>
        <v>Vysočina</v>
      </c>
      <c r="K2955" t="str">
        <f t="shared" si="141"/>
        <v>Jihovýchod</v>
      </c>
    </row>
    <row r="2956" spans="1:11" x14ac:dyDescent="0.25">
      <c r="A2956">
        <v>561771</v>
      </c>
      <c r="B2956" t="s">
        <v>4829</v>
      </c>
      <c r="C2956">
        <v>6109</v>
      </c>
      <c r="D2956" t="s">
        <v>4706</v>
      </c>
      <c r="E2956" t="s">
        <v>4691</v>
      </c>
      <c r="F2956" t="s">
        <v>4690</v>
      </c>
      <c r="G2956" t="s">
        <v>4687</v>
      </c>
      <c r="H2956" t="s">
        <v>4688</v>
      </c>
      <c r="I2956" t="str">
        <f t="shared" si="139"/>
        <v>Kraj</v>
      </c>
      <c r="J2956" t="str">
        <f t="shared" si="140"/>
        <v>Vysočina</v>
      </c>
      <c r="K2956" t="str">
        <f t="shared" si="141"/>
        <v>Jihovýchod</v>
      </c>
    </row>
    <row r="2957" spans="1:11" x14ac:dyDescent="0.25">
      <c r="A2957">
        <v>561789</v>
      </c>
      <c r="B2957" t="s">
        <v>4830</v>
      </c>
      <c r="C2957">
        <v>6110</v>
      </c>
      <c r="D2957" t="s">
        <v>4690</v>
      </c>
      <c r="E2957" t="s">
        <v>4691</v>
      </c>
      <c r="F2957" t="s">
        <v>4690</v>
      </c>
      <c r="G2957" t="s">
        <v>4687</v>
      </c>
      <c r="H2957" t="s">
        <v>4688</v>
      </c>
      <c r="I2957" t="str">
        <f t="shared" si="139"/>
        <v>Kraj</v>
      </c>
      <c r="J2957" t="str">
        <f t="shared" si="140"/>
        <v>Vysočina</v>
      </c>
      <c r="K2957" t="str">
        <f t="shared" si="141"/>
        <v>Jihovýchod</v>
      </c>
    </row>
    <row r="2958" spans="1:11" x14ac:dyDescent="0.25">
      <c r="A2958">
        <v>561797</v>
      </c>
      <c r="B2958" t="s">
        <v>4831</v>
      </c>
      <c r="C2958">
        <v>6103</v>
      </c>
      <c r="D2958" t="s">
        <v>4712</v>
      </c>
      <c r="E2958" t="s">
        <v>4691</v>
      </c>
      <c r="F2958" t="s">
        <v>4690</v>
      </c>
      <c r="G2958" t="s">
        <v>4687</v>
      </c>
      <c r="H2958" t="s">
        <v>4688</v>
      </c>
      <c r="I2958" t="str">
        <f t="shared" si="139"/>
        <v>Kraj</v>
      </c>
      <c r="J2958" t="str">
        <f t="shared" si="140"/>
        <v>Vysočina</v>
      </c>
      <c r="K2958" t="str">
        <f t="shared" si="141"/>
        <v>Jihovýchod</v>
      </c>
    </row>
    <row r="2959" spans="1:11" x14ac:dyDescent="0.25">
      <c r="A2959">
        <v>561801</v>
      </c>
      <c r="B2959" t="s">
        <v>4832</v>
      </c>
      <c r="C2959">
        <v>6103</v>
      </c>
      <c r="D2959" t="s">
        <v>4712</v>
      </c>
      <c r="E2959" t="s">
        <v>4691</v>
      </c>
      <c r="F2959" t="s">
        <v>4690</v>
      </c>
      <c r="G2959" t="s">
        <v>4687</v>
      </c>
      <c r="H2959" t="s">
        <v>4688</v>
      </c>
      <c r="I2959" t="str">
        <f t="shared" si="139"/>
        <v>Kraj</v>
      </c>
      <c r="J2959" t="str">
        <f t="shared" si="140"/>
        <v>Vysočina</v>
      </c>
      <c r="K2959" t="str">
        <f t="shared" si="141"/>
        <v>Jihovýchod</v>
      </c>
    </row>
    <row r="2960" spans="1:11" x14ac:dyDescent="0.25">
      <c r="A2960">
        <v>561819</v>
      </c>
      <c r="B2960" t="s">
        <v>4833</v>
      </c>
      <c r="C2960">
        <v>6103</v>
      </c>
      <c r="D2960" t="s">
        <v>4712</v>
      </c>
      <c r="E2960" t="s">
        <v>4691</v>
      </c>
      <c r="F2960" t="s">
        <v>4690</v>
      </c>
      <c r="G2960" t="s">
        <v>4687</v>
      </c>
      <c r="H2960" t="s">
        <v>4688</v>
      </c>
      <c r="I2960" t="str">
        <f t="shared" si="139"/>
        <v>Kraj</v>
      </c>
      <c r="J2960" t="str">
        <f t="shared" si="140"/>
        <v>Vysočina</v>
      </c>
      <c r="K2960" t="str">
        <f t="shared" si="141"/>
        <v>Jihovýchod</v>
      </c>
    </row>
    <row r="2961" spans="1:11" x14ac:dyDescent="0.25">
      <c r="A2961">
        <v>561827</v>
      </c>
      <c r="B2961" t="s">
        <v>1855</v>
      </c>
      <c r="C2961">
        <v>5106</v>
      </c>
      <c r="D2961" t="s">
        <v>1800</v>
      </c>
      <c r="E2961" t="s">
        <v>1793</v>
      </c>
      <c r="F2961" t="s">
        <v>1792</v>
      </c>
      <c r="G2961" t="s">
        <v>1794</v>
      </c>
      <c r="H2961" t="s">
        <v>1795</v>
      </c>
      <c r="I2961" t="str">
        <f t="shared" si="139"/>
        <v>Liberecký</v>
      </c>
      <c r="J2961" t="str">
        <f t="shared" si="140"/>
        <v>Liberecký</v>
      </c>
      <c r="K2961" t="str">
        <f t="shared" si="141"/>
        <v>Severovýchod</v>
      </c>
    </row>
    <row r="2962" spans="1:11" x14ac:dyDescent="0.25">
      <c r="A2962">
        <v>561835</v>
      </c>
      <c r="B2962" t="s">
        <v>1856</v>
      </c>
      <c r="C2962">
        <v>5101</v>
      </c>
      <c r="D2962" t="s">
        <v>1792</v>
      </c>
      <c r="E2962" t="s">
        <v>1793</v>
      </c>
      <c r="F2962" t="s">
        <v>1792</v>
      </c>
      <c r="G2962" t="s">
        <v>1794</v>
      </c>
      <c r="H2962" t="s">
        <v>1795</v>
      </c>
      <c r="I2962" t="str">
        <f t="shared" si="139"/>
        <v>Liberecký</v>
      </c>
      <c r="J2962" t="str">
        <f t="shared" si="140"/>
        <v>Liberecký</v>
      </c>
      <c r="K2962" t="str">
        <f t="shared" si="141"/>
        <v>Severovýchod</v>
      </c>
    </row>
    <row r="2963" spans="1:11" x14ac:dyDescent="0.25">
      <c r="A2963">
        <v>561843</v>
      </c>
      <c r="B2963" t="s">
        <v>4834</v>
      </c>
      <c r="C2963">
        <v>6103</v>
      </c>
      <c r="D2963" t="s">
        <v>4712</v>
      </c>
      <c r="E2963" t="s">
        <v>4691</v>
      </c>
      <c r="F2963" t="s">
        <v>4690</v>
      </c>
      <c r="G2963" t="s">
        <v>4687</v>
      </c>
      <c r="H2963" t="s">
        <v>4688</v>
      </c>
      <c r="I2963" t="str">
        <f t="shared" si="139"/>
        <v>Kraj</v>
      </c>
      <c r="J2963" t="str">
        <f t="shared" si="140"/>
        <v>Vysočina</v>
      </c>
      <c r="K2963" t="str">
        <f t="shared" si="141"/>
        <v>Jihovýchod</v>
      </c>
    </row>
    <row r="2964" spans="1:11" x14ac:dyDescent="0.25">
      <c r="A2964">
        <v>561851</v>
      </c>
      <c r="B2964" t="s">
        <v>1857</v>
      </c>
      <c r="C2964">
        <v>5101</v>
      </c>
      <c r="D2964" t="s">
        <v>1792</v>
      </c>
      <c r="E2964" t="s">
        <v>1793</v>
      </c>
      <c r="F2964" t="s">
        <v>1792</v>
      </c>
      <c r="G2964" t="s">
        <v>1794</v>
      </c>
      <c r="H2964" t="s">
        <v>1795</v>
      </c>
      <c r="I2964" t="str">
        <f t="shared" si="139"/>
        <v>Liberecký</v>
      </c>
      <c r="J2964" t="str">
        <f t="shared" si="140"/>
        <v>Liberecký</v>
      </c>
      <c r="K2964" t="str">
        <f t="shared" si="141"/>
        <v>Severovýchod</v>
      </c>
    </row>
    <row r="2965" spans="1:11" x14ac:dyDescent="0.25">
      <c r="A2965">
        <v>561860</v>
      </c>
      <c r="B2965" t="s">
        <v>1800</v>
      </c>
      <c r="C2965">
        <v>5106</v>
      </c>
      <c r="D2965" t="s">
        <v>1800</v>
      </c>
      <c r="E2965" t="s">
        <v>1793</v>
      </c>
      <c r="F2965" t="s">
        <v>1792</v>
      </c>
      <c r="G2965" t="s">
        <v>1794</v>
      </c>
      <c r="H2965" t="s">
        <v>1795</v>
      </c>
      <c r="I2965" t="str">
        <f t="shared" si="139"/>
        <v>Liberecký</v>
      </c>
      <c r="J2965" t="str">
        <f t="shared" si="140"/>
        <v>Liberecký</v>
      </c>
      <c r="K2965" t="str">
        <f t="shared" si="141"/>
        <v>Severovýchod</v>
      </c>
    </row>
    <row r="2966" spans="1:11" x14ac:dyDescent="0.25">
      <c r="A2966">
        <v>561878</v>
      </c>
      <c r="B2966" t="s">
        <v>1858</v>
      </c>
      <c r="C2966">
        <v>5101</v>
      </c>
      <c r="D2966" t="s">
        <v>1792</v>
      </c>
      <c r="E2966" t="s">
        <v>1793</v>
      </c>
      <c r="F2966" t="s">
        <v>1792</v>
      </c>
      <c r="G2966" t="s">
        <v>1794</v>
      </c>
      <c r="H2966" t="s">
        <v>1795</v>
      </c>
      <c r="I2966" t="str">
        <f t="shared" si="139"/>
        <v>Liberecký</v>
      </c>
      <c r="J2966" t="str">
        <f t="shared" si="140"/>
        <v>Liberecký</v>
      </c>
      <c r="K2966" t="str">
        <f t="shared" si="141"/>
        <v>Severovýchod</v>
      </c>
    </row>
    <row r="2967" spans="1:11" x14ac:dyDescent="0.25">
      <c r="A2967">
        <v>561886</v>
      </c>
      <c r="B2967" t="s">
        <v>1859</v>
      </c>
      <c r="C2967">
        <v>5101</v>
      </c>
      <c r="D2967" t="s">
        <v>1792</v>
      </c>
      <c r="E2967" t="s">
        <v>1793</v>
      </c>
      <c r="F2967" t="s">
        <v>1792</v>
      </c>
      <c r="G2967" t="s">
        <v>1794</v>
      </c>
      <c r="H2967" t="s">
        <v>1795</v>
      </c>
      <c r="I2967" t="str">
        <f t="shared" si="139"/>
        <v>Liberecký</v>
      </c>
      <c r="J2967" t="str">
        <f t="shared" si="140"/>
        <v>Liberecký</v>
      </c>
      <c r="K2967" t="str">
        <f t="shared" si="141"/>
        <v>Severovýchod</v>
      </c>
    </row>
    <row r="2968" spans="1:11" x14ac:dyDescent="0.25">
      <c r="A2968">
        <v>561894</v>
      </c>
      <c r="B2968" t="s">
        <v>50</v>
      </c>
      <c r="C2968">
        <v>5106</v>
      </c>
      <c r="D2968" t="s">
        <v>1800</v>
      </c>
      <c r="E2968" t="s">
        <v>1793</v>
      </c>
      <c r="F2968" t="s">
        <v>1792</v>
      </c>
      <c r="G2968" t="s">
        <v>1794</v>
      </c>
      <c r="H2968" t="s">
        <v>1795</v>
      </c>
      <c r="I2968" t="str">
        <f t="shared" si="139"/>
        <v>Liberecký</v>
      </c>
      <c r="J2968" t="str">
        <f t="shared" si="140"/>
        <v>Liberecký</v>
      </c>
      <c r="K2968" t="str">
        <f t="shared" si="141"/>
        <v>Severovýchod</v>
      </c>
    </row>
    <row r="2969" spans="1:11" x14ac:dyDescent="0.25">
      <c r="A2969">
        <v>561908</v>
      </c>
      <c r="B2969" t="s">
        <v>4835</v>
      </c>
      <c r="C2969">
        <v>6110</v>
      </c>
      <c r="D2969" t="s">
        <v>4690</v>
      </c>
      <c r="E2969" t="s">
        <v>4691</v>
      </c>
      <c r="F2969" t="s">
        <v>4690</v>
      </c>
      <c r="G2969" t="s">
        <v>4687</v>
      </c>
      <c r="H2969" t="s">
        <v>4688</v>
      </c>
      <c r="I2969" t="str">
        <f t="shared" si="139"/>
        <v>Kraj</v>
      </c>
      <c r="J2969" t="str">
        <f t="shared" si="140"/>
        <v>Vysočina</v>
      </c>
      <c r="K2969" t="str">
        <f t="shared" si="141"/>
        <v>Jihovýchod</v>
      </c>
    </row>
    <row r="2970" spans="1:11" x14ac:dyDescent="0.25">
      <c r="A2970">
        <v>561916</v>
      </c>
      <c r="B2970" t="s">
        <v>942</v>
      </c>
      <c r="C2970">
        <v>6110</v>
      </c>
      <c r="D2970" t="s">
        <v>4690</v>
      </c>
      <c r="E2970" t="s">
        <v>4691</v>
      </c>
      <c r="F2970" t="s">
        <v>4690</v>
      </c>
      <c r="G2970" t="s">
        <v>4687</v>
      </c>
      <c r="H2970" t="s">
        <v>4688</v>
      </c>
      <c r="I2970" t="str">
        <f t="shared" si="139"/>
        <v>Kraj</v>
      </c>
      <c r="J2970" t="str">
        <f t="shared" si="140"/>
        <v>Vysočina</v>
      </c>
      <c r="K2970" t="str">
        <f t="shared" si="141"/>
        <v>Jihovýchod</v>
      </c>
    </row>
    <row r="2971" spans="1:11" x14ac:dyDescent="0.25">
      <c r="A2971">
        <v>561924</v>
      </c>
      <c r="B2971" t="s">
        <v>4836</v>
      </c>
      <c r="C2971">
        <v>6110</v>
      </c>
      <c r="D2971" t="s">
        <v>4690</v>
      </c>
      <c r="E2971" t="s">
        <v>4691</v>
      </c>
      <c r="F2971" t="s">
        <v>4690</v>
      </c>
      <c r="G2971" t="s">
        <v>4687</v>
      </c>
      <c r="H2971" t="s">
        <v>4688</v>
      </c>
      <c r="I2971" t="str">
        <f t="shared" si="139"/>
        <v>Kraj</v>
      </c>
      <c r="J2971" t="str">
        <f t="shared" si="140"/>
        <v>Vysočina</v>
      </c>
      <c r="K2971" t="str">
        <f t="shared" si="141"/>
        <v>Jihovýchod</v>
      </c>
    </row>
    <row r="2972" spans="1:11" x14ac:dyDescent="0.25">
      <c r="A2972">
        <v>561932</v>
      </c>
      <c r="B2972" t="s">
        <v>4837</v>
      </c>
      <c r="C2972">
        <v>6110</v>
      </c>
      <c r="D2972" t="s">
        <v>4690</v>
      </c>
      <c r="E2972" t="s">
        <v>4691</v>
      </c>
      <c r="F2972" t="s">
        <v>4690</v>
      </c>
      <c r="G2972" t="s">
        <v>4687</v>
      </c>
      <c r="H2972" t="s">
        <v>4688</v>
      </c>
      <c r="I2972" t="str">
        <f t="shared" si="139"/>
        <v>Kraj</v>
      </c>
      <c r="J2972" t="str">
        <f t="shared" si="140"/>
        <v>Vysočina</v>
      </c>
      <c r="K2972" t="str">
        <f t="shared" si="141"/>
        <v>Jihovýchod</v>
      </c>
    </row>
    <row r="2973" spans="1:11" x14ac:dyDescent="0.25">
      <c r="A2973">
        <v>561941</v>
      </c>
      <c r="B2973" t="s">
        <v>4838</v>
      </c>
      <c r="C2973">
        <v>6110</v>
      </c>
      <c r="D2973" t="s">
        <v>4690</v>
      </c>
      <c r="E2973" t="s">
        <v>4691</v>
      </c>
      <c r="F2973" t="s">
        <v>4690</v>
      </c>
      <c r="G2973" t="s">
        <v>4687</v>
      </c>
      <c r="H2973" t="s">
        <v>4688</v>
      </c>
      <c r="I2973" t="str">
        <f t="shared" si="139"/>
        <v>Kraj</v>
      </c>
      <c r="J2973" t="str">
        <f t="shared" si="140"/>
        <v>Vysočina</v>
      </c>
      <c r="K2973" t="str">
        <f t="shared" si="141"/>
        <v>Jihovýchod</v>
      </c>
    </row>
    <row r="2974" spans="1:11" x14ac:dyDescent="0.25">
      <c r="A2974">
        <v>561959</v>
      </c>
      <c r="B2974" t="s">
        <v>1860</v>
      </c>
      <c r="C2974">
        <v>5106</v>
      </c>
      <c r="D2974" t="s">
        <v>1800</v>
      </c>
      <c r="E2974" t="s">
        <v>1793</v>
      </c>
      <c r="F2974" t="s">
        <v>1792</v>
      </c>
      <c r="G2974" t="s">
        <v>1794</v>
      </c>
      <c r="H2974" t="s">
        <v>1795</v>
      </c>
      <c r="I2974" t="str">
        <f t="shared" si="139"/>
        <v>Liberecký</v>
      </c>
      <c r="J2974" t="str">
        <f t="shared" si="140"/>
        <v>Liberecký</v>
      </c>
      <c r="K2974" t="str">
        <f t="shared" si="141"/>
        <v>Severovýchod</v>
      </c>
    </row>
    <row r="2975" spans="1:11" x14ac:dyDescent="0.25">
      <c r="A2975">
        <v>561967</v>
      </c>
      <c r="B2975" t="s">
        <v>537</v>
      </c>
      <c r="C2975">
        <v>6110</v>
      </c>
      <c r="D2975" t="s">
        <v>4690</v>
      </c>
      <c r="E2975" t="s">
        <v>4691</v>
      </c>
      <c r="F2975" t="s">
        <v>4690</v>
      </c>
      <c r="G2975" t="s">
        <v>4687</v>
      </c>
      <c r="H2975" t="s">
        <v>4688</v>
      </c>
      <c r="I2975" t="str">
        <f t="shared" si="139"/>
        <v>Kraj</v>
      </c>
      <c r="J2975" t="str">
        <f t="shared" si="140"/>
        <v>Vysočina</v>
      </c>
      <c r="K2975" t="str">
        <f t="shared" si="141"/>
        <v>Jihovýchod</v>
      </c>
    </row>
    <row r="2976" spans="1:11" x14ac:dyDescent="0.25">
      <c r="A2976">
        <v>561975</v>
      </c>
      <c r="B2976" t="s">
        <v>4839</v>
      </c>
      <c r="C2976">
        <v>6110</v>
      </c>
      <c r="D2976" t="s">
        <v>4690</v>
      </c>
      <c r="E2976" t="s">
        <v>4691</v>
      </c>
      <c r="F2976" t="s">
        <v>4690</v>
      </c>
      <c r="G2976" t="s">
        <v>4687</v>
      </c>
      <c r="H2976" t="s">
        <v>4688</v>
      </c>
      <c r="I2976" t="str">
        <f t="shared" si="139"/>
        <v>Kraj</v>
      </c>
      <c r="J2976" t="str">
        <f t="shared" si="140"/>
        <v>Vysočina</v>
      </c>
      <c r="K2976" t="str">
        <f t="shared" si="141"/>
        <v>Jihovýchod</v>
      </c>
    </row>
    <row r="2977" spans="1:11" x14ac:dyDescent="0.25">
      <c r="A2977">
        <v>561983</v>
      </c>
      <c r="B2977" t="s">
        <v>1861</v>
      </c>
      <c r="C2977">
        <v>5101</v>
      </c>
      <c r="D2977" t="s">
        <v>1792</v>
      </c>
      <c r="E2977" t="s">
        <v>1793</v>
      </c>
      <c r="F2977" t="s">
        <v>1792</v>
      </c>
      <c r="G2977" t="s">
        <v>1794</v>
      </c>
      <c r="H2977" t="s">
        <v>1795</v>
      </c>
      <c r="I2977" t="str">
        <f t="shared" si="139"/>
        <v>Liberecký</v>
      </c>
      <c r="J2977" t="str">
        <f t="shared" si="140"/>
        <v>Liberecký</v>
      </c>
      <c r="K2977" t="str">
        <f t="shared" si="141"/>
        <v>Severovýchod</v>
      </c>
    </row>
    <row r="2978" spans="1:11" x14ac:dyDescent="0.25">
      <c r="A2978">
        <v>561991</v>
      </c>
      <c r="B2978" t="s">
        <v>1862</v>
      </c>
      <c r="C2978">
        <v>5106</v>
      </c>
      <c r="D2978" t="s">
        <v>1800</v>
      </c>
      <c r="E2978" t="s">
        <v>1793</v>
      </c>
      <c r="F2978" t="s">
        <v>1792</v>
      </c>
      <c r="G2978" t="s">
        <v>1794</v>
      </c>
      <c r="H2978" t="s">
        <v>1795</v>
      </c>
      <c r="I2978" t="str">
        <f t="shared" si="139"/>
        <v>Liberecký</v>
      </c>
      <c r="J2978" t="str">
        <f t="shared" si="140"/>
        <v>Liberecký</v>
      </c>
      <c r="K2978" t="str">
        <f t="shared" si="141"/>
        <v>Severovýchod</v>
      </c>
    </row>
    <row r="2979" spans="1:11" x14ac:dyDescent="0.25">
      <c r="A2979">
        <v>562009</v>
      </c>
      <c r="B2979" t="s">
        <v>4840</v>
      </c>
      <c r="C2979">
        <v>6110</v>
      </c>
      <c r="D2979" t="s">
        <v>4690</v>
      </c>
      <c r="E2979" t="s">
        <v>4691</v>
      </c>
      <c r="F2979" t="s">
        <v>4690</v>
      </c>
      <c r="G2979" t="s">
        <v>4687</v>
      </c>
      <c r="H2979" t="s">
        <v>4688</v>
      </c>
      <c r="I2979" t="str">
        <f t="shared" si="139"/>
        <v>Kraj</v>
      </c>
      <c r="J2979" t="str">
        <f t="shared" si="140"/>
        <v>Vysočina</v>
      </c>
      <c r="K2979" t="str">
        <f t="shared" si="141"/>
        <v>Jihovýchod</v>
      </c>
    </row>
    <row r="2980" spans="1:11" x14ac:dyDescent="0.25">
      <c r="A2980">
        <v>562017</v>
      </c>
      <c r="B2980" t="s">
        <v>1863</v>
      </c>
      <c r="C2980">
        <v>5101</v>
      </c>
      <c r="D2980" t="s">
        <v>1792</v>
      </c>
      <c r="E2980" t="s">
        <v>1793</v>
      </c>
      <c r="F2980" t="s">
        <v>1792</v>
      </c>
      <c r="G2980" t="s">
        <v>1794</v>
      </c>
      <c r="H2980" t="s">
        <v>1795</v>
      </c>
      <c r="I2980" t="str">
        <f t="shared" si="139"/>
        <v>Liberecký</v>
      </c>
      <c r="J2980" t="str">
        <f t="shared" si="140"/>
        <v>Liberecký</v>
      </c>
      <c r="K2980" t="str">
        <f t="shared" si="141"/>
        <v>Severovýchod</v>
      </c>
    </row>
    <row r="2981" spans="1:11" x14ac:dyDescent="0.25">
      <c r="A2981">
        <v>562025</v>
      </c>
      <c r="B2981" t="s">
        <v>1864</v>
      </c>
      <c r="C2981">
        <v>5106</v>
      </c>
      <c r="D2981" t="s">
        <v>1800</v>
      </c>
      <c r="E2981" t="s">
        <v>1793</v>
      </c>
      <c r="F2981" t="s">
        <v>1792</v>
      </c>
      <c r="G2981" t="s">
        <v>1794</v>
      </c>
      <c r="H2981" t="s">
        <v>1795</v>
      </c>
      <c r="I2981" t="str">
        <f t="shared" si="139"/>
        <v>Liberecký</v>
      </c>
      <c r="J2981" t="str">
        <f t="shared" si="140"/>
        <v>Liberecký</v>
      </c>
      <c r="K2981" t="str">
        <f t="shared" si="141"/>
        <v>Severovýchod</v>
      </c>
    </row>
    <row r="2982" spans="1:11" x14ac:dyDescent="0.25">
      <c r="A2982">
        <v>562033</v>
      </c>
      <c r="B2982" t="s">
        <v>4841</v>
      </c>
      <c r="C2982">
        <v>6109</v>
      </c>
      <c r="D2982" t="s">
        <v>4706</v>
      </c>
      <c r="E2982" t="s">
        <v>4691</v>
      </c>
      <c r="F2982" t="s">
        <v>4690</v>
      </c>
      <c r="G2982" t="s">
        <v>4687</v>
      </c>
      <c r="H2982" t="s">
        <v>4688</v>
      </c>
      <c r="I2982" t="str">
        <f t="shared" si="139"/>
        <v>Kraj</v>
      </c>
      <c r="J2982" t="str">
        <f t="shared" si="140"/>
        <v>Vysočina</v>
      </c>
      <c r="K2982" t="str">
        <f t="shared" si="141"/>
        <v>Jihovýchod</v>
      </c>
    </row>
    <row r="2983" spans="1:11" x14ac:dyDescent="0.25">
      <c r="A2983">
        <v>562041</v>
      </c>
      <c r="B2983" t="s">
        <v>1157</v>
      </c>
      <c r="C2983">
        <v>6109</v>
      </c>
      <c r="D2983" t="s">
        <v>4706</v>
      </c>
      <c r="E2983" t="s">
        <v>4691</v>
      </c>
      <c r="F2983" t="s">
        <v>4690</v>
      </c>
      <c r="G2983" t="s">
        <v>4687</v>
      </c>
      <c r="H2983" t="s">
        <v>4688</v>
      </c>
      <c r="I2983" t="str">
        <f t="shared" si="139"/>
        <v>Kraj</v>
      </c>
      <c r="J2983" t="str">
        <f t="shared" si="140"/>
        <v>Vysočina</v>
      </c>
      <c r="K2983" t="str">
        <f t="shared" si="141"/>
        <v>Jihovýchod</v>
      </c>
    </row>
    <row r="2984" spans="1:11" x14ac:dyDescent="0.25">
      <c r="A2984">
        <v>562050</v>
      </c>
      <c r="B2984" t="s">
        <v>1865</v>
      </c>
      <c r="C2984">
        <v>5106</v>
      </c>
      <c r="D2984" t="s">
        <v>1800</v>
      </c>
      <c r="E2984" t="s">
        <v>1793</v>
      </c>
      <c r="F2984" t="s">
        <v>1792</v>
      </c>
      <c r="G2984" t="s">
        <v>1794</v>
      </c>
      <c r="H2984" t="s">
        <v>1795</v>
      </c>
      <c r="I2984" t="str">
        <f t="shared" si="139"/>
        <v>Liberecký</v>
      </c>
      <c r="J2984" t="str">
        <f t="shared" si="140"/>
        <v>Liberecký</v>
      </c>
      <c r="K2984" t="str">
        <f t="shared" si="141"/>
        <v>Severovýchod</v>
      </c>
    </row>
    <row r="2985" spans="1:11" x14ac:dyDescent="0.25">
      <c r="A2985">
        <v>562068</v>
      </c>
      <c r="B2985" t="s">
        <v>530</v>
      </c>
      <c r="C2985">
        <v>3108</v>
      </c>
      <c r="D2985" t="s">
        <v>36</v>
      </c>
      <c r="E2985" t="s">
        <v>37</v>
      </c>
      <c r="F2985" t="s">
        <v>36</v>
      </c>
      <c r="G2985" t="s">
        <v>11</v>
      </c>
      <c r="H2985" t="s">
        <v>12</v>
      </c>
      <c r="I2985" t="str">
        <f t="shared" si="139"/>
        <v>Jihočeský</v>
      </c>
      <c r="J2985" t="str">
        <f t="shared" si="140"/>
        <v>Jihočeský</v>
      </c>
      <c r="K2985" t="str">
        <f t="shared" si="141"/>
        <v>Jihozápad</v>
      </c>
    </row>
    <row r="2986" spans="1:11" x14ac:dyDescent="0.25">
      <c r="A2986">
        <v>562076</v>
      </c>
      <c r="B2986" t="s">
        <v>1866</v>
      </c>
      <c r="C2986">
        <v>5101</v>
      </c>
      <c r="D2986" t="s">
        <v>1792</v>
      </c>
      <c r="E2986" t="s">
        <v>1793</v>
      </c>
      <c r="F2986" t="s">
        <v>1792</v>
      </c>
      <c r="G2986" t="s">
        <v>1794</v>
      </c>
      <c r="H2986" t="s">
        <v>1795</v>
      </c>
      <c r="I2986" t="str">
        <f t="shared" si="139"/>
        <v>Liberecký</v>
      </c>
      <c r="J2986" t="str">
        <f t="shared" si="140"/>
        <v>Liberecký</v>
      </c>
      <c r="K2986" t="str">
        <f t="shared" si="141"/>
        <v>Severovýchod</v>
      </c>
    </row>
    <row r="2987" spans="1:11" x14ac:dyDescent="0.25">
      <c r="A2987">
        <v>562084</v>
      </c>
      <c r="B2987" t="s">
        <v>531</v>
      </c>
      <c r="C2987">
        <v>3107</v>
      </c>
      <c r="D2987" t="s">
        <v>39</v>
      </c>
      <c r="E2987" t="s">
        <v>37</v>
      </c>
      <c r="F2987" t="s">
        <v>36</v>
      </c>
      <c r="G2987" t="s">
        <v>11</v>
      </c>
      <c r="H2987" t="s">
        <v>12</v>
      </c>
      <c r="I2987" t="str">
        <f t="shared" si="139"/>
        <v>Jihočeský</v>
      </c>
      <c r="J2987" t="str">
        <f t="shared" si="140"/>
        <v>Jihočeský</v>
      </c>
      <c r="K2987" t="str">
        <f t="shared" si="141"/>
        <v>Jihozápad</v>
      </c>
    </row>
    <row r="2988" spans="1:11" x14ac:dyDescent="0.25">
      <c r="A2988">
        <v>562092</v>
      </c>
      <c r="B2988" t="s">
        <v>1867</v>
      </c>
      <c r="C2988">
        <v>5101</v>
      </c>
      <c r="D2988" t="s">
        <v>1792</v>
      </c>
      <c r="E2988" t="s">
        <v>1793</v>
      </c>
      <c r="F2988" t="s">
        <v>1792</v>
      </c>
      <c r="G2988" t="s">
        <v>1794</v>
      </c>
      <c r="H2988" t="s">
        <v>1795</v>
      </c>
      <c r="I2988" t="str">
        <f t="shared" si="139"/>
        <v>Liberecký</v>
      </c>
      <c r="J2988" t="str">
        <f t="shared" si="140"/>
        <v>Liberecký</v>
      </c>
      <c r="K2988" t="str">
        <f t="shared" si="141"/>
        <v>Severovýchod</v>
      </c>
    </row>
    <row r="2989" spans="1:11" x14ac:dyDescent="0.25">
      <c r="A2989">
        <v>562106</v>
      </c>
      <c r="B2989" t="s">
        <v>1868</v>
      </c>
      <c r="C2989">
        <v>5101</v>
      </c>
      <c r="D2989" t="s">
        <v>1792</v>
      </c>
      <c r="E2989" t="s">
        <v>1793</v>
      </c>
      <c r="F2989" t="s">
        <v>1792</v>
      </c>
      <c r="G2989" t="s">
        <v>1794</v>
      </c>
      <c r="H2989" t="s">
        <v>1795</v>
      </c>
      <c r="I2989" t="str">
        <f t="shared" si="139"/>
        <v>Liberecký</v>
      </c>
      <c r="J2989" t="str">
        <f t="shared" si="140"/>
        <v>Liberecký</v>
      </c>
      <c r="K2989" t="str">
        <f t="shared" si="141"/>
        <v>Severovýchod</v>
      </c>
    </row>
    <row r="2990" spans="1:11" x14ac:dyDescent="0.25">
      <c r="A2990">
        <v>562114</v>
      </c>
      <c r="B2990" t="s">
        <v>1869</v>
      </c>
      <c r="C2990">
        <v>5101</v>
      </c>
      <c r="D2990" t="s">
        <v>1792</v>
      </c>
      <c r="E2990" t="s">
        <v>1793</v>
      </c>
      <c r="F2990" t="s">
        <v>1792</v>
      </c>
      <c r="G2990" t="s">
        <v>1794</v>
      </c>
      <c r="H2990" t="s">
        <v>1795</v>
      </c>
      <c r="I2990" t="str">
        <f t="shared" si="139"/>
        <v>Liberecký</v>
      </c>
      <c r="J2990" t="str">
        <f t="shared" si="140"/>
        <v>Liberecký</v>
      </c>
      <c r="K2990" t="str">
        <f t="shared" si="141"/>
        <v>Severovýchod</v>
      </c>
    </row>
    <row r="2991" spans="1:11" x14ac:dyDescent="0.25">
      <c r="A2991">
        <v>562122</v>
      </c>
      <c r="B2991" t="s">
        <v>532</v>
      </c>
      <c r="C2991">
        <v>3108</v>
      </c>
      <c r="D2991" t="s">
        <v>36</v>
      </c>
      <c r="E2991" t="s">
        <v>37</v>
      </c>
      <c r="F2991" t="s">
        <v>36</v>
      </c>
      <c r="G2991" t="s">
        <v>11</v>
      </c>
      <c r="H2991" t="s">
        <v>12</v>
      </c>
      <c r="I2991" t="str">
        <f t="shared" si="139"/>
        <v>Jihočeský</v>
      </c>
      <c r="J2991" t="str">
        <f t="shared" si="140"/>
        <v>Jihočeský</v>
      </c>
      <c r="K2991" t="str">
        <f t="shared" si="141"/>
        <v>Jihozápad</v>
      </c>
    </row>
    <row r="2992" spans="1:11" x14ac:dyDescent="0.25">
      <c r="A2992">
        <v>562131</v>
      </c>
      <c r="B2992" t="s">
        <v>1870</v>
      </c>
      <c r="C2992">
        <v>5106</v>
      </c>
      <c r="D2992" t="s">
        <v>1800</v>
      </c>
      <c r="E2992" t="s">
        <v>1793</v>
      </c>
      <c r="F2992" t="s">
        <v>1792</v>
      </c>
      <c r="G2992" t="s">
        <v>1794</v>
      </c>
      <c r="H2992" t="s">
        <v>1795</v>
      </c>
      <c r="I2992" t="str">
        <f t="shared" si="139"/>
        <v>Liberecký</v>
      </c>
      <c r="J2992" t="str">
        <f t="shared" si="140"/>
        <v>Liberecký</v>
      </c>
      <c r="K2992" t="str">
        <f t="shared" si="141"/>
        <v>Severovýchod</v>
      </c>
    </row>
    <row r="2993" spans="1:11" x14ac:dyDescent="0.25">
      <c r="A2993">
        <v>562149</v>
      </c>
      <c r="B2993" t="s">
        <v>533</v>
      </c>
      <c r="C2993">
        <v>3108</v>
      </c>
      <c r="D2993" t="s">
        <v>36</v>
      </c>
      <c r="E2993" t="s">
        <v>37</v>
      </c>
      <c r="F2993" t="s">
        <v>36</v>
      </c>
      <c r="G2993" t="s">
        <v>11</v>
      </c>
      <c r="H2993" t="s">
        <v>12</v>
      </c>
      <c r="I2993" t="str">
        <f t="shared" si="139"/>
        <v>Jihočeský</v>
      </c>
      <c r="J2993" t="str">
        <f t="shared" si="140"/>
        <v>Jihočeský</v>
      </c>
      <c r="K2993" t="str">
        <f t="shared" si="141"/>
        <v>Jihozápad</v>
      </c>
    </row>
    <row r="2994" spans="1:11" x14ac:dyDescent="0.25">
      <c r="A2994">
        <v>562157</v>
      </c>
      <c r="B2994" t="s">
        <v>534</v>
      </c>
      <c r="C2994">
        <v>3108</v>
      </c>
      <c r="D2994" t="s">
        <v>36</v>
      </c>
      <c r="E2994" t="s">
        <v>37</v>
      </c>
      <c r="F2994" t="s">
        <v>36</v>
      </c>
      <c r="G2994" t="s">
        <v>11</v>
      </c>
      <c r="H2994" t="s">
        <v>12</v>
      </c>
      <c r="I2994" t="str">
        <f t="shared" si="139"/>
        <v>Jihočeský</v>
      </c>
      <c r="J2994" t="str">
        <f t="shared" si="140"/>
        <v>Jihočeský</v>
      </c>
      <c r="K2994" t="str">
        <f t="shared" si="141"/>
        <v>Jihozápad</v>
      </c>
    </row>
    <row r="2995" spans="1:11" x14ac:dyDescent="0.25">
      <c r="A2995">
        <v>562165</v>
      </c>
      <c r="B2995" t="s">
        <v>535</v>
      </c>
      <c r="C2995">
        <v>3108</v>
      </c>
      <c r="D2995" t="s">
        <v>36</v>
      </c>
      <c r="E2995" t="s">
        <v>37</v>
      </c>
      <c r="F2995" t="s">
        <v>36</v>
      </c>
      <c r="G2995" t="s">
        <v>11</v>
      </c>
      <c r="H2995" t="s">
        <v>12</v>
      </c>
      <c r="I2995" t="str">
        <f t="shared" si="139"/>
        <v>Jihočeský</v>
      </c>
      <c r="J2995" t="str">
        <f t="shared" si="140"/>
        <v>Jihočeský</v>
      </c>
      <c r="K2995" t="str">
        <f t="shared" si="141"/>
        <v>Jihozápad</v>
      </c>
    </row>
    <row r="2996" spans="1:11" x14ac:dyDescent="0.25">
      <c r="A2996">
        <v>562173</v>
      </c>
      <c r="B2996" t="s">
        <v>1871</v>
      </c>
      <c r="C2996">
        <v>5101</v>
      </c>
      <c r="D2996" t="s">
        <v>1792</v>
      </c>
      <c r="E2996" t="s">
        <v>1793</v>
      </c>
      <c r="F2996" t="s">
        <v>1792</v>
      </c>
      <c r="G2996" t="s">
        <v>1794</v>
      </c>
      <c r="H2996" t="s">
        <v>1795</v>
      </c>
      <c r="I2996" t="str">
        <f t="shared" si="139"/>
        <v>Liberecký</v>
      </c>
      <c r="J2996" t="str">
        <f t="shared" si="140"/>
        <v>Liberecký</v>
      </c>
      <c r="K2996" t="str">
        <f t="shared" si="141"/>
        <v>Severovýchod</v>
      </c>
    </row>
    <row r="2997" spans="1:11" x14ac:dyDescent="0.25">
      <c r="A2997">
        <v>562181</v>
      </c>
      <c r="B2997" t="s">
        <v>536</v>
      </c>
      <c r="C2997">
        <v>3108</v>
      </c>
      <c r="D2997" t="s">
        <v>36</v>
      </c>
      <c r="E2997" t="s">
        <v>37</v>
      </c>
      <c r="F2997" t="s">
        <v>36</v>
      </c>
      <c r="G2997" t="s">
        <v>11</v>
      </c>
      <c r="H2997" t="s">
        <v>12</v>
      </c>
      <c r="I2997" t="str">
        <f t="shared" si="139"/>
        <v>Jihočeský</v>
      </c>
      <c r="J2997" t="str">
        <f t="shared" si="140"/>
        <v>Jihočeský</v>
      </c>
      <c r="K2997" t="str">
        <f t="shared" si="141"/>
        <v>Jihozápad</v>
      </c>
    </row>
    <row r="2998" spans="1:11" x14ac:dyDescent="0.25">
      <c r="A2998">
        <v>562190</v>
      </c>
      <c r="B2998" t="s">
        <v>537</v>
      </c>
      <c r="C2998">
        <v>3108</v>
      </c>
      <c r="D2998" t="s">
        <v>36</v>
      </c>
      <c r="E2998" t="s">
        <v>37</v>
      </c>
      <c r="F2998" t="s">
        <v>36</v>
      </c>
      <c r="G2998" t="s">
        <v>11</v>
      </c>
      <c r="H2998" t="s">
        <v>12</v>
      </c>
      <c r="I2998" t="str">
        <f t="shared" si="139"/>
        <v>Jihočeský</v>
      </c>
      <c r="J2998" t="str">
        <f t="shared" si="140"/>
        <v>Jihočeský</v>
      </c>
      <c r="K2998" t="str">
        <f t="shared" si="141"/>
        <v>Jihozápad</v>
      </c>
    </row>
    <row r="2999" spans="1:11" x14ac:dyDescent="0.25">
      <c r="A2999">
        <v>562203</v>
      </c>
      <c r="B2999" t="s">
        <v>1872</v>
      </c>
      <c r="C2999">
        <v>5101</v>
      </c>
      <c r="D2999" t="s">
        <v>1792</v>
      </c>
      <c r="E2999" t="s">
        <v>1793</v>
      </c>
      <c r="F2999" t="s">
        <v>1792</v>
      </c>
      <c r="G2999" t="s">
        <v>1794</v>
      </c>
      <c r="H2999" t="s">
        <v>1795</v>
      </c>
      <c r="I2999" t="str">
        <f t="shared" si="139"/>
        <v>Liberecký</v>
      </c>
      <c r="J2999" t="str">
        <f t="shared" si="140"/>
        <v>Liberecký</v>
      </c>
      <c r="K2999" t="str">
        <f t="shared" si="141"/>
        <v>Severovýchod</v>
      </c>
    </row>
    <row r="3000" spans="1:11" x14ac:dyDescent="0.25">
      <c r="A3000">
        <v>562211</v>
      </c>
      <c r="B3000" t="s">
        <v>538</v>
      </c>
      <c r="C3000">
        <v>3108</v>
      </c>
      <c r="D3000" t="s">
        <v>36</v>
      </c>
      <c r="E3000" t="s">
        <v>37</v>
      </c>
      <c r="F3000" t="s">
        <v>36</v>
      </c>
      <c r="G3000" t="s">
        <v>11</v>
      </c>
      <c r="H3000" t="s">
        <v>12</v>
      </c>
      <c r="I3000" t="str">
        <f t="shared" si="139"/>
        <v>Jihočeský</v>
      </c>
      <c r="J3000" t="str">
        <f t="shared" si="140"/>
        <v>Jihočeský</v>
      </c>
      <c r="K3000" t="str">
        <f t="shared" si="141"/>
        <v>Jihozápad</v>
      </c>
    </row>
    <row r="3001" spans="1:11" x14ac:dyDescent="0.25">
      <c r="A3001">
        <v>562220</v>
      </c>
      <c r="B3001" t="s">
        <v>1873</v>
      </c>
      <c r="C3001">
        <v>5101</v>
      </c>
      <c r="D3001" t="s">
        <v>1792</v>
      </c>
      <c r="E3001" t="s">
        <v>1793</v>
      </c>
      <c r="F3001" t="s">
        <v>1792</v>
      </c>
      <c r="G3001" t="s">
        <v>1794</v>
      </c>
      <c r="H3001" t="s">
        <v>1795</v>
      </c>
      <c r="I3001" t="str">
        <f t="shared" si="139"/>
        <v>Liberecký</v>
      </c>
      <c r="J3001" t="str">
        <f t="shared" si="140"/>
        <v>Liberecký</v>
      </c>
      <c r="K3001" t="str">
        <f t="shared" si="141"/>
        <v>Severovýchod</v>
      </c>
    </row>
    <row r="3002" spans="1:11" x14ac:dyDescent="0.25">
      <c r="A3002">
        <v>562238</v>
      </c>
      <c r="B3002" t="s">
        <v>1874</v>
      </c>
      <c r="C3002">
        <v>5101</v>
      </c>
      <c r="D3002" t="s">
        <v>1792</v>
      </c>
      <c r="E3002" t="s">
        <v>1793</v>
      </c>
      <c r="F3002" t="s">
        <v>1792</v>
      </c>
      <c r="G3002" t="s">
        <v>1794</v>
      </c>
      <c r="H3002" t="s">
        <v>1795</v>
      </c>
      <c r="I3002" t="str">
        <f t="shared" si="139"/>
        <v>Liberecký</v>
      </c>
      <c r="J3002" t="str">
        <f t="shared" si="140"/>
        <v>Liberecký</v>
      </c>
      <c r="K3002" t="str">
        <f t="shared" si="141"/>
        <v>Severovýchod</v>
      </c>
    </row>
    <row r="3003" spans="1:11" x14ac:dyDescent="0.25">
      <c r="A3003">
        <v>562246</v>
      </c>
      <c r="B3003" t="s">
        <v>300</v>
      </c>
      <c r="C3003">
        <v>5101</v>
      </c>
      <c r="D3003" t="s">
        <v>1792</v>
      </c>
      <c r="E3003" t="s">
        <v>1793</v>
      </c>
      <c r="F3003" t="s">
        <v>1792</v>
      </c>
      <c r="G3003" t="s">
        <v>1794</v>
      </c>
      <c r="H3003" t="s">
        <v>1795</v>
      </c>
      <c r="I3003" t="str">
        <f t="shared" si="139"/>
        <v>Liberecký</v>
      </c>
      <c r="J3003" t="str">
        <f t="shared" si="140"/>
        <v>Liberecký</v>
      </c>
      <c r="K3003" t="str">
        <f t="shared" si="141"/>
        <v>Severovýchod</v>
      </c>
    </row>
    <row r="3004" spans="1:11" x14ac:dyDescent="0.25">
      <c r="A3004">
        <v>562254</v>
      </c>
      <c r="B3004" t="s">
        <v>539</v>
      </c>
      <c r="C3004">
        <v>3108</v>
      </c>
      <c r="D3004" t="s">
        <v>36</v>
      </c>
      <c r="E3004" t="s">
        <v>37</v>
      </c>
      <c r="F3004" t="s">
        <v>36</v>
      </c>
      <c r="G3004" t="s">
        <v>11</v>
      </c>
      <c r="H3004" t="s">
        <v>12</v>
      </c>
      <c r="I3004" t="str">
        <f t="shared" si="139"/>
        <v>Jihočeský</v>
      </c>
      <c r="J3004" t="str">
        <f t="shared" si="140"/>
        <v>Jihočeský</v>
      </c>
      <c r="K3004" t="str">
        <f t="shared" si="141"/>
        <v>Jihozápad</v>
      </c>
    </row>
    <row r="3005" spans="1:11" x14ac:dyDescent="0.25">
      <c r="A3005">
        <v>562262</v>
      </c>
      <c r="B3005" t="s">
        <v>1875</v>
      </c>
      <c r="C3005">
        <v>5101</v>
      </c>
      <c r="D3005" t="s">
        <v>1792</v>
      </c>
      <c r="E3005" t="s">
        <v>1793</v>
      </c>
      <c r="F3005" t="s">
        <v>1792</v>
      </c>
      <c r="G3005" t="s">
        <v>1794</v>
      </c>
      <c r="H3005" t="s">
        <v>1795</v>
      </c>
      <c r="I3005" t="str">
        <f t="shared" si="139"/>
        <v>Liberecký</v>
      </c>
      <c r="J3005" t="str">
        <f t="shared" si="140"/>
        <v>Liberecký</v>
      </c>
      <c r="K3005" t="str">
        <f t="shared" si="141"/>
        <v>Severovýchod</v>
      </c>
    </row>
    <row r="3006" spans="1:11" x14ac:dyDescent="0.25">
      <c r="A3006">
        <v>562271</v>
      </c>
      <c r="B3006" t="s">
        <v>540</v>
      </c>
      <c r="C3006">
        <v>3108</v>
      </c>
      <c r="D3006" t="s">
        <v>36</v>
      </c>
      <c r="E3006" t="s">
        <v>37</v>
      </c>
      <c r="F3006" t="s">
        <v>36</v>
      </c>
      <c r="G3006" t="s">
        <v>11</v>
      </c>
      <c r="H3006" t="s">
        <v>12</v>
      </c>
      <c r="I3006" t="str">
        <f t="shared" si="139"/>
        <v>Jihočeský</v>
      </c>
      <c r="J3006" t="str">
        <f t="shared" si="140"/>
        <v>Jihočeský</v>
      </c>
      <c r="K3006" t="str">
        <f t="shared" si="141"/>
        <v>Jihozápad</v>
      </c>
    </row>
    <row r="3007" spans="1:11" x14ac:dyDescent="0.25">
      <c r="A3007">
        <v>562289</v>
      </c>
      <c r="B3007" t="s">
        <v>541</v>
      </c>
      <c r="C3007">
        <v>3108</v>
      </c>
      <c r="D3007" t="s">
        <v>36</v>
      </c>
      <c r="E3007" t="s">
        <v>37</v>
      </c>
      <c r="F3007" t="s">
        <v>36</v>
      </c>
      <c r="G3007" t="s">
        <v>11</v>
      </c>
      <c r="H3007" t="s">
        <v>12</v>
      </c>
      <c r="I3007" t="str">
        <f t="shared" si="139"/>
        <v>Jihočeský</v>
      </c>
      <c r="J3007" t="str">
        <f t="shared" si="140"/>
        <v>Jihočeský</v>
      </c>
      <c r="K3007" t="str">
        <f t="shared" si="141"/>
        <v>Jihozápad</v>
      </c>
    </row>
    <row r="3008" spans="1:11" x14ac:dyDescent="0.25">
      <c r="A3008">
        <v>562297</v>
      </c>
      <c r="B3008" t="s">
        <v>1876</v>
      </c>
      <c r="C3008">
        <v>5101</v>
      </c>
      <c r="D3008" t="s">
        <v>1792</v>
      </c>
      <c r="E3008" t="s">
        <v>1793</v>
      </c>
      <c r="F3008" t="s">
        <v>1792</v>
      </c>
      <c r="G3008" t="s">
        <v>1794</v>
      </c>
      <c r="H3008" t="s">
        <v>1795</v>
      </c>
      <c r="I3008" t="str">
        <f t="shared" si="139"/>
        <v>Liberecký</v>
      </c>
      <c r="J3008" t="str">
        <f t="shared" si="140"/>
        <v>Liberecký</v>
      </c>
      <c r="K3008" t="str">
        <f t="shared" si="141"/>
        <v>Severovýchod</v>
      </c>
    </row>
    <row r="3009" spans="1:11" x14ac:dyDescent="0.25">
      <c r="A3009">
        <v>562301</v>
      </c>
      <c r="B3009" t="s">
        <v>542</v>
      </c>
      <c r="C3009">
        <v>3108</v>
      </c>
      <c r="D3009" t="s">
        <v>36</v>
      </c>
      <c r="E3009" t="s">
        <v>37</v>
      </c>
      <c r="F3009" t="s">
        <v>36</v>
      </c>
      <c r="G3009" t="s">
        <v>11</v>
      </c>
      <c r="H3009" t="s">
        <v>12</v>
      </c>
      <c r="I3009" t="str">
        <f t="shared" si="139"/>
        <v>Jihočeský</v>
      </c>
      <c r="J3009" t="str">
        <f t="shared" si="140"/>
        <v>Jihočeský</v>
      </c>
      <c r="K3009" t="str">
        <f t="shared" si="141"/>
        <v>Jihozápad</v>
      </c>
    </row>
    <row r="3010" spans="1:11" x14ac:dyDescent="0.25">
      <c r="A3010">
        <v>562319</v>
      </c>
      <c r="B3010" t="s">
        <v>543</v>
      </c>
      <c r="C3010">
        <v>3104</v>
      </c>
      <c r="D3010" t="s">
        <v>21</v>
      </c>
      <c r="E3010" t="s">
        <v>15</v>
      </c>
      <c r="F3010" t="s">
        <v>14</v>
      </c>
      <c r="G3010" t="s">
        <v>11</v>
      </c>
      <c r="H3010" t="s">
        <v>12</v>
      </c>
      <c r="I3010" t="str">
        <f t="shared" si="139"/>
        <v>Jihočeský</v>
      </c>
      <c r="J3010" t="str">
        <f t="shared" si="140"/>
        <v>Jihočeský</v>
      </c>
      <c r="K3010" t="str">
        <f t="shared" si="141"/>
        <v>Jihozápad</v>
      </c>
    </row>
    <row r="3011" spans="1:11" x14ac:dyDescent="0.25">
      <c r="A3011">
        <v>562327</v>
      </c>
      <c r="B3011" t="s">
        <v>544</v>
      </c>
      <c r="C3011">
        <v>3104</v>
      </c>
      <c r="D3011" t="s">
        <v>21</v>
      </c>
      <c r="E3011" t="s">
        <v>15</v>
      </c>
      <c r="F3011" t="s">
        <v>14</v>
      </c>
      <c r="G3011" t="s">
        <v>11</v>
      </c>
      <c r="H3011" t="s">
        <v>12</v>
      </c>
      <c r="I3011" t="str">
        <f t="shared" si="139"/>
        <v>Jihočeský</v>
      </c>
      <c r="J3011" t="str">
        <f t="shared" si="140"/>
        <v>Jihočeský</v>
      </c>
      <c r="K3011" t="str">
        <f t="shared" si="141"/>
        <v>Jihozápad</v>
      </c>
    </row>
    <row r="3012" spans="1:11" x14ac:dyDescent="0.25">
      <c r="A3012">
        <v>562335</v>
      </c>
      <c r="B3012" t="s">
        <v>4396</v>
      </c>
      <c r="C3012">
        <v>4202</v>
      </c>
      <c r="D3012" t="s">
        <v>4396</v>
      </c>
      <c r="E3012" t="s">
        <v>4397</v>
      </c>
      <c r="F3012" t="s">
        <v>4396</v>
      </c>
      <c r="G3012" t="s">
        <v>4393</v>
      </c>
      <c r="H3012" t="s">
        <v>4394</v>
      </c>
      <c r="I3012" t="str">
        <f t="shared" ref="I3012:I3075" si="142">LEFT(H3012, FIND(" ", H3012 &amp; " ") - 1)</f>
        <v>Ústecký</v>
      </c>
      <c r="J3012" t="str">
        <f t="shared" ref="J3012:J3075" si="143">IF(LEFT(H3012,4)="Kraj", MID(H3012, FIND(" ", H3012)+1, LEN(H3012) - FIND(" ", H3012)), LEFT(H3012, FIND(" ", H3012 &amp; " ") - 1))</f>
        <v>Ústecký</v>
      </c>
      <c r="K3012" t="str">
        <f t="shared" ref="K3012:K3075" si="144">_xlfn.XLOOKUP(H3012,$N$33:$N$46,$M$33:$M$46)</f>
        <v>Severozápad</v>
      </c>
    </row>
    <row r="3013" spans="1:11" x14ac:dyDescent="0.25">
      <c r="A3013">
        <v>562343</v>
      </c>
      <c r="B3013" t="s">
        <v>4461</v>
      </c>
      <c r="C3013">
        <v>4202</v>
      </c>
      <c r="D3013" t="s">
        <v>4396</v>
      </c>
      <c r="E3013" t="s">
        <v>4397</v>
      </c>
      <c r="F3013" t="s">
        <v>4396</v>
      </c>
      <c r="G3013" t="s">
        <v>4393</v>
      </c>
      <c r="H3013" t="s">
        <v>4394</v>
      </c>
      <c r="I3013" t="str">
        <f t="shared" si="142"/>
        <v>Ústecký</v>
      </c>
      <c r="J3013" t="str">
        <f t="shared" si="143"/>
        <v>Ústecký</v>
      </c>
      <c r="K3013" t="str">
        <f t="shared" si="144"/>
        <v>Severozápad</v>
      </c>
    </row>
    <row r="3014" spans="1:11" x14ac:dyDescent="0.25">
      <c r="A3014">
        <v>562351</v>
      </c>
      <c r="B3014" t="s">
        <v>4462</v>
      </c>
      <c r="C3014">
        <v>4202</v>
      </c>
      <c r="D3014" t="s">
        <v>4396</v>
      </c>
      <c r="E3014" t="s">
        <v>4397</v>
      </c>
      <c r="F3014" t="s">
        <v>4396</v>
      </c>
      <c r="G3014" t="s">
        <v>4393</v>
      </c>
      <c r="H3014" t="s">
        <v>4394</v>
      </c>
      <c r="I3014" t="str">
        <f t="shared" si="142"/>
        <v>Ústecký</v>
      </c>
      <c r="J3014" t="str">
        <f t="shared" si="143"/>
        <v>Ústecký</v>
      </c>
      <c r="K3014" t="str">
        <f t="shared" si="144"/>
        <v>Severozápad</v>
      </c>
    </row>
    <row r="3015" spans="1:11" x14ac:dyDescent="0.25">
      <c r="A3015">
        <v>562360</v>
      </c>
      <c r="B3015" t="s">
        <v>545</v>
      </c>
      <c r="C3015">
        <v>3114</v>
      </c>
      <c r="D3015" t="s">
        <v>28</v>
      </c>
      <c r="E3015" t="s">
        <v>15</v>
      </c>
      <c r="F3015" t="s">
        <v>14</v>
      </c>
      <c r="G3015" t="s">
        <v>11</v>
      </c>
      <c r="H3015" t="s">
        <v>12</v>
      </c>
      <c r="I3015" t="str">
        <f t="shared" si="142"/>
        <v>Jihočeský</v>
      </c>
      <c r="J3015" t="str">
        <f t="shared" si="143"/>
        <v>Jihočeský</v>
      </c>
      <c r="K3015" t="str">
        <f t="shared" si="144"/>
        <v>Jihozápad</v>
      </c>
    </row>
    <row r="3016" spans="1:11" x14ac:dyDescent="0.25">
      <c r="A3016">
        <v>562378</v>
      </c>
      <c r="B3016" t="s">
        <v>546</v>
      </c>
      <c r="C3016">
        <v>3114</v>
      </c>
      <c r="D3016" t="s">
        <v>28</v>
      </c>
      <c r="E3016" t="s">
        <v>15</v>
      </c>
      <c r="F3016" t="s">
        <v>14</v>
      </c>
      <c r="G3016" t="s">
        <v>11</v>
      </c>
      <c r="H3016" t="s">
        <v>12</v>
      </c>
      <c r="I3016" t="str">
        <f t="shared" si="142"/>
        <v>Jihočeský</v>
      </c>
      <c r="J3016" t="str">
        <f t="shared" si="143"/>
        <v>Jihočeský</v>
      </c>
      <c r="K3016" t="str">
        <f t="shared" si="144"/>
        <v>Jihozápad</v>
      </c>
    </row>
    <row r="3017" spans="1:11" x14ac:dyDescent="0.25">
      <c r="A3017">
        <v>562386</v>
      </c>
      <c r="B3017" t="s">
        <v>547</v>
      </c>
      <c r="C3017">
        <v>3114</v>
      </c>
      <c r="D3017" t="s">
        <v>28</v>
      </c>
      <c r="E3017" t="s">
        <v>15</v>
      </c>
      <c r="F3017" t="s">
        <v>14</v>
      </c>
      <c r="G3017" t="s">
        <v>11</v>
      </c>
      <c r="H3017" t="s">
        <v>12</v>
      </c>
      <c r="I3017" t="str">
        <f t="shared" si="142"/>
        <v>Jihočeský</v>
      </c>
      <c r="J3017" t="str">
        <f t="shared" si="143"/>
        <v>Jihočeský</v>
      </c>
      <c r="K3017" t="str">
        <f t="shared" si="144"/>
        <v>Jihozápad</v>
      </c>
    </row>
    <row r="3018" spans="1:11" x14ac:dyDescent="0.25">
      <c r="A3018">
        <v>562394</v>
      </c>
      <c r="B3018" t="s">
        <v>4463</v>
      </c>
      <c r="C3018">
        <v>4202</v>
      </c>
      <c r="D3018" t="s">
        <v>4396</v>
      </c>
      <c r="E3018" t="s">
        <v>4397</v>
      </c>
      <c r="F3018" t="s">
        <v>4396</v>
      </c>
      <c r="G3018" t="s">
        <v>4393</v>
      </c>
      <c r="H3018" t="s">
        <v>4394</v>
      </c>
      <c r="I3018" t="str">
        <f t="shared" si="142"/>
        <v>Ústecký</v>
      </c>
      <c r="J3018" t="str">
        <f t="shared" si="143"/>
        <v>Ústecký</v>
      </c>
      <c r="K3018" t="str">
        <f t="shared" si="144"/>
        <v>Severozápad</v>
      </c>
    </row>
    <row r="3019" spans="1:11" x14ac:dyDescent="0.25">
      <c r="A3019">
        <v>562408</v>
      </c>
      <c r="B3019" t="s">
        <v>4464</v>
      </c>
      <c r="C3019">
        <v>4202</v>
      </c>
      <c r="D3019" t="s">
        <v>4396</v>
      </c>
      <c r="E3019" t="s">
        <v>4397</v>
      </c>
      <c r="F3019" t="s">
        <v>4396</v>
      </c>
      <c r="G3019" t="s">
        <v>4393</v>
      </c>
      <c r="H3019" t="s">
        <v>4394</v>
      </c>
      <c r="I3019" t="str">
        <f t="shared" si="142"/>
        <v>Ústecký</v>
      </c>
      <c r="J3019" t="str">
        <f t="shared" si="143"/>
        <v>Ústecký</v>
      </c>
      <c r="K3019" t="str">
        <f t="shared" si="144"/>
        <v>Severozápad</v>
      </c>
    </row>
    <row r="3020" spans="1:11" x14ac:dyDescent="0.25">
      <c r="A3020">
        <v>562416</v>
      </c>
      <c r="B3020" t="s">
        <v>548</v>
      </c>
      <c r="C3020">
        <v>3104</v>
      </c>
      <c r="D3020" t="s">
        <v>21</v>
      </c>
      <c r="E3020" t="s">
        <v>15</v>
      </c>
      <c r="F3020" t="s">
        <v>14</v>
      </c>
      <c r="G3020" t="s">
        <v>11</v>
      </c>
      <c r="H3020" t="s">
        <v>12</v>
      </c>
      <c r="I3020" t="str">
        <f t="shared" si="142"/>
        <v>Jihočeský</v>
      </c>
      <c r="J3020" t="str">
        <f t="shared" si="143"/>
        <v>Jihočeský</v>
      </c>
      <c r="K3020" t="str">
        <f t="shared" si="144"/>
        <v>Jihozápad</v>
      </c>
    </row>
    <row r="3021" spans="1:11" x14ac:dyDescent="0.25">
      <c r="A3021">
        <v>562424</v>
      </c>
      <c r="B3021" t="s">
        <v>549</v>
      </c>
      <c r="C3021">
        <v>3104</v>
      </c>
      <c r="D3021" t="s">
        <v>21</v>
      </c>
      <c r="E3021" t="s">
        <v>15</v>
      </c>
      <c r="F3021" t="s">
        <v>14</v>
      </c>
      <c r="G3021" t="s">
        <v>11</v>
      </c>
      <c r="H3021" t="s">
        <v>12</v>
      </c>
      <c r="I3021" t="str">
        <f t="shared" si="142"/>
        <v>Jihočeský</v>
      </c>
      <c r="J3021" t="str">
        <f t="shared" si="143"/>
        <v>Jihočeský</v>
      </c>
      <c r="K3021" t="str">
        <f t="shared" si="144"/>
        <v>Jihozápad</v>
      </c>
    </row>
    <row r="3022" spans="1:11" x14ac:dyDescent="0.25">
      <c r="A3022">
        <v>562432</v>
      </c>
      <c r="B3022" t="s">
        <v>4465</v>
      </c>
      <c r="C3022">
        <v>4215</v>
      </c>
      <c r="D3022" t="s">
        <v>4466</v>
      </c>
      <c r="E3022" t="s">
        <v>4397</v>
      </c>
      <c r="F3022" t="s">
        <v>4396</v>
      </c>
      <c r="G3022" t="s">
        <v>4393</v>
      </c>
      <c r="H3022" t="s">
        <v>4394</v>
      </c>
      <c r="I3022" t="str">
        <f t="shared" si="142"/>
        <v>Ústecký</v>
      </c>
      <c r="J3022" t="str">
        <f t="shared" si="143"/>
        <v>Ústecký</v>
      </c>
      <c r="K3022" t="str">
        <f t="shared" si="144"/>
        <v>Severozápad</v>
      </c>
    </row>
    <row r="3023" spans="1:11" x14ac:dyDescent="0.25">
      <c r="A3023">
        <v>562441</v>
      </c>
      <c r="B3023" t="s">
        <v>4467</v>
      </c>
      <c r="C3023">
        <v>4212</v>
      </c>
      <c r="D3023" t="s">
        <v>4399</v>
      </c>
      <c r="E3023" t="s">
        <v>4397</v>
      </c>
      <c r="F3023" t="s">
        <v>4396</v>
      </c>
      <c r="G3023" t="s">
        <v>4393</v>
      </c>
      <c r="H3023" t="s">
        <v>4394</v>
      </c>
      <c r="I3023" t="str">
        <f t="shared" si="142"/>
        <v>Ústecký</v>
      </c>
      <c r="J3023" t="str">
        <f t="shared" si="143"/>
        <v>Ústecký</v>
      </c>
      <c r="K3023" t="str">
        <f t="shared" si="144"/>
        <v>Severozápad</v>
      </c>
    </row>
    <row r="3024" spans="1:11" x14ac:dyDescent="0.25">
      <c r="A3024">
        <v>562459</v>
      </c>
      <c r="B3024" t="s">
        <v>550</v>
      </c>
      <c r="C3024">
        <v>3105</v>
      </c>
      <c r="D3024" t="s">
        <v>14</v>
      </c>
      <c r="E3024" t="s">
        <v>15</v>
      </c>
      <c r="F3024" t="s">
        <v>14</v>
      </c>
      <c r="G3024" t="s">
        <v>11</v>
      </c>
      <c r="H3024" t="s">
        <v>12</v>
      </c>
      <c r="I3024" t="str">
        <f t="shared" si="142"/>
        <v>Jihočeský</v>
      </c>
      <c r="J3024" t="str">
        <f t="shared" si="143"/>
        <v>Jihočeský</v>
      </c>
      <c r="K3024" t="str">
        <f t="shared" si="144"/>
        <v>Jihozápad</v>
      </c>
    </row>
    <row r="3025" spans="1:11" x14ac:dyDescent="0.25">
      <c r="A3025">
        <v>562467</v>
      </c>
      <c r="B3025" t="s">
        <v>551</v>
      </c>
      <c r="C3025">
        <v>3105</v>
      </c>
      <c r="D3025" t="s">
        <v>14</v>
      </c>
      <c r="E3025" t="s">
        <v>15</v>
      </c>
      <c r="F3025" t="s">
        <v>14</v>
      </c>
      <c r="G3025" t="s">
        <v>11</v>
      </c>
      <c r="H3025" t="s">
        <v>12</v>
      </c>
      <c r="I3025" t="str">
        <f t="shared" si="142"/>
        <v>Jihočeský</v>
      </c>
      <c r="J3025" t="str">
        <f t="shared" si="143"/>
        <v>Jihočeský</v>
      </c>
      <c r="K3025" t="str">
        <f t="shared" si="144"/>
        <v>Jihozápad</v>
      </c>
    </row>
    <row r="3026" spans="1:11" x14ac:dyDescent="0.25">
      <c r="A3026">
        <v>562475</v>
      </c>
      <c r="B3026" t="s">
        <v>552</v>
      </c>
      <c r="C3026">
        <v>3105</v>
      </c>
      <c r="D3026" t="s">
        <v>14</v>
      </c>
      <c r="E3026" t="s">
        <v>15</v>
      </c>
      <c r="F3026" t="s">
        <v>14</v>
      </c>
      <c r="G3026" t="s">
        <v>11</v>
      </c>
      <c r="H3026" t="s">
        <v>12</v>
      </c>
      <c r="I3026" t="str">
        <f t="shared" si="142"/>
        <v>Jihočeský</v>
      </c>
      <c r="J3026" t="str">
        <f t="shared" si="143"/>
        <v>Jihočeský</v>
      </c>
      <c r="K3026" t="str">
        <f t="shared" si="144"/>
        <v>Jihozápad</v>
      </c>
    </row>
    <row r="3027" spans="1:11" x14ac:dyDescent="0.25">
      <c r="A3027">
        <v>562483</v>
      </c>
      <c r="B3027" t="s">
        <v>4468</v>
      </c>
      <c r="C3027">
        <v>4202</v>
      </c>
      <c r="D3027" t="s">
        <v>4396</v>
      </c>
      <c r="E3027" t="s">
        <v>4397</v>
      </c>
      <c r="F3027" t="s">
        <v>4396</v>
      </c>
      <c r="G3027" t="s">
        <v>4393</v>
      </c>
      <c r="H3027" t="s">
        <v>4394</v>
      </c>
      <c r="I3027" t="str">
        <f t="shared" si="142"/>
        <v>Ústecký</v>
      </c>
      <c r="J3027" t="str">
        <f t="shared" si="143"/>
        <v>Ústecký</v>
      </c>
      <c r="K3027" t="str">
        <f t="shared" si="144"/>
        <v>Severozápad</v>
      </c>
    </row>
    <row r="3028" spans="1:11" x14ac:dyDescent="0.25">
      <c r="A3028">
        <v>562491</v>
      </c>
      <c r="B3028" t="s">
        <v>553</v>
      </c>
      <c r="C3028">
        <v>3105</v>
      </c>
      <c r="D3028" t="s">
        <v>14</v>
      </c>
      <c r="E3028" t="s">
        <v>15</v>
      </c>
      <c r="F3028" t="s">
        <v>14</v>
      </c>
      <c r="G3028" t="s">
        <v>11</v>
      </c>
      <c r="H3028" t="s">
        <v>12</v>
      </c>
      <c r="I3028" t="str">
        <f t="shared" si="142"/>
        <v>Jihočeský</v>
      </c>
      <c r="J3028" t="str">
        <f t="shared" si="143"/>
        <v>Jihočeský</v>
      </c>
      <c r="K3028" t="str">
        <f t="shared" si="144"/>
        <v>Jihozápad</v>
      </c>
    </row>
    <row r="3029" spans="1:11" x14ac:dyDescent="0.25">
      <c r="A3029">
        <v>562505</v>
      </c>
      <c r="B3029" t="s">
        <v>4469</v>
      </c>
      <c r="C3029">
        <v>4215</v>
      </c>
      <c r="D3029" t="s">
        <v>4466</v>
      </c>
      <c r="E3029" t="s">
        <v>4397</v>
      </c>
      <c r="F3029" t="s">
        <v>4396</v>
      </c>
      <c r="G3029" t="s">
        <v>4393</v>
      </c>
      <c r="H3029" t="s">
        <v>4394</v>
      </c>
      <c r="I3029" t="str">
        <f t="shared" si="142"/>
        <v>Ústecký</v>
      </c>
      <c r="J3029" t="str">
        <f t="shared" si="143"/>
        <v>Ústecký</v>
      </c>
      <c r="K3029" t="str">
        <f t="shared" si="144"/>
        <v>Severozápad</v>
      </c>
    </row>
    <row r="3030" spans="1:11" x14ac:dyDescent="0.25">
      <c r="A3030">
        <v>562513</v>
      </c>
      <c r="B3030" t="s">
        <v>4470</v>
      </c>
      <c r="C3030">
        <v>4202</v>
      </c>
      <c r="D3030" t="s">
        <v>4396</v>
      </c>
      <c r="E3030" t="s">
        <v>4397</v>
      </c>
      <c r="F3030" t="s">
        <v>4396</v>
      </c>
      <c r="G3030" t="s">
        <v>4393</v>
      </c>
      <c r="H3030" t="s">
        <v>4394</v>
      </c>
      <c r="I3030" t="str">
        <f t="shared" si="142"/>
        <v>Ústecký</v>
      </c>
      <c r="J3030" t="str">
        <f t="shared" si="143"/>
        <v>Ústecký</v>
      </c>
      <c r="K3030" t="str">
        <f t="shared" si="144"/>
        <v>Severozápad</v>
      </c>
    </row>
    <row r="3031" spans="1:11" x14ac:dyDescent="0.25">
      <c r="A3031">
        <v>562521</v>
      </c>
      <c r="B3031" t="s">
        <v>4471</v>
      </c>
      <c r="C3031">
        <v>4202</v>
      </c>
      <c r="D3031" t="s">
        <v>4396</v>
      </c>
      <c r="E3031" t="s">
        <v>4397</v>
      </c>
      <c r="F3031" t="s">
        <v>4396</v>
      </c>
      <c r="G3031" t="s">
        <v>4393</v>
      </c>
      <c r="H3031" t="s">
        <v>4394</v>
      </c>
      <c r="I3031" t="str">
        <f t="shared" si="142"/>
        <v>Ústecký</v>
      </c>
      <c r="J3031" t="str">
        <f t="shared" si="143"/>
        <v>Ústecký</v>
      </c>
      <c r="K3031" t="str">
        <f t="shared" si="144"/>
        <v>Severozápad</v>
      </c>
    </row>
    <row r="3032" spans="1:11" x14ac:dyDescent="0.25">
      <c r="A3032">
        <v>562530</v>
      </c>
      <c r="B3032" t="s">
        <v>4472</v>
      </c>
      <c r="C3032">
        <v>4215</v>
      </c>
      <c r="D3032" t="s">
        <v>4466</v>
      </c>
      <c r="E3032" t="s">
        <v>4397</v>
      </c>
      <c r="F3032" t="s">
        <v>4396</v>
      </c>
      <c r="G3032" t="s">
        <v>4393</v>
      </c>
      <c r="H3032" t="s">
        <v>4394</v>
      </c>
      <c r="I3032" t="str">
        <f t="shared" si="142"/>
        <v>Ústecký</v>
      </c>
      <c r="J3032" t="str">
        <f t="shared" si="143"/>
        <v>Ústecký</v>
      </c>
      <c r="K3032" t="str">
        <f t="shared" si="144"/>
        <v>Severozápad</v>
      </c>
    </row>
    <row r="3033" spans="1:11" x14ac:dyDescent="0.25">
      <c r="A3033">
        <v>562548</v>
      </c>
      <c r="B3033" t="s">
        <v>554</v>
      </c>
      <c r="C3033">
        <v>3105</v>
      </c>
      <c r="D3033" t="s">
        <v>14</v>
      </c>
      <c r="E3033" t="s">
        <v>15</v>
      </c>
      <c r="F3033" t="s">
        <v>14</v>
      </c>
      <c r="G3033" t="s">
        <v>11</v>
      </c>
      <c r="H3033" t="s">
        <v>12</v>
      </c>
      <c r="I3033" t="str">
        <f t="shared" si="142"/>
        <v>Jihočeský</v>
      </c>
      <c r="J3033" t="str">
        <f t="shared" si="143"/>
        <v>Jihočeský</v>
      </c>
      <c r="K3033" t="str">
        <f t="shared" si="144"/>
        <v>Jihozápad</v>
      </c>
    </row>
    <row r="3034" spans="1:11" x14ac:dyDescent="0.25">
      <c r="A3034">
        <v>562556</v>
      </c>
      <c r="B3034" t="s">
        <v>4473</v>
      </c>
      <c r="C3034">
        <v>4202</v>
      </c>
      <c r="D3034" t="s">
        <v>4396</v>
      </c>
      <c r="E3034" t="s">
        <v>4397</v>
      </c>
      <c r="F3034" t="s">
        <v>4396</v>
      </c>
      <c r="G3034" t="s">
        <v>4393</v>
      </c>
      <c r="H3034" t="s">
        <v>4394</v>
      </c>
      <c r="I3034" t="str">
        <f t="shared" si="142"/>
        <v>Ústecký</v>
      </c>
      <c r="J3034" t="str">
        <f t="shared" si="143"/>
        <v>Ústecký</v>
      </c>
      <c r="K3034" t="str">
        <f t="shared" si="144"/>
        <v>Severozápad</v>
      </c>
    </row>
    <row r="3035" spans="1:11" x14ac:dyDescent="0.25">
      <c r="A3035">
        <v>562564</v>
      </c>
      <c r="B3035" t="s">
        <v>4474</v>
      </c>
      <c r="C3035">
        <v>4202</v>
      </c>
      <c r="D3035" t="s">
        <v>4396</v>
      </c>
      <c r="E3035" t="s">
        <v>4397</v>
      </c>
      <c r="F3035" t="s">
        <v>4396</v>
      </c>
      <c r="G3035" t="s">
        <v>4393</v>
      </c>
      <c r="H3035" t="s">
        <v>4394</v>
      </c>
      <c r="I3035" t="str">
        <f t="shared" si="142"/>
        <v>Ústecký</v>
      </c>
      <c r="J3035" t="str">
        <f t="shared" si="143"/>
        <v>Ústecký</v>
      </c>
      <c r="K3035" t="str">
        <f t="shared" si="144"/>
        <v>Severozápad</v>
      </c>
    </row>
    <row r="3036" spans="1:11" x14ac:dyDescent="0.25">
      <c r="A3036">
        <v>562572</v>
      </c>
      <c r="B3036" t="s">
        <v>4475</v>
      </c>
      <c r="C3036">
        <v>4215</v>
      </c>
      <c r="D3036" t="s">
        <v>4466</v>
      </c>
      <c r="E3036" t="s">
        <v>4397</v>
      </c>
      <c r="F3036" t="s">
        <v>4396</v>
      </c>
      <c r="G3036" t="s">
        <v>4393</v>
      </c>
      <c r="H3036" t="s">
        <v>4394</v>
      </c>
      <c r="I3036" t="str">
        <f t="shared" si="142"/>
        <v>Ústecký</v>
      </c>
      <c r="J3036" t="str">
        <f t="shared" si="143"/>
        <v>Ústecký</v>
      </c>
      <c r="K3036" t="str">
        <f t="shared" si="144"/>
        <v>Severozápad</v>
      </c>
    </row>
    <row r="3037" spans="1:11" x14ac:dyDescent="0.25">
      <c r="A3037">
        <v>562581</v>
      </c>
      <c r="B3037" t="s">
        <v>2196</v>
      </c>
      <c r="C3037">
        <v>4212</v>
      </c>
      <c r="D3037" t="s">
        <v>4399</v>
      </c>
      <c r="E3037" t="s">
        <v>4397</v>
      </c>
      <c r="F3037" t="s">
        <v>4396</v>
      </c>
      <c r="G3037" t="s">
        <v>4393</v>
      </c>
      <c r="H3037" t="s">
        <v>4394</v>
      </c>
      <c r="I3037" t="str">
        <f t="shared" si="142"/>
        <v>Ústecký</v>
      </c>
      <c r="J3037" t="str">
        <f t="shared" si="143"/>
        <v>Ústecký</v>
      </c>
      <c r="K3037" t="str">
        <f t="shared" si="144"/>
        <v>Severozápad</v>
      </c>
    </row>
    <row r="3038" spans="1:11" x14ac:dyDescent="0.25">
      <c r="A3038">
        <v>562599</v>
      </c>
      <c r="B3038" t="s">
        <v>555</v>
      </c>
      <c r="C3038">
        <v>3105</v>
      </c>
      <c r="D3038" t="s">
        <v>14</v>
      </c>
      <c r="E3038" t="s">
        <v>15</v>
      </c>
      <c r="F3038" t="s">
        <v>14</v>
      </c>
      <c r="G3038" t="s">
        <v>11</v>
      </c>
      <c r="H3038" t="s">
        <v>12</v>
      </c>
      <c r="I3038" t="str">
        <f t="shared" si="142"/>
        <v>Jihočeský</v>
      </c>
      <c r="J3038" t="str">
        <f t="shared" si="143"/>
        <v>Jihočeský</v>
      </c>
      <c r="K3038" t="str">
        <f t="shared" si="144"/>
        <v>Jihozápad</v>
      </c>
    </row>
    <row r="3039" spans="1:11" x14ac:dyDescent="0.25">
      <c r="A3039">
        <v>562602</v>
      </c>
      <c r="B3039" t="s">
        <v>556</v>
      </c>
      <c r="C3039">
        <v>3105</v>
      </c>
      <c r="D3039" t="s">
        <v>14</v>
      </c>
      <c r="E3039" t="s">
        <v>15</v>
      </c>
      <c r="F3039" t="s">
        <v>14</v>
      </c>
      <c r="G3039" t="s">
        <v>11</v>
      </c>
      <c r="H3039" t="s">
        <v>12</v>
      </c>
      <c r="I3039" t="str">
        <f t="shared" si="142"/>
        <v>Jihočeský</v>
      </c>
      <c r="J3039" t="str">
        <f t="shared" si="143"/>
        <v>Jihočeský</v>
      </c>
      <c r="K3039" t="str">
        <f t="shared" si="144"/>
        <v>Jihozápad</v>
      </c>
    </row>
    <row r="3040" spans="1:11" x14ac:dyDescent="0.25">
      <c r="A3040">
        <v>562611</v>
      </c>
      <c r="B3040" t="s">
        <v>4476</v>
      </c>
      <c r="C3040">
        <v>4212</v>
      </c>
      <c r="D3040" t="s">
        <v>4399</v>
      </c>
      <c r="E3040" t="s">
        <v>4397</v>
      </c>
      <c r="F3040" t="s">
        <v>4396</v>
      </c>
      <c r="G3040" t="s">
        <v>4393</v>
      </c>
      <c r="H3040" t="s">
        <v>4394</v>
      </c>
      <c r="I3040" t="str">
        <f t="shared" si="142"/>
        <v>Ústecký</v>
      </c>
      <c r="J3040" t="str">
        <f t="shared" si="143"/>
        <v>Ústecký</v>
      </c>
      <c r="K3040" t="str">
        <f t="shared" si="144"/>
        <v>Severozápad</v>
      </c>
    </row>
    <row r="3041" spans="1:11" x14ac:dyDescent="0.25">
      <c r="A3041">
        <v>562629</v>
      </c>
      <c r="B3041" t="s">
        <v>557</v>
      </c>
      <c r="C3041">
        <v>3105</v>
      </c>
      <c r="D3041" t="s">
        <v>14</v>
      </c>
      <c r="E3041" t="s">
        <v>15</v>
      </c>
      <c r="F3041" t="s">
        <v>14</v>
      </c>
      <c r="G3041" t="s">
        <v>11</v>
      </c>
      <c r="H3041" t="s">
        <v>12</v>
      </c>
      <c r="I3041" t="str">
        <f t="shared" si="142"/>
        <v>Jihočeský</v>
      </c>
      <c r="J3041" t="str">
        <f t="shared" si="143"/>
        <v>Jihočeský</v>
      </c>
      <c r="K3041" t="str">
        <f t="shared" si="144"/>
        <v>Jihozápad</v>
      </c>
    </row>
    <row r="3042" spans="1:11" x14ac:dyDescent="0.25">
      <c r="A3042">
        <v>562637</v>
      </c>
      <c r="B3042" t="s">
        <v>558</v>
      </c>
      <c r="C3042">
        <v>3114</v>
      </c>
      <c r="D3042" t="s">
        <v>28</v>
      </c>
      <c r="E3042" t="s">
        <v>15</v>
      </c>
      <c r="F3042" t="s">
        <v>14</v>
      </c>
      <c r="G3042" t="s">
        <v>11</v>
      </c>
      <c r="H3042" t="s">
        <v>12</v>
      </c>
      <c r="I3042" t="str">
        <f t="shared" si="142"/>
        <v>Jihočeský</v>
      </c>
      <c r="J3042" t="str">
        <f t="shared" si="143"/>
        <v>Jihočeský</v>
      </c>
      <c r="K3042" t="str">
        <f t="shared" si="144"/>
        <v>Jihozápad</v>
      </c>
    </row>
    <row r="3043" spans="1:11" x14ac:dyDescent="0.25">
      <c r="A3043">
        <v>562645</v>
      </c>
      <c r="B3043" t="s">
        <v>4477</v>
      </c>
      <c r="C3043">
        <v>4202</v>
      </c>
      <c r="D3043" t="s">
        <v>4396</v>
      </c>
      <c r="E3043" t="s">
        <v>4397</v>
      </c>
      <c r="F3043" t="s">
        <v>4396</v>
      </c>
      <c r="G3043" t="s">
        <v>4393</v>
      </c>
      <c r="H3043" t="s">
        <v>4394</v>
      </c>
      <c r="I3043" t="str">
        <f t="shared" si="142"/>
        <v>Ústecký</v>
      </c>
      <c r="J3043" t="str">
        <f t="shared" si="143"/>
        <v>Ústecký</v>
      </c>
      <c r="K3043" t="str">
        <f t="shared" si="144"/>
        <v>Severozápad</v>
      </c>
    </row>
    <row r="3044" spans="1:11" x14ac:dyDescent="0.25">
      <c r="A3044">
        <v>562653</v>
      </c>
      <c r="B3044" t="s">
        <v>559</v>
      </c>
      <c r="C3044">
        <v>3114</v>
      </c>
      <c r="D3044" t="s">
        <v>28</v>
      </c>
      <c r="E3044" t="s">
        <v>15</v>
      </c>
      <c r="F3044" t="s">
        <v>14</v>
      </c>
      <c r="G3044" t="s">
        <v>11</v>
      </c>
      <c r="H3044" t="s">
        <v>12</v>
      </c>
      <c r="I3044" t="str">
        <f t="shared" si="142"/>
        <v>Jihočeský</v>
      </c>
      <c r="J3044" t="str">
        <f t="shared" si="143"/>
        <v>Jihočeský</v>
      </c>
      <c r="K3044" t="str">
        <f t="shared" si="144"/>
        <v>Jihozápad</v>
      </c>
    </row>
    <row r="3045" spans="1:11" x14ac:dyDescent="0.25">
      <c r="A3045">
        <v>562661</v>
      </c>
      <c r="B3045" t="s">
        <v>1301</v>
      </c>
      <c r="C3045">
        <v>4212</v>
      </c>
      <c r="D3045" t="s">
        <v>4399</v>
      </c>
      <c r="E3045" t="s">
        <v>4397</v>
      </c>
      <c r="F3045" t="s">
        <v>4396</v>
      </c>
      <c r="G3045" t="s">
        <v>4393</v>
      </c>
      <c r="H3045" t="s">
        <v>4394</v>
      </c>
      <c r="I3045" t="str">
        <f t="shared" si="142"/>
        <v>Ústecký</v>
      </c>
      <c r="J3045" t="str">
        <f t="shared" si="143"/>
        <v>Ústecký</v>
      </c>
      <c r="K3045" t="str">
        <f t="shared" si="144"/>
        <v>Severozápad</v>
      </c>
    </row>
    <row r="3046" spans="1:11" x14ac:dyDescent="0.25">
      <c r="A3046">
        <v>562670</v>
      </c>
      <c r="B3046" t="s">
        <v>560</v>
      </c>
      <c r="C3046">
        <v>3114</v>
      </c>
      <c r="D3046" t="s">
        <v>28</v>
      </c>
      <c r="E3046" t="s">
        <v>15</v>
      </c>
      <c r="F3046" t="s">
        <v>14</v>
      </c>
      <c r="G3046" t="s">
        <v>11</v>
      </c>
      <c r="H3046" t="s">
        <v>12</v>
      </c>
      <c r="I3046" t="str">
        <f t="shared" si="142"/>
        <v>Jihočeský</v>
      </c>
      <c r="J3046" t="str">
        <f t="shared" si="143"/>
        <v>Jihočeský</v>
      </c>
      <c r="K3046" t="str">
        <f t="shared" si="144"/>
        <v>Jihozápad</v>
      </c>
    </row>
    <row r="3047" spans="1:11" x14ac:dyDescent="0.25">
      <c r="A3047">
        <v>562688</v>
      </c>
      <c r="B3047" t="s">
        <v>561</v>
      </c>
      <c r="C3047">
        <v>3114</v>
      </c>
      <c r="D3047" t="s">
        <v>28</v>
      </c>
      <c r="E3047" t="s">
        <v>15</v>
      </c>
      <c r="F3047" t="s">
        <v>14</v>
      </c>
      <c r="G3047" t="s">
        <v>11</v>
      </c>
      <c r="H3047" t="s">
        <v>12</v>
      </c>
      <c r="I3047" t="str">
        <f t="shared" si="142"/>
        <v>Jihočeský</v>
      </c>
      <c r="J3047" t="str">
        <f t="shared" si="143"/>
        <v>Jihočeský</v>
      </c>
      <c r="K3047" t="str">
        <f t="shared" si="144"/>
        <v>Jihozápad</v>
      </c>
    </row>
    <row r="3048" spans="1:11" x14ac:dyDescent="0.25">
      <c r="A3048">
        <v>562696</v>
      </c>
      <c r="B3048" t="s">
        <v>562</v>
      </c>
      <c r="C3048">
        <v>3105</v>
      </c>
      <c r="D3048" t="s">
        <v>14</v>
      </c>
      <c r="E3048" t="s">
        <v>15</v>
      </c>
      <c r="F3048" t="s">
        <v>14</v>
      </c>
      <c r="G3048" t="s">
        <v>11</v>
      </c>
      <c r="H3048" t="s">
        <v>12</v>
      </c>
      <c r="I3048" t="str">
        <f t="shared" si="142"/>
        <v>Jihočeský</v>
      </c>
      <c r="J3048" t="str">
        <f t="shared" si="143"/>
        <v>Jihočeský</v>
      </c>
      <c r="K3048" t="str">
        <f t="shared" si="144"/>
        <v>Jihozápad</v>
      </c>
    </row>
    <row r="3049" spans="1:11" x14ac:dyDescent="0.25">
      <c r="A3049">
        <v>562700</v>
      </c>
      <c r="B3049" t="s">
        <v>4478</v>
      </c>
      <c r="C3049">
        <v>4202</v>
      </c>
      <c r="D3049" t="s">
        <v>4396</v>
      </c>
      <c r="E3049" t="s">
        <v>4397</v>
      </c>
      <c r="F3049" t="s">
        <v>4396</v>
      </c>
      <c r="G3049" t="s">
        <v>4393</v>
      </c>
      <c r="H3049" t="s">
        <v>4394</v>
      </c>
      <c r="I3049" t="str">
        <f t="shared" si="142"/>
        <v>Ústecký</v>
      </c>
      <c r="J3049" t="str">
        <f t="shared" si="143"/>
        <v>Ústecký</v>
      </c>
      <c r="K3049" t="str">
        <f t="shared" si="144"/>
        <v>Severozápad</v>
      </c>
    </row>
    <row r="3050" spans="1:11" x14ac:dyDescent="0.25">
      <c r="A3050">
        <v>562718</v>
      </c>
      <c r="B3050" t="s">
        <v>4479</v>
      </c>
      <c r="C3050">
        <v>4202</v>
      </c>
      <c r="D3050" t="s">
        <v>4396</v>
      </c>
      <c r="E3050" t="s">
        <v>4397</v>
      </c>
      <c r="F3050" t="s">
        <v>4396</v>
      </c>
      <c r="G3050" t="s">
        <v>4393</v>
      </c>
      <c r="H3050" t="s">
        <v>4394</v>
      </c>
      <c r="I3050" t="str">
        <f t="shared" si="142"/>
        <v>Ústecký</v>
      </c>
      <c r="J3050" t="str">
        <f t="shared" si="143"/>
        <v>Ústecký</v>
      </c>
      <c r="K3050" t="str">
        <f t="shared" si="144"/>
        <v>Severozápad</v>
      </c>
    </row>
    <row r="3051" spans="1:11" x14ac:dyDescent="0.25">
      <c r="A3051">
        <v>562726</v>
      </c>
      <c r="B3051" t="s">
        <v>563</v>
      </c>
      <c r="C3051">
        <v>3104</v>
      </c>
      <c r="D3051" t="s">
        <v>21</v>
      </c>
      <c r="E3051" t="s">
        <v>15</v>
      </c>
      <c r="F3051" t="s">
        <v>14</v>
      </c>
      <c r="G3051" t="s">
        <v>11</v>
      </c>
      <c r="H3051" t="s">
        <v>12</v>
      </c>
      <c r="I3051" t="str">
        <f t="shared" si="142"/>
        <v>Jihočeský</v>
      </c>
      <c r="J3051" t="str">
        <f t="shared" si="143"/>
        <v>Jihočeský</v>
      </c>
      <c r="K3051" t="str">
        <f t="shared" si="144"/>
        <v>Jihozápad</v>
      </c>
    </row>
    <row r="3052" spans="1:11" x14ac:dyDescent="0.25">
      <c r="A3052">
        <v>562734</v>
      </c>
      <c r="B3052" t="s">
        <v>564</v>
      </c>
      <c r="C3052">
        <v>3105</v>
      </c>
      <c r="D3052" t="s">
        <v>14</v>
      </c>
      <c r="E3052" t="s">
        <v>15</v>
      </c>
      <c r="F3052" t="s">
        <v>14</v>
      </c>
      <c r="G3052" t="s">
        <v>11</v>
      </c>
      <c r="H3052" t="s">
        <v>12</v>
      </c>
      <c r="I3052" t="str">
        <f t="shared" si="142"/>
        <v>Jihočeský</v>
      </c>
      <c r="J3052" t="str">
        <f t="shared" si="143"/>
        <v>Jihočeský</v>
      </c>
      <c r="K3052" t="str">
        <f t="shared" si="144"/>
        <v>Jihozápad</v>
      </c>
    </row>
    <row r="3053" spans="1:11" x14ac:dyDescent="0.25">
      <c r="A3053">
        <v>562742</v>
      </c>
      <c r="B3053" t="s">
        <v>565</v>
      </c>
      <c r="C3053">
        <v>3105</v>
      </c>
      <c r="D3053" t="s">
        <v>14</v>
      </c>
      <c r="E3053" t="s">
        <v>15</v>
      </c>
      <c r="F3053" t="s">
        <v>14</v>
      </c>
      <c r="G3053" t="s">
        <v>11</v>
      </c>
      <c r="H3053" t="s">
        <v>12</v>
      </c>
      <c r="I3053" t="str">
        <f t="shared" si="142"/>
        <v>Jihočeský</v>
      </c>
      <c r="J3053" t="str">
        <f t="shared" si="143"/>
        <v>Jihočeský</v>
      </c>
      <c r="K3053" t="str">
        <f t="shared" si="144"/>
        <v>Jihozápad</v>
      </c>
    </row>
    <row r="3054" spans="1:11" x14ac:dyDescent="0.25">
      <c r="A3054">
        <v>562751</v>
      </c>
      <c r="B3054" t="s">
        <v>4480</v>
      </c>
      <c r="C3054">
        <v>4212</v>
      </c>
      <c r="D3054" t="s">
        <v>4399</v>
      </c>
      <c r="E3054" t="s">
        <v>4397</v>
      </c>
      <c r="F3054" t="s">
        <v>4396</v>
      </c>
      <c r="G3054" t="s">
        <v>4393</v>
      </c>
      <c r="H3054" t="s">
        <v>4394</v>
      </c>
      <c r="I3054" t="str">
        <f t="shared" si="142"/>
        <v>Ústecký</v>
      </c>
      <c r="J3054" t="str">
        <f t="shared" si="143"/>
        <v>Ústecký</v>
      </c>
      <c r="K3054" t="str">
        <f t="shared" si="144"/>
        <v>Severozápad</v>
      </c>
    </row>
    <row r="3055" spans="1:11" x14ac:dyDescent="0.25">
      <c r="A3055">
        <v>562769</v>
      </c>
      <c r="B3055" t="s">
        <v>566</v>
      </c>
      <c r="C3055">
        <v>3105</v>
      </c>
      <c r="D3055" t="s">
        <v>14</v>
      </c>
      <c r="E3055" t="s">
        <v>15</v>
      </c>
      <c r="F3055" t="s">
        <v>14</v>
      </c>
      <c r="G3055" t="s">
        <v>11</v>
      </c>
      <c r="H3055" t="s">
        <v>12</v>
      </c>
      <c r="I3055" t="str">
        <f t="shared" si="142"/>
        <v>Jihočeský</v>
      </c>
      <c r="J3055" t="str">
        <f t="shared" si="143"/>
        <v>Jihočeský</v>
      </c>
      <c r="K3055" t="str">
        <f t="shared" si="144"/>
        <v>Jihozápad</v>
      </c>
    </row>
    <row r="3056" spans="1:11" x14ac:dyDescent="0.25">
      <c r="A3056">
        <v>562777</v>
      </c>
      <c r="B3056" t="s">
        <v>4399</v>
      </c>
      <c r="C3056">
        <v>4212</v>
      </c>
      <c r="D3056" t="s">
        <v>4399</v>
      </c>
      <c r="E3056" t="s">
        <v>4397</v>
      </c>
      <c r="F3056" t="s">
        <v>4396</v>
      </c>
      <c r="G3056" t="s">
        <v>4393</v>
      </c>
      <c r="H3056" t="s">
        <v>4394</v>
      </c>
      <c r="I3056" t="str">
        <f t="shared" si="142"/>
        <v>Ústecký</v>
      </c>
      <c r="J3056" t="str">
        <f t="shared" si="143"/>
        <v>Ústecký</v>
      </c>
      <c r="K3056" t="str">
        <f t="shared" si="144"/>
        <v>Severozápad</v>
      </c>
    </row>
    <row r="3057" spans="1:11" x14ac:dyDescent="0.25">
      <c r="A3057">
        <v>562785</v>
      </c>
      <c r="B3057" t="s">
        <v>567</v>
      </c>
      <c r="C3057">
        <v>3104</v>
      </c>
      <c r="D3057" t="s">
        <v>21</v>
      </c>
      <c r="E3057" t="s">
        <v>15</v>
      </c>
      <c r="F3057" t="s">
        <v>14</v>
      </c>
      <c r="G3057" t="s">
        <v>11</v>
      </c>
      <c r="H3057" t="s">
        <v>12</v>
      </c>
      <c r="I3057" t="str">
        <f t="shared" si="142"/>
        <v>Jihočeský</v>
      </c>
      <c r="J3057" t="str">
        <f t="shared" si="143"/>
        <v>Jihočeský</v>
      </c>
      <c r="K3057" t="str">
        <f t="shared" si="144"/>
        <v>Jihozápad</v>
      </c>
    </row>
    <row r="3058" spans="1:11" x14ac:dyDescent="0.25">
      <c r="A3058">
        <v>562793</v>
      </c>
      <c r="B3058" t="s">
        <v>4481</v>
      </c>
      <c r="C3058">
        <v>4215</v>
      </c>
      <c r="D3058" t="s">
        <v>4466</v>
      </c>
      <c r="E3058" t="s">
        <v>4397</v>
      </c>
      <c r="F3058" t="s">
        <v>4396</v>
      </c>
      <c r="G3058" t="s">
        <v>4393</v>
      </c>
      <c r="H3058" t="s">
        <v>4394</v>
      </c>
      <c r="I3058" t="str">
        <f t="shared" si="142"/>
        <v>Ústecký</v>
      </c>
      <c r="J3058" t="str">
        <f t="shared" si="143"/>
        <v>Ústecký</v>
      </c>
      <c r="K3058" t="str">
        <f t="shared" si="144"/>
        <v>Severozápad</v>
      </c>
    </row>
    <row r="3059" spans="1:11" x14ac:dyDescent="0.25">
      <c r="A3059">
        <v>562807</v>
      </c>
      <c r="B3059" t="s">
        <v>568</v>
      </c>
      <c r="C3059">
        <v>3114</v>
      </c>
      <c r="D3059" t="s">
        <v>28</v>
      </c>
      <c r="E3059" t="s">
        <v>15</v>
      </c>
      <c r="F3059" t="s">
        <v>14</v>
      </c>
      <c r="G3059" t="s">
        <v>11</v>
      </c>
      <c r="H3059" t="s">
        <v>12</v>
      </c>
      <c r="I3059" t="str">
        <f t="shared" si="142"/>
        <v>Jihočeský</v>
      </c>
      <c r="J3059" t="str">
        <f t="shared" si="143"/>
        <v>Jihočeský</v>
      </c>
      <c r="K3059" t="str">
        <f t="shared" si="144"/>
        <v>Jihozápad</v>
      </c>
    </row>
    <row r="3060" spans="1:11" x14ac:dyDescent="0.25">
      <c r="A3060">
        <v>562815</v>
      </c>
      <c r="B3060" t="s">
        <v>569</v>
      </c>
      <c r="C3060">
        <v>3114</v>
      </c>
      <c r="D3060" t="s">
        <v>28</v>
      </c>
      <c r="E3060" t="s">
        <v>15</v>
      </c>
      <c r="F3060" t="s">
        <v>14</v>
      </c>
      <c r="G3060" t="s">
        <v>11</v>
      </c>
      <c r="H3060" t="s">
        <v>12</v>
      </c>
      <c r="I3060" t="str">
        <f t="shared" si="142"/>
        <v>Jihočeský</v>
      </c>
      <c r="J3060" t="str">
        <f t="shared" si="143"/>
        <v>Jihočeský</v>
      </c>
      <c r="K3060" t="str">
        <f t="shared" si="144"/>
        <v>Jihozápad</v>
      </c>
    </row>
    <row r="3061" spans="1:11" x14ac:dyDescent="0.25">
      <c r="A3061">
        <v>562823</v>
      </c>
      <c r="B3061" t="s">
        <v>4482</v>
      </c>
      <c r="C3061">
        <v>4212</v>
      </c>
      <c r="D3061" t="s">
        <v>4399</v>
      </c>
      <c r="E3061" t="s">
        <v>4397</v>
      </c>
      <c r="F3061" t="s">
        <v>4396</v>
      </c>
      <c r="G3061" t="s">
        <v>4393</v>
      </c>
      <c r="H3061" t="s">
        <v>4394</v>
      </c>
      <c r="I3061" t="str">
        <f t="shared" si="142"/>
        <v>Ústecký</v>
      </c>
      <c r="J3061" t="str">
        <f t="shared" si="143"/>
        <v>Ústecký</v>
      </c>
      <c r="K3061" t="str">
        <f t="shared" si="144"/>
        <v>Severozápad</v>
      </c>
    </row>
    <row r="3062" spans="1:11" x14ac:dyDescent="0.25">
      <c r="A3062">
        <v>562831</v>
      </c>
      <c r="B3062" t="s">
        <v>570</v>
      </c>
      <c r="C3062">
        <v>3114</v>
      </c>
      <c r="D3062" t="s">
        <v>28</v>
      </c>
      <c r="E3062" t="s">
        <v>15</v>
      </c>
      <c r="F3062" t="s">
        <v>14</v>
      </c>
      <c r="G3062" t="s">
        <v>11</v>
      </c>
      <c r="H3062" t="s">
        <v>12</v>
      </c>
      <c r="I3062" t="str">
        <f t="shared" si="142"/>
        <v>Jihočeský</v>
      </c>
      <c r="J3062" t="str">
        <f t="shared" si="143"/>
        <v>Jihočeský</v>
      </c>
      <c r="K3062" t="str">
        <f t="shared" si="144"/>
        <v>Jihozápad</v>
      </c>
    </row>
    <row r="3063" spans="1:11" x14ac:dyDescent="0.25">
      <c r="A3063">
        <v>562840</v>
      </c>
      <c r="B3063" t="s">
        <v>571</v>
      </c>
      <c r="C3063">
        <v>3114</v>
      </c>
      <c r="D3063" t="s">
        <v>28</v>
      </c>
      <c r="E3063" t="s">
        <v>15</v>
      </c>
      <c r="F3063" t="s">
        <v>14</v>
      </c>
      <c r="G3063" t="s">
        <v>11</v>
      </c>
      <c r="H3063" t="s">
        <v>12</v>
      </c>
      <c r="I3063" t="str">
        <f t="shared" si="142"/>
        <v>Jihočeský</v>
      </c>
      <c r="J3063" t="str">
        <f t="shared" si="143"/>
        <v>Jihočeský</v>
      </c>
      <c r="K3063" t="str">
        <f t="shared" si="144"/>
        <v>Jihozápad</v>
      </c>
    </row>
    <row r="3064" spans="1:11" x14ac:dyDescent="0.25">
      <c r="A3064">
        <v>562858</v>
      </c>
      <c r="B3064" t="s">
        <v>4483</v>
      </c>
      <c r="C3064">
        <v>4212</v>
      </c>
      <c r="D3064" t="s">
        <v>4399</v>
      </c>
      <c r="E3064" t="s">
        <v>4397</v>
      </c>
      <c r="F3064" t="s">
        <v>4396</v>
      </c>
      <c r="G3064" t="s">
        <v>4393</v>
      </c>
      <c r="H3064" t="s">
        <v>4394</v>
      </c>
      <c r="I3064" t="str">
        <f t="shared" si="142"/>
        <v>Ústecký</v>
      </c>
      <c r="J3064" t="str">
        <f t="shared" si="143"/>
        <v>Ústecký</v>
      </c>
      <c r="K3064" t="str">
        <f t="shared" si="144"/>
        <v>Severozápad</v>
      </c>
    </row>
    <row r="3065" spans="1:11" x14ac:dyDescent="0.25">
      <c r="A3065">
        <v>562866</v>
      </c>
      <c r="B3065" t="s">
        <v>572</v>
      </c>
      <c r="C3065">
        <v>3110</v>
      </c>
      <c r="D3065" t="s">
        <v>64</v>
      </c>
      <c r="E3065" t="s">
        <v>65</v>
      </c>
      <c r="F3065" t="s">
        <v>66</v>
      </c>
      <c r="G3065" t="s">
        <v>11</v>
      </c>
      <c r="H3065" t="s">
        <v>12</v>
      </c>
      <c r="I3065" t="str">
        <f t="shared" si="142"/>
        <v>Jihočeský</v>
      </c>
      <c r="J3065" t="str">
        <f t="shared" si="143"/>
        <v>Jihočeský</v>
      </c>
      <c r="K3065" t="str">
        <f t="shared" si="144"/>
        <v>Jihozápad</v>
      </c>
    </row>
    <row r="3066" spans="1:11" x14ac:dyDescent="0.25">
      <c r="A3066">
        <v>562874</v>
      </c>
      <c r="B3066" t="s">
        <v>4484</v>
      </c>
      <c r="C3066">
        <v>4202</v>
      </c>
      <c r="D3066" t="s">
        <v>4396</v>
      </c>
      <c r="E3066" t="s">
        <v>4397</v>
      </c>
      <c r="F3066" t="s">
        <v>4396</v>
      </c>
      <c r="G3066" t="s">
        <v>4393</v>
      </c>
      <c r="H3066" t="s">
        <v>4394</v>
      </c>
      <c r="I3066" t="str">
        <f t="shared" si="142"/>
        <v>Ústecký</v>
      </c>
      <c r="J3066" t="str">
        <f t="shared" si="143"/>
        <v>Ústecký</v>
      </c>
      <c r="K3066" t="str">
        <f t="shared" si="144"/>
        <v>Severozápad</v>
      </c>
    </row>
    <row r="3067" spans="1:11" x14ac:dyDescent="0.25">
      <c r="A3067">
        <v>562882</v>
      </c>
      <c r="B3067" t="s">
        <v>4466</v>
      </c>
      <c r="C3067">
        <v>4215</v>
      </c>
      <c r="D3067" t="s">
        <v>4466</v>
      </c>
      <c r="E3067" t="s">
        <v>4397</v>
      </c>
      <c r="F3067" t="s">
        <v>4396</v>
      </c>
      <c r="G3067" t="s">
        <v>4393</v>
      </c>
      <c r="H3067" t="s">
        <v>4394</v>
      </c>
      <c r="I3067" t="str">
        <f t="shared" si="142"/>
        <v>Ústecký</v>
      </c>
      <c r="J3067" t="str">
        <f t="shared" si="143"/>
        <v>Ústecký</v>
      </c>
      <c r="K3067" t="str">
        <f t="shared" si="144"/>
        <v>Severozápad</v>
      </c>
    </row>
    <row r="3068" spans="1:11" x14ac:dyDescent="0.25">
      <c r="A3068">
        <v>562891</v>
      </c>
      <c r="B3068" t="s">
        <v>4485</v>
      </c>
      <c r="C3068">
        <v>4202</v>
      </c>
      <c r="D3068" t="s">
        <v>4396</v>
      </c>
      <c r="E3068" t="s">
        <v>4397</v>
      </c>
      <c r="F3068" t="s">
        <v>4396</v>
      </c>
      <c r="G3068" t="s">
        <v>4393</v>
      </c>
      <c r="H3068" t="s">
        <v>4394</v>
      </c>
      <c r="I3068" t="str">
        <f t="shared" si="142"/>
        <v>Ústecký</v>
      </c>
      <c r="J3068" t="str">
        <f t="shared" si="143"/>
        <v>Ústecký</v>
      </c>
      <c r="K3068" t="str">
        <f t="shared" si="144"/>
        <v>Severozápad</v>
      </c>
    </row>
    <row r="3069" spans="1:11" x14ac:dyDescent="0.25">
      <c r="A3069">
        <v>562904</v>
      </c>
      <c r="B3069" t="s">
        <v>573</v>
      </c>
      <c r="C3069">
        <v>3112</v>
      </c>
      <c r="D3069" t="s">
        <v>66</v>
      </c>
      <c r="E3069" t="s">
        <v>65</v>
      </c>
      <c r="F3069" t="s">
        <v>66</v>
      </c>
      <c r="G3069" t="s">
        <v>11</v>
      </c>
      <c r="H3069" t="s">
        <v>12</v>
      </c>
      <c r="I3069" t="str">
        <f t="shared" si="142"/>
        <v>Jihočeský</v>
      </c>
      <c r="J3069" t="str">
        <f t="shared" si="143"/>
        <v>Jihočeský</v>
      </c>
      <c r="K3069" t="str">
        <f t="shared" si="144"/>
        <v>Jihozápad</v>
      </c>
    </row>
    <row r="3070" spans="1:11" x14ac:dyDescent="0.25">
      <c r="A3070">
        <v>562912</v>
      </c>
      <c r="B3070" t="s">
        <v>4486</v>
      </c>
      <c r="C3070">
        <v>4212</v>
      </c>
      <c r="D3070" t="s">
        <v>4399</v>
      </c>
      <c r="E3070" t="s">
        <v>4397</v>
      </c>
      <c r="F3070" t="s">
        <v>4396</v>
      </c>
      <c r="G3070" t="s">
        <v>4393</v>
      </c>
      <c r="H3070" t="s">
        <v>4394</v>
      </c>
      <c r="I3070" t="str">
        <f t="shared" si="142"/>
        <v>Ústecký</v>
      </c>
      <c r="J3070" t="str">
        <f t="shared" si="143"/>
        <v>Ústecký</v>
      </c>
      <c r="K3070" t="str">
        <f t="shared" si="144"/>
        <v>Severozápad</v>
      </c>
    </row>
    <row r="3071" spans="1:11" x14ac:dyDescent="0.25">
      <c r="A3071">
        <v>562921</v>
      </c>
      <c r="B3071" t="s">
        <v>4487</v>
      </c>
      <c r="C3071">
        <v>4202</v>
      </c>
      <c r="D3071" t="s">
        <v>4396</v>
      </c>
      <c r="E3071" t="s">
        <v>4397</v>
      </c>
      <c r="F3071" t="s">
        <v>4396</v>
      </c>
      <c r="G3071" t="s">
        <v>4393</v>
      </c>
      <c r="H3071" t="s">
        <v>4394</v>
      </c>
      <c r="I3071" t="str">
        <f t="shared" si="142"/>
        <v>Ústecký</v>
      </c>
      <c r="J3071" t="str">
        <f t="shared" si="143"/>
        <v>Ústecký</v>
      </c>
      <c r="K3071" t="str">
        <f t="shared" si="144"/>
        <v>Severozápad</v>
      </c>
    </row>
    <row r="3072" spans="1:11" x14ac:dyDescent="0.25">
      <c r="A3072">
        <v>562939</v>
      </c>
      <c r="B3072" t="s">
        <v>4488</v>
      </c>
      <c r="C3072">
        <v>4202</v>
      </c>
      <c r="D3072" t="s">
        <v>4396</v>
      </c>
      <c r="E3072" t="s">
        <v>4397</v>
      </c>
      <c r="F3072" t="s">
        <v>4396</v>
      </c>
      <c r="G3072" t="s">
        <v>4393</v>
      </c>
      <c r="H3072" t="s">
        <v>4394</v>
      </c>
      <c r="I3072" t="str">
        <f t="shared" si="142"/>
        <v>Ústecký</v>
      </c>
      <c r="J3072" t="str">
        <f t="shared" si="143"/>
        <v>Ústecký</v>
      </c>
      <c r="K3072" t="str">
        <f t="shared" si="144"/>
        <v>Severozápad</v>
      </c>
    </row>
    <row r="3073" spans="1:11" x14ac:dyDescent="0.25">
      <c r="A3073">
        <v>562947</v>
      </c>
      <c r="B3073" t="s">
        <v>2521</v>
      </c>
      <c r="C3073">
        <v>4212</v>
      </c>
      <c r="D3073" t="s">
        <v>4399</v>
      </c>
      <c r="E3073" t="s">
        <v>4397</v>
      </c>
      <c r="F3073" t="s">
        <v>4396</v>
      </c>
      <c r="G3073" t="s">
        <v>4393</v>
      </c>
      <c r="H3073" t="s">
        <v>4394</v>
      </c>
      <c r="I3073" t="str">
        <f t="shared" si="142"/>
        <v>Ústecký</v>
      </c>
      <c r="J3073" t="str">
        <f t="shared" si="143"/>
        <v>Ústecký</v>
      </c>
      <c r="K3073" t="str">
        <f t="shared" si="144"/>
        <v>Severozápad</v>
      </c>
    </row>
    <row r="3074" spans="1:11" x14ac:dyDescent="0.25">
      <c r="A3074">
        <v>562955</v>
      </c>
      <c r="B3074" t="s">
        <v>574</v>
      </c>
      <c r="C3074">
        <v>3112</v>
      </c>
      <c r="D3074" t="s">
        <v>66</v>
      </c>
      <c r="E3074" t="s">
        <v>65</v>
      </c>
      <c r="F3074" t="s">
        <v>66</v>
      </c>
      <c r="G3074" t="s">
        <v>11</v>
      </c>
      <c r="H3074" t="s">
        <v>12</v>
      </c>
      <c r="I3074" t="str">
        <f t="shared" si="142"/>
        <v>Jihočeský</v>
      </c>
      <c r="J3074" t="str">
        <f t="shared" si="143"/>
        <v>Jihočeský</v>
      </c>
      <c r="K3074" t="str">
        <f t="shared" si="144"/>
        <v>Jihozápad</v>
      </c>
    </row>
    <row r="3075" spans="1:11" x14ac:dyDescent="0.25">
      <c r="A3075">
        <v>562963</v>
      </c>
      <c r="B3075" t="s">
        <v>575</v>
      </c>
      <c r="C3075">
        <v>3112</v>
      </c>
      <c r="D3075" t="s">
        <v>66</v>
      </c>
      <c r="E3075" t="s">
        <v>65</v>
      </c>
      <c r="F3075" t="s">
        <v>66</v>
      </c>
      <c r="G3075" t="s">
        <v>11</v>
      </c>
      <c r="H3075" t="s">
        <v>12</v>
      </c>
      <c r="I3075" t="str">
        <f t="shared" si="142"/>
        <v>Jihočeský</v>
      </c>
      <c r="J3075" t="str">
        <f t="shared" si="143"/>
        <v>Jihočeský</v>
      </c>
      <c r="K3075" t="str">
        <f t="shared" si="144"/>
        <v>Jihozápad</v>
      </c>
    </row>
    <row r="3076" spans="1:11" x14ac:dyDescent="0.25">
      <c r="A3076">
        <v>562971</v>
      </c>
      <c r="B3076" t="s">
        <v>4431</v>
      </c>
      <c r="C3076">
        <v>4203</v>
      </c>
      <c r="D3076" t="s">
        <v>4431</v>
      </c>
      <c r="E3076" t="s">
        <v>4432</v>
      </c>
      <c r="F3076" t="s">
        <v>4431</v>
      </c>
      <c r="G3076" t="s">
        <v>4393</v>
      </c>
      <c r="H3076" t="s">
        <v>4394</v>
      </c>
      <c r="I3076" t="str">
        <f t="shared" ref="I3076:I3139" si="145">LEFT(H3076, FIND(" ", H3076 &amp; " ") - 1)</f>
        <v>Ústecký</v>
      </c>
      <c r="J3076" t="str">
        <f t="shared" ref="J3076:J3139" si="146">IF(LEFT(H3076,4)="Kraj", MID(H3076, FIND(" ", H3076)+1, LEN(H3076) - FIND(" ", H3076)), LEFT(H3076, FIND(" ", H3076 &amp; " ") - 1))</f>
        <v>Ústecký</v>
      </c>
      <c r="K3076" t="str">
        <f t="shared" ref="K3076:K3139" si="147">_xlfn.XLOOKUP(H3076,$N$33:$N$46,$M$33:$M$46)</f>
        <v>Severozápad</v>
      </c>
    </row>
    <row r="3077" spans="1:11" x14ac:dyDescent="0.25">
      <c r="A3077">
        <v>562980</v>
      </c>
      <c r="B3077" t="s">
        <v>4489</v>
      </c>
      <c r="C3077">
        <v>4203</v>
      </c>
      <c r="D3077" t="s">
        <v>4431</v>
      </c>
      <c r="E3077" t="s">
        <v>4432</v>
      </c>
      <c r="F3077" t="s">
        <v>4431</v>
      </c>
      <c r="G3077" t="s">
        <v>4393</v>
      </c>
      <c r="H3077" t="s">
        <v>4394</v>
      </c>
      <c r="I3077" t="str">
        <f t="shared" si="145"/>
        <v>Ústecký</v>
      </c>
      <c r="J3077" t="str">
        <f t="shared" si="146"/>
        <v>Ústecký</v>
      </c>
      <c r="K3077" t="str">
        <f t="shared" si="147"/>
        <v>Severozápad</v>
      </c>
    </row>
    <row r="3078" spans="1:11" x14ac:dyDescent="0.25">
      <c r="A3078">
        <v>562998</v>
      </c>
      <c r="B3078" t="s">
        <v>4490</v>
      </c>
      <c r="C3078">
        <v>4203</v>
      </c>
      <c r="D3078" t="s">
        <v>4431</v>
      </c>
      <c r="E3078" t="s">
        <v>4432</v>
      </c>
      <c r="F3078" t="s">
        <v>4431</v>
      </c>
      <c r="G3078" t="s">
        <v>4393</v>
      </c>
      <c r="H3078" t="s">
        <v>4394</v>
      </c>
      <c r="I3078" t="str">
        <f t="shared" si="145"/>
        <v>Ústecký</v>
      </c>
      <c r="J3078" t="str">
        <f t="shared" si="146"/>
        <v>Ústecký</v>
      </c>
      <c r="K3078" t="str">
        <f t="shared" si="147"/>
        <v>Severozápad</v>
      </c>
    </row>
    <row r="3079" spans="1:11" x14ac:dyDescent="0.25">
      <c r="A3079">
        <v>563005</v>
      </c>
      <c r="B3079" t="s">
        <v>4491</v>
      </c>
      <c r="C3079">
        <v>4203</v>
      </c>
      <c r="D3079" t="s">
        <v>4431</v>
      </c>
      <c r="E3079" t="s">
        <v>4432</v>
      </c>
      <c r="F3079" t="s">
        <v>4431</v>
      </c>
      <c r="G3079" t="s">
        <v>4393</v>
      </c>
      <c r="H3079" t="s">
        <v>4394</v>
      </c>
      <c r="I3079" t="str">
        <f t="shared" si="145"/>
        <v>Ústecký</v>
      </c>
      <c r="J3079" t="str">
        <f t="shared" si="146"/>
        <v>Ústecký</v>
      </c>
      <c r="K3079" t="str">
        <f t="shared" si="147"/>
        <v>Severozápad</v>
      </c>
    </row>
    <row r="3080" spans="1:11" x14ac:dyDescent="0.25">
      <c r="A3080">
        <v>563013</v>
      </c>
      <c r="B3080" t="s">
        <v>3932</v>
      </c>
      <c r="C3080">
        <v>4203</v>
      </c>
      <c r="D3080" t="s">
        <v>4431</v>
      </c>
      <c r="E3080" t="s">
        <v>4432</v>
      </c>
      <c r="F3080" t="s">
        <v>4431</v>
      </c>
      <c r="G3080" t="s">
        <v>4393</v>
      </c>
      <c r="H3080" t="s">
        <v>4394</v>
      </c>
      <c r="I3080" t="str">
        <f t="shared" si="145"/>
        <v>Ústecký</v>
      </c>
      <c r="J3080" t="str">
        <f t="shared" si="146"/>
        <v>Ústecký</v>
      </c>
      <c r="K3080" t="str">
        <f t="shared" si="147"/>
        <v>Severozápad</v>
      </c>
    </row>
    <row r="3081" spans="1:11" x14ac:dyDescent="0.25">
      <c r="A3081">
        <v>563021</v>
      </c>
      <c r="B3081" t="s">
        <v>691</v>
      </c>
      <c r="C3081">
        <v>4203</v>
      </c>
      <c r="D3081" t="s">
        <v>4431</v>
      </c>
      <c r="E3081" t="s">
        <v>4432</v>
      </c>
      <c r="F3081" t="s">
        <v>4431</v>
      </c>
      <c r="G3081" t="s">
        <v>4393</v>
      </c>
      <c r="H3081" t="s">
        <v>4394</v>
      </c>
      <c r="I3081" t="str">
        <f t="shared" si="145"/>
        <v>Ústecký</v>
      </c>
      <c r="J3081" t="str">
        <f t="shared" si="146"/>
        <v>Ústecký</v>
      </c>
      <c r="K3081" t="str">
        <f t="shared" si="147"/>
        <v>Severozápad</v>
      </c>
    </row>
    <row r="3082" spans="1:11" x14ac:dyDescent="0.25">
      <c r="A3082">
        <v>563030</v>
      </c>
      <c r="B3082" t="s">
        <v>576</v>
      </c>
      <c r="C3082">
        <v>3112</v>
      </c>
      <c r="D3082" t="s">
        <v>66</v>
      </c>
      <c r="E3082" t="s">
        <v>65</v>
      </c>
      <c r="F3082" t="s">
        <v>66</v>
      </c>
      <c r="G3082" t="s">
        <v>11</v>
      </c>
      <c r="H3082" t="s">
        <v>12</v>
      </c>
      <c r="I3082" t="str">
        <f t="shared" si="145"/>
        <v>Jihočeský</v>
      </c>
      <c r="J3082" t="str">
        <f t="shared" si="146"/>
        <v>Jihočeský</v>
      </c>
      <c r="K3082" t="str">
        <f t="shared" si="147"/>
        <v>Jihozápad</v>
      </c>
    </row>
    <row r="3083" spans="1:11" x14ac:dyDescent="0.25">
      <c r="A3083">
        <v>563048</v>
      </c>
      <c r="B3083" t="s">
        <v>4492</v>
      </c>
      <c r="C3083">
        <v>4204</v>
      </c>
      <c r="D3083" t="s">
        <v>4434</v>
      </c>
      <c r="E3083" t="s">
        <v>4432</v>
      </c>
      <c r="F3083" t="s">
        <v>4431</v>
      </c>
      <c r="G3083" t="s">
        <v>4393</v>
      </c>
      <c r="H3083" t="s">
        <v>4394</v>
      </c>
      <c r="I3083" t="str">
        <f t="shared" si="145"/>
        <v>Ústecký</v>
      </c>
      <c r="J3083" t="str">
        <f t="shared" si="146"/>
        <v>Ústecký</v>
      </c>
      <c r="K3083" t="str">
        <f t="shared" si="147"/>
        <v>Severozápad</v>
      </c>
    </row>
    <row r="3084" spans="1:11" x14ac:dyDescent="0.25">
      <c r="A3084">
        <v>563056</v>
      </c>
      <c r="B3084" t="s">
        <v>4493</v>
      </c>
      <c r="C3084">
        <v>4203</v>
      </c>
      <c r="D3084" t="s">
        <v>4431</v>
      </c>
      <c r="E3084" t="s">
        <v>4432</v>
      </c>
      <c r="F3084" t="s">
        <v>4431</v>
      </c>
      <c r="G3084" t="s">
        <v>4393</v>
      </c>
      <c r="H3084" t="s">
        <v>4394</v>
      </c>
      <c r="I3084" t="str">
        <f t="shared" si="145"/>
        <v>Ústecký</v>
      </c>
      <c r="J3084" t="str">
        <f t="shared" si="146"/>
        <v>Ústecký</v>
      </c>
      <c r="K3084" t="str">
        <f t="shared" si="147"/>
        <v>Severozápad</v>
      </c>
    </row>
    <row r="3085" spans="1:11" x14ac:dyDescent="0.25">
      <c r="A3085">
        <v>563064</v>
      </c>
      <c r="B3085" t="s">
        <v>4494</v>
      </c>
      <c r="C3085">
        <v>4203</v>
      </c>
      <c r="D3085" t="s">
        <v>4431</v>
      </c>
      <c r="E3085" t="s">
        <v>4432</v>
      </c>
      <c r="F3085" t="s">
        <v>4431</v>
      </c>
      <c r="G3085" t="s">
        <v>4393</v>
      </c>
      <c r="H3085" t="s">
        <v>4394</v>
      </c>
      <c r="I3085" t="str">
        <f t="shared" si="145"/>
        <v>Ústecký</v>
      </c>
      <c r="J3085" t="str">
        <f t="shared" si="146"/>
        <v>Ústecký</v>
      </c>
      <c r="K3085" t="str">
        <f t="shared" si="147"/>
        <v>Severozápad</v>
      </c>
    </row>
    <row r="3086" spans="1:11" x14ac:dyDescent="0.25">
      <c r="A3086">
        <v>563072</v>
      </c>
      <c r="B3086" t="s">
        <v>4495</v>
      </c>
      <c r="C3086">
        <v>4203</v>
      </c>
      <c r="D3086" t="s">
        <v>4431</v>
      </c>
      <c r="E3086" t="s">
        <v>4432</v>
      </c>
      <c r="F3086" t="s">
        <v>4431</v>
      </c>
      <c r="G3086" t="s">
        <v>4393</v>
      </c>
      <c r="H3086" t="s">
        <v>4394</v>
      </c>
      <c r="I3086" t="str">
        <f t="shared" si="145"/>
        <v>Ústecký</v>
      </c>
      <c r="J3086" t="str">
        <f t="shared" si="146"/>
        <v>Ústecký</v>
      </c>
      <c r="K3086" t="str">
        <f t="shared" si="147"/>
        <v>Severozápad</v>
      </c>
    </row>
    <row r="3087" spans="1:11" x14ac:dyDescent="0.25">
      <c r="A3087">
        <v>563081</v>
      </c>
      <c r="B3087" t="s">
        <v>4496</v>
      </c>
      <c r="C3087">
        <v>4204</v>
      </c>
      <c r="D3087" t="s">
        <v>4434</v>
      </c>
      <c r="E3087" t="s">
        <v>4432</v>
      </c>
      <c r="F3087" t="s">
        <v>4431</v>
      </c>
      <c r="G3087" t="s">
        <v>4393</v>
      </c>
      <c r="H3087" t="s">
        <v>4394</v>
      </c>
      <c r="I3087" t="str">
        <f t="shared" si="145"/>
        <v>Ústecký</v>
      </c>
      <c r="J3087" t="str">
        <f t="shared" si="146"/>
        <v>Ústecký</v>
      </c>
      <c r="K3087" t="str">
        <f t="shared" si="147"/>
        <v>Severozápad</v>
      </c>
    </row>
    <row r="3088" spans="1:11" x14ac:dyDescent="0.25">
      <c r="A3088">
        <v>563099</v>
      </c>
      <c r="B3088" t="s">
        <v>4497</v>
      </c>
      <c r="C3088">
        <v>4203</v>
      </c>
      <c r="D3088" t="s">
        <v>4431</v>
      </c>
      <c r="E3088" t="s">
        <v>4432</v>
      </c>
      <c r="F3088" t="s">
        <v>4431</v>
      </c>
      <c r="G3088" t="s">
        <v>4393</v>
      </c>
      <c r="H3088" t="s">
        <v>4394</v>
      </c>
      <c r="I3088" t="str">
        <f t="shared" si="145"/>
        <v>Ústecký</v>
      </c>
      <c r="J3088" t="str">
        <f t="shared" si="146"/>
        <v>Ústecký</v>
      </c>
      <c r="K3088" t="str">
        <f t="shared" si="147"/>
        <v>Severozápad</v>
      </c>
    </row>
    <row r="3089" spans="1:11" x14ac:dyDescent="0.25">
      <c r="A3089">
        <v>563102</v>
      </c>
      <c r="B3089" t="s">
        <v>4434</v>
      </c>
      <c r="C3089">
        <v>4204</v>
      </c>
      <c r="D3089" t="s">
        <v>4434</v>
      </c>
      <c r="E3089" t="s">
        <v>4432</v>
      </c>
      <c r="F3089" t="s">
        <v>4431</v>
      </c>
      <c r="G3089" t="s">
        <v>4393</v>
      </c>
      <c r="H3089" t="s">
        <v>4394</v>
      </c>
      <c r="I3089" t="str">
        <f t="shared" si="145"/>
        <v>Ústecký</v>
      </c>
      <c r="J3089" t="str">
        <f t="shared" si="146"/>
        <v>Ústecký</v>
      </c>
      <c r="K3089" t="str">
        <f t="shared" si="147"/>
        <v>Severozápad</v>
      </c>
    </row>
    <row r="3090" spans="1:11" x14ac:dyDescent="0.25">
      <c r="A3090">
        <v>563111</v>
      </c>
      <c r="B3090" t="s">
        <v>4498</v>
      </c>
      <c r="C3090">
        <v>4203</v>
      </c>
      <c r="D3090" t="s">
        <v>4431</v>
      </c>
      <c r="E3090" t="s">
        <v>4432</v>
      </c>
      <c r="F3090" t="s">
        <v>4431</v>
      </c>
      <c r="G3090" t="s">
        <v>4393</v>
      </c>
      <c r="H3090" t="s">
        <v>4394</v>
      </c>
      <c r="I3090" t="str">
        <f t="shared" si="145"/>
        <v>Ústecký</v>
      </c>
      <c r="J3090" t="str">
        <f t="shared" si="146"/>
        <v>Ústecký</v>
      </c>
      <c r="K3090" t="str">
        <f t="shared" si="147"/>
        <v>Severozápad</v>
      </c>
    </row>
    <row r="3091" spans="1:11" x14ac:dyDescent="0.25">
      <c r="A3091">
        <v>563129</v>
      </c>
      <c r="B3091" t="s">
        <v>4499</v>
      </c>
      <c r="C3091">
        <v>4204</v>
      </c>
      <c r="D3091" t="s">
        <v>4434</v>
      </c>
      <c r="E3091" t="s">
        <v>4432</v>
      </c>
      <c r="F3091" t="s">
        <v>4431</v>
      </c>
      <c r="G3091" t="s">
        <v>4393</v>
      </c>
      <c r="H3091" t="s">
        <v>4394</v>
      </c>
      <c r="I3091" t="str">
        <f t="shared" si="145"/>
        <v>Ústecký</v>
      </c>
      <c r="J3091" t="str">
        <f t="shared" si="146"/>
        <v>Ústecký</v>
      </c>
      <c r="K3091" t="str">
        <f t="shared" si="147"/>
        <v>Severozápad</v>
      </c>
    </row>
    <row r="3092" spans="1:11" x14ac:dyDescent="0.25">
      <c r="A3092">
        <v>563137</v>
      </c>
      <c r="B3092" t="s">
        <v>4500</v>
      </c>
      <c r="C3092">
        <v>4204</v>
      </c>
      <c r="D3092" t="s">
        <v>4434</v>
      </c>
      <c r="E3092" t="s">
        <v>4432</v>
      </c>
      <c r="F3092" t="s">
        <v>4431</v>
      </c>
      <c r="G3092" t="s">
        <v>4393</v>
      </c>
      <c r="H3092" t="s">
        <v>4394</v>
      </c>
      <c r="I3092" t="str">
        <f t="shared" si="145"/>
        <v>Ústecký</v>
      </c>
      <c r="J3092" t="str">
        <f t="shared" si="146"/>
        <v>Ústecký</v>
      </c>
      <c r="K3092" t="str">
        <f t="shared" si="147"/>
        <v>Severozápad</v>
      </c>
    </row>
    <row r="3093" spans="1:11" x14ac:dyDescent="0.25">
      <c r="A3093">
        <v>563145</v>
      </c>
      <c r="B3093" t="s">
        <v>577</v>
      </c>
      <c r="C3093">
        <v>3112</v>
      </c>
      <c r="D3093" t="s">
        <v>66</v>
      </c>
      <c r="E3093" t="s">
        <v>65</v>
      </c>
      <c r="F3093" t="s">
        <v>66</v>
      </c>
      <c r="G3093" t="s">
        <v>11</v>
      </c>
      <c r="H3093" t="s">
        <v>12</v>
      </c>
      <c r="I3093" t="str">
        <f t="shared" si="145"/>
        <v>Jihočeský</v>
      </c>
      <c r="J3093" t="str">
        <f t="shared" si="146"/>
        <v>Jihočeský</v>
      </c>
      <c r="K3093" t="str">
        <f t="shared" si="147"/>
        <v>Jihozápad</v>
      </c>
    </row>
    <row r="3094" spans="1:11" x14ac:dyDescent="0.25">
      <c r="A3094">
        <v>563153</v>
      </c>
      <c r="B3094" t="s">
        <v>578</v>
      </c>
      <c r="C3094">
        <v>3110</v>
      </c>
      <c r="D3094" t="s">
        <v>64</v>
      </c>
      <c r="E3094" t="s">
        <v>65</v>
      </c>
      <c r="F3094" t="s">
        <v>66</v>
      </c>
      <c r="G3094" t="s">
        <v>11</v>
      </c>
      <c r="H3094" t="s">
        <v>12</v>
      </c>
      <c r="I3094" t="str">
        <f t="shared" si="145"/>
        <v>Jihočeský</v>
      </c>
      <c r="J3094" t="str">
        <f t="shared" si="146"/>
        <v>Jihočeský</v>
      </c>
      <c r="K3094" t="str">
        <f t="shared" si="147"/>
        <v>Jihozápad</v>
      </c>
    </row>
    <row r="3095" spans="1:11" x14ac:dyDescent="0.25">
      <c r="A3095">
        <v>563161</v>
      </c>
      <c r="B3095" t="s">
        <v>4501</v>
      </c>
      <c r="C3095">
        <v>4203</v>
      </c>
      <c r="D3095" t="s">
        <v>4431</v>
      </c>
      <c r="E3095" t="s">
        <v>4432</v>
      </c>
      <c r="F3095" t="s">
        <v>4431</v>
      </c>
      <c r="G3095" t="s">
        <v>4393</v>
      </c>
      <c r="H3095" t="s">
        <v>4394</v>
      </c>
      <c r="I3095" t="str">
        <f t="shared" si="145"/>
        <v>Ústecký</v>
      </c>
      <c r="J3095" t="str">
        <f t="shared" si="146"/>
        <v>Ústecký</v>
      </c>
      <c r="K3095" t="str">
        <f t="shared" si="147"/>
        <v>Severozápad</v>
      </c>
    </row>
    <row r="3096" spans="1:11" x14ac:dyDescent="0.25">
      <c r="A3096">
        <v>563170</v>
      </c>
      <c r="B3096" t="s">
        <v>579</v>
      </c>
      <c r="C3096">
        <v>3112</v>
      </c>
      <c r="D3096" t="s">
        <v>66</v>
      </c>
      <c r="E3096" t="s">
        <v>65</v>
      </c>
      <c r="F3096" t="s">
        <v>66</v>
      </c>
      <c r="G3096" t="s">
        <v>11</v>
      </c>
      <c r="H3096" t="s">
        <v>12</v>
      </c>
      <c r="I3096" t="str">
        <f t="shared" si="145"/>
        <v>Jihočeský</v>
      </c>
      <c r="J3096" t="str">
        <f t="shared" si="146"/>
        <v>Jihočeský</v>
      </c>
      <c r="K3096" t="str">
        <f t="shared" si="147"/>
        <v>Jihozápad</v>
      </c>
    </row>
    <row r="3097" spans="1:11" x14ac:dyDescent="0.25">
      <c r="A3097">
        <v>563188</v>
      </c>
      <c r="B3097" t="s">
        <v>4502</v>
      </c>
      <c r="C3097">
        <v>4204</v>
      </c>
      <c r="D3097" t="s">
        <v>4434</v>
      </c>
      <c r="E3097" t="s">
        <v>4432</v>
      </c>
      <c r="F3097" t="s">
        <v>4431</v>
      </c>
      <c r="G3097" t="s">
        <v>4393</v>
      </c>
      <c r="H3097" t="s">
        <v>4394</v>
      </c>
      <c r="I3097" t="str">
        <f t="shared" si="145"/>
        <v>Ústecký</v>
      </c>
      <c r="J3097" t="str">
        <f t="shared" si="146"/>
        <v>Ústecký</v>
      </c>
      <c r="K3097" t="str">
        <f t="shared" si="147"/>
        <v>Severozápad</v>
      </c>
    </row>
    <row r="3098" spans="1:11" x14ac:dyDescent="0.25">
      <c r="A3098">
        <v>563196</v>
      </c>
      <c r="B3098" t="s">
        <v>580</v>
      </c>
      <c r="C3098">
        <v>3112</v>
      </c>
      <c r="D3098" t="s">
        <v>66</v>
      </c>
      <c r="E3098" t="s">
        <v>65</v>
      </c>
      <c r="F3098" t="s">
        <v>66</v>
      </c>
      <c r="G3098" t="s">
        <v>11</v>
      </c>
      <c r="H3098" t="s">
        <v>12</v>
      </c>
      <c r="I3098" t="str">
        <f t="shared" si="145"/>
        <v>Jihočeský</v>
      </c>
      <c r="J3098" t="str">
        <f t="shared" si="146"/>
        <v>Jihočeský</v>
      </c>
      <c r="K3098" t="str">
        <f t="shared" si="147"/>
        <v>Jihozápad</v>
      </c>
    </row>
    <row r="3099" spans="1:11" x14ac:dyDescent="0.25">
      <c r="A3099">
        <v>563200</v>
      </c>
      <c r="B3099" t="s">
        <v>3836</v>
      </c>
      <c r="C3099">
        <v>4203</v>
      </c>
      <c r="D3099" t="s">
        <v>4431</v>
      </c>
      <c r="E3099" t="s">
        <v>4432</v>
      </c>
      <c r="F3099" t="s">
        <v>4431</v>
      </c>
      <c r="G3099" t="s">
        <v>4393</v>
      </c>
      <c r="H3099" t="s">
        <v>4394</v>
      </c>
      <c r="I3099" t="str">
        <f t="shared" si="145"/>
        <v>Ústecký</v>
      </c>
      <c r="J3099" t="str">
        <f t="shared" si="146"/>
        <v>Ústecký</v>
      </c>
      <c r="K3099" t="str">
        <f t="shared" si="147"/>
        <v>Severozápad</v>
      </c>
    </row>
    <row r="3100" spans="1:11" x14ac:dyDescent="0.25">
      <c r="A3100">
        <v>563218</v>
      </c>
      <c r="B3100" t="s">
        <v>4503</v>
      </c>
      <c r="C3100">
        <v>4204</v>
      </c>
      <c r="D3100" t="s">
        <v>4434</v>
      </c>
      <c r="E3100" t="s">
        <v>4432</v>
      </c>
      <c r="F3100" t="s">
        <v>4431</v>
      </c>
      <c r="G3100" t="s">
        <v>4393</v>
      </c>
      <c r="H3100" t="s">
        <v>4394</v>
      </c>
      <c r="I3100" t="str">
        <f t="shared" si="145"/>
        <v>Ústecký</v>
      </c>
      <c r="J3100" t="str">
        <f t="shared" si="146"/>
        <v>Ústecký</v>
      </c>
      <c r="K3100" t="str">
        <f t="shared" si="147"/>
        <v>Severozápad</v>
      </c>
    </row>
    <row r="3101" spans="1:11" x14ac:dyDescent="0.25">
      <c r="A3101">
        <v>563226</v>
      </c>
      <c r="B3101" t="s">
        <v>4504</v>
      </c>
      <c r="C3101">
        <v>4204</v>
      </c>
      <c r="D3101" t="s">
        <v>4434</v>
      </c>
      <c r="E3101" t="s">
        <v>4432</v>
      </c>
      <c r="F3101" t="s">
        <v>4431</v>
      </c>
      <c r="G3101" t="s">
        <v>4393</v>
      </c>
      <c r="H3101" t="s">
        <v>4394</v>
      </c>
      <c r="I3101" t="str">
        <f t="shared" si="145"/>
        <v>Ústecký</v>
      </c>
      <c r="J3101" t="str">
        <f t="shared" si="146"/>
        <v>Ústecký</v>
      </c>
      <c r="K3101" t="str">
        <f t="shared" si="147"/>
        <v>Severozápad</v>
      </c>
    </row>
    <row r="3102" spans="1:11" x14ac:dyDescent="0.25">
      <c r="A3102">
        <v>563234</v>
      </c>
      <c r="B3102" t="s">
        <v>581</v>
      </c>
      <c r="C3102">
        <v>3112</v>
      </c>
      <c r="D3102" t="s">
        <v>66</v>
      </c>
      <c r="E3102" t="s">
        <v>65</v>
      </c>
      <c r="F3102" t="s">
        <v>66</v>
      </c>
      <c r="G3102" t="s">
        <v>11</v>
      </c>
      <c r="H3102" t="s">
        <v>12</v>
      </c>
      <c r="I3102" t="str">
        <f t="shared" si="145"/>
        <v>Jihočeský</v>
      </c>
      <c r="J3102" t="str">
        <f t="shared" si="146"/>
        <v>Jihočeský</v>
      </c>
      <c r="K3102" t="str">
        <f t="shared" si="147"/>
        <v>Jihozápad</v>
      </c>
    </row>
    <row r="3103" spans="1:11" x14ac:dyDescent="0.25">
      <c r="A3103">
        <v>563242</v>
      </c>
      <c r="B3103" t="s">
        <v>4505</v>
      </c>
      <c r="C3103">
        <v>4203</v>
      </c>
      <c r="D3103" t="s">
        <v>4431</v>
      </c>
      <c r="E3103" t="s">
        <v>4432</v>
      </c>
      <c r="F3103" t="s">
        <v>4431</v>
      </c>
      <c r="G3103" t="s">
        <v>4393</v>
      </c>
      <c r="H3103" t="s">
        <v>4394</v>
      </c>
      <c r="I3103" t="str">
        <f t="shared" si="145"/>
        <v>Ústecký</v>
      </c>
      <c r="J3103" t="str">
        <f t="shared" si="146"/>
        <v>Ústecký</v>
      </c>
      <c r="K3103" t="str">
        <f t="shared" si="147"/>
        <v>Severozápad</v>
      </c>
    </row>
    <row r="3104" spans="1:11" x14ac:dyDescent="0.25">
      <c r="A3104">
        <v>563251</v>
      </c>
      <c r="B3104" t="s">
        <v>582</v>
      </c>
      <c r="C3104">
        <v>3112</v>
      </c>
      <c r="D3104" t="s">
        <v>66</v>
      </c>
      <c r="E3104" t="s">
        <v>65</v>
      </c>
      <c r="F3104" t="s">
        <v>66</v>
      </c>
      <c r="G3104" t="s">
        <v>11</v>
      </c>
      <c r="H3104" t="s">
        <v>12</v>
      </c>
      <c r="I3104" t="str">
        <f t="shared" si="145"/>
        <v>Jihočeský</v>
      </c>
      <c r="J3104" t="str">
        <f t="shared" si="146"/>
        <v>Jihočeský</v>
      </c>
      <c r="K3104" t="str">
        <f t="shared" si="147"/>
        <v>Jihozápad</v>
      </c>
    </row>
    <row r="3105" spans="1:11" x14ac:dyDescent="0.25">
      <c r="A3105">
        <v>563269</v>
      </c>
      <c r="B3105" t="s">
        <v>4506</v>
      </c>
      <c r="C3105">
        <v>4204</v>
      </c>
      <c r="D3105" t="s">
        <v>4434</v>
      </c>
      <c r="E3105" t="s">
        <v>4432</v>
      </c>
      <c r="F3105" t="s">
        <v>4431</v>
      </c>
      <c r="G3105" t="s">
        <v>4393</v>
      </c>
      <c r="H3105" t="s">
        <v>4394</v>
      </c>
      <c r="I3105" t="str">
        <f t="shared" si="145"/>
        <v>Ústecký</v>
      </c>
      <c r="J3105" t="str">
        <f t="shared" si="146"/>
        <v>Ústecký</v>
      </c>
      <c r="K3105" t="str">
        <f t="shared" si="147"/>
        <v>Severozápad</v>
      </c>
    </row>
    <row r="3106" spans="1:11" x14ac:dyDescent="0.25">
      <c r="A3106">
        <v>563277</v>
      </c>
      <c r="B3106" t="s">
        <v>4507</v>
      </c>
      <c r="C3106">
        <v>4203</v>
      </c>
      <c r="D3106" t="s">
        <v>4431</v>
      </c>
      <c r="E3106" t="s">
        <v>4432</v>
      </c>
      <c r="F3106" t="s">
        <v>4431</v>
      </c>
      <c r="G3106" t="s">
        <v>4393</v>
      </c>
      <c r="H3106" t="s">
        <v>4394</v>
      </c>
      <c r="I3106" t="str">
        <f t="shared" si="145"/>
        <v>Ústecký</v>
      </c>
      <c r="J3106" t="str">
        <f t="shared" si="146"/>
        <v>Ústecký</v>
      </c>
      <c r="K3106" t="str">
        <f t="shared" si="147"/>
        <v>Severozápad</v>
      </c>
    </row>
    <row r="3107" spans="1:11" x14ac:dyDescent="0.25">
      <c r="A3107">
        <v>563285</v>
      </c>
      <c r="B3107" t="s">
        <v>4508</v>
      </c>
      <c r="C3107">
        <v>4204</v>
      </c>
      <c r="D3107" t="s">
        <v>4434</v>
      </c>
      <c r="E3107" t="s">
        <v>4432</v>
      </c>
      <c r="F3107" t="s">
        <v>4431</v>
      </c>
      <c r="G3107" t="s">
        <v>4393</v>
      </c>
      <c r="H3107" t="s">
        <v>4394</v>
      </c>
      <c r="I3107" t="str">
        <f t="shared" si="145"/>
        <v>Ústecký</v>
      </c>
      <c r="J3107" t="str">
        <f t="shared" si="146"/>
        <v>Ústecký</v>
      </c>
      <c r="K3107" t="str">
        <f t="shared" si="147"/>
        <v>Severozápad</v>
      </c>
    </row>
    <row r="3108" spans="1:11" x14ac:dyDescent="0.25">
      <c r="A3108">
        <v>563293</v>
      </c>
      <c r="B3108" t="s">
        <v>4509</v>
      </c>
      <c r="C3108">
        <v>4204</v>
      </c>
      <c r="D3108" t="s">
        <v>4434</v>
      </c>
      <c r="E3108" t="s">
        <v>4432</v>
      </c>
      <c r="F3108" t="s">
        <v>4431</v>
      </c>
      <c r="G3108" t="s">
        <v>4393</v>
      </c>
      <c r="H3108" t="s">
        <v>4394</v>
      </c>
      <c r="I3108" t="str">
        <f t="shared" si="145"/>
        <v>Ústecký</v>
      </c>
      <c r="J3108" t="str">
        <f t="shared" si="146"/>
        <v>Ústecký</v>
      </c>
      <c r="K3108" t="str">
        <f t="shared" si="147"/>
        <v>Severozápad</v>
      </c>
    </row>
    <row r="3109" spans="1:11" x14ac:dyDescent="0.25">
      <c r="A3109">
        <v>563307</v>
      </c>
      <c r="B3109" t="s">
        <v>583</v>
      </c>
      <c r="C3109">
        <v>3112</v>
      </c>
      <c r="D3109" t="s">
        <v>66</v>
      </c>
      <c r="E3109" t="s">
        <v>65</v>
      </c>
      <c r="F3109" t="s">
        <v>66</v>
      </c>
      <c r="G3109" t="s">
        <v>11</v>
      </c>
      <c r="H3109" t="s">
        <v>12</v>
      </c>
      <c r="I3109" t="str">
        <f t="shared" si="145"/>
        <v>Jihočeský</v>
      </c>
      <c r="J3109" t="str">
        <f t="shared" si="146"/>
        <v>Jihočeský</v>
      </c>
      <c r="K3109" t="str">
        <f t="shared" si="147"/>
        <v>Jihozápad</v>
      </c>
    </row>
    <row r="3110" spans="1:11" x14ac:dyDescent="0.25">
      <c r="A3110">
        <v>563315</v>
      </c>
      <c r="B3110" t="s">
        <v>4510</v>
      </c>
      <c r="C3110">
        <v>4204</v>
      </c>
      <c r="D3110" t="s">
        <v>4434</v>
      </c>
      <c r="E3110" t="s">
        <v>4432</v>
      </c>
      <c r="F3110" t="s">
        <v>4431</v>
      </c>
      <c r="G3110" t="s">
        <v>4393</v>
      </c>
      <c r="H3110" t="s">
        <v>4394</v>
      </c>
      <c r="I3110" t="str">
        <f t="shared" si="145"/>
        <v>Ústecký</v>
      </c>
      <c r="J3110" t="str">
        <f t="shared" si="146"/>
        <v>Ústecký</v>
      </c>
      <c r="K3110" t="str">
        <f t="shared" si="147"/>
        <v>Severozápad</v>
      </c>
    </row>
    <row r="3111" spans="1:11" x14ac:dyDescent="0.25">
      <c r="A3111">
        <v>563323</v>
      </c>
      <c r="B3111" t="s">
        <v>4070</v>
      </c>
      <c r="C3111">
        <v>4204</v>
      </c>
      <c r="D3111" t="s">
        <v>4434</v>
      </c>
      <c r="E3111" t="s">
        <v>4432</v>
      </c>
      <c r="F3111" t="s">
        <v>4431</v>
      </c>
      <c r="G3111" t="s">
        <v>4393</v>
      </c>
      <c r="H3111" t="s">
        <v>4394</v>
      </c>
      <c r="I3111" t="str">
        <f t="shared" si="145"/>
        <v>Ústecký</v>
      </c>
      <c r="J3111" t="str">
        <f t="shared" si="146"/>
        <v>Ústecký</v>
      </c>
      <c r="K3111" t="str">
        <f t="shared" si="147"/>
        <v>Severozápad</v>
      </c>
    </row>
    <row r="3112" spans="1:11" x14ac:dyDescent="0.25">
      <c r="A3112">
        <v>563331</v>
      </c>
      <c r="B3112" t="s">
        <v>4511</v>
      </c>
      <c r="C3112">
        <v>4204</v>
      </c>
      <c r="D3112" t="s">
        <v>4434</v>
      </c>
      <c r="E3112" t="s">
        <v>4432</v>
      </c>
      <c r="F3112" t="s">
        <v>4431</v>
      </c>
      <c r="G3112" t="s">
        <v>4393</v>
      </c>
      <c r="H3112" t="s">
        <v>4394</v>
      </c>
      <c r="I3112" t="str">
        <f t="shared" si="145"/>
        <v>Ústecký</v>
      </c>
      <c r="J3112" t="str">
        <f t="shared" si="146"/>
        <v>Ústecký</v>
      </c>
      <c r="K3112" t="str">
        <f t="shared" si="147"/>
        <v>Severozápad</v>
      </c>
    </row>
    <row r="3113" spans="1:11" x14ac:dyDescent="0.25">
      <c r="A3113">
        <v>563340</v>
      </c>
      <c r="B3113" t="s">
        <v>4512</v>
      </c>
      <c r="C3113">
        <v>4203</v>
      </c>
      <c r="D3113" t="s">
        <v>4431</v>
      </c>
      <c r="E3113" t="s">
        <v>4432</v>
      </c>
      <c r="F3113" t="s">
        <v>4431</v>
      </c>
      <c r="G3113" t="s">
        <v>4393</v>
      </c>
      <c r="H3113" t="s">
        <v>4394</v>
      </c>
      <c r="I3113" t="str">
        <f t="shared" si="145"/>
        <v>Ústecký</v>
      </c>
      <c r="J3113" t="str">
        <f t="shared" si="146"/>
        <v>Ústecký</v>
      </c>
      <c r="K3113" t="str">
        <f t="shared" si="147"/>
        <v>Severozápad</v>
      </c>
    </row>
    <row r="3114" spans="1:11" x14ac:dyDescent="0.25">
      <c r="A3114">
        <v>563358</v>
      </c>
      <c r="B3114" t="s">
        <v>4513</v>
      </c>
      <c r="C3114">
        <v>4203</v>
      </c>
      <c r="D3114" t="s">
        <v>4431</v>
      </c>
      <c r="E3114" t="s">
        <v>4432</v>
      </c>
      <c r="F3114" t="s">
        <v>4431</v>
      </c>
      <c r="G3114" t="s">
        <v>4393</v>
      </c>
      <c r="H3114" t="s">
        <v>4394</v>
      </c>
      <c r="I3114" t="str">
        <f t="shared" si="145"/>
        <v>Ústecký</v>
      </c>
      <c r="J3114" t="str">
        <f t="shared" si="146"/>
        <v>Ústecký</v>
      </c>
      <c r="K3114" t="str">
        <f t="shared" si="147"/>
        <v>Severozápad</v>
      </c>
    </row>
    <row r="3115" spans="1:11" x14ac:dyDescent="0.25">
      <c r="A3115">
        <v>563366</v>
      </c>
      <c r="B3115" t="s">
        <v>110</v>
      </c>
      <c r="C3115">
        <v>3112</v>
      </c>
      <c r="D3115" t="s">
        <v>66</v>
      </c>
      <c r="E3115" t="s">
        <v>65</v>
      </c>
      <c r="F3115" t="s">
        <v>66</v>
      </c>
      <c r="G3115" t="s">
        <v>11</v>
      </c>
      <c r="H3115" t="s">
        <v>12</v>
      </c>
      <c r="I3115" t="str">
        <f t="shared" si="145"/>
        <v>Jihočeský</v>
      </c>
      <c r="J3115" t="str">
        <f t="shared" si="146"/>
        <v>Jihočeský</v>
      </c>
      <c r="K3115" t="str">
        <f t="shared" si="147"/>
        <v>Jihozápad</v>
      </c>
    </row>
    <row r="3116" spans="1:11" x14ac:dyDescent="0.25">
      <c r="A3116">
        <v>563374</v>
      </c>
      <c r="B3116" t="s">
        <v>584</v>
      </c>
      <c r="C3116">
        <v>3112</v>
      </c>
      <c r="D3116" t="s">
        <v>66</v>
      </c>
      <c r="E3116" t="s">
        <v>65</v>
      </c>
      <c r="F3116" t="s">
        <v>66</v>
      </c>
      <c r="G3116" t="s">
        <v>11</v>
      </c>
      <c r="H3116" t="s">
        <v>12</v>
      </c>
      <c r="I3116" t="str">
        <f t="shared" si="145"/>
        <v>Jihočeský</v>
      </c>
      <c r="J3116" t="str">
        <f t="shared" si="146"/>
        <v>Jihočeský</v>
      </c>
      <c r="K3116" t="str">
        <f t="shared" si="147"/>
        <v>Jihozápad</v>
      </c>
    </row>
    <row r="3117" spans="1:11" x14ac:dyDescent="0.25">
      <c r="A3117">
        <v>563382</v>
      </c>
      <c r="B3117" t="s">
        <v>4514</v>
      </c>
      <c r="C3117">
        <v>4203</v>
      </c>
      <c r="D3117" t="s">
        <v>4431</v>
      </c>
      <c r="E3117" t="s">
        <v>4432</v>
      </c>
      <c r="F3117" t="s">
        <v>4431</v>
      </c>
      <c r="G3117" t="s">
        <v>4393</v>
      </c>
      <c r="H3117" t="s">
        <v>4394</v>
      </c>
      <c r="I3117" t="str">
        <f t="shared" si="145"/>
        <v>Ústecký</v>
      </c>
      <c r="J3117" t="str">
        <f t="shared" si="146"/>
        <v>Ústecký</v>
      </c>
      <c r="K3117" t="str">
        <f t="shared" si="147"/>
        <v>Severozápad</v>
      </c>
    </row>
    <row r="3118" spans="1:11" x14ac:dyDescent="0.25">
      <c r="A3118">
        <v>563404</v>
      </c>
      <c r="B3118" t="s">
        <v>4515</v>
      </c>
      <c r="C3118">
        <v>4204</v>
      </c>
      <c r="D3118" t="s">
        <v>4434</v>
      </c>
      <c r="E3118" t="s">
        <v>4432</v>
      </c>
      <c r="F3118" t="s">
        <v>4431</v>
      </c>
      <c r="G3118" t="s">
        <v>4393</v>
      </c>
      <c r="H3118" t="s">
        <v>4394</v>
      </c>
      <c r="I3118" t="str">
        <f t="shared" si="145"/>
        <v>Ústecký</v>
      </c>
      <c r="J3118" t="str">
        <f t="shared" si="146"/>
        <v>Ústecký</v>
      </c>
      <c r="K3118" t="str">
        <f t="shared" si="147"/>
        <v>Severozápad</v>
      </c>
    </row>
    <row r="3119" spans="1:11" x14ac:dyDescent="0.25">
      <c r="A3119">
        <v>563412</v>
      </c>
      <c r="B3119" t="s">
        <v>4084</v>
      </c>
      <c r="C3119">
        <v>4204</v>
      </c>
      <c r="D3119" t="s">
        <v>4434</v>
      </c>
      <c r="E3119" t="s">
        <v>4432</v>
      </c>
      <c r="F3119" t="s">
        <v>4431</v>
      </c>
      <c r="G3119" t="s">
        <v>4393</v>
      </c>
      <c r="H3119" t="s">
        <v>4394</v>
      </c>
      <c r="I3119" t="str">
        <f t="shared" si="145"/>
        <v>Ústecký</v>
      </c>
      <c r="J3119" t="str">
        <f t="shared" si="146"/>
        <v>Ústecký</v>
      </c>
      <c r="K3119" t="str">
        <f t="shared" si="147"/>
        <v>Severozápad</v>
      </c>
    </row>
    <row r="3120" spans="1:11" x14ac:dyDescent="0.25">
      <c r="A3120">
        <v>563439</v>
      </c>
      <c r="B3120" t="s">
        <v>2521</v>
      </c>
      <c r="C3120">
        <v>4204</v>
      </c>
      <c r="D3120" t="s">
        <v>4434</v>
      </c>
      <c r="E3120" t="s">
        <v>4432</v>
      </c>
      <c r="F3120" t="s">
        <v>4431</v>
      </c>
      <c r="G3120" t="s">
        <v>4393</v>
      </c>
      <c r="H3120" t="s">
        <v>4394</v>
      </c>
      <c r="I3120" t="str">
        <f t="shared" si="145"/>
        <v>Ústecký</v>
      </c>
      <c r="J3120" t="str">
        <f t="shared" si="146"/>
        <v>Ústecký</v>
      </c>
      <c r="K3120" t="str">
        <f t="shared" si="147"/>
        <v>Severozápad</v>
      </c>
    </row>
    <row r="3121" spans="1:11" x14ac:dyDescent="0.25">
      <c r="A3121">
        <v>563447</v>
      </c>
      <c r="B3121" t="s">
        <v>585</v>
      </c>
      <c r="C3121">
        <v>3112</v>
      </c>
      <c r="D3121" t="s">
        <v>66</v>
      </c>
      <c r="E3121" t="s">
        <v>65</v>
      </c>
      <c r="F3121" t="s">
        <v>66</v>
      </c>
      <c r="G3121" t="s">
        <v>11</v>
      </c>
      <c r="H3121" t="s">
        <v>12</v>
      </c>
      <c r="I3121" t="str">
        <f t="shared" si="145"/>
        <v>Jihočeský</v>
      </c>
      <c r="J3121" t="str">
        <f t="shared" si="146"/>
        <v>Jihočeský</v>
      </c>
      <c r="K3121" t="str">
        <f t="shared" si="147"/>
        <v>Jihozápad</v>
      </c>
    </row>
    <row r="3122" spans="1:11" x14ac:dyDescent="0.25">
      <c r="A3122">
        <v>563455</v>
      </c>
      <c r="B3122" t="s">
        <v>586</v>
      </c>
      <c r="C3122">
        <v>3112</v>
      </c>
      <c r="D3122" t="s">
        <v>66</v>
      </c>
      <c r="E3122" t="s">
        <v>65</v>
      </c>
      <c r="F3122" t="s">
        <v>66</v>
      </c>
      <c r="G3122" t="s">
        <v>11</v>
      </c>
      <c r="H3122" t="s">
        <v>12</v>
      </c>
      <c r="I3122" t="str">
        <f t="shared" si="145"/>
        <v>Jihočeský</v>
      </c>
      <c r="J3122" t="str">
        <f t="shared" si="146"/>
        <v>Jihočeský</v>
      </c>
      <c r="K3122" t="str">
        <f t="shared" si="147"/>
        <v>Jihozápad</v>
      </c>
    </row>
    <row r="3123" spans="1:11" x14ac:dyDescent="0.25">
      <c r="A3123">
        <v>563463</v>
      </c>
      <c r="B3123" t="s">
        <v>4516</v>
      </c>
      <c r="C3123">
        <v>4203</v>
      </c>
      <c r="D3123" t="s">
        <v>4431</v>
      </c>
      <c r="E3123" t="s">
        <v>4432</v>
      </c>
      <c r="F3123" t="s">
        <v>4431</v>
      </c>
      <c r="G3123" t="s">
        <v>4393</v>
      </c>
      <c r="H3123" t="s">
        <v>4394</v>
      </c>
      <c r="I3123" t="str">
        <f t="shared" si="145"/>
        <v>Ústecký</v>
      </c>
      <c r="J3123" t="str">
        <f t="shared" si="146"/>
        <v>Ústecký</v>
      </c>
      <c r="K3123" t="str">
        <f t="shared" si="147"/>
        <v>Severozápad</v>
      </c>
    </row>
    <row r="3124" spans="1:11" x14ac:dyDescent="0.25">
      <c r="A3124">
        <v>563471</v>
      </c>
      <c r="B3124" t="s">
        <v>3387</v>
      </c>
      <c r="C3124">
        <v>4203</v>
      </c>
      <c r="D3124" t="s">
        <v>4431</v>
      </c>
      <c r="E3124" t="s">
        <v>4432</v>
      </c>
      <c r="F3124" t="s">
        <v>4431</v>
      </c>
      <c r="G3124" t="s">
        <v>4393</v>
      </c>
      <c r="H3124" t="s">
        <v>4394</v>
      </c>
      <c r="I3124" t="str">
        <f t="shared" si="145"/>
        <v>Ústecký</v>
      </c>
      <c r="J3124" t="str">
        <f t="shared" si="146"/>
        <v>Ústecký</v>
      </c>
      <c r="K3124" t="str">
        <f t="shared" si="147"/>
        <v>Severozápad</v>
      </c>
    </row>
    <row r="3125" spans="1:11" x14ac:dyDescent="0.25">
      <c r="A3125">
        <v>563480</v>
      </c>
      <c r="B3125" t="s">
        <v>3918</v>
      </c>
      <c r="C3125">
        <v>4203</v>
      </c>
      <c r="D3125" t="s">
        <v>4431</v>
      </c>
      <c r="E3125" t="s">
        <v>4432</v>
      </c>
      <c r="F3125" t="s">
        <v>4431</v>
      </c>
      <c r="G3125" t="s">
        <v>4393</v>
      </c>
      <c r="H3125" t="s">
        <v>4394</v>
      </c>
      <c r="I3125" t="str">
        <f t="shared" si="145"/>
        <v>Ústecký</v>
      </c>
      <c r="J3125" t="str">
        <f t="shared" si="146"/>
        <v>Ústecký</v>
      </c>
      <c r="K3125" t="str">
        <f t="shared" si="147"/>
        <v>Severozápad</v>
      </c>
    </row>
    <row r="3126" spans="1:11" x14ac:dyDescent="0.25">
      <c r="A3126">
        <v>563498</v>
      </c>
      <c r="B3126" t="s">
        <v>4517</v>
      </c>
      <c r="C3126">
        <v>4203</v>
      </c>
      <c r="D3126" t="s">
        <v>4431</v>
      </c>
      <c r="E3126" t="s">
        <v>4432</v>
      </c>
      <c r="F3126" t="s">
        <v>4431</v>
      </c>
      <c r="G3126" t="s">
        <v>4393</v>
      </c>
      <c r="H3126" t="s">
        <v>4394</v>
      </c>
      <c r="I3126" t="str">
        <f t="shared" si="145"/>
        <v>Ústecký</v>
      </c>
      <c r="J3126" t="str">
        <f t="shared" si="146"/>
        <v>Ústecký</v>
      </c>
      <c r="K3126" t="str">
        <f t="shared" si="147"/>
        <v>Severozápad</v>
      </c>
    </row>
    <row r="3127" spans="1:11" x14ac:dyDescent="0.25">
      <c r="A3127">
        <v>563501</v>
      </c>
      <c r="B3127" t="s">
        <v>1369</v>
      </c>
      <c r="C3127">
        <v>4203</v>
      </c>
      <c r="D3127" t="s">
        <v>4431</v>
      </c>
      <c r="E3127" t="s">
        <v>4432</v>
      </c>
      <c r="F3127" t="s">
        <v>4431</v>
      </c>
      <c r="G3127" t="s">
        <v>4393</v>
      </c>
      <c r="H3127" t="s">
        <v>4394</v>
      </c>
      <c r="I3127" t="str">
        <f t="shared" si="145"/>
        <v>Ústecký</v>
      </c>
      <c r="J3127" t="str">
        <f t="shared" si="146"/>
        <v>Ústecký</v>
      </c>
      <c r="K3127" t="str">
        <f t="shared" si="147"/>
        <v>Severozápad</v>
      </c>
    </row>
    <row r="3128" spans="1:11" x14ac:dyDescent="0.25">
      <c r="A3128">
        <v>563510</v>
      </c>
      <c r="B3128" t="s">
        <v>1802</v>
      </c>
      <c r="C3128">
        <v>5103</v>
      </c>
      <c r="D3128" t="s">
        <v>1802</v>
      </c>
      <c r="E3128" t="s">
        <v>1803</v>
      </c>
      <c r="F3128" t="s">
        <v>1802</v>
      </c>
      <c r="G3128" t="s">
        <v>1794</v>
      </c>
      <c r="H3128" t="s">
        <v>1795</v>
      </c>
      <c r="I3128" t="str">
        <f t="shared" si="145"/>
        <v>Liberecký</v>
      </c>
      <c r="J3128" t="str">
        <f t="shared" si="146"/>
        <v>Liberecký</v>
      </c>
      <c r="K3128" t="str">
        <f t="shared" si="147"/>
        <v>Severovýchod</v>
      </c>
    </row>
    <row r="3129" spans="1:11" x14ac:dyDescent="0.25">
      <c r="A3129">
        <v>563528</v>
      </c>
      <c r="B3129" t="s">
        <v>1877</v>
      </c>
      <c r="C3129">
        <v>5108</v>
      </c>
      <c r="D3129" t="s">
        <v>1826</v>
      </c>
      <c r="E3129" t="s">
        <v>1803</v>
      </c>
      <c r="F3129" t="s">
        <v>1802</v>
      </c>
      <c r="G3129" t="s">
        <v>1794</v>
      </c>
      <c r="H3129" t="s">
        <v>1795</v>
      </c>
      <c r="I3129" t="str">
        <f t="shared" si="145"/>
        <v>Liberecký</v>
      </c>
      <c r="J3129" t="str">
        <f t="shared" si="146"/>
        <v>Liberecký</v>
      </c>
      <c r="K3129" t="str">
        <f t="shared" si="147"/>
        <v>Severovýchod</v>
      </c>
    </row>
    <row r="3130" spans="1:11" x14ac:dyDescent="0.25">
      <c r="A3130">
        <v>563536</v>
      </c>
      <c r="B3130" t="s">
        <v>680</v>
      </c>
      <c r="C3130">
        <v>5103</v>
      </c>
      <c r="D3130" t="s">
        <v>1802</v>
      </c>
      <c r="E3130" t="s">
        <v>1803</v>
      </c>
      <c r="F3130" t="s">
        <v>1802</v>
      </c>
      <c r="G3130" t="s">
        <v>1794</v>
      </c>
      <c r="H3130" t="s">
        <v>1795</v>
      </c>
      <c r="I3130" t="str">
        <f t="shared" si="145"/>
        <v>Liberecký</v>
      </c>
      <c r="J3130" t="str">
        <f t="shared" si="146"/>
        <v>Liberecký</v>
      </c>
      <c r="K3130" t="str">
        <f t="shared" si="147"/>
        <v>Severovýchod</v>
      </c>
    </row>
    <row r="3131" spans="1:11" x14ac:dyDescent="0.25">
      <c r="A3131">
        <v>563544</v>
      </c>
      <c r="B3131" t="s">
        <v>587</v>
      </c>
      <c r="C3131">
        <v>3112</v>
      </c>
      <c r="D3131" t="s">
        <v>66</v>
      </c>
      <c r="E3131" t="s">
        <v>65</v>
      </c>
      <c r="F3131" t="s">
        <v>66</v>
      </c>
      <c r="G3131" t="s">
        <v>11</v>
      </c>
      <c r="H3131" t="s">
        <v>12</v>
      </c>
      <c r="I3131" t="str">
        <f t="shared" si="145"/>
        <v>Jihočeský</v>
      </c>
      <c r="J3131" t="str">
        <f t="shared" si="146"/>
        <v>Jihočeský</v>
      </c>
      <c r="K3131" t="str">
        <f t="shared" si="147"/>
        <v>Jihozápad</v>
      </c>
    </row>
    <row r="3132" spans="1:11" x14ac:dyDescent="0.25">
      <c r="A3132">
        <v>563552</v>
      </c>
      <c r="B3132" t="s">
        <v>1878</v>
      </c>
      <c r="C3132">
        <v>5108</v>
      </c>
      <c r="D3132" t="s">
        <v>1826</v>
      </c>
      <c r="E3132" t="s">
        <v>1803</v>
      </c>
      <c r="F3132" t="s">
        <v>1802</v>
      </c>
      <c r="G3132" t="s">
        <v>1794</v>
      </c>
      <c r="H3132" t="s">
        <v>1795</v>
      </c>
      <c r="I3132" t="str">
        <f t="shared" si="145"/>
        <v>Liberecký</v>
      </c>
      <c r="J3132" t="str">
        <f t="shared" si="146"/>
        <v>Liberecký</v>
      </c>
      <c r="K3132" t="str">
        <f t="shared" si="147"/>
        <v>Severovýchod</v>
      </c>
    </row>
    <row r="3133" spans="1:11" x14ac:dyDescent="0.25">
      <c r="A3133">
        <v>563561</v>
      </c>
      <c r="B3133" t="s">
        <v>1879</v>
      </c>
      <c r="C3133">
        <v>5110</v>
      </c>
      <c r="D3133" t="s">
        <v>1880</v>
      </c>
      <c r="E3133" t="s">
        <v>1803</v>
      </c>
      <c r="F3133" t="s">
        <v>1802</v>
      </c>
      <c r="G3133" t="s">
        <v>1794</v>
      </c>
      <c r="H3133" t="s">
        <v>1795</v>
      </c>
      <c r="I3133" t="str">
        <f t="shared" si="145"/>
        <v>Liberecký</v>
      </c>
      <c r="J3133" t="str">
        <f t="shared" si="146"/>
        <v>Liberecký</v>
      </c>
      <c r="K3133" t="str">
        <f t="shared" si="147"/>
        <v>Severovýchod</v>
      </c>
    </row>
    <row r="3134" spans="1:11" x14ac:dyDescent="0.25">
      <c r="A3134">
        <v>563579</v>
      </c>
      <c r="B3134" t="s">
        <v>1881</v>
      </c>
      <c r="C3134">
        <v>5109</v>
      </c>
      <c r="D3134" t="s">
        <v>1814</v>
      </c>
      <c r="E3134" t="s">
        <v>1803</v>
      </c>
      <c r="F3134" t="s">
        <v>1802</v>
      </c>
      <c r="G3134" t="s">
        <v>1794</v>
      </c>
      <c r="H3134" t="s">
        <v>1795</v>
      </c>
      <c r="I3134" t="str">
        <f t="shared" si="145"/>
        <v>Liberecký</v>
      </c>
      <c r="J3134" t="str">
        <f t="shared" si="146"/>
        <v>Liberecký</v>
      </c>
      <c r="K3134" t="str">
        <f t="shared" si="147"/>
        <v>Severovýchod</v>
      </c>
    </row>
    <row r="3135" spans="1:11" x14ac:dyDescent="0.25">
      <c r="A3135">
        <v>563587</v>
      </c>
      <c r="B3135" t="s">
        <v>144</v>
      </c>
      <c r="C3135">
        <v>3112</v>
      </c>
      <c r="D3135" t="s">
        <v>66</v>
      </c>
      <c r="E3135" t="s">
        <v>65</v>
      </c>
      <c r="F3135" t="s">
        <v>66</v>
      </c>
      <c r="G3135" t="s">
        <v>11</v>
      </c>
      <c r="H3135" t="s">
        <v>12</v>
      </c>
      <c r="I3135" t="str">
        <f t="shared" si="145"/>
        <v>Jihočeský</v>
      </c>
      <c r="J3135" t="str">
        <f t="shared" si="146"/>
        <v>Jihočeský</v>
      </c>
      <c r="K3135" t="str">
        <f t="shared" si="147"/>
        <v>Jihozápad</v>
      </c>
    </row>
    <row r="3136" spans="1:11" x14ac:dyDescent="0.25">
      <c r="A3136">
        <v>563595</v>
      </c>
      <c r="B3136" t="s">
        <v>1882</v>
      </c>
      <c r="C3136">
        <v>5103</v>
      </c>
      <c r="D3136" t="s">
        <v>1802</v>
      </c>
      <c r="E3136" t="s">
        <v>1803</v>
      </c>
      <c r="F3136" t="s">
        <v>1802</v>
      </c>
      <c r="G3136" t="s">
        <v>1794</v>
      </c>
      <c r="H3136" t="s">
        <v>1795</v>
      </c>
      <c r="I3136" t="str">
        <f t="shared" si="145"/>
        <v>Liberecký</v>
      </c>
      <c r="J3136" t="str">
        <f t="shared" si="146"/>
        <v>Liberecký</v>
      </c>
      <c r="K3136" t="str">
        <f t="shared" si="147"/>
        <v>Severovýchod</v>
      </c>
    </row>
    <row r="3137" spans="1:11" x14ac:dyDescent="0.25">
      <c r="A3137">
        <v>563609</v>
      </c>
      <c r="B3137" t="s">
        <v>1883</v>
      </c>
      <c r="C3137">
        <v>5109</v>
      </c>
      <c r="D3137" t="s">
        <v>1814</v>
      </c>
      <c r="E3137" t="s">
        <v>1803</v>
      </c>
      <c r="F3137" t="s">
        <v>1802</v>
      </c>
      <c r="G3137" t="s">
        <v>1794</v>
      </c>
      <c r="H3137" t="s">
        <v>1795</v>
      </c>
      <c r="I3137" t="str">
        <f t="shared" si="145"/>
        <v>Liberecký</v>
      </c>
      <c r="J3137" t="str">
        <f t="shared" si="146"/>
        <v>Liberecký</v>
      </c>
      <c r="K3137" t="str">
        <f t="shared" si="147"/>
        <v>Severovýchod</v>
      </c>
    </row>
    <row r="3138" spans="1:11" x14ac:dyDescent="0.25">
      <c r="A3138">
        <v>563617</v>
      </c>
      <c r="B3138" t="s">
        <v>1884</v>
      </c>
      <c r="C3138">
        <v>5110</v>
      </c>
      <c r="D3138" t="s">
        <v>1880</v>
      </c>
      <c r="E3138" t="s">
        <v>1803</v>
      </c>
      <c r="F3138" t="s">
        <v>1802</v>
      </c>
      <c r="G3138" t="s">
        <v>1794</v>
      </c>
      <c r="H3138" t="s">
        <v>1795</v>
      </c>
      <c r="I3138" t="str">
        <f t="shared" si="145"/>
        <v>Liberecký</v>
      </c>
      <c r="J3138" t="str">
        <f t="shared" si="146"/>
        <v>Liberecký</v>
      </c>
      <c r="K3138" t="str">
        <f t="shared" si="147"/>
        <v>Severovýchod</v>
      </c>
    </row>
    <row r="3139" spans="1:11" x14ac:dyDescent="0.25">
      <c r="A3139">
        <v>563625</v>
      </c>
      <c r="B3139" t="s">
        <v>588</v>
      </c>
      <c r="C3139">
        <v>3112</v>
      </c>
      <c r="D3139" t="s">
        <v>66</v>
      </c>
      <c r="E3139" t="s">
        <v>65</v>
      </c>
      <c r="F3139" t="s">
        <v>66</v>
      </c>
      <c r="G3139" t="s">
        <v>11</v>
      </c>
      <c r="H3139" t="s">
        <v>12</v>
      </c>
      <c r="I3139" t="str">
        <f t="shared" si="145"/>
        <v>Jihočeský</v>
      </c>
      <c r="J3139" t="str">
        <f t="shared" si="146"/>
        <v>Jihočeský</v>
      </c>
      <c r="K3139" t="str">
        <f t="shared" si="147"/>
        <v>Jihozápad</v>
      </c>
    </row>
    <row r="3140" spans="1:11" x14ac:dyDescent="0.25">
      <c r="A3140">
        <v>563633</v>
      </c>
      <c r="B3140" t="s">
        <v>1885</v>
      </c>
      <c r="C3140">
        <v>5103</v>
      </c>
      <c r="D3140" t="s">
        <v>1802</v>
      </c>
      <c r="E3140" t="s">
        <v>1803</v>
      </c>
      <c r="F3140" t="s">
        <v>1802</v>
      </c>
      <c r="G3140" t="s">
        <v>1794</v>
      </c>
      <c r="H3140" t="s">
        <v>1795</v>
      </c>
      <c r="I3140" t="str">
        <f t="shared" ref="I3140:I3203" si="148">LEFT(H3140, FIND(" ", H3140 &amp; " ") - 1)</f>
        <v>Liberecký</v>
      </c>
      <c r="J3140" t="str">
        <f t="shared" ref="J3140:J3203" si="149">IF(LEFT(H3140,4)="Kraj", MID(H3140, FIND(" ", H3140)+1, LEN(H3140) - FIND(" ", H3140)), LEFT(H3140, FIND(" ", H3140 &amp; " ") - 1))</f>
        <v>Liberecký</v>
      </c>
      <c r="K3140" t="str">
        <f t="shared" ref="K3140:K3203" si="150">_xlfn.XLOOKUP(H3140,$N$33:$N$46,$M$33:$M$46)</f>
        <v>Severovýchod</v>
      </c>
    </row>
    <row r="3141" spans="1:11" x14ac:dyDescent="0.25">
      <c r="A3141">
        <v>563641</v>
      </c>
      <c r="B3141" t="s">
        <v>1886</v>
      </c>
      <c r="C3141">
        <v>5110</v>
      </c>
      <c r="D3141" t="s">
        <v>1880</v>
      </c>
      <c r="E3141" t="s">
        <v>1803</v>
      </c>
      <c r="F3141" t="s">
        <v>1802</v>
      </c>
      <c r="G3141" t="s">
        <v>1794</v>
      </c>
      <c r="H3141" t="s">
        <v>1795</v>
      </c>
      <c r="I3141" t="str">
        <f t="shared" si="148"/>
        <v>Liberecký</v>
      </c>
      <c r="J3141" t="str">
        <f t="shared" si="149"/>
        <v>Liberecký</v>
      </c>
      <c r="K3141" t="str">
        <f t="shared" si="150"/>
        <v>Severovýchod</v>
      </c>
    </row>
    <row r="3142" spans="1:11" x14ac:dyDescent="0.25">
      <c r="A3142">
        <v>563650</v>
      </c>
      <c r="B3142" t="s">
        <v>589</v>
      </c>
      <c r="C3142">
        <v>3112</v>
      </c>
      <c r="D3142" t="s">
        <v>66</v>
      </c>
      <c r="E3142" t="s">
        <v>65</v>
      </c>
      <c r="F3142" t="s">
        <v>66</v>
      </c>
      <c r="G3142" t="s">
        <v>11</v>
      </c>
      <c r="H3142" t="s">
        <v>12</v>
      </c>
      <c r="I3142" t="str">
        <f t="shared" si="148"/>
        <v>Jihočeský</v>
      </c>
      <c r="J3142" t="str">
        <f t="shared" si="149"/>
        <v>Jihočeský</v>
      </c>
      <c r="K3142" t="str">
        <f t="shared" si="150"/>
        <v>Jihozápad</v>
      </c>
    </row>
    <row r="3143" spans="1:11" x14ac:dyDescent="0.25">
      <c r="A3143">
        <v>563668</v>
      </c>
      <c r="B3143" t="s">
        <v>1887</v>
      </c>
      <c r="C3143">
        <v>5108</v>
      </c>
      <c r="D3143" t="s">
        <v>1826</v>
      </c>
      <c r="E3143" t="s">
        <v>1803</v>
      </c>
      <c r="F3143" t="s">
        <v>1802</v>
      </c>
      <c r="G3143" t="s">
        <v>1794</v>
      </c>
      <c r="H3143" t="s">
        <v>1795</v>
      </c>
      <c r="I3143" t="str">
        <f t="shared" si="148"/>
        <v>Liberecký</v>
      </c>
      <c r="J3143" t="str">
        <f t="shared" si="149"/>
        <v>Liberecký</v>
      </c>
      <c r="K3143" t="str">
        <f t="shared" si="150"/>
        <v>Severovýchod</v>
      </c>
    </row>
    <row r="3144" spans="1:11" x14ac:dyDescent="0.25">
      <c r="A3144">
        <v>563676</v>
      </c>
      <c r="B3144" t="s">
        <v>1888</v>
      </c>
      <c r="C3144">
        <v>5110</v>
      </c>
      <c r="D3144" t="s">
        <v>1880</v>
      </c>
      <c r="E3144" t="s">
        <v>1803</v>
      </c>
      <c r="F3144" t="s">
        <v>1802</v>
      </c>
      <c r="G3144" t="s">
        <v>1794</v>
      </c>
      <c r="H3144" t="s">
        <v>1795</v>
      </c>
      <c r="I3144" t="str">
        <f t="shared" si="148"/>
        <v>Liberecký</v>
      </c>
      <c r="J3144" t="str">
        <f t="shared" si="149"/>
        <v>Liberecký</v>
      </c>
      <c r="K3144" t="str">
        <f t="shared" si="150"/>
        <v>Severovýchod</v>
      </c>
    </row>
    <row r="3145" spans="1:11" x14ac:dyDescent="0.25">
      <c r="A3145">
        <v>563684</v>
      </c>
      <c r="B3145" t="s">
        <v>1889</v>
      </c>
      <c r="C3145">
        <v>5110</v>
      </c>
      <c r="D3145" t="s">
        <v>1880</v>
      </c>
      <c r="E3145" t="s">
        <v>1803</v>
      </c>
      <c r="F3145" t="s">
        <v>1802</v>
      </c>
      <c r="G3145" t="s">
        <v>1794</v>
      </c>
      <c r="H3145" t="s">
        <v>1795</v>
      </c>
      <c r="I3145" t="str">
        <f t="shared" si="148"/>
        <v>Liberecký</v>
      </c>
      <c r="J3145" t="str">
        <f t="shared" si="149"/>
        <v>Liberecký</v>
      </c>
      <c r="K3145" t="str">
        <f t="shared" si="150"/>
        <v>Severovýchod</v>
      </c>
    </row>
    <row r="3146" spans="1:11" x14ac:dyDescent="0.25">
      <c r="A3146">
        <v>563692</v>
      </c>
      <c r="B3146" t="s">
        <v>1890</v>
      </c>
      <c r="C3146">
        <v>5103</v>
      </c>
      <c r="D3146" t="s">
        <v>1802</v>
      </c>
      <c r="E3146" t="s">
        <v>1803</v>
      </c>
      <c r="F3146" t="s">
        <v>1802</v>
      </c>
      <c r="G3146" t="s">
        <v>1794</v>
      </c>
      <c r="H3146" t="s">
        <v>1795</v>
      </c>
      <c r="I3146" t="str">
        <f t="shared" si="148"/>
        <v>Liberecký</v>
      </c>
      <c r="J3146" t="str">
        <f t="shared" si="149"/>
        <v>Liberecký</v>
      </c>
      <c r="K3146" t="str">
        <f t="shared" si="150"/>
        <v>Severovýchod</v>
      </c>
    </row>
    <row r="3147" spans="1:11" x14ac:dyDescent="0.25">
      <c r="A3147">
        <v>563706</v>
      </c>
      <c r="B3147" t="s">
        <v>1891</v>
      </c>
      <c r="C3147">
        <v>5109</v>
      </c>
      <c r="D3147" t="s">
        <v>1814</v>
      </c>
      <c r="E3147" t="s">
        <v>1803</v>
      </c>
      <c r="F3147" t="s">
        <v>1802</v>
      </c>
      <c r="G3147" t="s">
        <v>1794</v>
      </c>
      <c r="H3147" t="s">
        <v>1795</v>
      </c>
      <c r="I3147" t="str">
        <f t="shared" si="148"/>
        <v>Liberecký</v>
      </c>
      <c r="J3147" t="str">
        <f t="shared" si="149"/>
        <v>Liberecký</v>
      </c>
      <c r="K3147" t="str">
        <f t="shared" si="150"/>
        <v>Severovýchod</v>
      </c>
    </row>
    <row r="3148" spans="1:11" x14ac:dyDescent="0.25">
      <c r="A3148">
        <v>563714</v>
      </c>
      <c r="B3148" t="s">
        <v>1892</v>
      </c>
      <c r="C3148">
        <v>5103</v>
      </c>
      <c r="D3148" t="s">
        <v>1802</v>
      </c>
      <c r="E3148" t="s">
        <v>1803</v>
      </c>
      <c r="F3148" t="s">
        <v>1802</v>
      </c>
      <c r="G3148" t="s">
        <v>1794</v>
      </c>
      <c r="H3148" t="s">
        <v>1795</v>
      </c>
      <c r="I3148" t="str">
        <f t="shared" si="148"/>
        <v>Liberecký</v>
      </c>
      <c r="J3148" t="str">
        <f t="shared" si="149"/>
        <v>Liberecký</v>
      </c>
      <c r="K3148" t="str">
        <f t="shared" si="150"/>
        <v>Severovýchod</v>
      </c>
    </row>
    <row r="3149" spans="1:11" x14ac:dyDescent="0.25">
      <c r="A3149">
        <v>563722</v>
      </c>
      <c r="B3149" t="s">
        <v>590</v>
      </c>
      <c r="C3149">
        <v>3112</v>
      </c>
      <c r="D3149" t="s">
        <v>66</v>
      </c>
      <c r="E3149" t="s">
        <v>65</v>
      </c>
      <c r="F3149" t="s">
        <v>66</v>
      </c>
      <c r="G3149" t="s">
        <v>11</v>
      </c>
      <c r="H3149" t="s">
        <v>12</v>
      </c>
      <c r="I3149" t="str">
        <f t="shared" si="148"/>
        <v>Jihočeský</v>
      </c>
      <c r="J3149" t="str">
        <f t="shared" si="149"/>
        <v>Jihočeský</v>
      </c>
      <c r="K3149" t="str">
        <f t="shared" si="150"/>
        <v>Jihozápad</v>
      </c>
    </row>
    <row r="3150" spans="1:11" x14ac:dyDescent="0.25">
      <c r="A3150">
        <v>563731</v>
      </c>
      <c r="B3150" t="s">
        <v>1893</v>
      </c>
      <c r="C3150">
        <v>5103</v>
      </c>
      <c r="D3150" t="s">
        <v>1802</v>
      </c>
      <c r="E3150" t="s">
        <v>1803</v>
      </c>
      <c r="F3150" t="s">
        <v>1802</v>
      </c>
      <c r="G3150" t="s">
        <v>1794</v>
      </c>
      <c r="H3150" t="s">
        <v>1795</v>
      </c>
      <c r="I3150" t="str">
        <f t="shared" si="148"/>
        <v>Liberecký</v>
      </c>
      <c r="J3150" t="str">
        <f t="shared" si="149"/>
        <v>Liberecký</v>
      </c>
      <c r="K3150" t="str">
        <f t="shared" si="150"/>
        <v>Severovýchod</v>
      </c>
    </row>
    <row r="3151" spans="1:11" x14ac:dyDescent="0.25">
      <c r="A3151">
        <v>563749</v>
      </c>
      <c r="B3151" t="s">
        <v>1894</v>
      </c>
      <c r="C3151">
        <v>5110</v>
      </c>
      <c r="D3151" t="s">
        <v>1880</v>
      </c>
      <c r="E3151" t="s">
        <v>1803</v>
      </c>
      <c r="F3151" t="s">
        <v>1802</v>
      </c>
      <c r="G3151" t="s">
        <v>1794</v>
      </c>
      <c r="H3151" t="s">
        <v>1795</v>
      </c>
      <c r="I3151" t="str">
        <f t="shared" si="148"/>
        <v>Liberecký</v>
      </c>
      <c r="J3151" t="str">
        <f t="shared" si="149"/>
        <v>Liberecký</v>
      </c>
      <c r="K3151" t="str">
        <f t="shared" si="150"/>
        <v>Severovýchod</v>
      </c>
    </row>
    <row r="3152" spans="1:11" x14ac:dyDescent="0.25">
      <c r="A3152">
        <v>563757</v>
      </c>
      <c r="B3152" t="s">
        <v>1895</v>
      </c>
      <c r="C3152">
        <v>5108</v>
      </c>
      <c r="D3152" t="s">
        <v>1826</v>
      </c>
      <c r="E3152" t="s">
        <v>1803</v>
      </c>
      <c r="F3152" t="s">
        <v>1802</v>
      </c>
      <c r="G3152" t="s">
        <v>1794</v>
      </c>
      <c r="H3152" t="s">
        <v>1795</v>
      </c>
      <c r="I3152" t="str">
        <f t="shared" si="148"/>
        <v>Liberecký</v>
      </c>
      <c r="J3152" t="str">
        <f t="shared" si="149"/>
        <v>Liberecký</v>
      </c>
      <c r="K3152" t="str">
        <f t="shared" si="150"/>
        <v>Severovýchod</v>
      </c>
    </row>
    <row r="3153" spans="1:11" x14ac:dyDescent="0.25">
      <c r="A3153">
        <v>563765</v>
      </c>
      <c r="B3153" t="s">
        <v>591</v>
      </c>
      <c r="C3153">
        <v>3110</v>
      </c>
      <c r="D3153" t="s">
        <v>64</v>
      </c>
      <c r="E3153" t="s">
        <v>65</v>
      </c>
      <c r="F3153" t="s">
        <v>66</v>
      </c>
      <c r="G3153" t="s">
        <v>11</v>
      </c>
      <c r="H3153" t="s">
        <v>12</v>
      </c>
      <c r="I3153" t="str">
        <f t="shared" si="148"/>
        <v>Jihočeský</v>
      </c>
      <c r="J3153" t="str">
        <f t="shared" si="149"/>
        <v>Jihočeský</v>
      </c>
      <c r="K3153" t="str">
        <f t="shared" si="150"/>
        <v>Jihozápad</v>
      </c>
    </row>
    <row r="3154" spans="1:11" x14ac:dyDescent="0.25">
      <c r="A3154">
        <v>563773</v>
      </c>
      <c r="B3154" t="s">
        <v>1896</v>
      </c>
      <c r="C3154">
        <v>5110</v>
      </c>
      <c r="D3154" t="s">
        <v>1880</v>
      </c>
      <c r="E3154" t="s">
        <v>1803</v>
      </c>
      <c r="F3154" t="s">
        <v>1802</v>
      </c>
      <c r="G3154" t="s">
        <v>1794</v>
      </c>
      <c r="H3154" t="s">
        <v>1795</v>
      </c>
      <c r="I3154" t="str">
        <f t="shared" si="148"/>
        <v>Liberecký</v>
      </c>
      <c r="J3154" t="str">
        <f t="shared" si="149"/>
        <v>Liberecký</v>
      </c>
      <c r="K3154" t="str">
        <f t="shared" si="150"/>
        <v>Severovýchod</v>
      </c>
    </row>
    <row r="3155" spans="1:11" x14ac:dyDescent="0.25">
      <c r="A3155">
        <v>563781</v>
      </c>
      <c r="B3155" t="s">
        <v>1897</v>
      </c>
      <c r="C3155">
        <v>5103</v>
      </c>
      <c r="D3155" t="s">
        <v>1802</v>
      </c>
      <c r="E3155" t="s">
        <v>1803</v>
      </c>
      <c r="F3155" t="s">
        <v>1802</v>
      </c>
      <c r="G3155" t="s">
        <v>1794</v>
      </c>
      <c r="H3155" t="s">
        <v>1795</v>
      </c>
      <c r="I3155" t="str">
        <f t="shared" si="148"/>
        <v>Liberecký</v>
      </c>
      <c r="J3155" t="str">
        <f t="shared" si="149"/>
        <v>Liberecký</v>
      </c>
      <c r="K3155" t="str">
        <f t="shared" si="150"/>
        <v>Severovýchod</v>
      </c>
    </row>
    <row r="3156" spans="1:11" x14ac:dyDescent="0.25">
      <c r="A3156">
        <v>563790</v>
      </c>
      <c r="B3156" t="s">
        <v>1898</v>
      </c>
      <c r="C3156">
        <v>5103</v>
      </c>
      <c r="D3156" t="s">
        <v>1802</v>
      </c>
      <c r="E3156" t="s">
        <v>1803</v>
      </c>
      <c r="F3156" t="s">
        <v>1802</v>
      </c>
      <c r="G3156" t="s">
        <v>1794</v>
      </c>
      <c r="H3156" t="s">
        <v>1795</v>
      </c>
      <c r="I3156" t="str">
        <f t="shared" si="148"/>
        <v>Liberecký</v>
      </c>
      <c r="J3156" t="str">
        <f t="shared" si="149"/>
        <v>Liberecký</v>
      </c>
      <c r="K3156" t="str">
        <f t="shared" si="150"/>
        <v>Severovýchod</v>
      </c>
    </row>
    <row r="3157" spans="1:11" x14ac:dyDescent="0.25">
      <c r="A3157">
        <v>563803</v>
      </c>
      <c r="B3157" t="s">
        <v>1899</v>
      </c>
      <c r="C3157">
        <v>5110</v>
      </c>
      <c r="D3157" t="s">
        <v>1880</v>
      </c>
      <c r="E3157" t="s">
        <v>1803</v>
      </c>
      <c r="F3157" t="s">
        <v>1802</v>
      </c>
      <c r="G3157" t="s">
        <v>1794</v>
      </c>
      <c r="H3157" t="s">
        <v>1795</v>
      </c>
      <c r="I3157" t="str">
        <f t="shared" si="148"/>
        <v>Liberecký</v>
      </c>
      <c r="J3157" t="str">
        <f t="shared" si="149"/>
        <v>Liberecký</v>
      </c>
      <c r="K3157" t="str">
        <f t="shared" si="150"/>
        <v>Severovýchod</v>
      </c>
    </row>
    <row r="3158" spans="1:11" x14ac:dyDescent="0.25">
      <c r="A3158">
        <v>563811</v>
      </c>
      <c r="B3158" t="s">
        <v>1900</v>
      </c>
      <c r="C3158">
        <v>5108</v>
      </c>
      <c r="D3158" t="s">
        <v>1826</v>
      </c>
      <c r="E3158" t="s">
        <v>1803</v>
      </c>
      <c r="F3158" t="s">
        <v>1802</v>
      </c>
      <c r="G3158" t="s">
        <v>1794</v>
      </c>
      <c r="H3158" t="s">
        <v>1795</v>
      </c>
      <c r="I3158" t="str">
        <f t="shared" si="148"/>
        <v>Liberecký</v>
      </c>
      <c r="J3158" t="str">
        <f t="shared" si="149"/>
        <v>Liberecký</v>
      </c>
      <c r="K3158" t="str">
        <f t="shared" si="150"/>
        <v>Severovýchod</v>
      </c>
    </row>
    <row r="3159" spans="1:11" x14ac:dyDescent="0.25">
      <c r="A3159">
        <v>563820</v>
      </c>
      <c r="B3159" t="s">
        <v>1826</v>
      </c>
      <c r="C3159">
        <v>5108</v>
      </c>
      <c r="D3159" t="s">
        <v>1826</v>
      </c>
      <c r="E3159" t="s">
        <v>1803</v>
      </c>
      <c r="F3159" t="s">
        <v>1802</v>
      </c>
      <c r="G3159" t="s">
        <v>1794</v>
      </c>
      <c r="H3159" t="s">
        <v>1795</v>
      </c>
      <c r="I3159" t="str">
        <f t="shared" si="148"/>
        <v>Liberecký</v>
      </c>
      <c r="J3159" t="str">
        <f t="shared" si="149"/>
        <v>Liberecký</v>
      </c>
      <c r="K3159" t="str">
        <f t="shared" si="150"/>
        <v>Severovýchod</v>
      </c>
    </row>
    <row r="3160" spans="1:11" x14ac:dyDescent="0.25">
      <c r="A3160">
        <v>563838</v>
      </c>
      <c r="B3160" t="s">
        <v>1901</v>
      </c>
      <c r="C3160">
        <v>5108</v>
      </c>
      <c r="D3160" t="s">
        <v>1826</v>
      </c>
      <c r="E3160" t="s">
        <v>1803</v>
      </c>
      <c r="F3160" t="s">
        <v>1802</v>
      </c>
      <c r="G3160" t="s">
        <v>1794</v>
      </c>
      <c r="H3160" t="s">
        <v>1795</v>
      </c>
      <c r="I3160" t="str">
        <f t="shared" si="148"/>
        <v>Liberecký</v>
      </c>
      <c r="J3160" t="str">
        <f t="shared" si="149"/>
        <v>Liberecký</v>
      </c>
      <c r="K3160" t="str">
        <f t="shared" si="150"/>
        <v>Severovýchod</v>
      </c>
    </row>
    <row r="3161" spans="1:11" x14ac:dyDescent="0.25">
      <c r="A3161">
        <v>563846</v>
      </c>
      <c r="B3161" t="s">
        <v>488</v>
      </c>
      <c r="C3161">
        <v>5110</v>
      </c>
      <c r="D3161" t="s">
        <v>1880</v>
      </c>
      <c r="E3161" t="s">
        <v>1803</v>
      </c>
      <c r="F3161" t="s">
        <v>1802</v>
      </c>
      <c r="G3161" t="s">
        <v>1794</v>
      </c>
      <c r="H3161" t="s">
        <v>1795</v>
      </c>
      <c r="I3161" t="str">
        <f t="shared" si="148"/>
        <v>Liberecký</v>
      </c>
      <c r="J3161" t="str">
        <f t="shared" si="149"/>
        <v>Liberecký</v>
      </c>
      <c r="K3161" t="str">
        <f t="shared" si="150"/>
        <v>Severovýchod</v>
      </c>
    </row>
    <row r="3162" spans="1:11" x14ac:dyDescent="0.25">
      <c r="A3162">
        <v>563854</v>
      </c>
      <c r="B3162" t="s">
        <v>1902</v>
      </c>
      <c r="C3162">
        <v>5110</v>
      </c>
      <c r="D3162" t="s">
        <v>1880</v>
      </c>
      <c r="E3162" t="s">
        <v>1803</v>
      </c>
      <c r="F3162" t="s">
        <v>1802</v>
      </c>
      <c r="G3162" t="s">
        <v>1794</v>
      </c>
      <c r="H3162" t="s">
        <v>1795</v>
      </c>
      <c r="I3162" t="str">
        <f t="shared" si="148"/>
        <v>Liberecký</v>
      </c>
      <c r="J3162" t="str">
        <f t="shared" si="149"/>
        <v>Liberecký</v>
      </c>
      <c r="K3162" t="str">
        <f t="shared" si="150"/>
        <v>Severovýchod</v>
      </c>
    </row>
    <row r="3163" spans="1:11" x14ac:dyDescent="0.25">
      <c r="A3163">
        <v>563862</v>
      </c>
      <c r="B3163" t="s">
        <v>1789</v>
      </c>
      <c r="C3163">
        <v>5108</v>
      </c>
      <c r="D3163" t="s">
        <v>1826</v>
      </c>
      <c r="E3163" t="s">
        <v>1803</v>
      </c>
      <c r="F3163" t="s">
        <v>1802</v>
      </c>
      <c r="G3163" t="s">
        <v>1794</v>
      </c>
      <c r="H3163" t="s">
        <v>1795</v>
      </c>
      <c r="I3163" t="str">
        <f t="shared" si="148"/>
        <v>Liberecký</v>
      </c>
      <c r="J3163" t="str">
        <f t="shared" si="149"/>
        <v>Liberecký</v>
      </c>
      <c r="K3163" t="str">
        <f t="shared" si="150"/>
        <v>Severovýchod</v>
      </c>
    </row>
    <row r="3164" spans="1:11" x14ac:dyDescent="0.25">
      <c r="A3164">
        <v>563871</v>
      </c>
      <c r="B3164" t="s">
        <v>1880</v>
      </c>
      <c r="C3164">
        <v>5110</v>
      </c>
      <c r="D3164" t="s">
        <v>1880</v>
      </c>
      <c r="E3164" t="s">
        <v>1803</v>
      </c>
      <c r="F3164" t="s">
        <v>1802</v>
      </c>
      <c r="G3164" t="s">
        <v>1794</v>
      </c>
      <c r="H3164" t="s">
        <v>1795</v>
      </c>
      <c r="I3164" t="str">
        <f t="shared" si="148"/>
        <v>Liberecký</v>
      </c>
      <c r="J3164" t="str">
        <f t="shared" si="149"/>
        <v>Liberecký</v>
      </c>
      <c r="K3164" t="str">
        <f t="shared" si="150"/>
        <v>Severovýchod</v>
      </c>
    </row>
    <row r="3165" spans="1:11" x14ac:dyDescent="0.25">
      <c r="A3165">
        <v>563889</v>
      </c>
      <c r="B3165" t="s">
        <v>1807</v>
      </c>
      <c r="C3165">
        <v>5105</v>
      </c>
      <c r="D3165" t="s">
        <v>1807</v>
      </c>
      <c r="E3165" t="s">
        <v>1806</v>
      </c>
      <c r="F3165" t="s">
        <v>1807</v>
      </c>
      <c r="G3165" t="s">
        <v>1794</v>
      </c>
      <c r="H3165" t="s">
        <v>1795</v>
      </c>
      <c r="I3165" t="str">
        <f t="shared" si="148"/>
        <v>Liberecký</v>
      </c>
      <c r="J3165" t="str">
        <f t="shared" si="149"/>
        <v>Liberecký</v>
      </c>
      <c r="K3165" t="str">
        <f t="shared" si="150"/>
        <v>Severovýchod</v>
      </c>
    </row>
    <row r="3166" spans="1:11" x14ac:dyDescent="0.25">
      <c r="A3166">
        <v>563897</v>
      </c>
      <c r="B3166" t="s">
        <v>592</v>
      </c>
      <c r="C3166">
        <v>3110</v>
      </c>
      <c r="D3166" t="s">
        <v>64</v>
      </c>
      <c r="E3166" t="s">
        <v>65</v>
      </c>
      <c r="F3166" t="s">
        <v>66</v>
      </c>
      <c r="G3166" t="s">
        <v>11</v>
      </c>
      <c r="H3166" t="s">
        <v>12</v>
      </c>
      <c r="I3166" t="str">
        <f t="shared" si="148"/>
        <v>Jihočeský</v>
      </c>
      <c r="J3166" t="str">
        <f t="shared" si="149"/>
        <v>Jihočeský</v>
      </c>
      <c r="K3166" t="str">
        <f t="shared" si="150"/>
        <v>Jihozápad</v>
      </c>
    </row>
    <row r="3167" spans="1:11" x14ac:dyDescent="0.25">
      <c r="A3167">
        <v>563901</v>
      </c>
      <c r="B3167" t="s">
        <v>1903</v>
      </c>
      <c r="C3167">
        <v>5105</v>
      </c>
      <c r="D3167" t="s">
        <v>1807</v>
      </c>
      <c r="E3167" t="s">
        <v>1806</v>
      </c>
      <c r="F3167" t="s">
        <v>1807</v>
      </c>
      <c r="G3167" t="s">
        <v>1794</v>
      </c>
      <c r="H3167" t="s">
        <v>1795</v>
      </c>
      <c r="I3167" t="str">
        <f t="shared" si="148"/>
        <v>Liberecký</v>
      </c>
      <c r="J3167" t="str">
        <f t="shared" si="149"/>
        <v>Liberecký</v>
      </c>
      <c r="K3167" t="str">
        <f t="shared" si="150"/>
        <v>Severovýchod</v>
      </c>
    </row>
    <row r="3168" spans="1:11" x14ac:dyDescent="0.25">
      <c r="A3168">
        <v>563919</v>
      </c>
      <c r="B3168" t="s">
        <v>1904</v>
      </c>
      <c r="C3168">
        <v>5105</v>
      </c>
      <c r="D3168" t="s">
        <v>1807</v>
      </c>
      <c r="E3168" t="s">
        <v>1806</v>
      </c>
      <c r="F3168" t="s">
        <v>1807</v>
      </c>
      <c r="G3168" t="s">
        <v>1794</v>
      </c>
      <c r="H3168" t="s">
        <v>1795</v>
      </c>
      <c r="I3168" t="str">
        <f t="shared" si="148"/>
        <v>Liberecký</v>
      </c>
      <c r="J3168" t="str">
        <f t="shared" si="149"/>
        <v>Liberecký</v>
      </c>
      <c r="K3168" t="str">
        <f t="shared" si="150"/>
        <v>Severovýchod</v>
      </c>
    </row>
    <row r="3169" spans="1:11" x14ac:dyDescent="0.25">
      <c r="A3169">
        <v>563927</v>
      </c>
      <c r="B3169" t="s">
        <v>593</v>
      </c>
      <c r="C3169">
        <v>3112</v>
      </c>
      <c r="D3169" t="s">
        <v>66</v>
      </c>
      <c r="E3169" t="s">
        <v>65</v>
      </c>
      <c r="F3169" t="s">
        <v>66</v>
      </c>
      <c r="G3169" t="s">
        <v>11</v>
      </c>
      <c r="H3169" t="s">
        <v>12</v>
      </c>
      <c r="I3169" t="str">
        <f t="shared" si="148"/>
        <v>Jihočeský</v>
      </c>
      <c r="J3169" t="str">
        <f t="shared" si="149"/>
        <v>Jihočeský</v>
      </c>
      <c r="K3169" t="str">
        <f t="shared" si="150"/>
        <v>Jihozápad</v>
      </c>
    </row>
    <row r="3170" spans="1:11" x14ac:dyDescent="0.25">
      <c r="A3170">
        <v>563935</v>
      </c>
      <c r="B3170" t="s">
        <v>1905</v>
      </c>
      <c r="C3170">
        <v>5102</v>
      </c>
      <c r="D3170" t="s">
        <v>1805</v>
      </c>
      <c r="E3170" t="s">
        <v>1806</v>
      </c>
      <c r="F3170" t="s">
        <v>1807</v>
      </c>
      <c r="G3170" t="s">
        <v>1794</v>
      </c>
      <c r="H3170" t="s">
        <v>1795</v>
      </c>
      <c r="I3170" t="str">
        <f t="shared" si="148"/>
        <v>Liberecký</v>
      </c>
      <c r="J3170" t="str">
        <f t="shared" si="149"/>
        <v>Liberecký</v>
      </c>
      <c r="K3170" t="str">
        <f t="shared" si="150"/>
        <v>Severovýchod</v>
      </c>
    </row>
    <row r="3171" spans="1:11" x14ac:dyDescent="0.25">
      <c r="A3171">
        <v>563943</v>
      </c>
      <c r="B3171" t="s">
        <v>1906</v>
      </c>
      <c r="C3171">
        <v>5105</v>
      </c>
      <c r="D3171" t="s">
        <v>1807</v>
      </c>
      <c r="E3171" t="s">
        <v>1806</v>
      </c>
      <c r="F3171" t="s">
        <v>1807</v>
      </c>
      <c r="G3171" t="s">
        <v>1794</v>
      </c>
      <c r="H3171" t="s">
        <v>1795</v>
      </c>
      <c r="I3171" t="str">
        <f t="shared" si="148"/>
        <v>Liberecký</v>
      </c>
      <c r="J3171" t="str">
        <f t="shared" si="149"/>
        <v>Liberecký</v>
      </c>
      <c r="K3171" t="str">
        <f t="shared" si="150"/>
        <v>Severovýchod</v>
      </c>
    </row>
    <row r="3172" spans="1:11" x14ac:dyDescent="0.25">
      <c r="A3172">
        <v>563951</v>
      </c>
      <c r="B3172" t="s">
        <v>594</v>
      </c>
      <c r="C3172">
        <v>3111</v>
      </c>
      <c r="D3172" t="s">
        <v>43</v>
      </c>
      <c r="E3172" t="s">
        <v>42</v>
      </c>
      <c r="F3172" t="s">
        <v>43</v>
      </c>
      <c r="G3172" t="s">
        <v>11</v>
      </c>
      <c r="H3172" t="s">
        <v>12</v>
      </c>
      <c r="I3172" t="str">
        <f t="shared" si="148"/>
        <v>Jihočeský</v>
      </c>
      <c r="J3172" t="str">
        <f t="shared" si="149"/>
        <v>Jihočeský</v>
      </c>
      <c r="K3172" t="str">
        <f t="shared" si="150"/>
        <v>Jihozápad</v>
      </c>
    </row>
    <row r="3173" spans="1:11" x14ac:dyDescent="0.25">
      <c r="A3173">
        <v>563960</v>
      </c>
      <c r="B3173" t="s">
        <v>1907</v>
      </c>
      <c r="C3173">
        <v>5105</v>
      </c>
      <c r="D3173" t="s">
        <v>1807</v>
      </c>
      <c r="E3173" t="s">
        <v>1806</v>
      </c>
      <c r="F3173" t="s">
        <v>1807</v>
      </c>
      <c r="G3173" t="s">
        <v>1794</v>
      </c>
      <c r="H3173" t="s">
        <v>1795</v>
      </c>
      <c r="I3173" t="str">
        <f t="shared" si="148"/>
        <v>Liberecký</v>
      </c>
      <c r="J3173" t="str">
        <f t="shared" si="149"/>
        <v>Liberecký</v>
      </c>
      <c r="K3173" t="str">
        <f t="shared" si="150"/>
        <v>Severovýchod</v>
      </c>
    </row>
    <row r="3174" spans="1:11" x14ac:dyDescent="0.25">
      <c r="A3174">
        <v>563978</v>
      </c>
      <c r="B3174" t="s">
        <v>595</v>
      </c>
      <c r="C3174">
        <v>3116</v>
      </c>
      <c r="D3174" t="s">
        <v>53</v>
      </c>
      <c r="E3174" t="s">
        <v>54</v>
      </c>
      <c r="F3174" t="s">
        <v>55</v>
      </c>
      <c r="G3174" t="s">
        <v>11</v>
      </c>
      <c r="H3174" t="s">
        <v>12</v>
      </c>
      <c r="I3174" t="str">
        <f t="shared" si="148"/>
        <v>Jihočeský</v>
      </c>
      <c r="J3174" t="str">
        <f t="shared" si="149"/>
        <v>Jihočeský</v>
      </c>
      <c r="K3174" t="str">
        <f t="shared" si="150"/>
        <v>Jihozápad</v>
      </c>
    </row>
    <row r="3175" spans="1:11" x14ac:dyDescent="0.25">
      <c r="A3175">
        <v>563986</v>
      </c>
      <c r="B3175" t="s">
        <v>596</v>
      </c>
      <c r="C3175">
        <v>3110</v>
      </c>
      <c r="D3175" t="s">
        <v>64</v>
      </c>
      <c r="E3175" t="s">
        <v>65</v>
      </c>
      <c r="F3175" t="s">
        <v>66</v>
      </c>
      <c r="G3175" t="s">
        <v>11</v>
      </c>
      <c r="H3175" t="s">
        <v>12</v>
      </c>
      <c r="I3175" t="str">
        <f t="shared" si="148"/>
        <v>Jihočeský</v>
      </c>
      <c r="J3175" t="str">
        <f t="shared" si="149"/>
        <v>Jihočeský</v>
      </c>
      <c r="K3175" t="str">
        <f t="shared" si="150"/>
        <v>Jihozápad</v>
      </c>
    </row>
    <row r="3176" spans="1:11" x14ac:dyDescent="0.25">
      <c r="A3176">
        <v>563994</v>
      </c>
      <c r="B3176" t="s">
        <v>1908</v>
      </c>
      <c r="C3176">
        <v>5102</v>
      </c>
      <c r="D3176" t="s">
        <v>1805</v>
      </c>
      <c r="E3176" t="s">
        <v>1806</v>
      </c>
      <c r="F3176" t="s">
        <v>1807</v>
      </c>
      <c r="G3176" t="s">
        <v>1794</v>
      </c>
      <c r="H3176" t="s">
        <v>1795</v>
      </c>
      <c r="I3176" t="str">
        <f t="shared" si="148"/>
        <v>Liberecký</v>
      </c>
      <c r="J3176" t="str">
        <f t="shared" si="149"/>
        <v>Liberecký</v>
      </c>
      <c r="K3176" t="str">
        <f t="shared" si="150"/>
        <v>Severovýchod</v>
      </c>
    </row>
    <row r="3177" spans="1:11" x14ac:dyDescent="0.25">
      <c r="A3177">
        <v>564028</v>
      </c>
      <c r="B3177" t="s">
        <v>1805</v>
      </c>
      <c r="C3177">
        <v>5102</v>
      </c>
      <c r="D3177" t="s">
        <v>1805</v>
      </c>
      <c r="E3177" t="s">
        <v>1806</v>
      </c>
      <c r="F3177" t="s">
        <v>1807</v>
      </c>
      <c r="G3177" t="s">
        <v>1794</v>
      </c>
      <c r="H3177" t="s">
        <v>1795</v>
      </c>
      <c r="I3177" t="str">
        <f t="shared" si="148"/>
        <v>Liberecký</v>
      </c>
      <c r="J3177" t="str">
        <f t="shared" si="149"/>
        <v>Liberecký</v>
      </c>
      <c r="K3177" t="str">
        <f t="shared" si="150"/>
        <v>Severovýchod</v>
      </c>
    </row>
    <row r="3178" spans="1:11" x14ac:dyDescent="0.25">
      <c r="A3178">
        <v>564036</v>
      </c>
      <c r="B3178" t="s">
        <v>1909</v>
      </c>
      <c r="C3178">
        <v>5102</v>
      </c>
      <c r="D3178" t="s">
        <v>1805</v>
      </c>
      <c r="E3178" t="s">
        <v>1806</v>
      </c>
      <c r="F3178" t="s">
        <v>1807</v>
      </c>
      <c r="G3178" t="s">
        <v>1794</v>
      </c>
      <c r="H3178" t="s">
        <v>1795</v>
      </c>
      <c r="I3178" t="str">
        <f t="shared" si="148"/>
        <v>Liberecký</v>
      </c>
      <c r="J3178" t="str">
        <f t="shared" si="149"/>
        <v>Liberecký</v>
      </c>
      <c r="K3178" t="str">
        <f t="shared" si="150"/>
        <v>Severovýchod</v>
      </c>
    </row>
    <row r="3179" spans="1:11" x14ac:dyDescent="0.25">
      <c r="A3179">
        <v>564044</v>
      </c>
      <c r="B3179" t="s">
        <v>1910</v>
      </c>
      <c r="C3179">
        <v>5102</v>
      </c>
      <c r="D3179" t="s">
        <v>1805</v>
      </c>
      <c r="E3179" t="s">
        <v>1806</v>
      </c>
      <c r="F3179" t="s">
        <v>1807</v>
      </c>
      <c r="G3179" t="s">
        <v>1794</v>
      </c>
      <c r="H3179" t="s">
        <v>1795</v>
      </c>
      <c r="I3179" t="str">
        <f t="shared" si="148"/>
        <v>Liberecký</v>
      </c>
      <c r="J3179" t="str">
        <f t="shared" si="149"/>
        <v>Liberecký</v>
      </c>
      <c r="K3179" t="str">
        <f t="shared" si="150"/>
        <v>Severovýchod</v>
      </c>
    </row>
    <row r="3180" spans="1:11" x14ac:dyDescent="0.25">
      <c r="A3180">
        <v>564052</v>
      </c>
      <c r="B3180" t="s">
        <v>1911</v>
      </c>
      <c r="C3180">
        <v>5105</v>
      </c>
      <c r="D3180" t="s">
        <v>1807</v>
      </c>
      <c r="E3180" t="s">
        <v>1806</v>
      </c>
      <c r="F3180" t="s">
        <v>1807</v>
      </c>
      <c r="G3180" t="s">
        <v>1794</v>
      </c>
      <c r="H3180" t="s">
        <v>1795</v>
      </c>
      <c r="I3180" t="str">
        <f t="shared" si="148"/>
        <v>Liberecký</v>
      </c>
      <c r="J3180" t="str">
        <f t="shared" si="149"/>
        <v>Liberecký</v>
      </c>
      <c r="K3180" t="str">
        <f t="shared" si="150"/>
        <v>Severovýchod</v>
      </c>
    </row>
    <row r="3181" spans="1:11" x14ac:dyDescent="0.25">
      <c r="A3181">
        <v>564061</v>
      </c>
      <c r="B3181" t="s">
        <v>1912</v>
      </c>
      <c r="C3181">
        <v>5105</v>
      </c>
      <c r="D3181" t="s">
        <v>1807</v>
      </c>
      <c r="E3181" t="s">
        <v>1806</v>
      </c>
      <c r="F3181" t="s">
        <v>1807</v>
      </c>
      <c r="G3181" t="s">
        <v>1794</v>
      </c>
      <c r="H3181" t="s">
        <v>1795</v>
      </c>
      <c r="I3181" t="str">
        <f t="shared" si="148"/>
        <v>Liberecký</v>
      </c>
      <c r="J3181" t="str">
        <f t="shared" si="149"/>
        <v>Liberecký</v>
      </c>
      <c r="K3181" t="str">
        <f t="shared" si="150"/>
        <v>Severovýchod</v>
      </c>
    </row>
    <row r="3182" spans="1:11" x14ac:dyDescent="0.25">
      <c r="A3182">
        <v>564079</v>
      </c>
      <c r="B3182" t="s">
        <v>1913</v>
      </c>
      <c r="C3182">
        <v>5102</v>
      </c>
      <c r="D3182" t="s">
        <v>1805</v>
      </c>
      <c r="E3182" t="s">
        <v>1806</v>
      </c>
      <c r="F3182" t="s">
        <v>1807</v>
      </c>
      <c r="G3182" t="s">
        <v>1794</v>
      </c>
      <c r="H3182" t="s">
        <v>1795</v>
      </c>
      <c r="I3182" t="str">
        <f t="shared" si="148"/>
        <v>Liberecký</v>
      </c>
      <c r="J3182" t="str">
        <f t="shared" si="149"/>
        <v>Liberecký</v>
      </c>
      <c r="K3182" t="str">
        <f t="shared" si="150"/>
        <v>Severovýchod</v>
      </c>
    </row>
    <row r="3183" spans="1:11" x14ac:dyDescent="0.25">
      <c r="A3183">
        <v>564087</v>
      </c>
      <c r="B3183" t="s">
        <v>4236</v>
      </c>
      <c r="C3183">
        <v>2124</v>
      </c>
      <c r="D3183" t="s">
        <v>3454</v>
      </c>
      <c r="E3183" t="s">
        <v>3455</v>
      </c>
      <c r="F3183" t="s">
        <v>2698</v>
      </c>
      <c r="G3183" t="s">
        <v>3447</v>
      </c>
      <c r="H3183" t="s">
        <v>3448</v>
      </c>
      <c r="I3183" t="str">
        <f t="shared" si="148"/>
        <v>Středočeský</v>
      </c>
      <c r="J3183" t="str">
        <f t="shared" si="149"/>
        <v>Středočeský</v>
      </c>
      <c r="K3183" t="str">
        <f t="shared" si="150"/>
        <v>Střední Čechy</v>
      </c>
    </row>
    <row r="3184" spans="1:11" x14ac:dyDescent="0.25">
      <c r="A3184">
        <v>564095</v>
      </c>
      <c r="B3184" t="s">
        <v>1914</v>
      </c>
      <c r="C3184">
        <v>5105</v>
      </c>
      <c r="D3184" t="s">
        <v>1807</v>
      </c>
      <c r="E3184" t="s">
        <v>1806</v>
      </c>
      <c r="F3184" t="s">
        <v>1807</v>
      </c>
      <c r="G3184" t="s">
        <v>1794</v>
      </c>
      <c r="H3184" t="s">
        <v>1795</v>
      </c>
      <c r="I3184" t="str">
        <f t="shared" si="148"/>
        <v>Liberecký</v>
      </c>
      <c r="J3184" t="str">
        <f t="shared" si="149"/>
        <v>Liberecký</v>
      </c>
      <c r="K3184" t="str">
        <f t="shared" si="150"/>
        <v>Severovýchod</v>
      </c>
    </row>
    <row r="3185" spans="1:11" x14ac:dyDescent="0.25">
      <c r="A3185">
        <v>564109</v>
      </c>
      <c r="B3185" t="s">
        <v>1915</v>
      </c>
      <c r="C3185">
        <v>5105</v>
      </c>
      <c r="D3185" t="s">
        <v>1807</v>
      </c>
      <c r="E3185" t="s">
        <v>1806</v>
      </c>
      <c r="F3185" t="s">
        <v>1807</v>
      </c>
      <c r="G3185" t="s">
        <v>1794</v>
      </c>
      <c r="H3185" t="s">
        <v>1795</v>
      </c>
      <c r="I3185" t="str">
        <f t="shared" si="148"/>
        <v>Liberecký</v>
      </c>
      <c r="J3185" t="str">
        <f t="shared" si="149"/>
        <v>Liberecký</v>
      </c>
      <c r="K3185" t="str">
        <f t="shared" si="150"/>
        <v>Severovýchod</v>
      </c>
    </row>
    <row r="3186" spans="1:11" x14ac:dyDescent="0.25">
      <c r="A3186">
        <v>564117</v>
      </c>
      <c r="B3186" t="s">
        <v>1916</v>
      </c>
      <c r="C3186">
        <v>5105</v>
      </c>
      <c r="D3186" t="s">
        <v>1807</v>
      </c>
      <c r="E3186" t="s">
        <v>1806</v>
      </c>
      <c r="F3186" t="s">
        <v>1807</v>
      </c>
      <c r="G3186" t="s">
        <v>1794</v>
      </c>
      <c r="H3186" t="s">
        <v>1795</v>
      </c>
      <c r="I3186" t="str">
        <f t="shared" si="148"/>
        <v>Liberecký</v>
      </c>
      <c r="J3186" t="str">
        <f t="shared" si="149"/>
        <v>Liberecký</v>
      </c>
      <c r="K3186" t="str">
        <f t="shared" si="150"/>
        <v>Severovýchod</v>
      </c>
    </row>
    <row r="3187" spans="1:11" x14ac:dyDescent="0.25">
      <c r="A3187">
        <v>564125</v>
      </c>
      <c r="B3187" t="s">
        <v>4237</v>
      </c>
      <c r="C3187">
        <v>2124</v>
      </c>
      <c r="D3187" t="s">
        <v>3454</v>
      </c>
      <c r="E3187" t="s">
        <v>3455</v>
      </c>
      <c r="F3187" t="s">
        <v>2698</v>
      </c>
      <c r="G3187" t="s">
        <v>3447</v>
      </c>
      <c r="H3187" t="s">
        <v>3448</v>
      </c>
      <c r="I3187" t="str">
        <f t="shared" si="148"/>
        <v>Středočeský</v>
      </c>
      <c r="J3187" t="str">
        <f t="shared" si="149"/>
        <v>Středočeský</v>
      </c>
      <c r="K3187" t="str">
        <f t="shared" si="150"/>
        <v>Střední Čechy</v>
      </c>
    </row>
    <row r="3188" spans="1:11" x14ac:dyDescent="0.25">
      <c r="A3188">
        <v>564133</v>
      </c>
      <c r="B3188" t="s">
        <v>1917</v>
      </c>
      <c r="C3188">
        <v>5102</v>
      </c>
      <c r="D3188" t="s">
        <v>1805</v>
      </c>
      <c r="E3188" t="s">
        <v>1806</v>
      </c>
      <c r="F3188" t="s">
        <v>1807</v>
      </c>
      <c r="G3188" t="s">
        <v>1794</v>
      </c>
      <c r="H3188" t="s">
        <v>1795</v>
      </c>
      <c r="I3188" t="str">
        <f t="shared" si="148"/>
        <v>Liberecký</v>
      </c>
      <c r="J3188" t="str">
        <f t="shared" si="149"/>
        <v>Liberecký</v>
      </c>
      <c r="K3188" t="str">
        <f t="shared" si="150"/>
        <v>Severovýchod</v>
      </c>
    </row>
    <row r="3189" spans="1:11" x14ac:dyDescent="0.25">
      <c r="A3189">
        <v>564141</v>
      </c>
      <c r="B3189" t="s">
        <v>1918</v>
      </c>
      <c r="C3189">
        <v>5109</v>
      </c>
      <c r="D3189" t="s">
        <v>1814</v>
      </c>
      <c r="E3189" t="s">
        <v>1806</v>
      </c>
      <c r="F3189" t="s">
        <v>1807</v>
      </c>
      <c r="G3189" t="s">
        <v>1794</v>
      </c>
      <c r="H3189" t="s">
        <v>1795</v>
      </c>
      <c r="I3189" t="str">
        <f t="shared" si="148"/>
        <v>Liberecký</v>
      </c>
      <c r="J3189" t="str">
        <f t="shared" si="149"/>
        <v>Liberecký</v>
      </c>
      <c r="K3189" t="str">
        <f t="shared" si="150"/>
        <v>Severovýchod</v>
      </c>
    </row>
    <row r="3190" spans="1:11" x14ac:dyDescent="0.25">
      <c r="A3190">
        <v>564150</v>
      </c>
      <c r="B3190" t="s">
        <v>4238</v>
      </c>
      <c r="C3190">
        <v>2109</v>
      </c>
      <c r="D3190" t="s">
        <v>2698</v>
      </c>
      <c r="E3190" t="s">
        <v>3455</v>
      </c>
      <c r="F3190" t="s">
        <v>2698</v>
      </c>
      <c r="G3190" t="s">
        <v>3447</v>
      </c>
      <c r="H3190" t="s">
        <v>3448</v>
      </c>
      <c r="I3190" t="str">
        <f t="shared" si="148"/>
        <v>Středočeský</v>
      </c>
      <c r="J3190" t="str">
        <f t="shared" si="149"/>
        <v>Středočeský</v>
      </c>
      <c r="K3190" t="str">
        <f t="shared" si="150"/>
        <v>Střední Čechy</v>
      </c>
    </row>
    <row r="3191" spans="1:11" x14ac:dyDescent="0.25">
      <c r="A3191">
        <v>564168</v>
      </c>
      <c r="B3191" t="s">
        <v>1370</v>
      </c>
      <c r="C3191">
        <v>5102</v>
      </c>
      <c r="D3191" t="s">
        <v>1805</v>
      </c>
      <c r="E3191" t="s">
        <v>1806</v>
      </c>
      <c r="F3191" t="s">
        <v>1807</v>
      </c>
      <c r="G3191" t="s">
        <v>1794</v>
      </c>
      <c r="H3191" t="s">
        <v>1795</v>
      </c>
      <c r="I3191" t="str">
        <f t="shared" si="148"/>
        <v>Liberecký</v>
      </c>
      <c r="J3191" t="str">
        <f t="shared" si="149"/>
        <v>Liberecký</v>
      </c>
      <c r="K3191" t="str">
        <f t="shared" si="150"/>
        <v>Severovýchod</v>
      </c>
    </row>
    <row r="3192" spans="1:11" x14ac:dyDescent="0.25">
      <c r="A3192">
        <v>564176</v>
      </c>
      <c r="B3192" t="s">
        <v>1919</v>
      </c>
      <c r="C3192">
        <v>5105</v>
      </c>
      <c r="D3192" t="s">
        <v>1807</v>
      </c>
      <c r="E3192" t="s">
        <v>1806</v>
      </c>
      <c r="F3192" t="s">
        <v>1807</v>
      </c>
      <c r="G3192" t="s">
        <v>1794</v>
      </c>
      <c r="H3192" t="s">
        <v>1795</v>
      </c>
      <c r="I3192" t="str">
        <f t="shared" si="148"/>
        <v>Liberecký</v>
      </c>
      <c r="J3192" t="str">
        <f t="shared" si="149"/>
        <v>Liberecký</v>
      </c>
      <c r="K3192" t="str">
        <f t="shared" si="150"/>
        <v>Severovýchod</v>
      </c>
    </row>
    <row r="3193" spans="1:11" x14ac:dyDescent="0.25">
      <c r="A3193">
        <v>564184</v>
      </c>
      <c r="B3193" t="s">
        <v>1920</v>
      </c>
      <c r="C3193">
        <v>5105</v>
      </c>
      <c r="D3193" t="s">
        <v>1807</v>
      </c>
      <c r="E3193" t="s">
        <v>1806</v>
      </c>
      <c r="F3193" t="s">
        <v>1807</v>
      </c>
      <c r="G3193" t="s">
        <v>1794</v>
      </c>
      <c r="H3193" t="s">
        <v>1795</v>
      </c>
      <c r="I3193" t="str">
        <f t="shared" si="148"/>
        <v>Liberecký</v>
      </c>
      <c r="J3193" t="str">
        <f t="shared" si="149"/>
        <v>Liberecký</v>
      </c>
      <c r="K3193" t="str">
        <f t="shared" si="150"/>
        <v>Severovýchod</v>
      </c>
    </row>
    <row r="3194" spans="1:11" x14ac:dyDescent="0.25">
      <c r="A3194">
        <v>564192</v>
      </c>
      <c r="B3194" t="s">
        <v>4239</v>
      </c>
      <c r="C3194">
        <v>2124</v>
      </c>
      <c r="D3194" t="s">
        <v>3454</v>
      </c>
      <c r="E3194" t="s">
        <v>3455</v>
      </c>
      <c r="F3194" t="s">
        <v>2698</v>
      </c>
      <c r="G3194" t="s">
        <v>3447</v>
      </c>
      <c r="H3194" t="s">
        <v>3448</v>
      </c>
      <c r="I3194" t="str">
        <f t="shared" si="148"/>
        <v>Středočeský</v>
      </c>
      <c r="J3194" t="str">
        <f t="shared" si="149"/>
        <v>Středočeský</v>
      </c>
      <c r="K3194" t="str">
        <f t="shared" si="150"/>
        <v>Střední Čechy</v>
      </c>
    </row>
    <row r="3195" spans="1:11" x14ac:dyDescent="0.25">
      <c r="A3195">
        <v>564206</v>
      </c>
      <c r="B3195" t="s">
        <v>1921</v>
      </c>
      <c r="C3195">
        <v>5102</v>
      </c>
      <c r="D3195" t="s">
        <v>1805</v>
      </c>
      <c r="E3195" t="s">
        <v>1806</v>
      </c>
      <c r="F3195" t="s">
        <v>1807</v>
      </c>
      <c r="G3195" t="s">
        <v>1794</v>
      </c>
      <c r="H3195" t="s">
        <v>1795</v>
      </c>
      <c r="I3195" t="str">
        <f t="shared" si="148"/>
        <v>Liberecký</v>
      </c>
      <c r="J3195" t="str">
        <f t="shared" si="149"/>
        <v>Liberecký</v>
      </c>
      <c r="K3195" t="str">
        <f t="shared" si="150"/>
        <v>Severovýchod</v>
      </c>
    </row>
    <row r="3196" spans="1:11" x14ac:dyDescent="0.25">
      <c r="A3196">
        <v>564214</v>
      </c>
      <c r="B3196" t="s">
        <v>4240</v>
      </c>
      <c r="C3196">
        <v>2120</v>
      </c>
      <c r="D3196" t="s">
        <v>3477</v>
      </c>
      <c r="E3196" t="s">
        <v>3478</v>
      </c>
      <c r="F3196" t="s">
        <v>3477</v>
      </c>
      <c r="G3196" t="s">
        <v>3447</v>
      </c>
      <c r="H3196" t="s">
        <v>3448</v>
      </c>
      <c r="I3196" t="str">
        <f t="shared" si="148"/>
        <v>Středočeský</v>
      </c>
      <c r="J3196" t="str">
        <f t="shared" si="149"/>
        <v>Středočeský</v>
      </c>
      <c r="K3196" t="str">
        <f t="shared" si="150"/>
        <v>Střední Čechy</v>
      </c>
    </row>
    <row r="3197" spans="1:11" x14ac:dyDescent="0.25">
      <c r="A3197">
        <v>564222</v>
      </c>
      <c r="B3197" t="s">
        <v>4241</v>
      </c>
      <c r="C3197">
        <v>2120</v>
      </c>
      <c r="D3197" t="s">
        <v>3477</v>
      </c>
      <c r="E3197" t="s">
        <v>3478</v>
      </c>
      <c r="F3197" t="s">
        <v>3477</v>
      </c>
      <c r="G3197" t="s">
        <v>3447</v>
      </c>
      <c r="H3197" t="s">
        <v>3448</v>
      </c>
      <c r="I3197" t="str">
        <f t="shared" si="148"/>
        <v>Středočeský</v>
      </c>
      <c r="J3197" t="str">
        <f t="shared" si="149"/>
        <v>Středočeský</v>
      </c>
      <c r="K3197" t="str">
        <f t="shared" si="150"/>
        <v>Střední Čechy</v>
      </c>
    </row>
    <row r="3198" spans="1:11" x14ac:dyDescent="0.25">
      <c r="A3198">
        <v>564231</v>
      </c>
      <c r="B3198" t="s">
        <v>1922</v>
      </c>
      <c r="C3198">
        <v>5105</v>
      </c>
      <c r="D3198" t="s">
        <v>1807</v>
      </c>
      <c r="E3198" t="s">
        <v>1806</v>
      </c>
      <c r="F3198" t="s">
        <v>1807</v>
      </c>
      <c r="G3198" t="s">
        <v>1794</v>
      </c>
      <c r="H3198" t="s">
        <v>1795</v>
      </c>
      <c r="I3198" t="str">
        <f t="shared" si="148"/>
        <v>Liberecký</v>
      </c>
      <c r="J3198" t="str">
        <f t="shared" si="149"/>
        <v>Liberecký</v>
      </c>
      <c r="K3198" t="str">
        <f t="shared" si="150"/>
        <v>Severovýchod</v>
      </c>
    </row>
    <row r="3199" spans="1:11" x14ac:dyDescent="0.25">
      <c r="A3199">
        <v>564249</v>
      </c>
      <c r="B3199" t="s">
        <v>3278</v>
      </c>
      <c r="C3199">
        <v>2120</v>
      </c>
      <c r="D3199" t="s">
        <v>3477</v>
      </c>
      <c r="E3199" t="s">
        <v>3478</v>
      </c>
      <c r="F3199" t="s">
        <v>3477</v>
      </c>
      <c r="G3199" t="s">
        <v>3447</v>
      </c>
      <c r="H3199" t="s">
        <v>3448</v>
      </c>
      <c r="I3199" t="str">
        <f t="shared" si="148"/>
        <v>Středočeský</v>
      </c>
      <c r="J3199" t="str">
        <f t="shared" si="149"/>
        <v>Středočeský</v>
      </c>
      <c r="K3199" t="str">
        <f t="shared" si="150"/>
        <v>Střední Čechy</v>
      </c>
    </row>
    <row r="3200" spans="1:11" x14ac:dyDescent="0.25">
      <c r="A3200">
        <v>564257</v>
      </c>
      <c r="B3200" t="s">
        <v>4242</v>
      </c>
      <c r="C3200">
        <v>2120</v>
      </c>
      <c r="D3200" t="s">
        <v>3477</v>
      </c>
      <c r="E3200" t="s">
        <v>3478</v>
      </c>
      <c r="F3200" t="s">
        <v>3477</v>
      </c>
      <c r="G3200" t="s">
        <v>3447</v>
      </c>
      <c r="H3200" t="s">
        <v>3448</v>
      </c>
      <c r="I3200" t="str">
        <f t="shared" si="148"/>
        <v>Středočeský</v>
      </c>
      <c r="J3200" t="str">
        <f t="shared" si="149"/>
        <v>Středočeský</v>
      </c>
      <c r="K3200" t="str">
        <f t="shared" si="150"/>
        <v>Střední Čechy</v>
      </c>
    </row>
    <row r="3201" spans="1:11" x14ac:dyDescent="0.25">
      <c r="A3201">
        <v>564265</v>
      </c>
      <c r="B3201" t="s">
        <v>1923</v>
      </c>
      <c r="C3201">
        <v>5102</v>
      </c>
      <c r="D3201" t="s">
        <v>1805</v>
      </c>
      <c r="E3201" t="s">
        <v>1806</v>
      </c>
      <c r="F3201" t="s">
        <v>1807</v>
      </c>
      <c r="G3201" t="s">
        <v>1794</v>
      </c>
      <c r="H3201" t="s">
        <v>1795</v>
      </c>
      <c r="I3201" t="str">
        <f t="shared" si="148"/>
        <v>Liberecký</v>
      </c>
      <c r="J3201" t="str">
        <f t="shared" si="149"/>
        <v>Liberecký</v>
      </c>
      <c r="K3201" t="str">
        <f t="shared" si="150"/>
        <v>Severovýchod</v>
      </c>
    </row>
    <row r="3202" spans="1:11" x14ac:dyDescent="0.25">
      <c r="A3202">
        <v>564273</v>
      </c>
      <c r="B3202" t="s">
        <v>2857</v>
      </c>
      <c r="C3202">
        <v>2120</v>
      </c>
      <c r="D3202" t="s">
        <v>3477</v>
      </c>
      <c r="E3202" t="s">
        <v>3478</v>
      </c>
      <c r="F3202" t="s">
        <v>3477</v>
      </c>
      <c r="G3202" t="s">
        <v>3447</v>
      </c>
      <c r="H3202" t="s">
        <v>3448</v>
      </c>
      <c r="I3202" t="str">
        <f t="shared" si="148"/>
        <v>Středočeský</v>
      </c>
      <c r="J3202" t="str">
        <f t="shared" si="149"/>
        <v>Středočeský</v>
      </c>
      <c r="K3202" t="str">
        <f t="shared" si="150"/>
        <v>Střední Čechy</v>
      </c>
    </row>
    <row r="3203" spans="1:11" x14ac:dyDescent="0.25">
      <c r="A3203">
        <v>564281</v>
      </c>
      <c r="B3203" t="s">
        <v>1924</v>
      </c>
      <c r="C3203">
        <v>5105</v>
      </c>
      <c r="D3203" t="s">
        <v>1807</v>
      </c>
      <c r="E3203" t="s">
        <v>1806</v>
      </c>
      <c r="F3203" t="s">
        <v>1807</v>
      </c>
      <c r="G3203" t="s">
        <v>1794</v>
      </c>
      <c r="H3203" t="s">
        <v>1795</v>
      </c>
      <c r="I3203" t="str">
        <f t="shared" si="148"/>
        <v>Liberecký</v>
      </c>
      <c r="J3203" t="str">
        <f t="shared" si="149"/>
        <v>Liberecký</v>
      </c>
      <c r="K3203" t="str">
        <f t="shared" si="150"/>
        <v>Severovýchod</v>
      </c>
    </row>
    <row r="3204" spans="1:11" x14ac:dyDescent="0.25">
      <c r="A3204">
        <v>564290</v>
      </c>
      <c r="B3204" t="s">
        <v>1925</v>
      </c>
      <c r="C3204">
        <v>5105</v>
      </c>
      <c r="D3204" t="s">
        <v>1807</v>
      </c>
      <c r="E3204" t="s">
        <v>1806</v>
      </c>
      <c r="F3204" t="s">
        <v>1807</v>
      </c>
      <c r="G3204" t="s">
        <v>1794</v>
      </c>
      <c r="H3204" t="s">
        <v>1795</v>
      </c>
      <c r="I3204" t="str">
        <f t="shared" ref="I3204:I3267" si="151">LEFT(H3204, FIND(" ", H3204 &amp; " ") - 1)</f>
        <v>Liberecký</v>
      </c>
      <c r="J3204" t="str">
        <f t="shared" ref="J3204:J3267" si="152">IF(LEFT(H3204,4)="Kraj", MID(H3204, FIND(" ", H3204)+1, LEN(H3204) - FIND(" ", H3204)), LEFT(H3204, FIND(" ", H3204 &amp; " ") - 1))</f>
        <v>Liberecký</v>
      </c>
      <c r="K3204" t="str">
        <f t="shared" ref="K3204:K3267" si="153">_xlfn.XLOOKUP(H3204,$N$33:$N$46,$M$33:$M$46)</f>
        <v>Severovýchod</v>
      </c>
    </row>
    <row r="3205" spans="1:11" x14ac:dyDescent="0.25">
      <c r="A3205">
        <v>564303</v>
      </c>
      <c r="B3205" t="s">
        <v>1894</v>
      </c>
      <c r="C3205">
        <v>5109</v>
      </c>
      <c r="D3205" t="s">
        <v>1814</v>
      </c>
      <c r="E3205" t="s">
        <v>1806</v>
      </c>
      <c r="F3205" t="s">
        <v>1807</v>
      </c>
      <c r="G3205" t="s">
        <v>1794</v>
      </c>
      <c r="H3205" t="s">
        <v>1795</v>
      </c>
      <c r="I3205" t="str">
        <f t="shared" si="151"/>
        <v>Liberecký</v>
      </c>
      <c r="J3205" t="str">
        <f t="shared" si="152"/>
        <v>Liberecký</v>
      </c>
      <c r="K3205" t="str">
        <f t="shared" si="153"/>
        <v>Severovýchod</v>
      </c>
    </row>
    <row r="3206" spans="1:11" x14ac:dyDescent="0.25">
      <c r="A3206">
        <v>564311</v>
      </c>
      <c r="B3206" t="s">
        <v>1926</v>
      </c>
      <c r="C3206">
        <v>5102</v>
      </c>
      <c r="D3206" t="s">
        <v>1805</v>
      </c>
      <c r="E3206" t="s">
        <v>1806</v>
      </c>
      <c r="F3206" t="s">
        <v>1807</v>
      </c>
      <c r="G3206" t="s">
        <v>1794</v>
      </c>
      <c r="H3206" t="s">
        <v>1795</v>
      </c>
      <c r="I3206" t="str">
        <f t="shared" si="151"/>
        <v>Liberecký</v>
      </c>
      <c r="J3206" t="str">
        <f t="shared" si="152"/>
        <v>Liberecký</v>
      </c>
      <c r="K3206" t="str">
        <f t="shared" si="153"/>
        <v>Severovýchod</v>
      </c>
    </row>
    <row r="3207" spans="1:11" x14ac:dyDescent="0.25">
      <c r="A3207">
        <v>564320</v>
      </c>
      <c r="B3207" t="s">
        <v>4243</v>
      </c>
      <c r="C3207">
        <v>2120</v>
      </c>
      <c r="D3207" t="s">
        <v>3477</v>
      </c>
      <c r="E3207" t="s">
        <v>3478</v>
      </c>
      <c r="F3207" t="s">
        <v>3477</v>
      </c>
      <c r="G3207" t="s">
        <v>3447</v>
      </c>
      <c r="H3207" t="s">
        <v>3448</v>
      </c>
      <c r="I3207" t="str">
        <f t="shared" si="151"/>
        <v>Středočeský</v>
      </c>
      <c r="J3207" t="str">
        <f t="shared" si="152"/>
        <v>Středočeský</v>
      </c>
      <c r="K3207" t="str">
        <f t="shared" si="153"/>
        <v>Střední Čechy</v>
      </c>
    </row>
    <row r="3208" spans="1:11" x14ac:dyDescent="0.25">
      <c r="A3208">
        <v>564338</v>
      </c>
      <c r="B3208" t="s">
        <v>549</v>
      </c>
      <c r="C3208">
        <v>2107</v>
      </c>
      <c r="D3208" t="s">
        <v>3482</v>
      </c>
      <c r="E3208" t="s">
        <v>3478</v>
      </c>
      <c r="F3208" t="s">
        <v>3477</v>
      </c>
      <c r="G3208" t="s">
        <v>3447</v>
      </c>
      <c r="H3208" t="s">
        <v>3448</v>
      </c>
      <c r="I3208" t="str">
        <f t="shared" si="151"/>
        <v>Středočeský</v>
      </c>
      <c r="J3208" t="str">
        <f t="shared" si="152"/>
        <v>Středočeský</v>
      </c>
      <c r="K3208" t="str">
        <f t="shared" si="153"/>
        <v>Střední Čechy</v>
      </c>
    </row>
    <row r="3209" spans="1:11" x14ac:dyDescent="0.25">
      <c r="A3209">
        <v>564346</v>
      </c>
      <c r="B3209" t="s">
        <v>4244</v>
      </c>
      <c r="C3209">
        <v>2120</v>
      </c>
      <c r="D3209" t="s">
        <v>3477</v>
      </c>
      <c r="E3209" t="s">
        <v>3478</v>
      </c>
      <c r="F3209" t="s">
        <v>3477</v>
      </c>
      <c r="G3209" t="s">
        <v>3447</v>
      </c>
      <c r="H3209" t="s">
        <v>3448</v>
      </c>
      <c r="I3209" t="str">
        <f t="shared" si="151"/>
        <v>Středočeský</v>
      </c>
      <c r="J3209" t="str">
        <f t="shared" si="152"/>
        <v>Středočeský</v>
      </c>
      <c r="K3209" t="str">
        <f t="shared" si="153"/>
        <v>Střední Čechy</v>
      </c>
    </row>
    <row r="3210" spans="1:11" x14ac:dyDescent="0.25">
      <c r="A3210">
        <v>564354</v>
      </c>
      <c r="B3210" t="s">
        <v>1927</v>
      </c>
      <c r="C3210">
        <v>5109</v>
      </c>
      <c r="D3210" t="s">
        <v>1814</v>
      </c>
      <c r="E3210" t="s">
        <v>1806</v>
      </c>
      <c r="F3210" t="s">
        <v>1807</v>
      </c>
      <c r="G3210" t="s">
        <v>1794</v>
      </c>
      <c r="H3210" t="s">
        <v>1795</v>
      </c>
      <c r="I3210" t="str">
        <f t="shared" si="151"/>
        <v>Liberecký</v>
      </c>
      <c r="J3210" t="str">
        <f t="shared" si="152"/>
        <v>Liberecký</v>
      </c>
      <c r="K3210" t="str">
        <f t="shared" si="153"/>
        <v>Severovýchod</v>
      </c>
    </row>
    <row r="3211" spans="1:11" x14ac:dyDescent="0.25">
      <c r="A3211">
        <v>564362</v>
      </c>
      <c r="B3211" t="s">
        <v>4245</v>
      </c>
      <c r="C3211">
        <v>2120</v>
      </c>
      <c r="D3211" t="s">
        <v>3477</v>
      </c>
      <c r="E3211" t="s">
        <v>3478</v>
      </c>
      <c r="F3211" t="s">
        <v>3477</v>
      </c>
      <c r="G3211" t="s">
        <v>3447</v>
      </c>
      <c r="H3211" t="s">
        <v>3448</v>
      </c>
      <c r="I3211" t="str">
        <f t="shared" si="151"/>
        <v>Středočeský</v>
      </c>
      <c r="J3211" t="str">
        <f t="shared" si="152"/>
        <v>Středočeský</v>
      </c>
      <c r="K3211" t="str">
        <f t="shared" si="153"/>
        <v>Střední Čechy</v>
      </c>
    </row>
    <row r="3212" spans="1:11" x14ac:dyDescent="0.25">
      <c r="A3212">
        <v>564371</v>
      </c>
      <c r="B3212" t="s">
        <v>1928</v>
      </c>
      <c r="C3212">
        <v>5102</v>
      </c>
      <c r="D3212" t="s">
        <v>1805</v>
      </c>
      <c r="E3212" t="s">
        <v>1806</v>
      </c>
      <c r="F3212" t="s">
        <v>1807</v>
      </c>
      <c r="G3212" t="s">
        <v>1794</v>
      </c>
      <c r="H3212" t="s">
        <v>1795</v>
      </c>
      <c r="I3212" t="str">
        <f t="shared" si="151"/>
        <v>Liberecký</v>
      </c>
      <c r="J3212" t="str">
        <f t="shared" si="152"/>
        <v>Liberecký</v>
      </c>
      <c r="K3212" t="str">
        <f t="shared" si="153"/>
        <v>Severovýchod</v>
      </c>
    </row>
    <row r="3213" spans="1:11" x14ac:dyDescent="0.25">
      <c r="A3213">
        <v>564389</v>
      </c>
      <c r="B3213" t="s">
        <v>467</v>
      </c>
      <c r="C3213">
        <v>2120</v>
      </c>
      <c r="D3213" t="s">
        <v>3477</v>
      </c>
      <c r="E3213" t="s">
        <v>3478</v>
      </c>
      <c r="F3213" t="s">
        <v>3477</v>
      </c>
      <c r="G3213" t="s">
        <v>3447</v>
      </c>
      <c r="H3213" t="s">
        <v>3448</v>
      </c>
      <c r="I3213" t="str">
        <f t="shared" si="151"/>
        <v>Středočeský</v>
      </c>
      <c r="J3213" t="str">
        <f t="shared" si="152"/>
        <v>Středočeský</v>
      </c>
      <c r="K3213" t="str">
        <f t="shared" si="153"/>
        <v>Střední Čechy</v>
      </c>
    </row>
    <row r="3214" spans="1:11" x14ac:dyDescent="0.25">
      <c r="A3214">
        <v>564397</v>
      </c>
      <c r="B3214" t="s">
        <v>1929</v>
      </c>
      <c r="C3214">
        <v>5105</v>
      </c>
      <c r="D3214" t="s">
        <v>1807</v>
      </c>
      <c r="E3214" t="s">
        <v>1806</v>
      </c>
      <c r="F3214" t="s">
        <v>1807</v>
      </c>
      <c r="G3214" t="s">
        <v>1794</v>
      </c>
      <c r="H3214" t="s">
        <v>1795</v>
      </c>
      <c r="I3214" t="str">
        <f t="shared" si="151"/>
        <v>Liberecký</v>
      </c>
      <c r="J3214" t="str">
        <f t="shared" si="152"/>
        <v>Liberecký</v>
      </c>
      <c r="K3214" t="str">
        <f t="shared" si="153"/>
        <v>Severovýchod</v>
      </c>
    </row>
    <row r="3215" spans="1:11" x14ac:dyDescent="0.25">
      <c r="A3215">
        <v>564401</v>
      </c>
      <c r="B3215" t="s">
        <v>1930</v>
      </c>
      <c r="C3215">
        <v>5109</v>
      </c>
      <c r="D3215" t="s">
        <v>1814</v>
      </c>
      <c r="E3215" t="s">
        <v>1806</v>
      </c>
      <c r="F3215" t="s">
        <v>1807</v>
      </c>
      <c r="G3215" t="s">
        <v>1794</v>
      </c>
      <c r="H3215" t="s">
        <v>1795</v>
      </c>
      <c r="I3215" t="str">
        <f t="shared" si="151"/>
        <v>Liberecký</v>
      </c>
      <c r="J3215" t="str">
        <f t="shared" si="152"/>
        <v>Liberecký</v>
      </c>
      <c r="K3215" t="str">
        <f t="shared" si="153"/>
        <v>Severovýchod</v>
      </c>
    </row>
    <row r="3216" spans="1:11" x14ac:dyDescent="0.25">
      <c r="A3216">
        <v>564419</v>
      </c>
      <c r="B3216" t="s">
        <v>4246</v>
      </c>
      <c r="C3216">
        <v>2120</v>
      </c>
      <c r="D3216" t="s">
        <v>3477</v>
      </c>
      <c r="E3216" t="s">
        <v>3478</v>
      </c>
      <c r="F3216" t="s">
        <v>3477</v>
      </c>
      <c r="G3216" t="s">
        <v>3447</v>
      </c>
      <c r="H3216" t="s">
        <v>3448</v>
      </c>
      <c r="I3216" t="str">
        <f t="shared" si="151"/>
        <v>Středočeský</v>
      </c>
      <c r="J3216" t="str">
        <f t="shared" si="152"/>
        <v>Středočeský</v>
      </c>
      <c r="K3216" t="str">
        <f t="shared" si="153"/>
        <v>Střední Čechy</v>
      </c>
    </row>
    <row r="3217" spans="1:11" x14ac:dyDescent="0.25">
      <c r="A3217">
        <v>564427</v>
      </c>
      <c r="B3217" t="s">
        <v>1931</v>
      </c>
      <c r="C3217">
        <v>5105</v>
      </c>
      <c r="D3217" t="s">
        <v>1807</v>
      </c>
      <c r="E3217" t="s">
        <v>1806</v>
      </c>
      <c r="F3217" t="s">
        <v>1807</v>
      </c>
      <c r="G3217" t="s">
        <v>1794</v>
      </c>
      <c r="H3217" t="s">
        <v>1795</v>
      </c>
      <c r="I3217" t="str">
        <f t="shared" si="151"/>
        <v>Liberecký</v>
      </c>
      <c r="J3217" t="str">
        <f t="shared" si="152"/>
        <v>Liberecký</v>
      </c>
      <c r="K3217" t="str">
        <f t="shared" si="153"/>
        <v>Severovýchod</v>
      </c>
    </row>
    <row r="3218" spans="1:11" x14ac:dyDescent="0.25">
      <c r="A3218">
        <v>564435</v>
      </c>
      <c r="B3218" t="s">
        <v>1932</v>
      </c>
      <c r="C3218">
        <v>5109</v>
      </c>
      <c r="D3218" t="s">
        <v>1814</v>
      </c>
      <c r="E3218" t="s">
        <v>1806</v>
      </c>
      <c r="F3218" t="s">
        <v>1807</v>
      </c>
      <c r="G3218" t="s">
        <v>1794</v>
      </c>
      <c r="H3218" t="s">
        <v>1795</v>
      </c>
      <c r="I3218" t="str">
        <f t="shared" si="151"/>
        <v>Liberecký</v>
      </c>
      <c r="J3218" t="str">
        <f t="shared" si="152"/>
        <v>Liberecký</v>
      </c>
      <c r="K3218" t="str">
        <f t="shared" si="153"/>
        <v>Severovýchod</v>
      </c>
    </row>
    <row r="3219" spans="1:11" x14ac:dyDescent="0.25">
      <c r="A3219">
        <v>564443</v>
      </c>
      <c r="B3219" t="s">
        <v>1933</v>
      </c>
      <c r="C3219">
        <v>5109</v>
      </c>
      <c r="D3219" t="s">
        <v>1814</v>
      </c>
      <c r="E3219" t="s">
        <v>1806</v>
      </c>
      <c r="F3219" t="s">
        <v>1807</v>
      </c>
      <c r="G3219" t="s">
        <v>1794</v>
      </c>
      <c r="H3219" t="s">
        <v>1795</v>
      </c>
      <c r="I3219" t="str">
        <f t="shared" si="151"/>
        <v>Liberecký</v>
      </c>
      <c r="J3219" t="str">
        <f t="shared" si="152"/>
        <v>Liberecký</v>
      </c>
      <c r="K3219" t="str">
        <f t="shared" si="153"/>
        <v>Severovýchod</v>
      </c>
    </row>
    <row r="3220" spans="1:11" x14ac:dyDescent="0.25">
      <c r="A3220">
        <v>564451</v>
      </c>
      <c r="B3220" t="s">
        <v>1934</v>
      </c>
      <c r="C3220">
        <v>5109</v>
      </c>
      <c r="D3220" t="s">
        <v>1814</v>
      </c>
      <c r="E3220" t="s">
        <v>1806</v>
      </c>
      <c r="F3220" t="s">
        <v>1807</v>
      </c>
      <c r="G3220" t="s">
        <v>1794</v>
      </c>
      <c r="H3220" t="s">
        <v>1795</v>
      </c>
      <c r="I3220" t="str">
        <f t="shared" si="151"/>
        <v>Liberecký</v>
      </c>
      <c r="J3220" t="str">
        <f t="shared" si="152"/>
        <v>Liberecký</v>
      </c>
      <c r="K3220" t="str">
        <f t="shared" si="153"/>
        <v>Severovýchod</v>
      </c>
    </row>
    <row r="3221" spans="1:11" x14ac:dyDescent="0.25">
      <c r="A3221">
        <v>564460</v>
      </c>
      <c r="B3221" t="s">
        <v>1935</v>
      </c>
      <c r="C3221">
        <v>5105</v>
      </c>
      <c r="D3221" t="s">
        <v>1807</v>
      </c>
      <c r="E3221" t="s">
        <v>1806</v>
      </c>
      <c r="F3221" t="s">
        <v>1807</v>
      </c>
      <c r="G3221" t="s">
        <v>1794</v>
      </c>
      <c r="H3221" t="s">
        <v>1795</v>
      </c>
      <c r="I3221" t="str">
        <f t="shared" si="151"/>
        <v>Liberecký</v>
      </c>
      <c r="J3221" t="str">
        <f t="shared" si="152"/>
        <v>Liberecký</v>
      </c>
      <c r="K3221" t="str">
        <f t="shared" si="153"/>
        <v>Severovýchod</v>
      </c>
    </row>
    <row r="3222" spans="1:11" x14ac:dyDescent="0.25">
      <c r="A3222">
        <v>564478</v>
      </c>
      <c r="B3222" t="s">
        <v>4247</v>
      </c>
      <c r="C3222">
        <v>2120</v>
      </c>
      <c r="D3222" t="s">
        <v>3477</v>
      </c>
      <c r="E3222" t="s">
        <v>3478</v>
      </c>
      <c r="F3222" t="s">
        <v>3477</v>
      </c>
      <c r="G3222" t="s">
        <v>3447</v>
      </c>
      <c r="H3222" t="s">
        <v>3448</v>
      </c>
      <c r="I3222" t="str">
        <f t="shared" si="151"/>
        <v>Středočeský</v>
      </c>
      <c r="J3222" t="str">
        <f t="shared" si="152"/>
        <v>Středočeský</v>
      </c>
      <c r="K3222" t="str">
        <f t="shared" si="153"/>
        <v>Střední Čechy</v>
      </c>
    </row>
    <row r="3223" spans="1:11" x14ac:dyDescent="0.25">
      <c r="A3223">
        <v>564486</v>
      </c>
      <c r="B3223" t="s">
        <v>2980</v>
      </c>
      <c r="C3223">
        <v>2120</v>
      </c>
      <c r="D3223" t="s">
        <v>3477</v>
      </c>
      <c r="E3223" t="s">
        <v>3478</v>
      </c>
      <c r="F3223" t="s">
        <v>3477</v>
      </c>
      <c r="G3223" t="s">
        <v>3447</v>
      </c>
      <c r="H3223" t="s">
        <v>3448</v>
      </c>
      <c r="I3223" t="str">
        <f t="shared" si="151"/>
        <v>Středočeský</v>
      </c>
      <c r="J3223" t="str">
        <f t="shared" si="152"/>
        <v>Středočeský</v>
      </c>
      <c r="K3223" t="str">
        <f t="shared" si="153"/>
        <v>Střední Čechy</v>
      </c>
    </row>
    <row r="3224" spans="1:11" x14ac:dyDescent="0.25">
      <c r="A3224">
        <v>564494</v>
      </c>
      <c r="B3224" t="s">
        <v>18</v>
      </c>
      <c r="C3224">
        <v>5102</v>
      </c>
      <c r="D3224" t="s">
        <v>1805</v>
      </c>
      <c r="E3224" t="s">
        <v>1806</v>
      </c>
      <c r="F3224" t="s">
        <v>1807</v>
      </c>
      <c r="G3224" t="s">
        <v>1794</v>
      </c>
      <c r="H3224" t="s">
        <v>1795</v>
      </c>
      <c r="I3224" t="str">
        <f t="shared" si="151"/>
        <v>Liberecký</v>
      </c>
      <c r="J3224" t="str">
        <f t="shared" si="152"/>
        <v>Liberecký</v>
      </c>
      <c r="K3224" t="str">
        <f t="shared" si="153"/>
        <v>Severovýchod</v>
      </c>
    </row>
    <row r="3225" spans="1:11" x14ac:dyDescent="0.25">
      <c r="A3225">
        <v>564508</v>
      </c>
      <c r="B3225" t="s">
        <v>4248</v>
      </c>
      <c r="C3225">
        <v>2120</v>
      </c>
      <c r="D3225" t="s">
        <v>3477</v>
      </c>
      <c r="E3225" t="s">
        <v>3478</v>
      </c>
      <c r="F3225" t="s">
        <v>3477</v>
      </c>
      <c r="G3225" t="s">
        <v>3447</v>
      </c>
      <c r="H3225" t="s">
        <v>3448</v>
      </c>
      <c r="I3225" t="str">
        <f t="shared" si="151"/>
        <v>Středočeský</v>
      </c>
      <c r="J3225" t="str">
        <f t="shared" si="152"/>
        <v>Středočeský</v>
      </c>
      <c r="K3225" t="str">
        <f t="shared" si="153"/>
        <v>Střední Čechy</v>
      </c>
    </row>
    <row r="3226" spans="1:11" x14ac:dyDescent="0.25">
      <c r="A3226">
        <v>564516</v>
      </c>
      <c r="B3226" t="s">
        <v>1936</v>
      </c>
      <c r="C3226">
        <v>5109</v>
      </c>
      <c r="D3226" t="s">
        <v>1814</v>
      </c>
      <c r="E3226" t="s">
        <v>1806</v>
      </c>
      <c r="F3226" t="s">
        <v>1807</v>
      </c>
      <c r="G3226" t="s">
        <v>1794</v>
      </c>
      <c r="H3226" t="s">
        <v>1795</v>
      </c>
      <c r="I3226" t="str">
        <f t="shared" si="151"/>
        <v>Liberecký</v>
      </c>
      <c r="J3226" t="str">
        <f t="shared" si="152"/>
        <v>Liberecký</v>
      </c>
      <c r="K3226" t="str">
        <f t="shared" si="153"/>
        <v>Severovýchod</v>
      </c>
    </row>
    <row r="3227" spans="1:11" x14ac:dyDescent="0.25">
      <c r="A3227">
        <v>564524</v>
      </c>
      <c r="B3227" t="s">
        <v>3040</v>
      </c>
      <c r="C3227">
        <v>2120</v>
      </c>
      <c r="D3227" t="s">
        <v>3477</v>
      </c>
      <c r="E3227" t="s">
        <v>3478</v>
      </c>
      <c r="F3227" t="s">
        <v>3477</v>
      </c>
      <c r="G3227" t="s">
        <v>3447</v>
      </c>
      <c r="H3227" t="s">
        <v>3448</v>
      </c>
      <c r="I3227" t="str">
        <f t="shared" si="151"/>
        <v>Středočeský</v>
      </c>
      <c r="J3227" t="str">
        <f t="shared" si="152"/>
        <v>Středočeský</v>
      </c>
      <c r="K3227" t="str">
        <f t="shared" si="153"/>
        <v>Střední Čechy</v>
      </c>
    </row>
    <row r="3228" spans="1:11" x14ac:dyDescent="0.25">
      <c r="A3228">
        <v>564532</v>
      </c>
      <c r="B3228" t="s">
        <v>1937</v>
      </c>
      <c r="C3228">
        <v>5105</v>
      </c>
      <c r="D3228" t="s">
        <v>1807</v>
      </c>
      <c r="E3228" t="s">
        <v>1806</v>
      </c>
      <c r="F3228" t="s">
        <v>1807</v>
      </c>
      <c r="G3228" t="s">
        <v>1794</v>
      </c>
      <c r="H3228" t="s">
        <v>1795</v>
      </c>
      <c r="I3228" t="str">
        <f t="shared" si="151"/>
        <v>Liberecký</v>
      </c>
      <c r="J3228" t="str">
        <f t="shared" si="152"/>
        <v>Liberecký</v>
      </c>
      <c r="K3228" t="str">
        <f t="shared" si="153"/>
        <v>Severovýchod</v>
      </c>
    </row>
    <row r="3229" spans="1:11" x14ac:dyDescent="0.25">
      <c r="A3229">
        <v>564541</v>
      </c>
      <c r="B3229" t="s">
        <v>1938</v>
      </c>
      <c r="C3229">
        <v>5105</v>
      </c>
      <c r="D3229" t="s">
        <v>1807</v>
      </c>
      <c r="E3229" t="s">
        <v>1806</v>
      </c>
      <c r="F3229" t="s">
        <v>1807</v>
      </c>
      <c r="G3229" t="s">
        <v>1794</v>
      </c>
      <c r="H3229" t="s">
        <v>1795</v>
      </c>
      <c r="I3229" t="str">
        <f t="shared" si="151"/>
        <v>Liberecký</v>
      </c>
      <c r="J3229" t="str">
        <f t="shared" si="152"/>
        <v>Liberecký</v>
      </c>
      <c r="K3229" t="str">
        <f t="shared" si="153"/>
        <v>Severovýchod</v>
      </c>
    </row>
    <row r="3230" spans="1:11" x14ac:dyDescent="0.25">
      <c r="A3230">
        <v>564559</v>
      </c>
      <c r="B3230" t="s">
        <v>4249</v>
      </c>
      <c r="C3230">
        <v>2120</v>
      </c>
      <c r="D3230" t="s">
        <v>3477</v>
      </c>
      <c r="E3230" t="s">
        <v>3478</v>
      </c>
      <c r="F3230" t="s">
        <v>3477</v>
      </c>
      <c r="G3230" t="s">
        <v>3447</v>
      </c>
      <c r="H3230" t="s">
        <v>3448</v>
      </c>
      <c r="I3230" t="str">
        <f t="shared" si="151"/>
        <v>Středočeský</v>
      </c>
      <c r="J3230" t="str">
        <f t="shared" si="152"/>
        <v>Středočeský</v>
      </c>
      <c r="K3230" t="str">
        <f t="shared" si="153"/>
        <v>Střední Čechy</v>
      </c>
    </row>
    <row r="3231" spans="1:11" x14ac:dyDescent="0.25">
      <c r="A3231">
        <v>564567</v>
      </c>
      <c r="B3231" t="s">
        <v>4392</v>
      </c>
      <c r="C3231">
        <v>4205</v>
      </c>
      <c r="D3231" t="s">
        <v>4392</v>
      </c>
      <c r="E3231" t="s">
        <v>4391</v>
      </c>
      <c r="F3231" t="s">
        <v>4392</v>
      </c>
      <c r="G3231" t="s">
        <v>4393</v>
      </c>
      <c r="H3231" t="s">
        <v>4394</v>
      </c>
      <c r="I3231" t="str">
        <f t="shared" si="151"/>
        <v>Ústecký</v>
      </c>
      <c r="J3231" t="str">
        <f t="shared" si="152"/>
        <v>Ústecký</v>
      </c>
      <c r="K3231" t="str">
        <f t="shared" si="153"/>
        <v>Severozápad</v>
      </c>
    </row>
    <row r="3232" spans="1:11" x14ac:dyDescent="0.25">
      <c r="A3232">
        <v>564575</v>
      </c>
      <c r="B3232" t="s">
        <v>4518</v>
      </c>
      <c r="C3232">
        <v>4211</v>
      </c>
      <c r="D3232" t="s">
        <v>4413</v>
      </c>
      <c r="E3232" t="s">
        <v>4391</v>
      </c>
      <c r="F3232" t="s">
        <v>4392</v>
      </c>
      <c r="G3232" t="s">
        <v>4393</v>
      </c>
      <c r="H3232" t="s">
        <v>4394</v>
      </c>
      <c r="I3232" t="str">
        <f t="shared" si="151"/>
        <v>Ústecký</v>
      </c>
      <c r="J3232" t="str">
        <f t="shared" si="152"/>
        <v>Ústecký</v>
      </c>
      <c r="K3232" t="str">
        <f t="shared" si="153"/>
        <v>Severozápad</v>
      </c>
    </row>
    <row r="3233" spans="1:11" x14ac:dyDescent="0.25">
      <c r="A3233">
        <v>564583</v>
      </c>
      <c r="B3233" t="s">
        <v>4250</v>
      </c>
      <c r="C3233">
        <v>2120</v>
      </c>
      <c r="D3233" t="s">
        <v>3477</v>
      </c>
      <c r="E3233" t="s">
        <v>3478</v>
      </c>
      <c r="F3233" t="s">
        <v>3477</v>
      </c>
      <c r="G3233" t="s">
        <v>3447</v>
      </c>
      <c r="H3233" t="s">
        <v>3448</v>
      </c>
      <c r="I3233" t="str">
        <f t="shared" si="151"/>
        <v>Středočeský</v>
      </c>
      <c r="J3233" t="str">
        <f t="shared" si="152"/>
        <v>Středočeský</v>
      </c>
      <c r="K3233" t="str">
        <f t="shared" si="153"/>
        <v>Střední Čechy</v>
      </c>
    </row>
    <row r="3234" spans="1:11" x14ac:dyDescent="0.25">
      <c r="A3234">
        <v>564591</v>
      </c>
      <c r="B3234" t="s">
        <v>4519</v>
      </c>
      <c r="C3234">
        <v>4205</v>
      </c>
      <c r="D3234" t="s">
        <v>4392</v>
      </c>
      <c r="E3234" t="s">
        <v>4391</v>
      </c>
      <c r="F3234" t="s">
        <v>4392</v>
      </c>
      <c r="G3234" t="s">
        <v>4393</v>
      </c>
      <c r="H3234" t="s">
        <v>4394</v>
      </c>
      <c r="I3234" t="str">
        <f t="shared" si="151"/>
        <v>Ústecký</v>
      </c>
      <c r="J3234" t="str">
        <f t="shared" si="152"/>
        <v>Ústecký</v>
      </c>
      <c r="K3234" t="str">
        <f t="shared" si="153"/>
        <v>Severozápad</v>
      </c>
    </row>
    <row r="3235" spans="1:11" x14ac:dyDescent="0.25">
      <c r="A3235">
        <v>564605</v>
      </c>
      <c r="B3235" t="s">
        <v>4251</v>
      </c>
      <c r="C3235">
        <v>2120</v>
      </c>
      <c r="D3235" t="s">
        <v>3477</v>
      </c>
      <c r="E3235" t="s">
        <v>3478</v>
      </c>
      <c r="F3235" t="s">
        <v>3477</v>
      </c>
      <c r="G3235" t="s">
        <v>3447</v>
      </c>
      <c r="H3235" t="s">
        <v>3448</v>
      </c>
      <c r="I3235" t="str">
        <f t="shared" si="151"/>
        <v>Středočeský</v>
      </c>
      <c r="J3235" t="str">
        <f t="shared" si="152"/>
        <v>Středočeský</v>
      </c>
      <c r="K3235" t="str">
        <f t="shared" si="153"/>
        <v>Střední Čechy</v>
      </c>
    </row>
    <row r="3236" spans="1:11" x14ac:dyDescent="0.25">
      <c r="A3236">
        <v>564613</v>
      </c>
      <c r="B3236" t="s">
        <v>4520</v>
      </c>
      <c r="C3236">
        <v>4205</v>
      </c>
      <c r="D3236" t="s">
        <v>4392</v>
      </c>
      <c r="E3236" t="s">
        <v>4391</v>
      </c>
      <c r="F3236" t="s">
        <v>4392</v>
      </c>
      <c r="G3236" t="s">
        <v>4393</v>
      </c>
      <c r="H3236" t="s">
        <v>4394</v>
      </c>
      <c r="I3236" t="str">
        <f t="shared" si="151"/>
        <v>Ústecký</v>
      </c>
      <c r="J3236" t="str">
        <f t="shared" si="152"/>
        <v>Ústecký</v>
      </c>
      <c r="K3236" t="str">
        <f t="shared" si="153"/>
        <v>Severozápad</v>
      </c>
    </row>
    <row r="3237" spans="1:11" x14ac:dyDescent="0.25">
      <c r="A3237">
        <v>564621</v>
      </c>
      <c r="B3237" t="s">
        <v>4521</v>
      </c>
      <c r="C3237">
        <v>4205</v>
      </c>
      <c r="D3237" t="s">
        <v>4392</v>
      </c>
      <c r="E3237" t="s">
        <v>4391</v>
      </c>
      <c r="F3237" t="s">
        <v>4392</v>
      </c>
      <c r="G3237" t="s">
        <v>4393</v>
      </c>
      <c r="H3237" t="s">
        <v>4394</v>
      </c>
      <c r="I3237" t="str">
        <f t="shared" si="151"/>
        <v>Ústecký</v>
      </c>
      <c r="J3237" t="str">
        <f t="shared" si="152"/>
        <v>Ústecký</v>
      </c>
      <c r="K3237" t="str">
        <f t="shared" si="153"/>
        <v>Severozápad</v>
      </c>
    </row>
    <row r="3238" spans="1:11" x14ac:dyDescent="0.25">
      <c r="A3238">
        <v>564630</v>
      </c>
      <c r="B3238" t="s">
        <v>425</v>
      </c>
      <c r="C3238">
        <v>2120</v>
      </c>
      <c r="D3238" t="s">
        <v>3477</v>
      </c>
      <c r="E3238" t="s">
        <v>3478</v>
      </c>
      <c r="F3238" t="s">
        <v>3477</v>
      </c>
      <c r="G3238" t="s">
        <v>3447</v>
      </c>
      <c r="H3238" t="s">
        <v>3448</v>
      </c>
      <c r="I3238" t="str">
        <f t="shared" si="151"/>
        <v>Středočeský</v>
      </c>
      <c r="J3238" t="str">
        <f t="shared" si="152"/>
        <v>Středočeský</v>
      </c>
      <c r="K3238" t="str">
        <f t="shared" si="153"/>
        <v>Střední Čechy</v>
      </c>
    </row>
    <row r="3239" spans="1:11" x14ac:dyDescent="0.25">
      <c r="A3239">
        <v>564648</v>
      </c>
      <c r="B3239" t="s">
        <v>4522</v>
      </c>
      <c r="C3239">
        <v>4211</v>
      </c>
      <c r="D3239" t="s">
        <v>4413</v>
      </c>
      <c r="E3239" t="s">
        <v>4391</v>
      </c>
      <c r="F3239" t="s">
        <v>4392</v>
      </c>
      <c r="G3239" t="s">
        <v>4393</v>
      </c>
      <c r="H3239" t="s">
        <v>4394</v>
      </c>
      <c r="I3239" t="str">
        <f t="shared" si="151"/>
        <v>Ústecký</v>
      </c>
      <c r="J3239" t="str">
        <f t="shared" si="152"/>
        <v>Ústecký</v>
      </c>
      <c r="K3239" t="str">
        <f t="shared" si="153"/>
        <v>Severozápad</v>
      </c>
    </row>
    <row r="3240" spans="1:11" x14ac:dyDescent="0.25">
      <c r="A3240">
        <v>564656</v>
      </c>
      <c r="B3240" t="s">
        <v>4523</v>
      </c>
      <c r="C3240">
        <v>4211</v>
      </c>
      <c r="D3240" t="s">
        <v>4413</v>
      </c>
      <c r="E3240" t="s">
        <v>4391</v>
      </c>
      <c r="F3240" t="s">
        <v>4392</v>
      </c>
      <c r="G3240" t="s">
        <v>4393</v>
      </c>
      <c r="H3240" t="s">
        <v>4394</v>
      </c>
      <c r="I3240" t="str">
        <f t="shared" si="151"/>
        <v>Ústecký</v>
      </c>
      <c r="J3240" t="str">
        <f t="shared" si="152"/>
        <v>Ústecký</v>
      </c>
      <c r="K3240" t="str">
        <f t="shared" si="153"/>
        <v>Severozápad</v>
      </c>
    </row>
    <row r="3241" spans="1:11" x14ac:dyDescent="0.25">
      <c r="A3241">
        <v>564664</v>
      </c>
      <c r="B3241" t="s">
        <v>974</v>
      </c>
      <c r="C3241">
        <v>2120</v>
      </c>
      <c r="D3241" t="s">
        <v>3477</v>
      </c>
      <c r="E3241" t="s">
        <v>3478</v>
      </c>
      <c r="F3241" t="s">
        <v>3477</v>
      </c>
      <c r="G3241" t="s">
        <v>3447</v>
      </c>
      <c r="H3241" t="s">
        <v>3448</v>
      </c>
      <c r="I3241" t="str">
        <f t="shared" si="151"/>
        <v>Středočeský</v>
      </c>
      <c r="J3241" t="str">
        <f t="shared" si="152"/>
        <v>Středočeský</v>
      </c>
      <c r="K3241" t="str">
        <f t="shared" si="153"/>
        <v>Střední Čechy</v>
      </c>
    </row>
    <row r="3242" spans="1:11" x14ac:dyDescent="0.25">
      <c r="A3242">
        <v>564672</v>
      </c>
      <c r="B3242" t="s">
        <v>4524</v>
      </c>
      <c r="C3242">
        <v>4211</v>
      </c>
      <c r="D3242" t="s">
        <v>4413</v>
      </c>
      <c r="E3242" t="s">
        <v>4391</v>
      </c>
      <c r="F3242" t="s">
        <v>4392</v>
      </c>
      <c r="G3242" t="s">
        <v>4393</v>
      </c>
      <c r="H3242" t="s">
        <v>4394</v>
      </c>
      <c r="I3242" t="str">
        <f t="shared" si="151"/>
        <v>Ústecký</v>
      </c>
      <c r="J3242" t="str">
        <f t="shared" si="152"/>
        <v>Ústecký</v>
      </c>
      <c r="K3242" t="str">
        <f t="shared" si="153"/>
        <v>Severozápad</v>
      </c>
    </row>
    <row r="3243" spans="1:11" x14ac:dyDescent="0.25">
      <c r="A3243">
        <v>564681</v>
      </c>
      <c r="B3243" t="s">
        <v>4252</v>
      </c>
      <c r="C3243">
        <v>2110</v>
      </c>
      <c r="D3243" t="s">
        <v>3460</v>
      </c>
      <c r="E3243" t="s">
        <v>3461</v>
      </c>
      <c r="F3243" t="s">
        <v>3460</v>
      </c>
      <c r="G3243" t="s">
        <v>3447</v>
      </c>
      <c r="H3243" t="s">
        <v>3448</v>
      </c>
      <c r="I3243" t="str">
        <f t="shared" si="151"/>
        <v>Středočeský</v>
      </c>
      <c r="J3243" t="str">
        <f t="shared" si="152"/>
        <v>Středočeský</v>
      </c>
      <c r="K3243" t="str">
        <f t="shared" si="153"/>
        <v>Střední Čechy</v>
      </c>
    </row>
    <row r="3244" spans="1:11" x14ac:dyDescent="0.25">
      <c r="A3244">
        <v>564699</v>
      </c>
      <c r="B3244" t="s">
        <v>4525</v>
      </c>
      <c r="C3244">
        <v>4208</v>
      </c>
      <c r="D3244" t="s">
        <v>4390</v>
      </c>
      <c r="E3244" t="s">
        <v>4391</v>
      </c>
      <c r="F3244" t="s">
        <v>4392</v>
      </c>
      <c r="G3244" t="s">
        <v>4393</v>
      </c>
      <c r="H3244" t="s">
        <v>4394</v>
      </c>
      <c r="I3244" t="str">
        <f t="shared" si="151"/>
        <v>Ústecký</v>
      </c>
      <c r="J3244" t="str">
        <f t="shared" si="152"/>
        <v>Ústecký</v>
      </c>
      <c r="K3244" t="str">
        <f t="shared" si="153"/>
        <v>Severozápad</v>
      </c>
    </row>
    <row r="3245" spans="1:11" x14ac:dyDescent="0.25">
      <c r="A3245">
        <v>564702</v>
      </c>
      <c r="B3245" t="s">
        <v>4253</v>
      </c>
      <c r="C3245">
        <v>2106</v>
      </c>
      <c r="D3245" t="s">
        <v>3468</v>
      </c>
      <c r="E3245" t="s">
        <v>3461</v>
      </c>
      <c r="F3245" t="s">
        <v>3460</v>
      </c>
      <c r="G3245" t="s">
        <v>3447</v>
      </c>
      <c r="H3245" t="s">
        <v>3448</v>
      </c>
      <c r="I3245" t="str">
        <f t="shared" si="151"/>
        <v>Středočeský</v>
      </c>
      <c r="J3245" t="str">
        <f t="shared" si="152"/>
        <v>Středočeský</v>
      </c>
      <c r="K3245" t="str">
        <f t="shared" si="153"/>
        <v>Střední Čechy</v>
      </c>
    </row>
    <row r="3246" spans="1:11" x14ac:dyDescent="0.25">
      <c r="A3246">
        <v>564711</v>
      </c>
      <c r="B3246" t="s">
        <v>4526</v>
      </c>
      <c r="C3246">
        <v>4208</v>
      </c>
      <c r="D3246" t="s">
        <v>4390</v>
      </c>
      <c r="E3246" t="s">
        <v>4391</v>
      </c>
      <c r="F3246" t="s">
        <v>4392</v>
      </c>
      <c r="G3246" t="s">
        <v>4393</v>
      </c>
      <c r="H3246" t="s">
        <v>4394</v>
      </c>
      <c r="I3246" t="str">
        <f t="shared" si="151"/>
        <v>Ústecký</v>
      </c>
      <c r="J3246" t="str">
        <f t="shared" si="152"/>
        <v>Ústecký</v>
      </c>
      <c r="K3246" t="str">
        <f t="shared" si="153"/>
        <v>Severozápad</v>
      </c>
    </row>
    <row r="3247" spans="1:11" x14ac:dyDescent="0.25">
      <c r="A3247">
        <v>564729</v>
      </c>
      <c r="B3247" t="s">
        <v>4527</v>
      </c>
      <c r="C3247">
        <v>4208</v>
      </c>
      <c r="D3247" t="s">
        <v>4390</v>
      </c>
      <c r="E3247" t="s">
        <v>4391</v>
      </c>
      <c r="F3247" t="s">
        <v>4392</v>
      </c>
      <c r="G3247" t="s">
        <v>4393</v>
      </c>
      <c r="H3247" t="s">
        <v>4394</v>
      </c>
      <c r="I3247" t="str">
        <f t="shared" si="151"/>
        <v>Ústecký</v>
      </c>
      <c r="J3247" t="str">
        <f t="shared" si="152"/>
        <v>Ústecký</v>
      </c>
      <c r="K3247" t="str">
        <f t="shared" si="153"/>
        <v>Severozápad</v>
      </c>
    </row>
    <row r="3248" spans="1:11" x14ac:dyDescent="0.25">
      <c r="A3248">
        <v>564737</v>
      </c>
      <c r="B3248" t="s">
        <v>4528</v>
      </c>
      <c r="C3248">
        <v>4208</v>
      </c>
      <c r="D3248" t="s">
        <v>4390</v>
      </c>
      <c r="E3248" t="s">
        <v>4391</v>
      </c>
      <c r="F3248" t="s">
        <v>4392</v>
      </c>
      <c r="G3248" t="s">
        <v>4393</v>
      </c>
      <c r="H3248" t="s">
        <v>4394</v>
      </c>
      <c r="I3248" t="str">
        <f t="shared" si="151"/>
        <v>Ústecký</v>
      </c>
      <c r="J3248" t="str">
        <f t="shared" si="152"/>
        <v>Ústecký</v>
      </c>
      <c r="K3248" t="str">
        <f t="shared" si="153"/>
        <v>Severozápad</v>
      </c>
    </row>
    <row r="3249" spans="1:11" x14ac:dyDescent="0.25">
      <c r="A3249">
        <v>564745</v>
      </c>
      <c r="B3249" t="s">
        <v>4529</v>
      </c>
      <c r="C3249">
        <v>4211</v>
      </c>
      <c r="D3249" t="s">
        <v>4413</v>
      </c>
      <c r="E3249" t="s">
        <v>4391</v>
      </c>
      <c r="F3249" t="s">
        <v>4392</v>
      </c>
      <c r="G3249" t="s">
        <v>4393</v>
      </c>
      <c r="H3249" t="s">
        <v>4394</v>
      </c>
      <c r="I3249" t="str">
        <f t="shared" si="151"/>
        <v>Ústecký</v>
      </c>
      <c r="J3249" t="str">
        <f t="shared" si="152"/>
        <v>Ústecký</v>
      </c>
      <c r="K3249" t="str">
        <f t="shared" si="153"/>
        <v>Severozápad</v>
      </c>
    </row>
    <row r="3250" spans="1:11" x14ac:dyDescent="0.25">
      <c r="A3250">
        <v>564753</v>
      </c>
      <c r="B3250" t="s">
        <v>4530</v>
      </c>
      <c r="C3250">
        <v>4211</v>
      </c>
      <c r="D3250" t="s">
        <v>4413</v>
      </c>
      <c r="E3250" t="s">
        <v>4391</v>
      </c>
      <c r="F3250" t="s">
        <v>4392</v>
      </c>
      <c r="G3250" t="s">
        <v>4393</v>
      </c>
      <c r="H3250" t="s">
        <v>4394</v>
      </c>
      <c r="I3250" t="str">
        <f t="shared" si="151"/>
        <v>Ústecký</v>
      </c>
      <c r="J3250" t="str">
        <f t="shared" si="152"/>
        <v>Ústecký</v>
      </c>
      <c r="K3250" t="str">
        <f t="shared" si="153"/>
        <v>Severozápad</v>
      </c>
    </row>
    <row r="3251" spans="1:11" x14ac:dyDescent="0.25">
      <c r="A3251">
        <v>564761</v>
      </c>
      <c r="B3251" t="s">
        <v>4254</v>
      </c>
      <c r="C3251">
        <v>2122</v>
      </c>
      <c r="D3251" t="s">
        <v>868</v>
      </c>
      <c r="E3251" t="s">
        <v>3451</v>
      </c>
      <c r="F3251" t="s">
        <v>3452</v>
      </c>
      <c r="G3251" t="s">
        <v>3447</v>
      </c>
      <c r="H3251" t="s">
        <v>3448</v>
      </c>
      <c r="I3251" t="str">
        <f t="shared" si="151"/>
        <v>Středočeský</v>
      </c>
      <c r="J3251" t="str">
        <f t="shared" si="152"/>
        <v>Středočeský</v>
      </c>
      <c r="K3251" t="str">
        <f t="shared" si="153"/>
        <v>Střední Čechy</v>
      </c>
    </row>
    <row r="3252" spans="1:11" x14ac:dyDescent="0.25">
      <c r="A3252">
        <v>564770</v>
      </c>
      <c r="B3252" t="s">
        <v>4531</v>
      </c>
      <c r="C3252">
        <v>4205</v>
      </c>
      <c r="D3252" t="s">
        <v>4392</v>
      </c>
      <c r="E3252" t="s">
        <v>4391</v>
      </c>
      <c r="F3252" t="s">
        <v>4392</v>
      </c>
      <c r="G3252" t="s">
        <v>4393</v>
      </c>
      <c r="H3252" t="s">
        <v>4394</v>
      </c>
      <c r="I3252" t="str">
        <f t="shared" si="151"/>
        <v>Ústecký</v>
      </c>
      <c r="J3252" t="str">
        <f t="shared" si="152"/>
        <v>Ústecký</v>
      </c>
      <c r="K3252" t="str">
        <f t="shared" si="153"/>
        <v>Severozápad</v>
      </c>
    </row>
    <row r="3253" spans="1:11" x14ac:dyDescent="0.25">
      <c r="A3253">
        <v>564788</v>
      </c>
      <c r="B3253" t="s">
        <v>4255</v>
      </c>
      <c r="C3253">
        <v>2122</v>
      </c>
      <c r="D3253" t="s">
        <v>868</v>
      </c>
      <c r="E3253" t="s">
        <v>3451</v>
      </c>
      <c r="F3253" t="s">
        <v>3452</v>
      </c>
      <c r="G3253" t="s">
        <v>3447</v>
      </c>
      <c r="H3253" t="s">
        <v>3448</v>
      </c>
      <c r="I3253" t="str">
        <f t="shared" si="151"/>
        <v>Středočeský</v>
      </c>
      <c r="J3253" t="str">
        <f t="shared" si="152"/>
        <v>Středočeský</v>
      </c>
      <c r="K3253" t="str">
        <f t="shared" si="153"/>
        <v>Střední Čechy</v>
      </c>
    </row>
    <row r="3254" spans="1:11" x14ac:dyDescent="0.25">
      <c r="A3254">
        <v>564796</v>
      </c>
      <c r="B3254" t="s">
        <v>4256</v>
      </c>
      <c r="C3254">
        <v>2122</v>
      </c>
      <c r="D3254" t="s">
        <v>868</v>
      </c>
      <c r="E3254" t="s">
        <v>3451</v>
      </c>
      <c r="F3254" t="s">
        <v>3452</v>
      </c>
      <c r="G3254" t="s">
        <v>3447</v>
      </c>
      <c r="H3254" t="s">
        <v>3448</v>
      </c>
      <c r="I3254" t="str">
        <f t="shared" si="151"/>
        <v>Středočeský</v>
      </c>
      <c r="J3254" t="str">
        <f t="shared" si="152"/>
        <v>Středočeský</v>
      </c>
      <c r="K3254" t="str">
        <f t="shared" si="153"/>
        <v>Střední Čechy</v>
      </c>
    </row>
    <row r="3255" spans="1:11" x14ac:dyDescent="0.25">
      <c r="A3255">
        <v>564800</v>
      </c>
      <c r="B3255" t="s">
        <v>4257</v>
      </c>
      <c r="C3255">
        <v>2106</v>
      </c>
      <c r="D3255" t="s">
        <v>3468</v>
      </c>
      <c r="E3255" t="s">
        <v>3461</v>
      </c>
      <c r="F3255" t="s">
        <v>3460</v>
      </c>
      <c r="G3255" t="s">
        <v>3447</v>
      </c>
      <c r="H3255" t="s">
        <v>3448</v>
      </c>
      <c r="I3255" t="str">
        <f t="shared" si="151"/>
        <v>Středočeský</v>
      </c>
      <c r="J3255" t="str">
        <f t="shared" si="152"/>
        <v>Středočeský</v>
      </c>
      <c r="K3255" t="str">
        <f t="shared" si="153"/>
        <v>Střední Čechy</v>
      </c>
    </row>
    <row r="3256" spans="1:11" x14ac:dyDescent="0.25">
      <c r="A3256">
        <v>564818</v>
      </c>
      <c r="B3256" t="s">
        <v>4532</v>
      </c>
      <c r="C3256">
        <v>4211</v>
      </c>
      <c r="D3256" t="s">
        <v>4413</v>
      </c>
      <c r="E3256" t="s">
        <v>4391</v>
      </c>
      <c r="F3256" t="s">
        <v>4392</v>
      </c>
      <c r="G3256" t="s">
        <v>4393</v>
      </c>
      <c r="H3256" t="s">
        <v>4394</v>
      </c>
      <c r="I3256" t="str">
        <f t="shared" si="151"/>
        <v>Ústecký</v>
      </c>
      <c r="J3256" t="str">
        <f t="shared" si="152"/>
        <v>Ústecký</v>
      </c>
      <c r="K3256" t="str">
        <f t="shared" si="153"/>
        <v>Severozápad</v>
      </c>
    </row>
    <row r="3257" spans="1:11" x14ac:dyDescent="0.25">
      <c r="A3257">
        <v>564826</v>
      </c>
      <c r="B3257" t="s">
        <v>4258</v>
      </c>
      <c r="C3257">
        <v>2106</v>
      </c>
      <c r="D3257" t="s">
        <v>3468</v>
      </c>
      <c r="E3257" t="s">
        <v>3461</v>
      </c>
      <c r="F3257" t="s">
        <v>3460</v>
      </c>
      <c r="G3257" t="s">
        <v>3447</v>
      </c>
      <c r="H3257" t="s">
        <v>3448</v>
      </c>
      <c r="I3257" t="str">
        <f t="shared" si="151"/>
        <v>Středočeský</v>
      </c>
      <c r="J3257" t="str">
        <f t="shared" si="152"/>
        <v>Středočeský</v>
      </c>
      <c r="K3257" t="str">
        <f t="shared" si="153"/>
        <v>Střední Čechy</v>
      </c>
    </row>
    <row r="3258" spans="1:11" x14ac:dyDescent="0.25">
      <c r="A3258">
        <v>564834</v>
      </c>
      <c r="B3258" t="s">
        <v>4533</v>
      </c>
      <c r="C3258">
        <v>4208</v>
      </c>
      <c r="D3258" t="s">
        <v>4390</v>
      </c>
      <c r="E3258" t="s">
        <v>4391</v>
      </c>
      <c r="F3258" t="s">
        <v>4392</v>
      </c>
      <c r="G3258" t="s">
        <v>4393</v>
      </c>
      <c r="H3258" t="s">
        <v>4394</v>
      </c>
      <c r="I3258" t="str">
        <f t="shared" si="151"/>
        <v>Ústecký</v>
      </c>
      <c r="J3258" t="str">
        <f t="shared" si="152"/>
        <v>Ústecký</v>
      </c>
      <c r="K3258" t="str">
        <f t="shared" si="153"/>
        <v>Severozápad</v>
      </c>
    </row>
    <row r="3259" spans="1:11" x14ac:dyDescent="0.25">
      <c r="A3259">
        <v>564842</v>
      </c>
      <c r="B3259" t="s">
        <v>4534</v>
      </c>
      <c r="C3259">
        <v>4205</v>
      </c>
      <c r="D3259" t="s">
        <v>4392</v>
      </c>
      <c r="E3259" t="s">
        <v>4391</v>
      </c>
      <c r="F3259" t="s">
        <v>4392</v>
      </c>
      <c r="G3259" t="s">
        <v>4393</v>
      </c>
      <c r="H3259" t="s">
        <v>4394</v>
      </c>
      <c r="I3259" t="str">
        <f t="shared" si="151"/>
        <v>Ústecký</v>
      </c>
      <c r="J3259" t="str">
        <f t="shared" si="152"/>
        <v>Ústecký</v>
      </c>
      <c r="K3259" t="str">
        <f t="shared" si="153"/>
        <v>Severozápad</v>
      </c>
    </row>
    <row r="3260" spans="1:11" x14ac:dyDescent="0.25">
      <c r="A3260">
        <v>564851</v>
      </c>
      <c r="B3260" t="s">
        <v>4535</v>
      </c>
      <c r="C3260">
        <v>4211</v>
      </c>
      <c r="D3260" t="s">
        <v>4413</v>
      </c>
      <c r="E3260" t="s">
        <v>4391</v>
      </c>
      <c r="F3260" t="s">
        <v>4392</v>
      </c>
      <c r="G3260" t="s">
        <v>4393</v>
      </c>
      <c r="H3260" t="s">
        <v>4394</v>
      </c>
      <c r="I3260" t="str">
        <f t="shared" si="151"/>
        <v>Ústecký</v>
      </c>
      <c r="J3260" t="str">
        <f t="shared" si="152"/>
        <v>Ústecký</v>
      </c>
      <c r="K3260" t="str">
        <f t="shared" si="153"/>
        <v>Severozápad</v>
      </c>
    </row>
    <row r="3261" spans="1:11" x14ac:dyDescent="0.25">
      <c r="A3261">
        <v>564869</v>
      </c>
      <c r="B3261" t="s">
        <v>60</v>
      </c>
      <c r="C3261">
        <v>2122</v>
      </c>
      <c r="D3261" t="s">
        <v>868</v>
      </c>
      <c r="E3261" t="s">
        <v>3451</v>
      </c>
      <c r="F3261" t="s">
        <v>3452</v>
      </c>
      <c r="G3261" t="s">
        <v>3447</v>
      </c>
      <c r="H3261" t="s">
        <v>3448</v>
      </c>
      <c r="I3261" t="str">
        <f t="shared" si="151"/>
        <v>Středočeský</v>
      </c>
      <c r="J3261" t="str">
        <f t="shared" si="152"/>
        <v>Středočeský</v>
      </c>
      <c r="K3261" t="str">
        <f t="shared" si="153"/>
        <v>Střední Čechy</v>
      </c>
    </row>
    <row r="3262" spans="1:11" x14ac:dyDescent="0.25">
      <c r="A3262">
        <v>564877</v>
      </c>
      <c r="B3262" t="s">
        <v>4536</v>
      </c>
      <c r="C3262">
        <v>4205</v>
      </c>
      <c r="D3262" t="s">
        <v>4392</v>
      </c>
      <c r="E3262" t="s">
        <v>4391</v>
      </c>
      <c r="F3262" t="s">
        <v>4392</v>
      </c>
      <c r="G3262" t="s">
        <v>4393</v>
      </c>
      <c r="H3262" t="s">
        <v>4394</v>
      </c>
      <c r="I3262" t="str">
        <f t="shared" si="151"/>
        <v>Ústecký</v>
      </c>
      <c r="J3262" t="str">
        <f t="shared" si="152"/>
        <v>Ústecký</v>
      </c>
      <c r="K3262" t="str">
        <f t="shared" si="153"/>
        <v>Severozápad</v>
      </c>
    </row>
    <row r="3263" spans="1:11" x14ac:dyDescent="0.25">
      <c r="A3263">
        <v>564885</v>
      </c>
      <c r="B3263" t="s">
        <v>4259</v>
      </c>
      <c r="C3263">
        <v>2122</v>
      </c>
      <c r="D3263" t="s">
        <v>868</v>
      </c>
      <c r="E3263" t="s">
        <v>3451</v>
      </c>
      <c r="F3263" t="s">
        <v>3452</v>
      </c>
      <c r="G3263" t="s">
        <v>3447</v>
      </c>
      <c r="H3263" t="s">
        <v>3448</v>
      </c>
      <c r="I3263" t="str">
        <f t="shared" si="151"/>
        <v>Středočeský</v>
      </c>
      <c r="J3263" t="str">
        <f t="shared" si="152"/>
        <v>Středočeský</v>
      </c>
      <c r="K3263" t="str">
        <f t="shared" si="153"/>
        <v>Střední Čechy</v>
      </c>
    </row>
    <row r="3264" spans="1:11" x14ac:dyDescent="0.25">
      <c r="A3264">
        <v>564893</v>
      </c>
      <c r="B3264" t="s">
        <v>4537</v>
      </c>
      <c r="C3264">
        <v>4211</v>
      </c>
      <c r="D3264" t="s">
        <v>4413</v>
      </c>
      <c r="E3264" t="s">
        <v>4391</v>
      </c>
      <c r="F3264" t="s">
        <v>4392</v>
      </c>
      <c r="G3264" t="s">
        <v>4393</v>
      </c>
      <c r="H3264" t="s">
        <v>4394</v>
      </c>
      <c r="I3264" t="str">
        <f t="shared" si="151"/>
        <v>Ústecký</v>
      </c>
      <c r="J3264" t="str">
        <f t="shared" si="152"/>
        <v>Ústecký</v>
      </c>
      <c r="K3264" t="str">
        <f t="shared" si="153"/>
        <v>Severozápad</v>
      </c>
    </row>
    <row r="3265" spans="1:11" x14ac:dyDescent="0.25">
      <c r="A3265">
        <v>564907</v>
      </c>
      <c r="B3265" t="s">
        <v>4260</v>
      </c>
      <c r="C3265">
        <v>2122</v>
      </c>
      <c r="D3265" t="s">
        <v>868</v>
      </c>
      <c r="E3265" t="s">
        <v>3451</v>
      </c>
      <c r="F3265" t="s">
        <v>3452</v>
      </c>
      <c r="G3265" t="s">
        <v>3447</v>
      </c>
      <c r="H3265" t="s">
        <v>3448</v>
      </c>
      <c r="I3265" t="str">
        <f t="shared" si="151"/>
        <v>Středočeský</v>
      </c>
      <c r="J3265" t="str">
        <f t="shared" si="152"/>
        <v>Středočeský</v>
      </c>
      <c r="K3265" t="str">
        <f t="shared" si="153"/>
        <v>Střední Čechy</v>
      </c>
    </row>
    <row r="3266" spans="1:11" x14ac:dyDescent="0.25">
      <c r="A3266">
        <v>564915</v>
      </c>
      <c r="B3266" t="s">
        <v>4261</v>
      </c>
      <c r="C3266">
        <v>2122</v>
      </c>
      <c r="D3266" t="s">
        <v>868</v>
      </c>
      <c r="E3266" t="s">
        <v>3451</v>
      </c>
      <c r="F3266" t="s">
        <v>3452</v>
      </c>
      <c r="G3266" t="s">
        <v>3447</v>
      </c>
      <c r="H3266" t="s">
        <v>3448</v>
      </c>
      <c r="I3266" t="str">
        <f t="shared" si="151"/>
        <v>Středočeský</v>
      </c>
      <c r="J3266" t="str">
        <f t="shared" si="152"/>
        <v>Středočeský</v>
      </c>
      <c r="K3266" t="str">
        <f t="shared" si="153"/>
        <v>Střední Čechy</v>
      </c>
    </row>
    <row r="3267" spans="1:11" x14ac:dyDescent="0.25">
      <c r="A3267">
        <v>564923</v>
      </c>
      <c r="B3267" t="s">
        <v>4538</v>
      </c>
      <c r="C3267">
        <v>4211</v>
      </c>
      <c r="D3267" t="s">
        <v>4413</v>
      </c>
      <c r="E3267" t="s">
        <v>4391</v>
      </c>
      <c r="F3267" t="s">
        <v>4392</v>
      </c>
      <c r="G3267" t="s">
        <v>4393</v>
      </c>
      <c r="H3267" t="s">
        <v>4394</v>
      </c>
      <c r="I3267" t="str">
        <f t="shared" si="151"/>
        <v>Ústecký</v>
      </c>
      <c r="J3267" t="str">
        <f t="shared" si="152"/>
        <v>Ústecký</v>
      </c>
      <c r="K3267" t="str">
        <f t="shared" si="153"/>
        <v>Severozápad</v>
      </c>
    </row>
    <row r="3268" spans="1:11" x14ac:dyDescent="0.25">
      <c r="A3268">
        <v>564931</v>
      </c>
      <c r="B3268" t="s">
        <v>4539</v>
      </c>
      <c r="C3268">
        <v>4208</v>
      </c>
      <c r="D3268" t="s">
        <v>4390</v>
      </c>
      <c r="E3268" t="s">
        <v>4391</v>
      </c>
      <c r="F3268" t="s">
        <v>4392</v>
      </c>
      <c r="G3268" t="s">
        <v>4393</v>
      </c>
      <c r="H3268" t="s">
        <v>4394</v>
      </c>
      <c r="I3268" t="str">
        <f t="shared" ref="I3268:I3331" si="154">LEFT(H3268, FIND(" ", H3268 &amp; " ") - 1)</f>
        <v>Ústecký</v>
      </c>
      <c r="J3268" t="str">
        <f t="shared" ref="J3268:J3331" si="155">IF(LEFT(H3268,4)="Kraj", MID(H3268, FIND(" ", H3268)+1, LEN(H3268) - FIND(" ", H3268)), LEFT(H3268, FIND(" ", H3268 &amp; " ") - 1))</f>
        <v>Ústecký</v>
      </c>
      <c r="K3268" t="str">
        <f t="shared" ref="K3268:K3331" si="156">_xlfn.XLOOKUP(H3268,$N$33:$N$46,$M$33:$M$46)</f>
        <v>Severozápad</v>
      </c>
    </row>
    <row r="3269" spans="1:11" x14ac:dyDescent="0.25">
      <c r="A3269">
        <v>564940</v>
      </c>
      <c r="B3269" t="s">
        <v>3228</v>
      </c>
      <c r="C3269">
        <v>4208</v>
      </c>
      <c r="D3269" t="s">
        <v>4390</v>
      </c>
      <c r="E3269" t="s">
        <v>4391</v>
      </c>
      <c r="F3269" t="s">
        <v>4392</v>
      </c>
      <c r="G3269" t="s">
        <v>4393</v>
      </c>
      <c r="H3269" t="s">
        <v>4394</v>
      </c>
      <c r="I3269" t="str">
        <f t="shared" si="154"/>
        <v>Ústecký</v>
      </c>
      <c r="J3269" t="str">
        <f t="shared" si="155"/>
        <v>Ústecký</v>
      </c>
      <c r="K3269" t="str">
        <f t="shared" si="156"/>
        <v>Severozápad</v>
      </c>
    </row>
    <row r="3270" spans="1:11" x14ac:dyDescent="0.25">
      <c r="A3270">
        <v>564958</v>
      </c>
      <c r="B3270" t="s">
        <v>4540</v>
      </c>
      <c r="C3270">
        <v>4208</v>
      </c>
      <c r="D3270" t="s">
        <v>4390</v>
      </c>
      <c r="E3270" t="s">
        <v>4391</v>
      </c>
      <c r="F3270" t="s">
        <v>4392</v>
      </c>
      <c r="G3270" t="s">
        <v>4393</v>
      </c>
      <c r="H3270" t="s">
        <v>4394</v>
      </c>
      <c r="I3270" t="str">
        <f t="shared" si="154"/>
        <v>Ústecký</v>
      </c>
      <c r="J3270" t="str">
        <f t="shared" si="155"/>
        <v>Ústecký</v>
      </c>
      <c r="K3270" t="str">
        <f t="shared" si="156"/>
        <v>Severozápad</v>
      </c>
    </row>
    <row r="3271" spans="1:11" x14ac:dyDescent="0.25">
      <c r="A3271">
        <v>564966</v>
      </c>
      <c r="B3271" t="s">
        <v>4541</v>
      </c>
      <c r="C3271">
        <v>4205</v>
      </c>
      <c r="D3271" t="s">
        <v>4392</v>
      </c>
      <c r="E3271" t="s">
        <v>4391</v>
      </c>
      <c r="F3271" t="s">
        <v>4392</v>
      </c>
      <c r="G3271" t="s">
        <v>4393</v>
      </c>
      <c r="H3271" t="s">
        <v>4394</v>
      </c>
      <c r="I3271" t="str">
        <f t="shared" si="154"/>
        <v>Ústecký</v>
      </c>
      <c r="J3271" t="str">
        <f t="shared" si="155"/>
        <v>Ústecký</v>
      </c>
      <c r="K3271" t="str">
        <f t="shared" si="156"/>
        <v>Severozápad</v>
      </c>
    </row>
    <row r="3272" spans="1:11" x14ac:dyDescent="0.25">
      <c r="A3272">
        <v>564974</v>
      </c>
      <c r="B3272" t="s">
        <v>4262</v>
      </c>
      <c r="C3272">
        <v>2103</v>
      </c>
      <c r="D3272" t="s">
        <v>3450</v>
      </c>
      <c r="E3272" t="s">
        <v>3451</v>
      </c>
      <c r="F3272" t="s">
        <v>3452</v>
      </c>
      <c r="G3272" t="s">
        <v>3447</v>
      </c>
      <c r="H3272" t="s">
        <v>3448</v>
      </c>
      <c r="I3272" t="str">
        <f t="shared" si="154"/>
        <v>Středočeský</v>
      </c>
      <c r="J3272" t="str">
        <f t="shared" si="155"/>
        <v>Středočeský</v>
      </c>
      <c r="K3272" t="str">
        <f t="shared" si="156"/>
        <v>Střední Čechy</v>
      </c>
    </row>
    <row r="3273" spans="1:11" x14ac:dyDescent="0.25">
      <c r="A3273">
        <v>564982</v>
      </c>
      <c r="B3273" t="s">
        <v>4263</v>
      </c>
      <c r="C3273">
        <v>2103</v>
      </c>
      <c r="D3273" t="s">
        <v>3450</v>
      </c>
      <c r="E3273" t="s">
        <v>3451</v>
      </c>
      <c r="F3273" t="s">
        <v>3452</v>
      </c>
      <c r="G3273" t="s">
        <v>3447</v>
      </c>
      <c r="H3273" t="s">
        <v>3448</v>
      </c>
      <c r="I3273" t="str">
        <f t="shared" si="154"/>
        <v>Středočeský</v>
      </c>
      <c r="J3273" t="str">
        <f t="shared" si="155"/>
        <v>Středočeský</v>
      </c>
      <c r="K3273" t="str">
        <f t="shared" si="156"/>
        <v>Střední Čechy</v>
      </c>
    </row>
    <row r="3274" spans="1:11" x14ac:dyDescent="0.25">
      <c r="A3274">
        <v>564991</v>
      </c>
      <c r="B3274" t="s">
        <v>3190</v>
      </c>
      <c r="C3274">
        <v>2122</v>
      </c>
      <c r="D3274" t="s">
        <v>868</v>
      </c>
      <c r="E3274" t="s">
        <v>3451</v>
      </c>
      <c r="F3274" t="s">
        <v>3452</v>
      </c>
      <c r="G3274" t="s">
        <v>3447</v>
      </c>
      <c r="H3274" t="s">
        <v>3448</v>
      </c>
      <c r="I3274" t="str">
        <f t="shared" si="154"/>
        <v>Středočeský</v>
      </c>
      <c r="J3274" t="str">
        <f t="shared" si="155"/>
        <v>Středočeský</v>
      </c>
      <c r="K3274" t="str">
        <f t="shared" si="156"/>
        <v>Střední Čechy</v>
      </c>
    </row>
    <row r="3275" spans="1:11" x14ac:dyDescent="0.25">
      <c r="A3275">
        <v>565008</v>
      </c>
      <c r="B3275" t="s">
        <v>4264</v>
      </c>
      <c r="C3275">
        <v>2103</v>
      </c>
      <c r="D3275" t="s">
        <v>3450</v>
      </c>
      <c r="E3275" t="s">
        <v>3451</v>
      </c>
      <c r="F3275" t="s">
        <v>3452</v>
      </c>
      <c r="G3275" t="s">
        <v>3447</v>
      </c>
      <c r="H3275" t="s">
        <v>3448</v>
      </c>
      <c r="I3275" t="str">
        <f t="shared" si="154"/>
        <v>Středočeský</v>
      </c>
      <c r="J3275" t="str">
        <f t="shared" si="155"/>
        <v>Středočeský</v>
      </c>
      <c r="K3275" t="str">
        <f t="shared" si="156"/>
        <v>Střední Čechy</v>
      </c>
    </row>
    <row r="3276" spans="1:11" x14ac:dyDescent="0.25">
      <c r="A3276">
        <v>565016</v>
      </c>
      <c r="B3276" t="s">
        <v>4542</v>
      </c>
      <c r="C3276">
        <v>4208</v>
      </c>
      <c r="D3276" t="s">
        <v>4390</v>
      </c>
      <c r="E3276" t="s">
        <v>4391</v>
      </c>
      <c r="F3276" t="s">
        <v>4392</v>
      </c>
      <c r="G3276" t="s">
        <v>4393</v>
      </c>
      <c r="H3276" t="s">
        <v>4394</v>
      </c>
      <c r="I3276" t="str">
        <f t="shared" si="154"/>
        <v>Ústecký</v>
      </c>
      <c r="J3276" t="str">
        <f t="shared" si="155"/>
        <v>Ústecký</v>
      </c>
      <c r="K3276" t="str">
        <f t="shared" si="156"/>
        <v>Severozápad</v>
      </c>
    </row>
    <row r="3277" spans="1:11" x14ac:dyDescent="0.25">
      <c r="A3277">
        <v>565024</v>
      </c>
      <c r="B3277" t="s">
        <v>4543</v>
      </c>
      <c r="C3277">
        <v>4208</v>
      </c>
      <c r="D3277" t="s">
        <v>4390</v>
      </c>
      <c r="E3277" t="s">
        <v>4391</v>
      </c>
      <c r="F3277" t="s">
        <v>4392</v>
      </c>
      <c r="G3277" t="s">
        <v>4393</v>
      </c>
      <c r="H3277" t="s">
        <v>4394</v>
      </c>
      <c r="I3277" t="str">
        <f t="shared" si="154"/>
        <v>Ústecký</v>
      </c>
      <c r="J3277" t="str">
        <f t="shared" si="155"/>
        <v>Ústecký</v>
      </c>
      <c r="K3277" t="str">
        <f t="shared" si="156"/>
        <v>Severozápad</v>
      </c>
    </row>
    <row r="3278" spans="1:11" x14ac:dyDescent="0.25">
      <c r="A3278">
        <v>565032</v>
      </c>
      <c r="B3278" t="s">
        <v>4544</v>
      </c>
      <c r="C3278">
        <v>4211</v>
      </c>
      <c r="D3278" t="s">
        <v>4413</v>
      </c>
      <c r="E3278" t="s">
        <v>4391</v>
      </c>
      <c r="F3278" t="s">
        <v>4392</v>
      </c>
      <c r="G3278" t="s">
        <v>4393</v>
      </c>
      <c r="H3278" t="s">
        <v>4394</v>
      </c>
      <c r="I3278" t="str">
        <f t="shared" si="154"/>
        <v>Ústecký</v>
      </c>
      <c r="J3278" t="str">
        <f t="shared" si="155"/>
        <v>Ústecký</v>
      </c>
      <c r="K3278" t="str">
        <f t="shared" si="156"/>
        <v>Severozápad</v>
      </c>
    </row>
    <row r="3279" spans="1:11" x14ac:dyDescent="0.25">
      <c r="A3279">
        <v>565041</v>
      </c>
      <c r="B3279" t="s">
        <v>1115</v>
      </c>
      <c r="C3279">
        <v>2121</v>
      </c>
      <c r="D3279" t="s">
        <v>3518</v>
      </c>
      <c r="E3279" t="s">
        <v>3519</v>
      </c>
      <c r="F3279" t="s">
        <v>3518</v>
      </c>
      <c r="G3279" t="s">
        <v>3447</v>
      </c>
      <c r="H3279" t="s">
        <v>3448</v>
      </c>
      <c r="I3279" t="str">
        <f t="shared" si="154"/>
        <v>Středočeský</v>
      </c>
      <c r="J3279" t="str">
        <f t="shared" si="155"/>
        <v>Středočeský</v>
      </c>
      <c r="K3279" t="str">
        <f t="shared" si="156"/>
        <v>Střední Čechy</v>
      </c>
    </row>
    <row r="3280" spans="1:11" x14ac:dyDescent="0.25">
      <c r="A3280">
        <v>565059</v>
      </c>
      <c r="B3280" t="s">
        <v>4545</v>
      </c>
      <c r="C3280">
        <v>4211</v>
      </c>
      <c r="D3280" t="s">
        <v>4413</v>
      </c>
      <c r="E3280" t="s">
        <v>4391</v>
      </c>
      <c r="F3280" t="s">
        <v>4392</v>
      </c>
      <c r="G3280" t="s">
        <v>4393</v>
      </c>
      <c r="H3280" t="s">
        <v>4394</v>
      </c>
      <c r="I3280" t="str">
        <f t="shared" si="154"/>
        <v>Ústecký</v>
      </c>
      <c r="J3280" t="str">
        <f t="shared" si="155"/>
        <v>Ústecký</v>
      </c>
      <c r="K3280" t="str">
        <f t="shared" si="156"/>
        <v>Severozápad</v>
      </c>
    </row>
    <row r="3281" spans="1:11" x14ac:dyDescent="0.25">
      <c r="A3281">
        <v>565067</v>
      </c>
      <c r="B3281" t="s">
        <v>4546</v>
      </c>
      <c r="C3281">
        <v>4211</v>
      </c>
      <c r="D3281" t="s">
        <v>4413</v>
      </c>
      <c r="E3281" t="s">
        <v>4391</v>
      </c>
      <c r="F3281" t="s">
        <v>4392</v>
      </c>
      <c r="G3281" t="s">
        <v>4393</v>
      </c>
      <c r="H3281" t="s">
        <v>4394</v>
      </c>
      <c r="I3281" t="str">
        <f t="shared" si="154"/>
        <v>Ústecký</v>
      </c>
      <c r="J3281" t="str">
        <f t="shared" si="155"/>
        <v>Ústecký</v>
      </c>
      <c r="K3281" t="str">
        <f t="shared" si="156"/>
        <v>Severozápad</v>
      </c>
    </row>
    <row r="3282" spans="1:11" x14ac:dyDescent="0.25">
      <c r="A3282">
        <v>565075</v>
      </c>
      <c r="B3282" t="s">
        <v>4547</v>
      </c>
      <c r="C3282">
        <v>4208</v>
      </c>
      <c r="D3282" t="s">
        <v>4390</v>
      </c>
      <c r="E3282" t="s">
        <v>4391</v>
      </c>
      <c r="F3282" t="s">
        <v>4392</v>
      </c>
      <c r="G3282" t="s">
        <v>4393</v>
      </c>
      <c r="H3282" t="s">
        <v>4394</v>
      </c>
      <c r="I3282" t="str">
        <f t="shared" si="154"/>
        <v>Ústecký</v>
      </c>
      <c r="J3282" t="str">
        <f t="shared" si="155"/>
        <v>Ústecký</v>
      </c>
      <c r="K3282" t="str">
        <f t="shared" si="156"/>
        <v>Severozápad</v>
      </c>
    </row>
    <row r="3283" spans="1:11" x14ac:dyDescent="0.25">
      <c r="A3283">
        <v>565083</v>
      </c>
      <c r="B3283" t="s">
        <v>4548</v>
      </c>
      <c r="C3283">
        <v>4205</v>
      </c>
      <c r="D3283" t="s">
        <v>4392</v>
      </c>
      <c r="E3283" t="s">
        <v>4391</v>
      </c>
      <c r="F3283" t="s">
        <v>4392</v>
      </c>
      <c r="G3283" t="s">
        <v>4393</v>
      </c>
      <c r="H3283" t="s">
        <v>4394</v>
      </c>
      <c r="I3283" t="str">
        <f t="shared" si="154"/>
        <v>Ústecký</v>
      </c>
      <c r="J3283" t="str">
        <f t="shared" si="155"/>
        <v>Ústecký</v>
      </c>
      <c r="K3283" t="str">
        <f t="shared" si="156"/>
        <v>Severozápad</v>
      </c>
    </row>
    <row r="3284" spans="1:11" x14ac:dyDescent="0.25">
      <c r="A3284">
        <v>565091</v>
      </c>
      <c r="B3284" t="s">
        <v>4549</v>
      </c>
      <c r="C3284">
        <v>4211</v>
      </c>
      <c r="D3284" t="s">
        <v>4413</v>
      </c>
      <c r="E3284" t="s">
        <v>4391</v>
      </c>
      <c r="F3284" t="s">
        <v>4392</v>
      </c>
      <c r="G3284" t="s">
        <v>4393</v>
      </c>
      <c r="H3284" t="s">
        <v>4394</v>
      </c>
      <c r="I3284" t="str">
        <f t="shared" si="154"/>
        <v>Ústecký</v>
      </c>
      <c r="J3284" t="str">
        <f t="shared" si="155"/>
        <v>Ústecký</v>
      </c>
      <c r="K3284" t="str">
        <f t="shared" si="156"/>
        <v>Severozápad</v>
      </c>
    </row>
    <row r="3285" spans="1:11" x14ac:dyDescent="0.25">
      <c r="A3285">
        <v>565105</v>
      </c>
      <c r="B3285" t="s">
        <v>4550</v>
      </c>
      <c r="C3285">
        <v>4205</v>
      </c>
      <c r="D3285" t="s">
        <v>4392</v>
      </c>
      <c r="E3285" t="s">
        <v>4391</v>
      </c>
      <c r="F3285" t="s">
        <v>4392</v>
      </c>
      <c r="G3285" t="s">
        <v>4393</v>
      </c>
      <c r="H3285" t="s">
        <v>4394</v>
      </c>
      <c r="I3285" t="str">
        <f t="shared" si="154"/>
        <v>Ústecký</v>
      </c>
      <c r="J3285" t="str">
        <f t="shared" si="155"/>
        <v>Ústecký</v>
      </c>
      <c r="K3285" t="str">
        <f t="shared" si="156"/>
        <v>Severozápad</v>
      </c>
    </row>
    <row r="3286" spans="1:11" x14ac:dyDescent="0.25">
      <c r="A3286">
        <v>565113</v>
      </c>
      <c r="B3286" t="s">
        <v>4551</v>
      </c>
      <c r="C3286">
        <v>4208</v>
      </c>
      <c r="D3286" t="s">
        <v>4390</v>
      </c>
      <c r="E3286" t="s">
        <v>4391</v>
      </c>
      <c r="F3286" t="s">
        <v>4392</v>
      </c>
      <c r="G3286" t="s">
        <v>4393</v>
      </c>
      <c r="H3286" t="s">
        <v>4394</v>
      </c>
      <c r="I3286" t="str">
        <f t="shared" si="154"/>
        <v>Ústecký</v>
      </c>
      <c r="J3286" t="str">
        <f t="shared" si="155"/>
        <v>Ústecký</v>
      </c>
      <c r="K3286" t="str">
        <f t="shared" si="156"/>
        <v>Severozápad</v>
      </c>
    </row>
    <row r="3287" spans="1:11" x14ac:dyDescent="0.25">
      <c r="A3287">
        <v>565121</v>
      </c>
      <c r="B3287" t="s">
        <v>4552</v>
      </c>
      <c r="C3287">
        <v>4205</v>
      </c>
      <c r="D3287" t="s">
        <v>4392</v>
      </c>
      <c r="E3287" t="s">
        <v>4391</v>
      </c>
      <c r="F3287" t="s">
        <v>4392</v>
      </c>
      <c r="G3287" t="s">
        <v>4393</v>
      </c>
      <c r="H3287" t="s">
        <v>4394</v>
      </c>
      <c r="I3287" t="str">
        <f t="shared" si="154"/>
        <v>Ústecký</v>
      </c>
      <c r="J3287" t="str">
        <f t="shared" si="155"/>
        <v>Ústecký</v>
      </c>
      <c r="K3287" t="str">
        <f t="shared" si="156"/>
        <v>Severozápad</v>
      </c>
    </row>
    <row r="3288" spans="1:11" x14ac:dyDescent="0.25">
      <c r="A3288">
        <v>565130</v>
      </c>
      <c r="B3288" t="s">
        <v>4265</v>
      </c>
      <c r="C3288">
        <v>2121</v>
      </c>
      <c r="D3288" t="s">
        <v>3518</v>
      </c>
      <c r="E3288" t="s">
        <v>3519</v>
      </c>
      <c r="F3288" t="s">
        <v>3518</v>
      </c>
      <c r="G3288" t="s">
        <v>3447</v>
      </c>
      <c r="H3288" t="s">
        <v>3448</v>
      </c>
      <c r="I3288" t="str">
        <f t="shared" si="154"/>
        <v>Středočeský</v>
      </c>
      <c r="J3288" t="str">
        <f t="shared" si="155"/>
        <v>Středočeský</v>
      </c>
      <c r="K3288" t="str">
        <f t="shared" si="156"/>
        <v>Střední Čechy</v>
      </c>
    </row>
    <row r="3289" spans="1:11" x14ac:dyDescent="0.25">
      <c r="A3289">
        <v>565148</v>
      </c>
      <c r="B3289" t="s">
        <v>4553</v>
      </c>
      <c r="C3289">
        <v>4211</v>
      </c>
      <c r="D3289" t="s">
        <v>4413</v>
      </c>
      <c r="E3289" t="s">
        <v>4391</v>
      </c>
      <c r="F3289" t="s">
        <v>4392</v>
      </c>
      <c r="G3289" t="s">
        <v>4393</v>
      </c>
      <c r="H3289" t="s">
        <v>4394</v>
      </c>
      <c r="I3289" t="str">
        <f t="shared" si="154"/>
        <v>Ústecký</v>
      </c>
      <c r="J3289" t="str">
        <f t="shared" si="155"/>
        <v>Ústecký</v>
      </c>
      <c r="K3289" t="str">
        <f t="shared" si="156"/>
        <v>Severozápad</v>
      </c>
    </row>
    <row r="3290" spans="1:11" x14ac:dyDescent="0.25">
      <c r="A3290">
        <v>565156</v>
      </c>
      <c r="B3290" t="s">
        <v>4554</v>
      </c>
      <c r="C3290">
        <v>4205</v>
      </c>
      <c r="D3290" t="s">
        <v>4392</v>
      </c>
      <c r="E3290" t="s">
        <v>4391</v>
      </c>
      <c r="F3290" t="s">
        <v>4392</v>
      </c>
      <c r="G3290" t="s">
        <v>4393</v>
      </c>
      <c r="H3290" t="s">
        <v>4394</v>
      </c>
      <c r="I3290" t="str">
        <f t="shared" si="154"/>
        <v>Ústecký</v>
      </c>
      <c r="J3290" t="str">
        <f t="shared" si="155"/>
        <v>Ústecký</v>
      </c>
      <c r="K3290" t="str">
        <f t="shared" si="156"/>
        <v>Severozápad</v>
      </c>
    </row>
    <row r="3291" spans="1:11" x14ac:dyDescent="0.25">
      <c r="A3291">
        <v>565164</v>
      </c>
      <c r="B3291" t="s">
        <v>4555</v>
      </c>
      <c r="C3291">
        <v>4208</v>
      </c>
      <c r="D3291" t="s">
        <v>4390</v>
      </c>
      <c r="E3291" t="s">
        <v>4391</v>
      </c>
      <c r="F3291" t="s">
        <v>4392</v>
      </c>
      <c r="G3291" t="s">
        <v>4393</v>
      </c>
      <c r="H3291" t="s">
        <v>4394</v>
      </c>
      <c r="I3291" t="str">
        <f t="shared" si="154"/>
        <v>Ústecký</v>
      </c>
      <c r="J3291" t="str">
        <f t="shared" si="155"/>
        <v>Ústecký</v>
      </c>
      <c r="K3291" t="str">
        <f t="shared" si="156"/>
        <v>Severozápad</v>
      </c>
    </row>
    <row r="3292" spans="1:11" x14ac:dyDescent="0.25">
      <c r="A3292">
        <v>565172</v>
      </c>
      <c r="B3292" t="s">
        <v>4556</v>
      </c>
      <c r="C3292">
        <v>4211</v>
      </c>
      <c r="D3292" t="s">
        <v>4413</v>
      </c>
      <c r="E3292" t="s">
        <v>4391</v>
      </c>
      <c r="F3292" t="s">
        <v>4392</v>
      </c>
      <c r="G3292" t="s">
        <v>4393</v>
      </c>
      <c r="H3292" t="s">
        <v>4394</v>
      </c>
      <c r="I3292" t="str">
        <f t="shared" si="154"/>
        <v>Ústecký</v>
      </c>
      <c r="J3292" t="str">
        <f t="shared" si="155"/>
        <v>Ústecký</v>
      </c>
      <c r="K3292" t="str">
        <f t="shared" si="156"/>
        <v>Severozápad</v>
      </c>
    </row>
    <row r="3293" spans="1:11" x14ac:dyDescent="0.25">
      <c r="A3293">
        <v>565181</v>
      </c>
      <c r="B3293" t="s">
        <v>4266</v>
      </c>
      <c r="C3293">
        <v>2121</v>
      </c>
      <c r="D3293" t="s">
        <v>3518</v>
      </c>
      <c r="E3293" t="s">
        <v>3519</v>
      </c>
      <c r="F3293" t="s">
        <v>3518</v>
      </c>
      <c r="G3293" t="s">
        <v>3447</v>
      </c>
      <c r="H3293" t="s">
        <v>3448</v>
      </c>
      <c r="I3293" t="str">
        <f t="shared" si="154"/>
        <v>Středočeský</v>
      </c>
      <c r="J3293" t="str">
        <f t="shared" si="155"/>
        <v>Středočeský</v>
      </c>
      <c r="K3293" t="str">
        <f t="shared" si="156"/>
        <v>Střední Čechy</v>
      </c>
    </row>
    <row r="3294" spans="1:11" x14ac:dyDescent="0.25">
      <c r="A3294">
        <v>565199</v>
      </c>
      <c r="B3294" t="s">
        <v>4267</v>
      </c>
      <c r="C3294">
        <v>2121</v>
      </c>
      <c r="D3294" t="s">
        <v>3518</v>
      </c>
      <c r="E3294" t="s">
        <v>3519</v>
      </c>
      <c r="F3294" t="s">
        <v>3518</v>
      </c>
      <c r="G3294" t="s">
        <v>3447</v>
      </c>
      <c r="H3294" t="s">
        <v>3448</v>
      </c>
      <c r="I3294" t="str">
        <f t="shared" si="154"/>
        <v>Středočeský</v>
      </c>
      <c r="J3294" t="str">
        <f t="shared" si="155"/>
        <v>Středočeský</v>
      </c>
      <c r="K3294" t="str">
        <f t="shared" si="156"/>
        <v>Střední Čechy</v>
      </c>
    </row>
    <row r="3295" spans="1:11" x14ac:dyDescent="0.25">
      <c r="A3295">
        <v>565202</v>
      </c>
      <c r="B3295" t="s">
        <v>354</v>
      </c>
      <c r="C3295">
        <v>2121</v>
      </c>
      <c r="D3295" t="s">
        <v>3518</v>
      </c>
      <c r="E3295" t="s">
        <v>3519</v>
      </c>
      <c r="F3295" t="s">
        <v>3518</v>
      </c>
      <c r="G3295" t="s">
        <v>3447</v>
      </c>
      <c r="H3295" t="s">
        <v>3448</v>
      </c>
      <c r="I3295" t="str">
        <f t="shared" si="154"/>
        <v>Středočeský</v>
      </c>
      <c r="J3295" t="str">
        <f t="shared" si="155"/>
        <v>Středočeský</v>
      </c>
      <c r="K3295" t="str">
        <f t="shared" si="156"/>
        <v>Střední Čechy</v>
      </c>
    </row>
    <row r="3296" spans="1:11" x14ac:dyDescent="0.25">
      <c r="A3296">
        <v>565211</v>
      </c>
      <c r="B3296" t="s">
        <v>4557</v>
      </c>
      <c r="C3296">
        <v>4205</v>
      </c>
      <c r="D3296" t="s">
        <v>4392</v>
      </c>
      <c r="E3296" t="s">
        <v>4391</v>
      </c>
      <c r="F3296" t="s">
        <v>4392</v>
      </c>
      <c r="G3296" t="s">
        <v>4393</v>
      </c>
      <c r="H3296" t="s">
        <v>4394</v>
      </c>
      <c r="I3296" t="str">
        <f t="shared" si="154"/>
        <v>Ústecký</v>
      </c>
      <c r="J3296" t="str">
        <f t="shared" si="155"/>
        <v>Ústecký</v>
      </c>
      <c r="K3296" t="str">
        <f t="shared" si="156"/>
        <v>Severozápad</v>
      </c>
    </row>
    <row r="3297" spans="1:11" x14ac:dyDescent="0.25">
      <c r="A3297">
        <v>565229</v>
      </c>
      <c r="B3297" t="s">
        <v>4390</v>
      </c>
      <c r="C3297">
        <v>4208</v>
      </c>
      <c r="D3297" t="s">
        <v>4390</v>
      </c>
      <c r="E3297" t="s">
        <v>4391</v>
      </c>
      <c r="F3297" t="s">
        <v>4392</v>
      </c>
      <c r="G3297" t="s">
        <v>4393</v>
      </c>
      <c r="H3297" t="s">
        <v>4394</v>
      </c>
      <c r="I3297" t="str">
        <f t="shared" si="154"/>
        <v>Ústecký</v>
      </c>
      <c r="J3297" t="str">
        <f t="shared" si="155"/>
        <v>Ústecký</v>
      </c>
      <c r="K3297" t="str">
        <f t="shared" si="156"/>
        <v>Severozápad</v>
      </c>
    </row>
    <row r="3298" spans="1:11" x14ac:dyDescent="0.25">
      <c r="A3298">
        <v>565237</v>
      </c>
      <c r="B3298" t="s">
        <v>4558</v>
      </c>
      <c r="C3298">
        <v>4208</v>
      </c>
      <c r="D3298" t="s">
        <v>4390</v>
      </c>
      <c r="E3298" t="s">
        <v>4391</v>
      </c>
      <c r="F3298" t="s">
        <v>4392</v>
      </c>
      <c r="G3298" t="s">
        <v>4393</v>
      </c>
      <c r="H3298" t="s">
        <v>4394</v>
      </c>
      <c r="I3298" t="str">
        <f t="shared" si="154"/>
        <v>Ústecký</v>
      </c>
      <c r="J3298" t="str">
        <f t="shared" si="155"/>
        <v>Ústecký</v>
      </c>
      <c r="K3298" t="str">
        <f t="shared" si="156"/>
        <v>Severozápad</v>
      </c>
    </row>
    <row r="3299" spans="1:11" x14ac:dyDescent="0.25">
      <c r="A3299">
        <v>565245</v>
      </c>
      <c r="B3299" t="s">
        <v>4559</v>
      </c>
      <c r="C3299">
        <v>4208</v>
      </c>
      <c r="D3299" t="s">
        <v>4390</v>
      </c>
      <c r="E3299" t="s">
        <v>4391</v>
      </c>
      <c r="F3299" t="s">
        <v>4392</v>
      </c>
      <c r="G3299" t="s">
        <v>4393</v>
      </c>
      <c r="H3299" t="s">
        <v>4394</v>
      </c>
      <c r="I3299" t="str">
        <f t="shared" si="154"/>
        <v>Ústecký</v>
      </c>
      <c r="J3299" t="str">
        <f t="shared" si="155"/>
        <v>Ústecký</v>
      </c>
      <c r="K3299" t="str">
        <f t="shared" si="156"/>
        <v>Severozápad</v>
      </c>
    </row>
    <row r="3300" spans="1:11" x14ac:dyDescent="0.25">
      <c r="A3300">
        <v>565253</v>
      </c>
      <c r="B3300" t="s">
        <v>4560</v>
      </c>
      <c r="C3300">
        <v>4211</v>
      </c>
      <c r="D3300" t="s">
        <v>4413</v>
      </c>
      <c r="E3300" t="s">
        <v>4391</v>
      </c>
      <c r="F3300" t="s">
        <v>4392</v>
      </c>
      <c r="G3300" t="s">
        <v>4393</v>
      </c>
      <c r="H3300" t="s">
        <v>4394</v>
      </c>
      <c r="I3300" t="str">
        <f t="shared" si="154"/>
        <v>Ústecký</v>
      </c>
      <c r="J3300" t="str">
        <f t="shared" si="155"/>
        <v>Ústecký</v>
      </c>
      <c r="K3300" t="str">
        <f t="shared" si="156"/>
        <v>Severozápad</v>
      </c>
    </row>
    <row r="3301" spans="1:11" x14ac:dyDescent="0.25">
      <c r="A3301">
        <v>565261</v>
      </c>
      <c r="B3301" t="s">
        <v>4268</v>
      </c>
      <c r="C3301">
        <v>2121</v>
      </c>
      <c r="D3301" t="s">
        <v>3518</v>
      </c>
      <c r="E3301" t="s">
        <v>3519</v>
      </c>
      <c r="F3301" t="s">
        <v>3518</v>
      </c>
      <c r="G3301" t="s">
        <v>3447</v>
      </c>
      <c r="H3301" t="s">
        <v>3448</v>
      </c>
      <c r="I3301" t="str">
        <f t="shared" si="154"/>
        <v>Středočeský</v>
      </c>
      <c r="J3301" t="str">
        <f t="shared" si="155"/>
        <v>Středočeský</v>
      </c>
      <c r="K3301" t="str">
        <f t="shared" si="156"/>
        <v>Střední Čechy</v>
      </c>
    </row>
    <row r="3302" spans="1:11" x14ac:dyDescent="0.25">
      <c r="A3302">
        <v>565270</v>
      </c>
      <c r="B3302" t="s">
        <v>1688</v>
      </c>
      <c r="C3302">
        <v>2121</v>
      </c>
      <c r="D3302" t="s">
        <v>3518</v>
      </c>
      <c r="E3302" t="s">
        <v>3519</v>
      </c>
      <c r="F3302" t="s">
        <v>3518</v>
      </c>
      <c r="G3302" t="s">
        <v>3447</v>
      </c>
      <c r="H3302" t="s">
        <v>3448</v>
      </c>
      <c r="I3302" t="str">
        <f t="shared" si="154"/>
        <v>Středočeský</v>
      </c>
      <c r="J3302" t="str">
        <f t="shared" si="155"/>
        <v>Středočeský</v>
      </c>
      <c r="K3302" t="str">
        <f t="shared" si="156"/>
        <v>Střední Čechy</v>
      </c>
    </row>
    <row r="3303" spans="1:11" x14ac:dyDescent="0.25">
      <c r="A3303">
        <v>565288</v>
      </c>
      <c r="B3303" t="s">
        <v>4269</v>
      </c>
      <c r="C3303">
        <v>2121</v>
      </c>
      <c r="D3303" t="s">
        <v>3518</v>
      </c>
      <c r="E3303" t="s">
        <v>3519</v>
      </c>
      <c r="F3303" t="s">
        <v>3518</v>
      </c>
      <c r="G3303" t="s">
        <v>3447</v>
      </c>
      <c r="H3303" t="s">
        <v>3448</v>
      </c>
      <c r="I3303" t="str">
        <f t="shared" si="154"/>
        <v>Středočeský</v>
      </c>
      <c r="J3303" t="str">
        <f t="shared" si="155"/>
        <v>Středočeský</v>
      </c>
      <c r="K3303" t="str">
        <f t="shared" si="156"/>
        <v>Střední Čechy</v>
      </c>
    </row>
    <row r="3304" spans="1:11" x14ac:dyDescent="0.25">
      <c r="A3304">
        <v>565296</v>
      </c>
      <c r="B3304" t="s">
        <v>4561</v>
      </c>
      <c r="C3304">
        <v>4205</v>
      </c>
      <c r="D3304" t="s">
        <v>4392</v>
      </c>
      <c r="E3304" t="s">
        <v>4391</v>
      </c>
      <c r="F3304" t="s">
        <v>4392</v>
      </c>
      <c r="G3304" t="s">
        <v>4393</v>
      </c>
      <c r="H3304" t="s">
        <v>4394</v>
      </c>
      <c r="I3304" t="str">
        <f t="shared" si="154"/>
        <v>Ústecký</v>
      </c>
      <c r="J3304" t="str">
        <f t="shared" si="155"/>
        <v>Ústecký</v>
      </c>
      <c r="K3304" t="str">
        <f t="shared" si="156"/>
        <v>Severozápad</v>
      </c>
    </row>
    <row r="3305" spans="1:11" x14ac:dyDescent="0.25">
      <c r="A3305">
        <v>565300</v>
      </c>
      <c r="B3305" t="s">
        <v>4562</v>
      </c>
      <c r="C3305">
        <v>4211</v>
      </c>
      <c r="D3305" t="s">
        <v>4413</v>
      </c>
      <c r="E3305" t="s">
        <v>4391</v>
      </c>
      <c r="F3305" t="s">
        <v>4392</v>
      </c>
      <c r="G3305" t="s">
        <v>4393</v>
      </c>
      <c r="H3305" t="s">
        <v>4394</v>
      </c>
      <c r="I3305" t="str">
        <f t="shared" si="154"/>
        <v>Ústecký</v>
      </c>
      <c r="J3305" t="str">
        <f t="shared" si="155"/>
        <v>Ústecký</v>
      </c>
      <c r="K3305" t="str">
        <f t="shared" si="156"/>
        <v>Severozápad</v>
      </c>
    </row>
    <row r="3306" spans="1:11" x14ac:dyDescent="0.25">
      <c r="A3306">
        <v>565318</v>
      </c>
      <c r="B3306" t="s">
        <v>4563</v>
      </c>
      <c r="C3306">
        <v>4211</v>
      </c>
      <c r="D3306" t="s">
        <v>4413</v>
      </c>
      <c r="E3306" t="s">
        <v>4391</v>
      </c>
      <c r="F3306" t="s">
        <v>4392</v>
      </c>
      <c r="G3306" t="s">
        <v>4393</v>
      </c>
      <c r="H3306" t="s">
        <v>4394</v>
      </c>
      <c r="I3306" t="str">
        <f t="shared" si="154"/>
        <v>Ústecký</v>
      </c>
      <c r="J3306" t="str">
        <f t="shared" si="155"/>
        <v>Ústecký</v>
      </c>
      <c r="K3306" t="str">
        <f t="shared" si="156"/>
        <v>Severozápad</v>
      </c>
    </row>
    <row r="3307" spans="1:11" x14ac:dyDescent="0.25">
      <c r="A3307">
        <v>565326</v>
      </c>
      <c r="B3307" t="s">
        <v>3211</v>
      </c>
      <c r="C3307">
        <v>2121</v>
      </c>
      <c r="D3307" t="s">
        <v>3518</v>
      </c>
      <c r="E3307" t="s">
        <v>3519</v>
      </c>
      <c r="F3307" t="s">
        <v>3518</v>
      </c>
      <c r="G3307" t="s">
        <v>3447</v>
      </c>
      <c r="H3307" t="s">
        <v>3448</v>
      </c>
      <c r="I3307" t="str">
        <f t="shared" si="154"/>
        <v>Středočeský</v>
      </c>
      <c r="J3307" t="str">
        <f t="shared" si="155"/>
        <v>Středočeský</v>
      </c>
      <c r="K3307" t="str">
        <f t="shared" si="156"/>
        <v>Střední Čechy</v>
      </c>
    </row>
    <row r="3308" spans="1:11" x14ac:dyDescent="0.25">
      <c r="A3308">
        <v>565334</v>
      </c>
      <c r="B3308" t="s">
        <v>2571</v>
      </c>
      <c r="C3308">
        <v>2121</v>
      </c>
      <c r="D3308" t="s">
        <v>3518</v>
      </c>
      <c r="E3308" t="s">
        <v>3519</v>
      </c>
      <c r="F3308" t="s">
        <v>3518</v>
      </c>
      <c r="G3308" t="s">
        <v>3447</v>
      </c>
      <c r="H3308" t="s">
        <v>3448</v>
      </c>
      <c r="I3308" t="str">
        <f t="shared" si="154"/>
        <v>Středočeský</v>
      </c>
      <c r="J3308" t="str">
        <f t="shared" si="155"/>
        <v>Středočeský</v>
      </c>
      <c r="K3308" t="str">
        <f t="shared" si="156"/>
        <v>Střední Čechy</v>
      </c>
    </row>
    <row r="3309" spans="1:11" x14ac:dyDescent="0.25">
      <c r="A3309">
        <v>565342</v>
      </c>
      <c r="B3309" t="s">
        <v>3838</v>
      </c>
      <c r="C3309">
        <v>4211</v>
      </c>
      <c r="D3309" t="s">
        <v>4413</v>
      </c>
      <c r="E3309" t="s">
        <v>4391</v>
      </c>
      <c r="F3309" t="s">
        <v>4392</v>
      </c>
      <c r="G3309" t="s">
        <v>4393</v>
      </c>
      <c r="H3309" t="s">
        <v>4394</v>
      </c>
      <c r="I3309" t="str">
        <f t="shared" si="154"/>
        <v>Ústecký</v>
      </c>
      <c r="J3309" t="str">
        <f t="shared" si="155"/>
        <v>Ústecký</v>
      </c>
      <c r="K3309" t="str">
        <f t="shared" si="156"/>
        <v>Severozápad</v>
      </c>
    </row>
    <row r="3310" spans="1:11" x14ac:dyDescent="0.25">
      <c r="A3310">
        <v>565351</v>
      </c>
      <c r="B3310" t="s">
        <v>4270</v>
      </c>
      <c r="C3310">
        <v>2121</v>
      </c>
      <c r="D3310" t="s">
        <v>3518</v>
      </c>
      <c r="E3310" t="s">
        <v>3519</v>
      </c>
      <c r="F3310" t="s">
        <v>3518</v>
      </c>
      <c r="G3310" t="s">
        <v>3447</v>
      </c>
      <c r="H3310" t="s">
        <v>3448</v>
      </c>
      <c r="I3310" t="str">
        <f t="shared" si="154"/>
        <v>Středočeský</v>
      </c>
      <c r="J3310" t="str">
        <f t="shared" si="155"/>
        <v>Středočeský</v>
      </c>
      <c r="K3310" t="str">
        <f t="shared" si="156"/>
        <v>Střední Čechy</v>
      </c>
    </row>
    <row r="3311" spans="1:11" x14ac:dyDescent="0.25">
      <c r="A3311">
        <v>565369</v>
      </c>
      <c r="B3311" t="s">
        <v>4271</v>
      </c>
      <c r="C3311">
        <v>2121</v>
      </c>
      <c r="D3311" t="s">
        <v>3518</v>
      </c>
      <c r="E3311" t="s">
        <v>3519</v>
      </c>
      <c r="F3311" t="s">
        <v>3518</v>
      </c>
      <c r="G3311" t="s">
        <v>3447</v>
      </c>
      <c r="H3311" t="s">
        <v>3448</v>
      </c>
      <c r="I3311" t="str">
        <f t="shared" si="154"/>
        <v>Středočeský</v>
      </c>
      <c r="J3311" t="str">
        <f t="shared" si="155"/>
        <v>Středočeský</v>
      </c>
      <c r="K3311" t="str">
        <f t="shared" si="156"/>
        <v>Střední Čechy</v>
      </c>
    </row>
    <row r="3312" spans="1:11" x14ac:dyDescent="0.25">
      <c r="A3312">
        <v>565377</v>
      </c>
      <c r="B3312" t="s">
        <v>4272</v>
      </c>
      <c r="C3312">
        <v>2121</v>
      </c>
      <c r="D3312" t="s">
        <v>3518</v>
      </c>
      <c r="E3312" t="s">
        <v>3519</v>
      </c>
      <c r="F3312" t="s">
        <v>3518</v>
      </c>
      <c r="G3312" t="s">
        <v>3447</v>
      </c>
      <c r="H3312" t="s">
        <v>3448</v>
      </c>
      <c r="I3312" t="str">
        <f t="shared" si="154"/>
        <v>Středočeský</v>
      </c>
      <c r="J3312" t="str">
        <f t="shared" si="155"/>
        <v>Středočeský</v>
      </c>
      <c r="K3312" t="str">
        <f t="shared" si="156"/>
        <v>Střední Čechy</v>
      </c>
    </row>
    <row r="3313" spans="1:11" x14ac:dyDescent="0.25">
      <c r="A3313">
        <v>565385</v>
      </c>
      <c r="B3313" t="s">
        <v>1531</v>
      </c>
      <c r="C3313">
        <v>2121</v>
      </c>
      <c r="D3313" t="s">
        <v>3518</v>
      </c>
      <c r="E3313" t="s">
        <v>3519</v>
      </c>
      <c r="F3313" t="s">
        <v>3518</v>
      </c>
      <c r="G3313" t="s">
        <v>3447</v>
      </c>
      <c r="H3313" t="s">
        <v>3448</v>
      </c>
      <c r="I3313" t="str">
        <f t="shared" si="154"/>
        <v>Středočeský</v>
      </c>
      <c r="J3313" t="str">
        <f t="shared" si="155"/>
        <v>Středočeský</v>
      </c>
      <c r="K3313" t="str">
        <f t="shared" si="156"/>
        <v>Střední Čechy</v>
      </c>
    </row>
    <row r="3314" spans="1:11" x14ac:dyDescent="0.25">
      <c r="A3314">
        <v>565393</v>
      </c>
      <c r="B3314" t="s">
        <v>4564</v>
      </c>
      <c r="C3314">
        <v>4205</v>
      </c>
      <c r="D3314" t="s">
        <v>4392</v>
      </c>
      <c r="E3314" t="s">
        <v>4391</v>
      </c>
      <c r="F3314" t="s">
        <v>4392</v>
      </c>
      <c r="G3314" t="s">
        <v>4393</v>
      </c>
      <c r="H3314" t="s">
        <v>4394</v>
      </c>
      <c r="I3314" t="str">
        <f t="shared" si="154"/>
        <v>Ústecký</v>
      </c>
      <c r="J3314" t="str">
        <f t="shared" si="155"/>
        <v>Ústecký</v>
      </c>
      <c r="K3314" t="str">
        <f t="shared" si="156"/>
        <v>Severozápad</v>
      </c>
    </row>
    <row r="3315" spans="1:11" x14ac:dyDescent="0.25">
      <c r="A3315">
        <v>565407</v>
      </c>
      <c r="B3315" t="s">
        <v>2103</v>
      </c>
      <c r="C3315">
        <v>2121</v>
      </c>
      <c r="D3315" t="s">
        <v>3518</v>
      </c>
      <c r="E3315" t="s">
        <v>3519</v>
      </c>
      <c r="F3315" t="s">
        <v>3518</v>
      </c>
      <c r="G3315" t="s">
        <v>3447</v>
      </c>
      <c r="H3315" t="s">
        <v>3448</v>
      </c>
      <c r="I3315" t="str">
        <f t="shared" si="154"/>
        <v>Středočeský</v>
      </c>
      <c r="J3315" t="str">
        <f t="shared" si="155"/>
        <v>Středočeský</v>
      </c>
      <c r="K3315" t="str">
        <f t="shared" si="156"/>
        <v>Střední Čechy</v>
      </c>
    </row>
    <row r="3316" spans="1:11" x14ac:dyDescent="0.25">
      <c r="A3316">
        <v>565415</v>
      </c>
      <c r="B3316" t="s">
        <v>4565</v>
      </c>
      <c r="C3316">
        <v>4208</v>
      </c>
      <c r="D3316" t="s">
        <v>4390</v>
      </c>
      <c r="E3316" t="s">
        <v>4391</v>
      </c>
      <c r="F3316" t="s">
        <v>4392</v>
      </c>
      <c r="G3316" t="s">
        <v>4393</v>
      </c>
      <c r="H3316" t="s">
        <v>4394</v>
      </c>
      <c r="I3316" t="str">
        <f t="shared" si="154"/>
        <v>Ústecký</v>
      </c>
      <c r="J3316" t="str">
        <f t="shared" si="155"/>
        <v>Ústecký</v>
      </c>
      <c r="K3316" t="str">
        <f t="shared" si="156"/>
        <v>Severozápad</v>
      </c>
    </row>
    <row r="3317" spans="1:11" x14ac:dyDescent="0.25">
      <c r="A3317">
        <v>565423</v>
      </c>
      <c r="B3317" t="s">
        <v>4273</v>
      </c>
      <c r="C3317">
        <v>2121</v>
      </c>
      <c r="D3317" t="s">
        <v>3518</v>
      </c>
      <c r="E3317" t="s">
        <v>3519</v>
      </c>
      <c r="F3317" t="s">
        <v>3518</v>
      </c>
      <c r="G3317" t="s">
        <v>3447</v>
      </c>
      <c r="H3317" t="s">
        <v>3448</v>
      </c>
      <c r="I3317" t="str">
        <f t="shared" si="154"/>
        <v>Středočeský</v>
      </c>
      <c r="J3317" t="str">
        <f t="shared" si="155"/>
        <v>Středočeský</v>
      </c>
      <c r="K3317" t="str">
        <f t="shared" si="156"/>
        <v>Střední Čechy</v>
      </c>
    </row>
    <row r="3318" spans="1:11" x14ac:dyDescent="0.25">
      <c r="A3318">
        <v>565431</v>
      </c>
      <c r="B3318" t="s">
        <v>3781</v>
      </c>
      <c r="C3318">
        <v>4205</v>
      </c>
      <c r="D3318" t="s">
        <v>4392</v>
      </c>
      <c r="E3318" t="s">
        <v>4391</v>
      </c>
      <c r="F3318" t="s">
        <v>4392</v>
      </c>
      <c r="G3318" t="s">
        <v>4393</v>
      </c>
      <c r="H3318" t="s">
        <v>4394</v>
      </c>
      <c r="I3318" t="str">
        <f t="shared" si="154"/>
        <v>Ústecký</v>
      </c>
      <c r="J3318" t="str">
        <f t="shared" si="155"/>
        <v>Ústecký</v>
      </c>
      <c r="K3318" t="str">
        <f t="shared" si="156"/>
        <v>Severozápad</v>
      </c>
    </row>
    <row r="3319" spans="1:11" x14ac:dyDescent="0.25">
      <c r="A3319">
        <v>565440</v>
      </c>
      <c r="B3319" t="s">
        <v>4274</v>
      </c>
      <c r="C3319">
        <v>2121</v>
      </c>
      <c r="D3319" t="s">
        <v>3518</v>
      </c>
      <c r="E3319" t="s">
        <v>3519</v>
      </c>
      <c r="F3319" t="s">
        <v>3518</v>
      </c>
      <c r="G3319" t="s">
        <v>3447</v>
      </c>
      <c r="H3319" t="s">
        <v>3448</v>
      </c>
      <c r="I3319" t="str">
        <f t="shared" si="154"/>
        <v>Středočeský</v>
      </c>
      <c r="J3319" t="str">
        <f t="shared" si="155"/>
        <v>Středočeský</v>
      </c>
      <c r="K3319" t="str">
        <f t="shared" si="156"/>
        <v>Střední Čechy</v>
      </c>
    </row>
    <row r="3320" spans="1:11" x14ac:dyDescent="0.25">
      <c r="A3320">
        <v>565458</v>
      </c>
      <c r="B3320" t="s">
        <v>4566</v>
      </c>
      <c r="C3320">
        <v>4208</v>
      </c>
      <c r="D3320" t="s">
        <v>4390</v>
      </c>
      <c r="E3320" t="s">
        <v>4391</v>
      </c>
      <c r="F3320" t="s">
        <v>4392</v>
      </c>
      <c r="G3320" t="s">
        <v>4393</v>
      </c>
      <c r="H3320" t="s">
        <v>4394</v>
      </c>
      <c r="I3320" t="str">
        <f t="shared" si="154"/>
        <v>Ústecký</v>
      </c>
      <c r="J3320" t="str">
        <f t="shared" si="155"/>
        <v>Ústecký</v>
      </c>
      <c r="K3320" t="str">
        <f t="shared" si="156"/>
        <v>Severozápad</v>
      </c>
    </row>
    <row r="3321" spans="1:11" x14ac:dyDescent="0.25">
      <c r="A3321">
        <v>565466</v>
      </c>
      <c r="B3321" t="s">
        <v>4275</v>
      </c>
      <c r="C3321">
        <v>2121</v>
      </c>
      <c r="D3321" t="s">
        <v>3518</v>
      </c>
      <c r="E3321" t="s">
        <v>3519</v>
      </c>
      <c r="F3321" t="s">
        <v>3518</v>
      </c>
      <c r="G3321" t="s">
        <v>3447</v>
      </c>
      <c r="H3321" t="s">
        <v>3448</v>
      </c>
      <c r="I3321" t="str">
        <f t="shared" si="154"/>
        <v>Středočeský</v>
      </c>
      <c r="J3321" t="str">
        <f t="shared" si="155"/>
        <v>Středočeský</v>
      </c>
      <c r="K3321" t="str">
        <f t="shared" si="156"/>
        <v>Střední Čechy</v>
      </c>
    </row>
    <row r="3322" spans="1:11" x14ac:dyDescent="0.25">
      <c r="A3322">
        <v>565474</v>
      </c>
      <c r="B3322" t="s">
        <v>2365</v>
      </c>
      <c r="C3322">
        <v>4211</v>
      </c>
      <c r="D3322" t="s">
        <v>4413</v>
      </c>
      <c r="E3322" t="s">
        <v>4391</v>
      </c>
      <c r="F3322" t="s">
        <v>4392</v>
      </c>
      <c r="G3322" t="s">
        <v>4393</v>
      </c>
      <c r="H3322" t="s">
        <v>4394</v>
      </c>
      <c r="I3322" t="str">
        <f t="shared" si="154"/>
        <v>Ústecký</v>
      </c>
      <c r="J3322" t="str">
        <f t="shared" si="155"/>
        <v>Ústecký</v>
      </c>
      <c r="K3322" t="str">
        <f t="shared" si="156"/>
        <v>Severozápad</v>
      </c>
    </row>
    <row r="3323" spans="1:11" x14ac:dyDescent="0.25">
      <c r="A3323">
        <v>565482</v>
      </c>
      <c r="B3323" t="s">
        <v>4388</v>
      </c>
      <c r="C3323">
        <v>4205</v>
      </c>
      <c r="D3323" t="s">
        <v>4392</v>
      </c>
      <c r="E3323" t="s">
        <v>4391</v>
      </c>
      <c r="F3323" t="s">
        <v>4392</v>
      </c>
      <c r="G3323" t="s">
        <v>4393</v>
      </c>
      <c r="H3323" t="s">
        <v>4394</v>
      </c>
      <c r="I3323" t="str">
        <f t="shared" si="154"/>
        <v>Ústecký</v>
      </c>
      <c r="J3323" t="str">
        <f t="shared" si="155"/>
        <v>Ústecký</v>
      </c>
      <c r="K3323" t="str">
        <f t="shared" si="156"/>
        <v>Severozápad</v>
      </c>
    </row>
    <row r="3324" spans="1:11" x14ac:dyDescent="0.25">
      <c r="A3324">
        <v>565491</v>
      </c>
      <c r="B3324" t="s">
        <v>4567</v>
      </c>
      <c r="C3324">
        <v>4211</v>
      </c>
      <c r="D3324" t="s">
        <v>4413</v>
      </c>
      <c r="E3324" t="s">
        <v>4391</v>
      </c>
      <c r="F3324" t="s">
        <v>4392</v>
      </c>
      <c r="G3324" t="s">
        <v>4393</v>
      </c>
      <c r="H3324" t="s">
        <v>4394</v>
      </c>
      <c r="I3324" t="str">
        <f t="shared" si="154"/>
        <v>Ústecký</v>
      </c>
      <c r="J3324" t="str">
        <f t="shared" si="155"/>
        <v>Ústecký</v>
      </c>
      <c r="K3324" t="str">
        <f t="shared" si="156"/>
        <v>Severozápad</v>
      </c>
    </row>
    <row r="3325" spans="1:11" x14ac:dyDescent="0.25">
      <c r="A3325">
        <v>565504</v>
      </c>
      <c r="B3325" t="s">
        <v>4276</v>
      </c>
      <c r="C3325">
        <v>2121</v>
      </c>
      <c r="D3325" t="s">
        <v>3518</v>
      </c>
      <c r="E3325" t="s">
        <v>3519</v>
      </c>
      <c r="F3325" t="s">
        <v>3518</v>
      </c>
      <c r="G3325" t="s">
        <v>3447</v>
      </c>
      <c r="H3325" t="s">
        <v>3448</v>
      </c>
      <c r="I3325" t="str">
        <f t="shared" si="154"/>
        <v>Středočeský</v>
      </c>
      <c r="J3325" t="str">
        <f t="shared" si="155"/>
        <v>Středočeský</v>
      </c>
      <c r="K3325" t="str">
        <f t="shared" si="156"/>
        <v>Střední Čechy</v>
      </c>
    </row>
    <row r="3326" spans="1:11" x14ac:dyDescent="0.25">
      <c r="A3326">
        <v>565512</v>
      </c>
      <c r="B3326" t="s">
        <v>4277</v>
      </c>
      <c r="C3326">
        <v>2121</v>
      </c>
      <c r="D3326" t="s">
        <v>3518</v>
      </c>
      <c r="E3326" t="s">
        <v>3519</v>
      </c>
      <c r="F3326" t="s">
        <v>3518</v>
      </c>
      <c r="G3326" t="s">
        <v>3447</v>
      </c>
      <c r="H3326" t="s">
        <v>3448</v>
      </c>
      <c r="I3326" t="str">
        <f t="shared" si="154"/>
        <v>Středočeský</v>
      </c>
      <c r="J3326" t="str">
        <f t="shared" si="155"/>
        <v>Středočeský</v>
      </c>
      <c r="K3326" t="str">
        <f t="shared" si="156"/>
        <v>Střední Čechy</v>
      </c>
    </row>
    <row r="3327" spans="1:11" x14ac:dyDescent="0.25">
      <c r="A3327">
        <v>565521</v>
      </c>
      <c r="B3327" t="s">
        <v>4568</v>
      </c>
      <c r="C3327">
        <v>4208</v>
      </c>
      <c r="D3327" t="s">
        <v>4390</v>
      </c>
      <c r="E3327" t="s">
        <v>4391</v>
      </c>
      <c r="F3327" t="s">
        <v>4392</v>
      </c>
      <c r="G3327" t="s">
        <v>4393</v>
      </c>
      <c r="H3327" t="s">
        <v>4394</v>
      </c>
      <c r="I3327" t="str">
        <f t="shared" si="154"/>
        <v>Ústecký</v>
      </c>
      <c r="J3327" t="str">
        <f t="shared" si="155"/>
        <v>Ústecký</v>
      </c>
      <c r="K3327" t="str">
        <f t="shared" si="156"/>
        <v>Severozápad</v>
      </c>
    </row>
    <row r="3328" spans="1:11" x14ac:dyDescent="0.25">
      <c r="A3328">
        <v>565539</v>
      </c>
      <c r="B3328" t="s">
        <v>4278</v>
      </c>
      <c r="C3328">
        <v>2115</v>
      </c>
      <c r="D3328" t="s">
        <v>3506</v>
      </c>
      <c r="E3328" t="s">
        <v>3507</v>
      </c>
      <c r="F3328" t="s">
        <v>3506</v>
      </c>
      <c r="G3328" t="s">
        <v>3447</v>
      </c>
      <c r="H3328" t="s">
        <v>3448</v>
      </c>
      <c r="I3328" t="str">
        <f t="shared" si="154"/>
        <v>Středočeský</v>
      </c>
      <c r="J3328" t="str">
        <f t="shared" si="155"/>
        <v>Středočeský</v>
      </c>
      <c r="K3328" t="str">
        <f t="shared" si="156"/>
        <v>Střední Čechy</v>
      </c>
    </row>
    <row r="3329" spans="1:11" x14ac:dyDescent="0.25">
      <c r="A3329">
        <v>565547</v>
      </c>
      <c r="B3329" t="s">
        <v>4569</v>
      </c>
      <c r="C3329">
        <v>4205</v>
      </c>
      <c r="D3329" t="s">
        <v>4392</v>
      </c>
      <c r="E3329" t="s">
        <v>4391</v>
      </c>
      <c r="F3329" t="s">
        <v>4392</v>
      </c>
      <c r="G3329" t="s">
        <v>4393</v>
      </c>
      <c r="H3329" t="s">
        <v>4394</v>
      </c>
      <c r="I3329" t="str">
        <f t="shared" si="154"/>
        <v>Ústecký</v>
      </c>
      <c r="J3329" t="str">
        <f t="shared" si="155"/>
        <v>Ústecký</v>
      </c>
      <c r="K3329" t="str">
        <f t="shared" si="156"/>
        <v>Severozápad</v>
      </c>
    </row>
    <row r="3330" spans="1:11" x14ac:dyDescent="0.25">
      <c r="A3330">
        <v>565555</v>
      </c>
      <c r="B3330" t="s">
        <v>4413</v>
      </c>
      <c r="C3330">
        <v>4211</v>
      </c>
      <c r="D3330" t="s">
        <v>4413</v>
      </c>
      <c r="E3330" t="s">
        <v>4391</v>
      </c>
      <c r="F3330" t="s">
        <v>4392</v>
      </c>
      <c r="G3330" t="s">
        <v>4393</v>
      </c>
      <c r="H3330" t="s">
        <v>4394</v>
      </c>
      <c r="I3330" t="str">
        <f t="shared" si="154"/>
        <v>Ústecký</v>
      </c>
      <c r="J3330" t="str">
        <f t="shared" si="155"/>
        <v>Ústecký</v>
      </c>
      <c r="K3330" t="str">
        <f t="shared" si="156"/>
        <v>Severozápad</v>
      </c>
    </row>
    <row r="3331" spans="1:11" x14ac:dyDescent="0.25">
      <c r="A3331">
        <v>565563</v>
      </c>
      <c r="B3331" t="s">
        <v>4279</v>
      </c>
      <c r="C3331">
        <v>2115</v>
      </c>
      <c r="D3331" t="s">
        <v>3506</v>
      </c>
      <c r="E3331" t="s">
        <v>3507</v>
      </c>
      <c r="F3331" t="s">
        <v>3506</v>
      </c>
      <c r="G3331" t="s">
        <v>3447</v>
      </c>
      <c r="H3331" t="s">
        <v>3448</v>
      </c>
      <c r="I3331" t="str">
        <f t="shared" si="154"/>
        <v>Středočeský</v>
      </c>
      <c r="J3331" t="str">
        <f t="shared" si="155"/>
        <v>Středočeský</v>
      </c>
      <c r="K3331" t="str">
        <f t="shared" si="156"/>
        <v>Střední Čechy</v>
      </c>
    </row>
    <row r="3332" spans="1:11" x14ac:dyDescent="0.25">
      <c r="A3332">
        <v>565571</v>
      </c>
      <c r="B3332" t="s">
        <v>4280</v>
      </c>
      <c r="C3332">
        <v>2115</v>
      </c>
      <c r="D3332" t="s">
        <v>3506</v>
      </c>
      <c r="E3332" t="s">
        <v>3507</v>
      </c>
      <c r="F3332" t="s">
        <v>3506</v>
      </c>
      <c r="G3332" t="s">
        <v>3447</v>
      </c>
      <c r="H3332" t="s">
        <v>3448</v>
      </c>
      <c r="I3332" t="str">
        <f t="shared" ref="I3332:I3395" si="157">LEFT(H3332, FIND(" ", H3332 &amp; " ") - 1)</f>
        <v>Středočeský</v>
      </c>
      <c r="J3332" t="str">
        <f t="shared" ref="J3332:J3395" si="158">IF(LEFT(H3332,4)="Kraj", MID(H3332, FIND(" ", H3332)+1, LEN(H3332) - FIND(" ", H3332)), LEFT(H3332, FIND(" ", H3332 &amp; " ") - 1))</f>
        <v>Středočeský</v>
      </c>
      <c r="K3332" t="str">
        <f t="shared" ref="K3332:K3395" si="159">_xlfn.XLOOKUP(H3332,$N$33:$N$46,$M$33:$M$46)</f>
        <v>Střední Čechy</v>
      </c>
    </row>
    <row r="3333" spans="1:11" x14ac:dyDescent="0.25">
      <c r="A3333">
        <v>565580</v>
      </c>
      <c r="B3333" t="s">
        <v>4281</v>
      </c>
      <c r="C3333">
        <v>2115</v>
      </c>
      <c r="D3333" t="s">
        <v>3506</v>
      </c>
      <c r="E3333" t="s">
        <v>3507</v>
      </c>
      <c r="F3333" t="s">
        <v>3506</v>
      </c>
      <c r="G3333" t="s">
        <v>3447</v>
      </c>
      <c r="H3333" t="s">
        <v>3448</v>
      </c>
      <c r="I3333" t="str">
        <f t="shared" si="157"/>
        <v>Středočeský</v>
      </c>
      <c r="J3333" t="str">
        <f t="shared" si="158"/>
        <v>Středočeský</v>
      </c>
      <c r="K3333" t="str">
        <f t="shared" si="159"/>
        <v>Střední Čechy</v>
      </c>
    </row>
    <row r="3334" spans="1:11" x14ac:dyDescent="0.25">
      <c r="A3334">
        <v>565598</v>
      </c>
      <c r="B3334" t="s">
        <v>4570</v>
      </c>
      <c r="C3334">
        <v>4208</v>
      </c>
      <c r="D3334" t="s">
        <v>4390</v>
      </c>
      <c r="E3334" t="s">
        <v>4391</v>
      </c>
      <c r="F3334" t="s">
        <v>4392</v>
      </c>
      <c r="G3334" t="s">
        <v>4393</v>
      </c>
      <c r="H3334" t="s">
        <v>4394</v>
      </c>
      <c r="I3334" t="str">
        <f t="shared" si="157"/>
        <v>Ústecký</v>
      </c>
      <c r="J3334" t="str">
        <f t="shared" si="158"/>
        <v>Ústecký</v>
      </c>
      <c r="K3334" t="str">
        <f t="shared" si="159"/>
        <v>Severozápad</v>
      </c>
    </row>
    <row r="3335" spans="1:11" x14ac:dyDescent="0.25">
      <c r="A3335">
        <v>565601</v>
      </c>
      <c r="B3335" t="s">
        <v>1190</v>
      </c>
      <c r="C3335">
        <v>4208</v>
      </c>
      <c r="D3335" t="s">
        <v>4390</v>
      </c>
      <c r="E3335" t="s">
        <v>4391</v>
      </c>
      <c r="F3335" t="s">
        <v>4392</v>
      </c>
      <c r="G3335" t="s">
        <v>4393</v>
      </c>
      <c r="H3335" t="s">
        <v>4394</v>
      </c>
      <c r="I3335" t="str">
        <f t="shared" si="157"/>
        <v>Ústecký</v>
      </c>
      <c r="J3335" t="str">
        <f t="shared" si="158"/>
        <v>Ústecký</v>
      </c>
      <c r="K3335" t="str">
        <f t="shared" si="159"/>
        <v>Severozápad</v>
      </c>
    </row>
    <row r="3336" spans="1:11" x14ac:dyDescent="0.25">
      <c r="A3336">
        <v>565610</v>
      </c>
      <c r="B3336" t="s">
        <v>4571</v>
      </c>
      <c r="C3336">
        <v>4205</v>
      </c>
      <c r="D3336" t="s">
        <v>4392</v>
      </c>
      <c r="E3336" t="s">
        <v>4391</v>
      </c>
      <c r="F3336" t="s">
        <v>4392</v>
      </c>
      <c r="G3336" t="s">
        <v>4393</v>
      </c>
      <c r="H3336" t="s">
        <v>4394</v>
      </c>
      <c r="I3336" t="str">
        <f t="shared" si="157"/>
        <v>Ústecký</v>
      </c>
      <c r="J3336" t="str">
        <f t="shared" si="158"/>
        <v>Ústecký</v>
      </c>
      <c r="K3336" t="str">
        <f t="shared" si="159"/>
        <v>Severozápad</v>
      </c>
    </row>
    <row r="3337" spans="1:11" x14ac:dyDescent="0.25">
      <c r="A3337">
        <v>565628</v>
      </c>
      <c r="B3337" t="s">
        <v>3737</v>
      </c>
      <c r="C3337">
        <v>2115</v>
      </c>
      <c r="D3337" t="s">
        <v>3506</v>
      </c>
      <c r="E3337" t="s">
        <v>3507</v>
      </c>
      <c r="F3337" t="s">
        <v>3506</v>
      </c>
      <c r="G3337" t="s">
        <v>3447</v>
      </c>
      <c r="H3337" t="s">
        <v>3448</v>
      </c>
      <c r="I3337" t="str">
        <f t="shared" si="157"/>
        <v>Středočeský</v>
      </c>
      <c r="J3337" t="str">
        <f t="shared" si="158"/>
        <v>Středočeský</v>
      </c>
      <c r="K3337" t="str">
        <f t="shared" si="159"/>
        <v>Střední Čechy</v>
      </c>
    </row>
    <row r="3338" spans="1:11" x14ac:dyDescent="0.25">
      <c r="A3338">
        <v>565636</v>
      </c>
      <c r="B3338" t="s">
        <v>4282</v>
      </c>
      <c r="C3338">
        <v>2115</v>
      </c>
      <c r="D3338" t="s">
        <v>3506</v>
      </c>
      <c r="E3338" t="s">
        <v>3507</v>
      </c>
      <c r="F3338" t="s">
        <v>3506</v>
      </c>
      <c r="G3338" t="s">
        <v>3447</v>
      </c>
      <c r="H3338" t="s">
        <v>3448</v>
      </c>
      <c r="I3338" t="str">
        <f t="shared" si="157"/>
        <v>Středočeský</v>
      </c>
      <c r="J3338" t="str">
        <f t="shared" si="158"/>
        <v>Středočeský</v>
      </c>
      <c r="K3338" t="str">
        <f t="shared" si="159"/>
        <v>Střední Čechy</v>
      </c>
    </row>
    <row r="3339" spans="1:11" x14ac:dyDescent="0.25">
      <c r="A3339">
        <v>565644</v>
      </c>
      <c r="B3339" t="s">
        <v>4283</v>
      </c>
      <c r="C3339">
        <v>2115</v>
      </c>
      <c r="D3339" t="s">
        <v>3506</v>
      </c>
      <c r="E3339" t="s">
        <v>3507</v>
      </c>
      <c r="F3339" t="s">
        <v>3506</v>
      </c>
      <c r="G3339" t="s">
        <v>3447</v>
      </c>
      <c r="H3339" t="s">
        <v>3448</v>
      </c>
      <c r="I3339" t="str">
        <f t="shared" si="157"/>
        <v>Středočeský</v>
      </c>
      <c r="J3339" t="str">
        <f t="shared" si="158"/>
        <v>Středočeský</v>
      </c>
      <c r="K3339" t="str">
        <f t="shared" si="159"/>
        <v>Střední Čechy</v>
      </c>
    </row>
    <row r="3340" spans="1:11" x14ac:dyDescent="0.25">
      <c r="A3340">
        <v>565652</v>
      </c>
      <c r="B3340" t="s">
        <v>4284</v>
      </c>
      <c r="C3340">
        <v>2115</v>
      </c>
      <c r="D3340" t="s">
        <v>3506</v>
      </c>
      <c r="E3340" t="s">
        <v>3507</v>
      </c>
      <c r="F3340" t="s">
        <v>3506</v>
      </c>
      <c r="G3340" t="s">
        <v>3447</v>
      </c>
      <c r="H3340" t="s">
        <v>3448</v>
      </c>
      <c r="I3340" t="str">
        <f t="shared" si="157"/>
        <v>Středočeský</v>
      </c>
      <c r="J3340" t="str">
        <f t="shared" si="158"/>
        <v>Středočeský</v>
      </c>
      <c r="K3340" t="str">
        <f t="shared" si="159"/>
        <v>Střední Čechy</v>
      </c>
    </row>
    <row r="3341" spans="1:11" x14ac:dyDescent="0.25">
      <c r="A3341">
        <v>565661</v>
      </c>
      <c r="B3341" t="s">
        <v>4285</v>
      </c>
      <c r="C3341">
        <v>2115</v>
      </c>
      <c r="D3341" t="s">
        <v>3506</v>
      </c>
      <c r="E3341" t="s">
        <v>3507</v>
      </c>
      <c r="F3341" t="s">
        <v>3506</v>
      </c>
      <c r="G3341" t="s">
        <v>3447</v>
      </c>
      <c r="H3341" t="s">
        <v>3448</v>
      </c>
      <c r="I3341" t="str">
        <f t="shared" si="157"/>
        <v>Středočeský</v>
      </c>
      <c r="J3341" t="str">
        <f t="shared" si="158"/>
        <v>Středočeský</v>
      </c>
      <c r="K3341" t="str">
        <f t="shared" si="159"/>
        <v>Střední Čechy</v>
      </c>
    </row>
    <row r="3342" spans="1:11" x14ac:dyDescent="0.25">
      <c r="A3342">
        <v>565679</v>
      </c>
      <c r="B3342" t="s">
        <v>4572</v>
      </c>
      <c r="C3342">
        <v>4211</v>
      </c>
      <c r="D3342" t="s">
        <v>4413</v>
      </c>
      <c r="E3342" t="s">
        <v>4391</v>
      </c>
      <c r="F3342" t="s">
        <v>4392</v>
      </c>
      <c r="G3342" t="s">
        <v>4393</v>
      </c>
      <c r="H3342" t="s">
        <v>4394</v>
      </c>
      <c r="I3342" t="str">
        <f t="shared" si="157"/>
        <v>Ústecký</v>
      </c>
      <c r="J3342" t="str">
        <f t="shared" si="158"/>
        <v>Ústecký</v>
      </c>
      <c r="K3342" t="str">
        <f t="shared" si="159"/>
        <v>Severozápad</v>
      </c>
    </row>
    <row r="3343" spans="1:11" x14ac:dyDescent="0.25">
      <c r="A3343">
        <v>565695</v>
      </c>
      <c r="B3343" t="s">
        <v>4573</v>
      </c>
      <c r="C3343">
        <v>4208</v>
      </c>
      <c r="D3343" t="s">
        <v>4390</v>
      </c>
      <c r="E3343" t="s">
        <v>4391</v>
      </c>
      <c r="F3343" t="s">
        <v>4392</v>
      </c>
      <c r="G3343" t="s">
        <v>4393</v>
      </c>
      <c r="H3343" t="s">
        <v>4394</v>
      </c>
      <c r="I3343" t="str">
        <f t="shared" si="157"/>
        <v>Ústecký</v>
      </c>
      <c r="J3343" t="str">
        <f t="shared" si="158"/>
        <v>Ústecký</v>
      </c>
      <c r="K3343" t="str">
        <f t="shared" si="159"/>
        <v>Severozápad</v>
      </c>
    </row>
    <row r="3344" spans="1:11" x14ac:dyDescent="0.25">
      <c r="A3344">
        <v>565709</v>
      </c>
      <c r="B3344" t="s">
        <v>4574</v>
      </c>
      <c r="C3344">
        <v>4205</v>
      </c>
      <c r="D3344" t="s">
        <v>4392</v>
      </c>
      <c r="E3344" t="s">
        <v>4391</v>
      </c>
      <c r="F3344" t="s">
        <v>4392</v>
      </c>
      <c r="G3344" t="s">
        <v>4393</v>
      </c>
      <c r="H3344" t="s">
        <v>4394</v>
      </c>
      <c r="I3344" t="str">
        <f t="shared" si="157"/>
        <v>Ústecký</v>
      </c>
      <c r="J3344" t="str">
        <f t="shared" si="158"/>
        <v>Ústecký</v>
      </c>
      <c r="K3344" t="str">
        <f t="shared" si="159"/>
        <v>Severozápad</v>
      </c>
    </row>
    <row r="3345" spans="1:11" x14ac:dyDescent="0.25">
      <c r="A3345">
        <v>565717</v>
      </c>
      <c r="B3345" t="s">
        <v>1026</v>
      </c>
      <c r="C3345">
        <v>4205</v>
      </c>
      <c r="D3345" t="s">
        <v>4392</v>
      </c>
      <c r="E3345" t="s">
        <v>4391</v>
      </c>
      <c r="F3345" t="s">
        <v>4392</v>
      </c>
      <c r="G3345" t="s">
        <v>4393</v>
      </c>
      <c r="H3345" t="s">
        <v>4394</v>
      </c>
      <c r="I3345" t="str">
        <f t="shared" si="157"/>
        <v>Ústecký</v>
      </c>
      <c r="J3345" t="str">
        <f t="shared" si="158"/>
        <v>Ústecký</v>
      </c>
      <c r="K3345" t="str">
        <f t="shared" si="159"/>
        <v>Severozápad</v>
      </c>
    </row>
    <row r="3346" spans="1:11" x14ac:dyDescent="0.25">
      <c r="A3346">
        <v>565725</v>
      </c>
      <c r="B3346" t="s">
        <v>4286</v>
      </c>
      <c r="C3346">
        <v>2115</v>
      </c>
      <c r="D3346" t="s">
        <v>3506</v>
      </c>
      <c r="E3346" t="s">
        <v>3507</v>
      </c>
      <c r="F3346" t="s">
        <v>3506</v>
      </c>
      <c r="G3346" t="s">
        <v>3447</v>
      </c>
      <c r="H3346" t="s">
        <v>3448</v>
      </c>
      <c r="I3346" t="str">
        <f t="shared" si="157"/>
        <v>Středočeský</v>
      </c>
      <c r="J3346" t="str">
        <f t="shared" si="158"/>
        <v>Středočeský</v>
      </c>
      <c r="K3346" t="str">
        <f t="shared" si="159"/>
        <v>Střední Čechy</v>
      </c>
    </row>
    <row r="3347" spans="1:11" x14ac:dyDescent="0.25">
      <c r="A3347">
        <v>565733</v>
      </c>
      <c r="B3347" t="s">
        <v>4287</v>
      </c>
      <c r="C3347">
        <v>2115</v>
      </c>
      <c r="D3347" t="s">
        <v>3506</v>
      </c>
      <c r="E3347" t="s">
        <v>3507</v>
      </c>
      <c r="F3347" t="s">
        <v>3506</v>
      </c>
      <c r="G3347" t="s">
        <v>3447</v>
      </c>
      <c r="H3347" t="s">
        <v>3448</v>
      </c>
      <c r="I3347" t="str">
        <f t="shared" si="157"/>
        <v>Středočeský</v>
      </c>
      <c r="J3347" t="str">
        <f t="shared" si="158"/>
        <v>Středočeský</v>
      </c>
      <c r="K3347" t="str">
        <f t="shared" si="159"/>
        <v>Střední Čechy</v>
      </c>
    </row>
    <row r="3348" spans="1:11" x14ac:dyDescent="0.25">
      <c r="A3348">
        <v>565741</v>
      </c>
      <c r="B3348" t="s">
        <v>4575</v>
      </c>
      <c r="C3348">
        <v>4205</v>
      </c>
      <c r="D3348" t="s">
        <v>4392</v>
      </c>
      <c r="E3348" t="s">
        <v>4391</v>
      </c>
      <c r="F3348" t="s">
        <v>4392</v>
      </c>
      <c r="G3348" t="s">
        <v>4393</v>
      </c>
      <c r="H3348" t="s">
        <v>4394</v>
      </c>
      <c r="I3348" t="str">
        <f t="shared" si="157"/>
        <v>Ústecký</v>
      </c>
      <c r="J3348" t="str">
        <f t="shared" si="158"/>
        <v>Ústecký</v>
      </c>
      <c r="K3348" t="str">
        <f t="shared" si="159"/>
        <v>Severozápad</v>
      </c>
    </row>
    <row r="3349" spans="1:11" x14ac:dyDescent="0.25">
      <c r="A3349">
        <v>565750</v>
      </c>
      <c r="B3349" t="s">
        <v>4288</v>
      </c>
      <c r="C3349">
        <v>2116</v>
      </c>
      <c r="D3349" t="s">
        <v>3509</v>
      </c>
      <c r="E3349" t="s">
        <v>3507</v>
      </c>
      <c r="F3349" t="s">
        <v>3506</v>
      </c>
      <c r="G3349" t="s">
        <v>3447</v>
      </c>
      <c r="H3349" t="s">
        <v>3448</v>
      </c>
      <c r="I3349" t="str">
        <f t="shared" si="157"/>
        <v>Středočeský</v>
      </c>
      <c r="J3349" t="str">
        <f t="shared" si="158"/>
        <v>Středočeský</v>
      </c>
      <c r="K3349" t="str">
        <f t="shared" si="159"/>
        <v>Střední Čechy</v>
      </c>
    </row>
    <row r="3350" spans="1:11" x14ac:dyDescent="0.25">
      <c r="A3350">
        <v>565768</v>
      </c>
      <c r="B3350" t="s">
        <v>4576</v>
      </c>
      <c r="C3350">
        <v>4208</v>
      </c>
      <c r="D3350" t="s">
        <v>4390</v>
      </c>
      <c r="E3350" t="s">
        <v>4391</v>
      </c>
      <c r="F3350" t="s">
        <v>4392</v>
      </c>
      <c r="G3350" t="s">
        <v>4393</v>
      </c>
      <c r="H3350" t="s">
        <v>4394</v>
      </c>
      <c r="I3350" t="str">
        <f t="shared" si="157"/>
        <v>Ústecký</v>
      </c>
      <c r="J3350" t="str">
        <f t="shared" si="158"/>
        <v>Ústecký</v>
      </c>
      <c r="K3350" t="str">
        <f t="shared" si="159"/>
        <v>Severozápad</v>
      </c>
    </row>
    <row r="3351" spans="1:11" x14ac:dyDescent="0.25">
      <c r="A3351">
        <v>565776</v>
      </c>
      <c r="B3351" t="s">
        <v>4577</v>
      </c>
      <c r="C3351">
        <v>4208</v>
      </c>
      <c r="D3351" t="s">
        <v>4390</v>
      </c>
      <c r="E3351" t="s">
        <v>4391</v>
      </c>
      <c r="F3351" t="s">
        <v>4392</v>
      </c>
      <c r="G3351" t="s">
        <v>4393</v>
      </c>
      <c r="H3351" t="s">
        <v>4394</v>
      </c>
      <c r="I3351" t="str">
        <f t="shared" si="157"/>
        <v>Ústecký</v>
      </c>
      <c r="J3351" t="str">
        <f t="shared" si="158"/>
        <v>Ústecký</v>
      </c>
      <c r="K3351" t="str">
        <f t="shared" si="159"/>
        <v>Severozápad</v>
      </c>
    </row>
    <row r="3352" spans="1:11" x14ac:dyDescent="0.25">
      <c r="A3352">
        <v>565784</v>
      </c>
      <c r="B3352" t="s">
        <v>4289</v>
      </c>
      <c r="C3352">
        <v>2115</v>
      </c>
      <c r="D3352" t="s">
        <v>3506</v>
      </c>
      <c r="E3352" t="s">
        <v>3507</v>
      </c>
      <c r="F3352" t="s">
        <v>3506</v>
      </c>
      <c r="G3352" t="s">
        <v>3447</v>
      </c>
      <c r="H3352" t="s">
        <v>3448</v>
      </c>
      <c r="I3352" t="str">
        <f t="shared" si="157"/>
        <v>Středočeský</v>
      </c>
      <c r="J3352" t="str">
        <f t="shared" si="158"/>
        <v>Středočeský</v>
      </c>
      <c r="K3352" t="str">
        <f t="shared" si="159"/>
        <v>Střední Čechy</v>
      </c>
    </row>
    <row r="3353" spans="1:11" x14ac:dyDescent="0.25">
      <c r="A3353">
        <v>565792</v>
      </c>
      <c r="B3353" t="s">
        <v>4578</v>
      </c>
      <c r="C3353">
        <v>4205</v>
      </c>
      <c r="D3353" t="s">
        <v>4392</v>
      </c>
      <c r="E3353" t="s">
        <v>4391</v>
      </c>
      <c r="F3353" t="s">
        <v>4392</v>
      </c>
      <c r="G3353" t="s">
        <v>4393</v>
      </c>
      <c r="H3353" t="s">
        <v>4394</v>
      </c>
      <c r="I3353" t="str">
        <f t="shared" si="157"/>
        <v>Ústecký</v>
      </c>
      <c r="J3353" t="str">
        <f t="shared" si="158"/>
        <v>Ústecký</v>
      </c>
      <c r="K3353" t="str">
        <f t="shared" si="159"/>
        <v>Severozápad</v>
      </c>
    </row>
    <row r="3354" spans="1:11" x14ac:dyDescent="0.25">
      <c r="A3354">
        <v>565806</v>
      </c>
      <c r="B3354" t="s">
        <v>4579</v>
      </c>
      <c r="C3354">
        <v>4208</v>
      </c>
      <c r="D3354" t="s">
        <v>4390</v>
      </c>
      <c r="E3354" t="s">
        <v>4391</v>
      </c>
      <c r="F3354" t="s">
        <v>4392</v>
      </c>
      <c r="G3354" t="s">
        <v>4393</v>
      </c>
      <c r="H3354" t="s">
        <v>4394</v>
      </c>
      <c r="I3354" t="str">
        <f t="shared" si="157"/>
        <v>Ústecký</v>
      </c>
      <c r="J3354" t="str">
        <f t="shared" si="158"/>
        <v>Ústecký</v>
      </c>
      <c r="K3354" t="str">
        <f t="shared" si="159"/>
        <v>Severozápad</v>
      </c>
    </row>
    <row r="3355" spans="1:11" x14ac:dyDescent="0.25">
      <c r="A3355">
        <v>565814</v>
      </c>
      <c r="B3355" t="s">
        <v>4580</v>
      </c>
      <c r="C3355">
        <v>4205</v>
      </c>
      <c r="D3355" t="s">
        <v>4392</v>
      </c>
      <c r="E3355" t="s">
        <v>4391</v>
      </c>
      <c r="F3355" t="s">
        <v>4392</v>
      </c>
      <c r="G3355" t="s">
        <v>4393</v>
      </c>
      <c r="H3355" t="s">
        <v>4394</v>
      </c>
      <c r="I3355" t="str">
        <f t="shared" si="157"/>
        <v>Ústecký</v>
      </c>
      <c r="J3355" t="str">
        <f t="shared" si="158"/>
        <v>Ústecký</v>
      </c>
      <c r="K3355" t="str">
        <f t="shared" si="159"/>
        <v>Severozápad</v>
      </c>
    </row>
    <row r="3356" spans="1:11" x14ac:dyDescent="0.25">
      <c r="A3356">
        <v>565822</v>
      </c>
      <c r="B3356" t="s">
        <v>4290</v>
      </c>
      <c r="C3356">
        <v>2116</v>
      </c>
      <c r="D3356" t="s">
        <v>3509</v>
      </c>
      <c r="E3356" t="s">
        <v>3507</v>
      </c>
      <c r="F3356" t="s">
        <v>3506</v>
      </c>
      <c r="G3356" t="s">
        <v>3447</v>
      </c>
      <c r="H3356" t="s">
        <v>3448</v>
      </c>
      <c r="I3356" t="str">
        <f t="shared" si="157"/>
        <v>Středočeský</v>
      </c>
      <c r="J3356" t="str">
        <f t="shared" si="158"/>
        <v>Středočeský</v>
      </c>
      <c r="K3356" t="str">
        <f t="shared" si="159"/>
        <v>Střední Čechy</v>
      </c>
    </row>
    <row r="3357" spans="1:11" x14ac:dyDescent="0.25">
      <c r="A3357">
        <v>565831</v>
      </c>
      <c r="B3357" t="s">
        <v>4581</v>
      </c>
      <c r="C3357">
        <v>4211</v>
      </c>
      <c r="D3357" t="s">
        <v>4413</v>
      </c>
      <c r="E3357" t="s">
        <v>4391</v>
      </c>
      <c r="F3357" t="s">
        <v>4392</v>
      </c>
      <c r="G3357" t="s">
        <v>4393</v>
      </c>
      <c r="H3357" t="s">
        <v>4394</v>
      </c>
      <c r="I3357" t="str">
        <f t="shared" si="157"/>
        <v>Ústecký</v>
      </c>
      <c r="J3357" t="str">
        <f t="shared" si="158"/>
        <v>Ústecký</v>
      </c>
      <c r="K3357" t="str">
        <f t="shared" si="159"/>
        <v>Severozápad</v>
      </c>
    </row>
    <row r="3358" spans="1:11" x14ac:dyDescent="0.25">
      <c r="A3358">
        <v>565849</v>
      </c>
      <c r="B3358" t="s">
        <v>4582</v>
      </c>
      <c r="C3358">
        <v>4208</v>
      </c>
      <c r="D3358" t="s">
        <v>4390</v>
      </c>
      <c r="E3358" t="s">
        <v>4391</v>
      </c>
      <c r="F3358" t="s">
        <v>4392</v>
      </c>
      <c r="G3358" t="s">
        <v>4393</v>
      </c>
      <c r="H3358" t="s">
        <v>4394</v>
      </c>
      <c r="I3358" t="str">
        <f t="shared" si="157"/>
        <v>Ústecký</v>
      </c>
      <c r="J3358" t="str">
        <f t="shared" si="158"/>
        <v>Ústecký</v>
      </c>
      <c r="K3358" t="str">
        <f t="shared" si="159"/>
        <v>Severozápad</v>
      </c>
    </row>
    <row r="3359" spans="1:11" x14ac:dyDescent="0.25">
      <c r="A3359">
        <v>565857</v>
      </c>
      <c r="B3359" t="s">
        <v>4583</v>
      </c>
      <c r="C3359">
        <v>4205</v>
      </c>
      <c r="D3359" t="s">
        <v>4392</v>
      </c>
      <c r="E3359" t="s">
        <v>4391</v>
      </c>
      <c r="F3359" t="s">
        <v>4392</v>
      </c>
      <c r="G3359" t="s">
        <v>4393</v>
      </c>
      <c r="H3359" t="s">
        <v>4394</v>
      </c>
      <c r="I3359" t="str">
        <f t="shared" si="157"/>
        <v>Ústecký</v>
      </c>
      <c r="J3359" t="str">
        <f t="shared" si="158"/>
        <v>Ústecký</v>
      </c>
      <c r="K3359" t="str">
        <f t="shared" si="159"/>
        <v>Severozápad</v>
      </c>
    </row>
    <row r="3360" spans="1:11" x14ac:dyDescent="0.25">
      <c r="A3360">
        <v>565865</v>
      </c>
      <c r="B3360" t="s">
        <v>4584</v>
      </c>
      <c r="C3360">
        <v>4208</v>
      </c>
      <c r="D3360" t="s">
        <v>4390</v>
      </c>
      <c r="E3360" t="s">
        <v>4391</v>
      </c>
      <c r="F3360" t="s">
        <v>4392</v>
      </c>
      <c r="G3360" t="s">
        <v>4393</v>
      </c>
      <c r="H3360" t="s">
        <v>4394</v>
      </c>
      <c r="I3360" t="str">
        <f t="shared" si="157"/>
        <v>Ústecký</v>
      </c>
      <c r="J3360" t="str">
        <f t="shared" si="158"/>
        <v>Ústecký</v>
      </c>
      <c r="K3360" t="str">
        <f t="shared" si="159"/>
        <v>Severozápad</v>
      </c>
    </row>
    <row r="3361" spans="1:11" x14ac:dyDescent="0.25">
      <c r="A3361">
        <v>565873</v>
      </c>
      <c r="B3361" t="s">
        <v>4585</v>
      </c>
      <c r="C3361">
        <v>4208</v>
      </c>
      <c r="D3361" t="s">
        <v>4390</v>
      </c>
      <c r="E3361" t="s">
        <v>4391</v>
      </c>
      <c r="F3361" t="s">
        <v>4392</v>
      </c>
      <c r="G3361" t="s">
        <v>4393</v>
      </c>
      <c r="H3361" t="s">
        <v>4394</v>
      </c>
      <c r="I3361" t="str">
        <f t="shared" si="157"/>
        <v>Ústecký</v>
      </c>
      <c r="J3361" t="str">
        <f t="shared" si="158"/>
        <v>Ústecký</v>
      </c>
      <c r="K3361" t="str">
        <f t="shared" si="159"/>
        <v>Severozápad</v>
      </c>
    </row>
    <row r="3362" spans="1:11" x14ac:dyDescent="0.25">
      <c r="A3362">
        <v>565881</v>
      </c>
      <c r="B3362" t="s">
        <v>4586</v>
      </c>
      <c r="C3362">
        <v>4211</v>
      </c>
      <c r="D3362" t="s">
        <v>4413</v>
      </c>
      <c r="E3362" t="s">
        <v>4391</v>
      </c>
      <c r="F3362" t="s">
        <v>4392</v>
      </c>
      <c r="G3362" t="s">
        <v>4393</v>
      </c>
      <c r="H3362" t="s">
        <v>4394</v>
      </c>
      <c r="I3362" t="str">
        <f t="shared" si="157"/>
        <v>Ústecký</v>
      </c>
      <c r="J3362" t="str">
        <f t="shared" si="158"/>
        <v>Ústecký</v>
      </c>
      <c r="K3362" t="str">
        <f t="shared" si="159"/>
        <v>Severozápad</v>
      </c>
    </row>
    <row r="3363" spans="1:11" x14ac:dyDescent="0.25">
      <c r="A3363">
        <v>565890</v>
      </c>
      <c r="B3363" t="s">
        <v>56</v>
      </c>
      <c r="C3363">
        <v>4211</v>
      </c>
      <c r="D3363" t="s">
        <v>4413</v>
      </c>
      <c r="E3363" t="s">
        <v>4391</v>
      </c>
      <c r="F3363" t="s">
        <v>4392</v>
      </c>
      <c r="G3363" t="s">
        <v>4393</v>
      </c>
      <c r="H3363" t="s">
        <v>4394</v>
      </c>
      <c r="I3363" t="str">
        <f t="shared" si="157"/>
        <v>Ústecký</v>
      </c>
      <c r="J3363" t="str">
        <f t="shared" si="158"/>
        <v>Ústecký</v>
      </c>
      <c r="K3363" t="str">
        <f t="shared" si="159"/>
        <v>Severozápad</v>
      </c>
    </row>
    <row r="3364" spans="1:11" x14ac:dyDescent="0.25">
      <c r="A3364">
        <v>565903</v>
      </c>
      <c r="B3364" t="s">
        <v>4321</v>
      </c>
      <c r="C3364">
        <v>4208</v>
      </c>
      <c r="D3364" t="s">
        <v>4390</v>
      </c>
      <c r="E3364" t="s">
        <v>4391</v>
      </c>
      <c r="F3364" t="s">
        <v>4392</v>
      </c>
      <c r="G3364" t="s">
        <v>4393</v>
      </c>
      <c r="H3364" t="s">
        <v>4394</v>
      </c>
      <c r="I3364" t="str">
        <f t="shared" si="157"/>
        <v>Ústecký</v>
      </c>
      <c r="J3364" t="str">
        <f t="shared" si="158"/>
        <v>Ústecký</v>
      </c>
      <c r="K3364" t="str">
        <f t="shared" si="159"/>
        <v>Severozápad</v>
      </c>
    </row>
    <row r="3365" spans="1:11" x14ac:dyDescent="0.25">
      <c r="A3365">
        <v>565911</v>
      </c>
      <c r="B3365" t="s">
        <v>4587</v>
      </c>
      <c r="C3365">
        <v>4205</v>
      </c>
      <c r="D3365" t="s">
        <v>4392</v>
      </c>
      <c r="E3365" t="s">
        <v>4391</v>
      </c>
      <c r="F3365" t="s">
        <v>4392</v>
      </c>
      <c r="G3365" t="s">
        <v>4393</v>
      </c>
      <c r="H3365" t="s">
        <v>4394</v>
      </c>
      <c r="I3365" t="str">
        <f t="shared" si="157"/>
        <v>Ústecký</v>
      </c>
      <c r="J3365" t="str">
        <f t="shared" si="158"/>
        <v>Ústecký</v>
      </c>
      <c r="K3365" t="str">
        <f t="shared" si="159"/>
        <v>Severozápad</v>
      </c>
    </row>
    <row r="3366" spans="1:11" x14ac:dyDescent="0.25">
      <c r="A3366">
        <v>565920</v>
      </c>
      <c r="B3366" t="s">
        <v>4291</v>
      </c>
      <c r="C3366">
        <v>2115</v>
      </c>
      <c r="D3366" t="s">
        <v>3506</v>
      </c>
      <c r="E3366" t="s">
        <v>3507</v>
      </c>
      <c r="F3366" t="s">
        <v>3506</v>
      </c>
      <c r="G3366" t="s">
        <v>3447</v>
      </c>
      <c r="H3366" t="s">
        <v>3448</v>
      </c>
      <c r="I3366" t="str">
        <f t="shared" si="157"/>
        <v>Středočeský</v>
      </c>
      <c r="J3366" t="str">
        <f t="shared" si="158"/>
        <v>Středočeský</v>
      </c>
      <c r="K3366" t="str">
        <f t="shared" si="159"/>
        <v>Střední Čechy</v>
      </c>
    </row>
    <row r="3367" spans="1:11" x14ac:dyDescent="0.25">
      <c r="A3367">
        <v>565938</v>
      </c>
      <c r="B3367" t="s">
        <v>4588</v>
      </c>
      <c r="C3367">
        <v>4211</v>
      </c>
      <c r="D3367" t="s">
        <v>4413</v>
      </c>
      <c r="E3367" t="s">
        <v>4391</v>
      </c>
      <c r="F3367" t="s">
        <v>4392</v>
      </c>
      <c r="G3367" t="s">
        <v>4393</v>
      </c>
      <c r="H3367" t="s">
        <v>4394</v>
      </c>
      <c r="I3367" t="str">
        <f t="shared" si="157"/>
        <v>Ústecký</v>
      </c>
      <c r="J3367" t="str">
        <f t="shared" si="158"/>
        <v>Ústecký</v>
      </c>
      <c r="K3367" t="str">
        <f t="shared" si="159"/>
        <v>Severozápad</v>
      </c>
    </row>
    <row r="3368" spans="1:11" x14ac:dyDescent="0.25">
      <c r="A3368">
        <v>565946</v>
      </c>
      <c r="B3368" t="s">
        <v>4589</v>
      </c>
      <c r="C3368">
        <v>4205</v>
      </c>
      <c r="D3368" t="s">
        <v>4392</v>
      </c>
      <c r="E3368" t="s">
        <v>4391</v>
      </c>
      <c r="F3368" t="s">
        <v>4392</v>
      </c>
      <c r="G3368" t="s">
        <v>4393</v>
      </c>
      <c r="H3368" t="s">
        <v>4394</v>
      </c>
      <c r="I3368" t="str">
        <f t="shared" si="157"/>
        <v>Ústecký</v>
      </c>
      <c r="J3368" t="str">
        <f t="shared" si="158"/>
        <v>Ústecký</v>
      </c>
      <c r="K3368" t="str">
        <f t="shared" si="159"/>
        <v>Severozápad</v>
      </c>
    </row>
    <row r="3369" spans="1:11" x14ac:dyDescent="0.25">
      <c r="A3369">
        <v>565954</v>
      </c>
      <c r="B3369" t="s">
        <v>1609</v>
      </c>
      <c r="C3369">
        <v>4211</v>
      </c>
      <c r="D3369" t="s">
        <v>4413</v>
      </c>
      <c r="E3369" t="s">
        <v>4391</v>
      </c>
      <c r="F3369" t="s">
        <v>4392</v>
      </c>
      <c r="G3369" t="s">
        <v>4393</v>
      </c>
      <c r="H3369" t="s">
        <v>4394</v>
      </c>
      <c r="I3369" t="str">
        <f t="shared" si="157"/>
        <v>Ústecký</v>
      </c>
      <c r="J3369" t="str">
        <f t="shared" si="158"/>
        <v>Ústecký</v>
      </c>
      <c r="K3369" t="str">
        <f t="shared" si="159"/>
        <v>Severozápad</v>
      </c>
    </row>
    <row r="3370" spans="1:11" x14ac:dyDescent="0.25">
      <c r="A3370">
        <v>565962</v>
      </c>
      <c r="B3370" t="s">
        <v>4590</v>
      </c>
      <c r="C3370">
        <v>4205</v>
      </c>
      <c r="D3370" t="s">
        <v>4392</v>
      </c>
      <c r="E3370" t="s">
        <v>4391</v>
      </c>
      <c r="F3370" t="s">
        <v>4392</v>
      </c>
      <c r="G3370" t="s">
        <v>4393</v>
      </c>
      <c r="H3370" t="s">
        <v>4394</v>
      </c>
      <c r="I3370" t="str">
        <f t="shared" si="157"/>
        <v>Ústecký</v>
      </c>
      <c r="J3370" t="str">
        <f t="shared" si="158"/>
        <v>Ústecký</v>
      </c>
      <c r="K3370" t="str">
        <f t="shared" si="159"/>
        <v>Severozápad</v>
      </c>
    </row>
    <row r="3371" spans="1:11" x14ac:dyDescent="0.25">
      <c r="A3371">
        <v>565971</v>
      </c>
      <c r="B3371" t="s">
        <v>4401</v>
      </c>
      <c r="C3371">
        <v>4207</v>
      </c>
      <c r="D3371" t="s">
        <v>4401</v>
      </c>
      <c r="E3371" t="s">
        <v>4402</v>
      </c>
      <c r="F3371" t="s">
        <v>4401</v>
      </c>
      <c r="G3371" t="s">
        <v>4393</v>
      </c>
      <c r="H3371" t="s">
        <v>4394</v>
      </c>
      <c r="I3371" t="str">
        <f t="shared" si="157"/>
        <v>Ústecký</v>
      </c>
      <c r="J3371" t="str">
        <f t="shared" si="158"/>
        <v>Ústecký</v>
      </c>
      <c r="K3371" t="str">
        <f t="shared" si="159"/>
        <v>Severozápad</v>
      </c>
    </row>
    <row r="3372" spans="1:11" x14ac:dyDescent="0.25">
      <c r="A3372">
        <v>565989</v>
      </c>
      <c r="B3372" t="s">
        <v>4292</v>
      </c>
      <c r="C3372">
        <v>2103</v>
      </c>
      <c r="D3372" t="s">
        <v>3450</v>
      </c>
      <c r="E3372" t="s">
        <v>3451</v>
      </c>
      <c r="F3372" t="s">
        <v>3452</v>
      </c>
      <c r="G3372" t="s">
        <v>3447</v>
      </c>
      <c r="H3372" t="s">
        <v>3448</v>
      </c>
      <c r="I3372" t="str">
        <f t="shared" si="157"/>
        <v>Středočeský</v>
      </c>
      <c r="J3372" t="str">
        <f t="shared" si="158"/>
        <v>Středočeský</v>
      </c>
      <c r="K3372" t="str">
        <f t="shared" si="159"/>
        <v>Střední Čechy</v>
      </c>
    </row>
    <row r="3373" spans="1:11" x14ac:dyDescent="0.25">
      <c r="A3373">
        <v>565997</v>
      </c>
      <c r="B3373" t="s">
        <v>4591</v>
      </c>
      <c r="C3373">
        <v>4216</v>
      </c>
      <c r="D3373" t="s">
        <v>4405</v>
      </c>
      <c r="E3373" t="s">
        <v>4402</v>
      </c>
      <c r="F3373" t="s">
        <v>4401</v>
      </c>
      <c r="G3373" t="s">
        <v>4393</v>
      </c>
      <c r="H3373" t="s">
        <v>4394</v>
      </c>
      <c r="I3373" t="str">
        <f t="shared" si="157"/>
        <v>Ústecký</v>
      </c>
      <c r="J3373" t="str">
        <f t="shared" si="158"/>
        <v>Ústecký</v>
      </c>
      <c r="K3373" t="str">
        <f t="shared" si="159"/>
        <v>Severozápad</v>
      </c>
    </row>
    <row r="3374" spans="1:11" x14ac:dyDescent="0.25">
      <c r="A3374">
        <v>566004</v>
      </c>
      <c r="B3374" t="s">
        <v>4490</v>
      </c>
      <c r="C3374">
        <v>4210</v>
      </c>
      <c r="D3374" t="s">
        <v>4592</v>
      </c>
      <c r="E3374" t="s">
        <v>4402</v>
      </c>
      <c r="F3374" t="s">
        <v>4401</v>
      </c>
      <c r="G3374" t="s">
        <v>4393</v>
      </c>
      <c r="H3374" t="s">
        <v>4394</v>
      </c>
      <c r="I3374" t="str">
        <f t="shared" si="157"/>
        <v>Ústecký</v>
      </c>
      <c r="J3374" t="str">
        <f t="shared" si="158"/>
        <v>Ústecký</v>
      </c>
      <c r="K3374" t="str">
        <f t="shared" si="159"/>
        <v>Severozápad</v>
      </c>
    </row>
    <row r="3375" spans="1:11" x14ac:dyDescent="0.25">
      <c r="A3375">
        <v>566012</v>
      </c>
      <c r="B3375" t="s">
        <v>3394</v>
      </c>
      <c r="C3375">
        <v>4216</v>
      </c>
      <c r="D3375" t="s">
        <v>4405</v>
      </c>
      <c r="E3375" t="s">
        <v>4402</v>
      </c>
      <c r="F3375" t="s">
        <v>4401</v>
      </c>
      <c r="G3375" t="s">
        <v>4393</v>
      </c>
      <c r="H3375" t="s">
        <v>4394</v>
      </c>
      <c r="I3375" t="str">
        <f t="shared" si="157"/>
        <v>Ústecký</v>
      </c>
      <c r="J3375" t="str">
        <f t="shared" si="158"/>
        <v>Ústecký</v>
      </c>
      <c r="K3375" t="str">
        <f t="shared" si="159"/>
        <v>Severozápad</v>
      </c>
    </row>
    <row r="3376" spans="1:11" x14ac:dyDescent="0.25">
      <c r="A3376">
        <v>566021</v>
      </c>
      <c r="B3376" t="s">
        <v>4593</v>
      </c>
      <c r="C3376">
        <v>4210</v>
      </c>
      <c r="D3376" t="s">
        <v>4592</v>
      </c>
      <c r="E3376" t="s">
        <v>4402</v>
      </c>
      <c r="F3376" t="s">
        <v>4401</v>
      </c>
      <c r="G3376" t="s">
        <v>4393</v>
      </c>
      <c r="H3376" t="s">
        <v>4394</v>
      </c>
      <c r="I3376" t="str">
        <f t="shared" si="157"/>
        <v>Ústecký</v>
      </c>
      <c r="J3376" t="str">
        <f t="shared" si="158"/>
        <v>Ústecký</v>
      </c>
      <c r="K3376" t="str">
        <f t="shared" si="159"/>
        <v>Severozápad</v>
      </c>
    </row>
    <row r="3377" spans="1:11" x14ac:dyDescent="0.25">
      <c r="A3377">
        <v>566039</v>
      </c>
      <c r="B3377" t="s">
        <v>4293</v>
      </c>
      <c r="C3377">
        <v>2115</v>
      </c>
      <c r="D3377" t="s">
        <v>3506</v>
      </c>
      <c r="E3377" t="s">
        <v>3507</v>
      </c>
      <c r="F3377" t="s">
        <v>3506</v>
      </c>
      <c r="G3377" t="s">
        <v>3447</v>
      </c>
      <c r="H3377" t="s">
        <v>3448</v>
      </c>
      <c r="I3377" t="str">
        <f t="shared" si="157"/>
        <v>Středočeský</v>
      </c>
      <c r="J3377" t="str">
        <f t="shared" si="158"/>
        <v>Středočeský</v>
      </c>
      <c r="K3377" t="str">
        <f t="shared" si="159"/>
        <v>Střední Čechy</v>
      </c>
    </row>
    <row r="3378" spans="1:11" x14ac:dyDescent="0.25">
      <c r="A3378">
        <v>566047</v>
      </c>
      <c r="B3378" t="s">
        <v>4294</v>
      </c>
      <c r="C3378">
        <v>2115</v>
      </c>
      <c r="D3378" t="s">
        <v>3506</v>
      </c>
      <c r="E3378" t="s">
        <v>3507</v>
      </c>
      <c r="F3378" t="s">
        <v>3506</v>
      </c>
      <c r="G3378" t="s">
        <v>3447</v>
      </c>
      <c r="H3378" t="s">
        <v>3448</v>
      </c>
      <c r="I3378" t="str">
        <f t="shared" si="157"/>
        <v>Středočeský</v>
      </c>
      <c r="J3378" t="str">
        <f t="shared" si="158"/>
        <v>Středočeský</v>
      </c>
      <c r="K3378" t="str">
        <f t="shared" si="159"/>
        <v>Střední Čechy</v>
      </c>
    </row>
    <row r="3379" spans="1:11" x14ac:dyDescent="0.25">
      <c r="A3379">
        <v>566055</v>
      </c>
      <c r="B3379" t="s">
        <v>3369</v>
      </c>
      <c r="C3379">
        <v>3205</v>
      </c>
      <c r="D3379" t="s">
        <v>3019</v>
      </c>
      <c r="E3379" t="s">
        <v>3018</v>
      </c>
      <c r="F3379" t="s">
        <v>3019</v>
      </c>
      <c r="G3379" t="s">
        <v>3012</v>
      </c>
      <c r="H3379" t="s">
        <v>3013</v>
      </c>
      <c r="I3379" t="str">
        <f t="shared" si="157"/>
        <v>Plzeňský</v>
      </c>
      <c r="J3379" t="str">
        <f t="shared" si="158"/>
        <v>Plzeňský</v>
      </c>
      <c r="K3379" t="str">
        <f t="shared" si="159"/>
        <v>Jihozápad</v>
      </c>
    </row>
    <row r="3380" spans="1:11" x14ac:dyDescent="0.25">
      <c r="A3380">
        <v>566063</v>
      </c>
      <c r="B3380" t="s">
        <v>4594</v>
      </c>
      <c r="C3380">
        <v>4207</v>
      </c>
      <c r="D3380" t="s">
        <v>4401</v>
      </c>
      <c r="E3380" t="s">
        <v>4402</v>
      </c>
      <c r="F3380" t="s">
        <v>4401</v>
      </c>
      <c r="G3380" t="s">
        <v>4393</v>
      </c>
      <c r="H3380" t="s">
        <v>4394</v>
      </c>
      <c r="I3380" t="str">
        <f t="shared" si="157"/>
        <v>Ústecký</v>
      </c>
      <c r="J3380" t="str">
        <f t="shared" si="158"/>
        <v>Ústecký</v>
      </c>
      <c r="K3380" t="str">
        <f t="shared" si="159"/>
        <v>Severozápad</v>
      </c>
    </row>
    <row r="3381" spans="1:11" x14ac:dyDescent="0.25">
      <c r="A3381">
        <v>566071</v>
      </c>
      <c r="B3381" t="s">
        <v>3370</v>
      </c>
      <c r="C3381">
        <v>3212</v>
      </c>
      <c r="D3381" t="s">
        <v>3021</v>
      </c>
      <c r="E3381" t="s">
        <v>3112</v>
      </c>
      <c r="F3381" t="s">
        <v>3111</v>
      </c>
      <c r="G3381" t="s">
        <v>3012</v>
      </c>
      <c r="H3381" t="s">
        <v>3013</v>
      </c>
      <c r="I3381" t="str">
        <f t="shared" si="157"/>
        <v>Plzeňský</v>
      </c>
      <c r="J3381" t="str">
        <f t="shared" si="158"/>
        <v>Plzeňský</v>
      </c>
      <c r="K3381" t="str">
        <f t="shared" si="159"/>
        <v>Jihozápad</v>
      </c>
    </row>
    <row r="3382" spans="1:11" x14ac:dyDescent="0.25">
      <c r="A3382">
        <v>566080</v>
      </c>
      <c r="B3382" t="s">
        <v>3371</v>
      </c>
      <c r="C3382">
        <v>3212</v>
      </c>
      <c r="D3382" t="s">
        <v>3021</v>
      </c>
      <c r="E3382" t="s">
        <v>3112</v>
      </c>
      <c r="F3382" t="s">
        <v>3111</v>
      </c>
      <c r="G3382" t="s">
        <v>3012</v>
      </c>
      <c r="H3382" t="s">
        <v>3013</v>
      </c>
      <c r="I3382" t="str">
        <f t="shared" si="157"/>
        <v>Plzeňský</v>
      </c>
      <c r="J3382" t="str">
        <f t="shared" si="158"/>
        <v>Plzeňský</v>
      </c>
      <c r="K3382" t="str">
        <f t="shared" si="159"/>
        <v>Jihozápad</v>
      </c>
    </row>
    <row r="3383" spans="1:11" x14ac:dyDescent="0.25">
      <c r="A3383">
        <v>566098</v>
      </c>
      <c r="B3383" t="s">
        <v>691</v>
      </c>
      <c r="C3383">
        <v>3212</v>
      </c>
      <c r="D3383" t="s">
        <v>3021</v>
      </c>
      <c r="E3383" t="s">
        <v>3112</v>
      </c>
      <c r="F3383" t="s">
        <v>3111</v>
      </c>
      <c r="G3383" t="s">
        <v>3012</v>
      </c>
      <c r="H3383" t="s">
        <v>3013</v>
      </c>
      <c r="I3383" t="str">
        <f t="shared" si="157"/>
        <v>Plzeňský</v>
      </c>
      <c r="J3383" t="str">
        <f t="shared" si="158"/>
        <v>Plzeňský</v>
      </c>
      <c r="K3383" t="str">
        <f t="shared" si="159"/>
        <v>Jihozápad</v>
      </c>
    </row>
    <row r="3384" spans="1:11" x14ac:dyDescent="0.25">
      <c r="A3384">
        <v>566101</v>
      </c>
      <c r="B3384" t="s">
        <v>3372</v>
      </c>
      <c r="C3384">
        <v>3212</v>
      </c>
      <c r="D3384" t="s">
        <v>3021</v>
      </c>
      <c r="E3384" t="s">
        <v>3112</v>
      </c>
      <c r="F3384" t="s">
        <v>3111</v>
      </c>
      <c r="G3384" t="s">
        <v>3012</v>
      </c>
      <c r="H3384" t="s">
        <v>3013</v>
      </c>
      <c r="I3384" t="str">
        <f t="shared" si="157"/>
        <v>Plzeňský</v>
      </c>
      <c r="J3384" t="str">
        <f t="shared" si="158"/>
        <v>Plzeňský</v>
      </c>
      <c r="K3384" t="str">
        <f t="shared" si="159"/>
        <v>Jihozápad</v>
      </c>
    </row>
    <row r="3385" spans="1:11" x14ac:dyDescent="0.25">
      <c r="A3385">
        <v>566128</v>
      </c>
      <c r="B3385" t="s">
        <v>4595</v>
      </c>
      <c r="C3385">
        <v>4216</v>
      </c>
      <c r="D3385" t="s">
        <v>4405</v>
      </c>
      <c r="E3385" t="s">
        <v>4402</v>
      </c>
      <c r="F3385" t="s">
        <v>4401</v>
      </c>
      <c r="G3385" t="s">
        <v>4393</v>
      </c>
      <c r="H3385" t="s">
        <v>4394</v>
      </c>
      <c r="I3385" t="str">
        <f t="shared" si="157"/>
        <v>Ústecký</v>
      </c>
      <c r="J3385" t="str">
        <f t="shared" si="158"/>
        <v>Ústecký</v>
      </c>
      <c r="K3385" t="str">
        <f t="shared" si="159"/>
        <v>Severozápad</v>
      </c>
    </row>
    <row r="3386" spans="1:11" x14ac:dyDescent="0.25">
      <c r="A3386">
        <v>566136</v>
      </c>
      <c r="B3386" t="s">
        <v>3373</v>
      </c>
      <c r="C3386">
        <v>3202</v>
      </c>
      <c r="D3386" t="s">
        <v>3111</v>
      </c>
      <c r="E3386" t="s">
        <v>3112</v>
      </c>
      <c r="F3386" t="s">
        <v>3111</v>
      </c>
      <c r="G3386" t="s">
        <v>3012</v>
      </c>
      <c r="H3386" t="s">
        <v>3013</v>
      </c>
      <c r="I3386" t="str">
        <f t="shared" si="157"/>
        <v>Plzeňský</v>
      </c>
      <c r="J3386" t="str">
        <f t="shared" si="158"/>
        <v>Plzeňský</v>
      </c>
      <c r="K3386" t="str">
        <f t="shared" si="159"/>
        <v>Jihozápad</v>
      </c>
    </row>
    <row r="3387" spans="1:11" x14ac:dyDescent="0.25">
      <c r="A3387">
        <v>566144</v>
      </c>
      <c r="B3387" t="s">
        <v>813</v>
      </c>
      <c r="C3387">
        <v>3202</v>
      </c>
      <c r="D3387" t="s">
        <v>3111</v>
      </c>
      <c r="E3387" t="s">
        <v>3112</v>
      </c>
      <c r="F3387" t="s">
        <v>3111</v>
      </c>
      <c r="G3387" t="s">
        <v>3012</v>
      </c>
      <c r="H3387" t="s">
        <v>3013</v>
      </c>
      <c r="I3387" t="str">
        <f t="shared" si="157"/>
        <v>Plzeňský</v>
      </c>
      <c r="J3387" t="str">
        <f t="shared" si="158"/>
        <v>Plzeňský</v>
      </c>
      <c r="K3387" t="str">
        <f t="shared" si="159"/>
        <v>Jihozápad</v>
      </c>
    </row>
    <row r="3388" spans="1:11" x14ac:dyDescent="0.25">
      <c r="A3388">
        <v>566152</v>
      </c>
      <c r="B3388" t="s">
        <v>4596</v>
      </c>
      <c r="C3388">
        <v>4207</v>
      </c>
      <c r="D3388" t="s">
        <v>4401</v>
      </c>
      <c r="E3388" t="s">
        <v>4402</v>
      </c>
      <c r="F3388" t="s">
        <v>4401</v>
      </c>
      <c r="G3388" t="s">
        <v>4393</v>
      </c>
      <c r="H3388" t="s">
        <v>4394</v>
      </c>
      <c r="I3388" t="str">
        <f t="shared" si="157"/>
        <v>Ústecký</v>
      </c>
      <c r="J3388" t="str">
        <f t="shared" si="158"/>
        <v>Ústecký</v>
      </c>
      <c r="K3388" t="str">
        <f t="shared" si="159"/>
        <v>Severozápad</v>
      </c>
    </row>
    <row r="3389" spans="1:11" x14ac:dyDescent="0.25">
      <c r="A3389">
        <v>566161</v>
      </c>
      <c r="B3389" t="s">
        <v>3374</v>
      </c>
      <c r="C3389">
        <v>3202</v>
      </c>
      <c r="D3389" t="s">
        <v>3111</v>
      </c>
      <c r="E3389" t="s">
        <v>3112</v>
      </c>
      <c r="F3389" t="s">
        <v>3111</v>
      </c>
      <c r="G3389" t="s">
        <v>3012</v>
      </c>
      <c r="H3389" t="s">
        <v>3013</v>
      </c>
      <c r="I3389" t="str">
        <f t="shared" si="157"/>
        <v>Plzeňský</v>
      </c>
      <c r="J3389" t="str">
        <f t="shared" si="158"/>
        <v>Plzeňský</v>
      </c>
      <c r="K3389" t="str">
        <f t="shared" si="159"/>
        <v>Jihozápad</v>
      </c>
    </row>
    <row r="3390" spans="1:11" x14ac:dyDescent="0.25">
      <c r="A3390">
        <v>566179</v>
      </c>
      <c r="B3390" t="s">
        <v>1314</v>
      </c>
      <c r="C3390">
        <v>3202</v>
      </c>
      <c r="D3390" t="s">
        <v>3111</v>
      </c>
      <c r="E3390" t="s">
        <v>3112</v>
      </c>
      <c r="F3390" t="s">
        <v>3111</v>
      </c>
      <c r="G3390" t="s">
        <v>3012</v>
      </c>
      <c r="H3390" t="s">
        <v>3013</v>
      </c>
      <c r="I3390" t="str">
        <f t="shared" si="157"/>
        <v>Plzeňský</v>
      </c>
      <c r="J3390" t="str">
        <f t="shared" si="158"/>
        <v>Plzeňský</v>
      </c>
      <c r="K3390" t="str">
        <f t="shared" si="159"/>
        <v>Jihozápad</v>
      </c>
    </row>
    <row r="3391" spans="1:11" x14ac:dyDescent="0.25">
      <c r="A3391">
        <v>566187</v>
      </c>
      <c r="B3391" t="s">
        <v>4597</v>
      </c>
      <c r="C3391">
        <v>4216</v>
      </c>
      <c r="D3391" t="s">
        <v>4405</v>
      </c>
      <c r="E3391" t="s">
        <v>4402</v>
      </c>
      <c r="F3391" t="s">
        <v>4401</v>
      </c>
      <c r="G3391" t="s">
        <v>4393</v>
      </c>
      <c r="H3391" t="s">
        <v>4394</v>
      </c>
      <c r="I3391" t="str">
        <f t="shared" si="157"/>
        <v>Ústecký</v>
      </c>
      <c r="J3391" t="str">
        <f t="shared" si="158"/>
        <v>Ústecký</v>
      </c>
      <c r="K3391" t="str">
        <f t="shared" si="159"/>
        <v>Severozápad</v>
      </c>
    </row>
    <row r="3392" spans="1:11" x14ac:dyDescent="0.25">
      <c r="A3392">
        <v>566195</v>
      </c>
      <c r="B3392" t="s">
        <v>4598</v>
      </c>
      <c r="C3392">
        <v>4207</v>
      </c>
      <c r="D3392" t="s">
        <v>4401</v>
      </c>
      <c r="E3392" t="s">
        <v>4402</v>
      </c>
      <c r="F3392" t="s">
        <v>4401</v>
      </c>
      <c r="G3392" t="s">
        <v>4393</v>
      </c>
      <c r="H3392" t="s">
        <v>4394</v>
      </c>
      <c r="I3392" t="str">
        <f t="shared" si="157"/>
        <v>Ústecký</v>
      </c>
      <c r="J3392" t="str">
        <f t="shared" si="158"/>
        <v>Ústecký</v>
      </c>
      <c r="K3392" t="str">
        <f t="shared" si="159"/>
        <v>Severozápad</v>
      </c>
    </row>
    <row r="3393" spans="1:11" x14ac:dyDescent="0.25">
      <c r="A3393">
        <v>566209</v>
      </c>
      <c r="B3393" t="s">
        <v>3375</v>
      </c>
      <c r="C3393">
        <v>3202</v>
      </c>
      <c r="D3393" t="s">
        <v>3111</v>
      </c>
      <c r="E3393" t="s">
        <v>3112</v>
      </c>
      <c r="F3393" t="s">
        <v>3111</v>
      </c>
      <c r="G3393" t="s">
        <v>3012</v>
      </c>
      <c r="H3393" t="s">
        <v>3013</v>
      </c>
      <c r="I3393" t="str">
        <f t="shared" si="157"/>
        <v>Plzeňský</v>
      </c>
      <c r="J3393" t="str">
        <f t="shared" si="158"/>
        <v>Plzeňský</v>
      </c>
      <c r="K3393" t="str">
        <f t="shared" si="159"/>
        <v>Jihozápad</v>
      </c>
    </row>
    <row r="3394" spans="1:11" x14ac:dyDescent="0.25">
      <c r="A3394">
        <v>566217</v>
      </c>
      <c r="B3394" t="s">
        <v>4599</v>
      </c>
      <c r="C3394">
        <v>4207</v>
      </c>
      <c r="D3394" t="s">
        <v>4401</v>
      </c>
      <c r="E3394" t="s">
        <v>4402</v>
      </c>
      <c r="F3394" t="s">
        <v>4401</v>
      </c>
      <c r="G3394" t="s">
        <v>4393</v>
      </c>
      <c r="H3394" t="s">
        <v>4394</v>
      </c>
      <c r="I3394" t="str">
        <f t="shared" si="157"/>
        <v>Ústecký</v>
      </c>
      <c r="J3394" t="str">
        <f t="shared" si="158"/>
        <v>Ústecký</v>
      </c>
      <c r="K3394" t="str">
        <f t="shared" si="159"/>
        <v>Severozápad</v>
      </c>
    </row>
    <row r="3395" spans="1:11" x14ac:dyDescent="0.25">
      <c r="A3395">
        <v>566233</v>
      </c>
      <c r="B3395" t="s">
        <v>3226</v>
      </c>
      <c r="C3395">
        <v>4207</v>
      </c>
      <c r="D3395" t="s">
        <v>4401</v>
      </c>
      <c r="E3395" t="s">
        <v>4402</v>
      </c>
      <c r="F3395" t="s">
        <v>4401</v>
      </c>
      <c r="G3395" t="s">
        <v>4393</v>
      </c>
      <c r="H3395" t="s">
        <v>4394</v>
      </c>
      <c r="I3395" t="str">
        <f t="shared" si="157"/>
        <v>Ústecký</v>
      </c>
      <c r="J3395" t="str">
        <f t="shared" si="158"/>
        <v>Ústecký</v>
      </c>
      <c r="K3395" t="str">
        <f t="shared" si="159"/>
        <v>Severozápad</v>
      </c>
    </row>
    <row r="3396" spans="1:11" x14ac:dyDescent="0.25">
      <c r="A3396">
        <v>566241</v>
      </c>
      <c r="B3396" t="s">
        <v>4600</v>
      </c>
      <c r="C3396">
        <v>4207</v>
      </c>
      <c r="D3396" t="s">
        <v>4401</v>
      </c>
      <c r="E3396" t="s">
        <v>4402</v>
      </c>
      <c r="F3396" t="s">
        <v>4401</v>
      </c>
      <c r="G3396" t="s">
        <v>4393</v>
      </c>
      <c r="H3396" t="s">
        <v>4394</v>
      </c>
      <c r="I3396" t="str">
        <f t="shared" ref="I3396:I3459" si="160">LEFT(H3396, FIND(" ", H3396 &amp; " ") - 1)</f>
        <v>Ústecký</v>
      </c>
      <c r="J3396" t="str">
        <f t="shared" ref="J3396:J3459" si="161">IF(LEFT(H3396,4)="Kraj", MID(H3396, FIND(" ", H3396)+1, LEN(H3396) - FIND(" ", H3396)), LEFT(H3396, FIND(" ", H3396 &amp; " ") - 1))</f>
        <v>Ústecký</v>
      </c>
      <c r="K3396" t="str">
        <f t="shared" ref="K3396:K3459" si="162">_xlfn.XLOOKUP(H3396,$N$33:$N$46,$M$33:$M$46)</f>
        <v>Severozápad</v>
      </c>
    </row>
    <row r="3397" spans="1:11" x14ac:dyDescent="0.25">
      <c r="A3397">
        <v>566250</v>
      </c>
      <c r="B3397" t="s">
        <v>3376</v>
      </c>
      <c r="C3397">
        <v>3202</v>
      </c>
      <c r="D3397" t="s">
        <v>3111</v>
      </c>
      <c r="E3397" t="s">
        <v>3112</v>
      </c>
      <c r="F3397" t="s">
        <v>3111</v>
      </c>
      <c r="G3397" t="s">
        <v>3012</v>
      </c>
      <c r="H3397" t="s">
        <v>3013</v>
      </c>
      <c r="I3397" t="str">
        <f t="shared" si="160"/>
        <v>Plzeňský</v>
      </c>
      <c r="J3397" t="str">
        <f t="shared" si="161"/>
        <v>Plzeňský</v>
      </c>
      <c r="K3397" t="str">
        <f t="shared" si="162"/>
        <v>Jihozápad</v>
      </c>
    </row>
    <row r="3398" spans="1:11" x14ac:dyDescent="0.25">
      <c r="A3398">
        <v>566276</v>
      </c>
      <c r="B3398" t="s">
        <v>3377</v>
      </c>
      <c r="C3398">
        <v>3202</v>
      </c>
      <c r="D3398" t="s">
        <v>3111</v>
      </c>
      <c r="E3398" t="s">
        <v>3112</v>
      </c>
      <c r="F3398" t="s">
        <v>3111</v>
      </c>
      <c r="G3398" t="s">
        <v>3012</v>
      </c>
      <c r="H3398" t="s">
        <v>3013</v>
      </c>
      <c r="I3398" t="str">
        <f t="shared" si="160"/>
        <v>Plzeňský</v>
      </c>
      <c r="J3398" t="str">
        <f t="shared" si="161"/>
        <v>Plzeňský</v>
      </c>
      <c r="K3398" t="str">
        <f t="shared" si="162"/>
        <v>Jihozápad</v>
      </c>
    </row>
    <row r="3399" spans="1:11" x14ac:dyDescent="0.25">
      <c r="A3399">
        <v>566284</v>
      </c>
      <c r="B3399" t="s">
        <v>4601</v>
      </c>
      <c r="C3399">
        <v>4207</v>
      </c>
      <c r="D3399" t="s">
        <v>4401</v>
      </c>
      <c r="E3399" t="s">
        <v>4402</v>
      </c>
      <c r="F3399" t="s">
        <v>4401</v>
      </c>
      <c r="G3399" t="s">
        <v>4393</v>
      </c>
      <c r="H3399" t="s">
        <v>4394</v>
      </c>
      <c r="I3399" t="str">
        <f t="shared" si="160"/>
        <v>Ústecký</v>
      </c>
      <c r="J3399" t="str">
        <f t="shared" si="161"/>
        <v>Ústecký</v>
      </c>
      <c r="K3399" t="str">
        <f t="shared" si="162"/>
        <v>Severozápad</v>
      </c>
    </row>
    <row r="3400" spans="1:11" x14ac:dyDescent="0.25">
      <c r="A3400">
        <v>566292</v>
      </c>
      <c r="B3400" t="s">
        <v>130</v>
      </c>
      <c r="C3400">
        <v>3202</v>
      </c>
      <c r="D3400" t="s">
        <v>3111</v>
      </c>
      <c r="E3400" t="s">
        <v>3112</v>
      </c>
      <c r="F3400" t="s">
        <v>3111</v>
      </c>
      <c r="G3400" t="s">
        <v>3012</v>
      </c>
      <c r="H3400" t="s">
        <v>3013</v>
      </c>
      <c r="I3400" t="str">
        <f t="shared" si="160"/>
        <v>Plzeňský</v>
      </c>
      <c r="J3400" t="str">
        <f t="shared" si="161"/>
        <v>Plzeňský</v>
      </c>
      <c r="K3400" t="str">
        <f t="shared" si="162"/>
        <v>Jihozápad</v>
      </c>
    </row>
    <row r="3401" spans="1:11" x14ac:dyDescent="0.25">
      <c r="A3401">
        <v>566306</v>
      </c>
      <c r="B3401" t="s">
        <v>4602</v>
      </c>
      <c r="C3401">
        <v>4210</v>
      </c>
      <c r="D3401" t="s">
        <v>4592</v>
      </c>
      <c r="E3401" t="s">
        <v>4402</v>
      </c>
      <c r="F3401" t="s">
        <v>4401</v>
      </c>
      <c r="G3401" t="s">
        <v>4393</v>
      </c>
      <c r="H3401" t="s">
        <v>4394</v>
      </c>
      <c r="I3401" t="str">
        <f t="shared" si="160"/>
        <v>Ústecký</v>
      </c>
      <c r="J3401" t="str">
        <f t="shared" si="161"/>
        <v>Ústecký</v>
      </c>
      <c r="K3401" t="str">
        <f t="shared" si="162"/>
        <v>Severozápad</v>
      </c>
    </row>
    <row r="3402" spans="1:11" x14ac:dyDescent="0.25">
      <c r="A3402">
        <v>566314</v>
      </c>
      <c r="B3402" t="s">
        <v>4603</v>
      </c>
      <c r="C3402">
        <v>4210</v>
      </c>
      <c r="D3402" t="s">
        <v>4592</v>
      </c>
      <c r="E3402" t="s">
        <v>4402</v>
      </c>
      <c r="F3402" t="s">
        <v>4401</v>
      </c>
      <c r="G3402" t="s">
        <v>4393</v>
      </c>
      <c r="H3402" t="s">
        <v>4394</v>
      </c>
      <c r="I3402" t="str">
        <f t="shared" si="160"/>
        <v>Ústecký</v>
      </c>
      <c r="J3402" t="str">
        <f t="shared" si="161"/>
        <v>Ústecký</v>
      </c>
      <c r="K3402" t="str">
        <f t="shared" si="162"/>
        <v>Severozápad</v>
      </c>
    </row>
    <row r="3403" spans="1:11" x14ac:dyDescent="0.25">
      <c r="A3403">
        <v>566322</v>
      </c>
      <c r="B3403" t="s">
        <v>4604</v>
      </c>
      <c r="C3403">
        <v>4207</v>
      </c>
      <c r="D3403" t="s">
        <v>4401</v>
      </c>
      <c r="E3403" t="s">
        <v>4402</v>
      </c>
      <c r="F3403" t="s">
        <v>4401</v>
      </c>
      <c r="G3403" t="s">
        <v>4393</v>
      </c>
      <c r="H3403" t="s">
        <v>4394</v>
      </c>
      <c r="I3403" t="str">
        <f t="shared" si="160"/>
        <v>Ústecký</v>
      </c>
      <c r="J3403" t="str">
        <f t="shared" si="161"/>
        <v>Ústecký</v>
      </c>
      <c r="K3403" t="str">
        <f t="shared" si="162"/>
        <v>Severozápad</v>
      </c>
    </row>
    <row r="3404" spans="1:11" x14ac:dyDescent="0.25">
      <c r="A3404">
        <v>566331</v>
      </c>
      <c r="B3404" t="s">
        <v>3378</v>
      </c>
      <c r="C3404">
        <v>3202</v>
      </c>
      <c r="D3404" t="s">
        <v>3111</v>
      </c>
      <c r="E3404" t="s">
        <v>3112</v>
      </c>
      <c r="F3404" t="s">
        <v>3111</v>
      </c>
      <c r="G3404" t="s">
        <v>3012</v>
      </c>
      <c r="H3404" t="s">
        <v>3013</v>
      </c>
      <c r="I3404" t="str">
        <f t="shared" si="160"/>
        <v>Plzeňský</v>
      </c>
      <c r="J3404" t="str">
        <f t="shared" si="161"/>
        <v>Plzeňský</v>
      </c>
      <c r="K3404" t="str">
        <f t="shared" si="162"/>
        <v>Jihozápad</v>
      </c>
    </row>
    <row r="3405" spans="1:11" x14ac:dyDescent="0.25">
      <c r="A3405">
        <v>566349</v>
      </c>
      <c r="B3405" t="s">
        <v>4605</v>
      </c>
      <c r="C3405">
        <v>4207</v>
      </c>
      <c r="D3405" t="s">
        <v>4401</v>
      </c>
      <c r="E3405" t="s">
        <v>4402</v>
      </c>
      <c r="F3405" t="s">
        <v>4401</v>
      </c>
      <c r="G3405" t="s">
        <v>4393</v>
      </c>
      <c r="H3405" t="s">
        <v>4394</v>
      </c>
      <c r="I3405" t="str">
        <f t="shared" si="160"/>
        <v>Ústecký</v>
      </c>
      <c r="J3405" t="str">
        <f t="shared" si="161"/>
        <v>Ústecký</v>
      </c>
      <c r="K3405" t="str">
        <f t="shared" si="162"/>
        <v>Severozápad</v>
      </c>
    </row>
    <row r="3406" spans="1:11" x14ac:dyDescent="0.25">
      <c r="A3406">
        <v>566357</v>
      </c>
      <c r="B3406" t="s">
        <v>4552</v>
      </c>
      <c r="C3406">
        <v>4216</v>
      </c>
      <c r="D3406" t="s">
        <v>4405</v>
      </c>
      <c r="E3406" t="s">
        <v>4402</v>
      </c>
      <c r="F3406" t="s">
        <v>4401</v>
      </c>
      <c r="G3406" t="s">
        <v>4393</v>
      </c>
      <c r="H3406" t="s">
        <v>4394</v>
      </c>
      <c r="I3406" t="str">
        <f t="shared" si="160"/>
        <v>Ústecký</v>
      </c>
      <c r="J3406" t="str">
        <f t="shared" si="161"/>
        <v>Ústecký</v>
      </c>
      <c r="K3406" t="str">
        <f t="shared" si="162"/>
        <v>Severozápad</v>
      </c>
    </row>
    <row r="3407" spans="1:11" x14ac:dyDescent="0.25">
      <c r="A3407">
        <v>566365</v>
      </c>
      <c r="B3407" t="s">
        <v>3379</v>
      </c>
      <c r="C3407">
        <v>3204</v>
      </c>
      <c r="D3407" t="s">
        <v>3116</v>
      </c>
      <c r="E3407" t="s">
        <v>3112</v>
      </c>
      <c r="F3407" t="s">
        <v>3111</v>
      </c>
      <c r="G3407" t="s">
        <v>3012</v>
      </c>
      <c r="H3407" t="s">
        <v>3013</v>
      </c>
      <c r="I3407" t="str">
        <f t="shared" si="160"/>
        <v>Plzeňský</v>
      </c>
      <c r="J3407" t="str">
        <f t="shared" si="161"/>
        <v>Plzeňský</v>
      </c>
      <c r="K3407" t="str">
        <f t="shared" si="162"/>
        <v>Jihozápad</v>
      </c>
    </row>
    <row r="3408" spans="1:11" x14ac:dyDescent="0.25">
      <c r="A3408">
        <v>566373</v>
      </c>
      <c r="B3408" t="s">
        <v>3380</v>
      </c>
      <c r="C3408">
        <v>3202</v>
      </c>
      <c r="D3408" t="s">
        <v>3111</v>
      </c>
      <c r="E3408" t="s">
        <v>3112</v>
      </c>
      <c r="F3408" t="s">
        <v>3111</v>
      </c>
      <c r="G3408" t="s">
        <v>3012</v>
      </c>
      <c r="H3408" t="s">
        <v>3013</v>
      </c>
      <c r="I3408" t="str">
        <f t="shared" si="160"/>
        <v>Plzeňský</v>
      </c>
      <c r="J3408" t="str">
        <f t="shared" si="161"/>
        <v>Plzeňský</v>
      </c>
      <c r="K3408" t="str">
        <f t="shared" si="162"/>
        <v>Jihozápad</v>
      </c>
    </row>
    <row r="3409" spans="1:11" x14ac:dyDescent="0.25">
      <c r="A3409">
        <v>566381</v>
      </c>
      <c r="B3409" t="s">
        <v>4606</v>
      </c>
      <c r="C3409">
        <v>4216</v>
      </c>
      <c r="D3409" t="s">
        <v>4405</v>
      </c>
      <c r="E3409" t="s">
        <v>4402</v>
      </c>
      <c r="F3409" t="s">
        <v>4401</v>
      </c>
      <c r="G3409" t="s">
        <v>4393</v>
      </c>
      <c r="H3409" t="s">
        <v>4394</v>
      </c>
      <c r="I3409" t="str">
        <f t="shared" si="160"/>
        <v>Ústecký</v>
      </c>
      <c r="J3409" t="str">
        <f t="shared" si="161"/>
        <v>Ústecký</v>
      </c>
      <c r="K3409" t="str">
        <f t="shared" si="162"/>
        <v>Severozápad</v>
      </c>
    </row>
    <row r="3410" spans="1:11" x14ac:dyDescent="0.25">
      <c r="A3410">
        <v>566390</v>
      </c>
      <c r="B3410" t="s">
        <v>3381</v>
      </c>
      <c r="C3410">
        <v>3206</v>
      </c>
      <c r="D3410" t="s">
        <v>3031</v>
      </c>
      <c r="E3410" t="s">
        <v>3029</v>
      </c>
      <c r="F3410" t="s">
        <v>3030</v>
      </c>
      <c r="G3410" t="s">
        <v>3012</v>
      </c>
      <c r="H3410" t="s">
        <v>3013</v>
      </c>
      <c r="I3410" t="str">
        <f t="shared" si="160"/>
        <v>Plzeňský</v>
      </c>
      <c r="J3410" t="str">
        <f t="shared" si="161"/>
        <v>Plzeňský</v>
      </c>
      <c r="K3410" t="str">
        <f t="shared" si="162"/>
        <v>Jihozápad</v>
      </c>
    </row>
    <row r="3411" spans="1:11" x14ac:dyDescent="0.25">
      <c r="A3411">
        <v>566403</v>
      </c>
      <c r="B3411" t="s">
        <v>4607</v>
      </c>
      <c r="C3411">
        <v>4216</v>
      </c>
      <c r="D3411" t="s">
        <v>4405</v>
      </c>
      <c r="E3411" t="s">
        <v>4402</v>
      </c>
      <c r="F3411" t="s">
        <v>4401</v>
      </c>
      <c r="G3411" t="s">
        <v>4393</v>
      </c>
      <c r="H3411" t="s">
        <v>4394</v>
      </c>
      <c r="I3411" t="str">
        <f t="shared" si="160"/>
        <v>Ústecký</v>
      </c>
      <c r="J3411" t="str">
        <f t="shared" si="161"/>
        <v>Ústecký</v>
      </c>
      <c r="K3411" t="str">
        <f t="shared" si="162"/>
        <v>Severozápad</v>
      </c>
    </row>
    <row r="3412" spans="1:11" x14ac:dyDescent="0.25">
      <c r="A3412">
        <v>566411</v>
      </c>
      <c r="B3412" t="s">
        <v>4202</v>
      </c>
      <c r="C3412">
        <v>4216</v>
      </c>
      <c r="D3412" t="s">
        <v>4405</v>
      </c>
      <c r="E3412" t="s">
        <v>4402</v>
      </c>
      <c r="F3412" t="s">
        <v>4401</v>
      </c>
      <c r="G3412" t="s">
        <v>4393</v>
      </c>
      <c r="H3412" t="s">
        <v>4394</v>
      </c>
      <c r="I3412" t="str">
        <f t="shared" si="160"/>
        <v>Ústecký</v>
      </c>
      <c r="J3412" t="str">
        <f t="shared" si="161"/>
        <v>Ústecký</v>
      </c>
      <c r="K3412" t="str">
        <f t="shared" si="162"/>
        <v>Severozápad</v>
      </c>
    </row>
    <row r="3413" spans="1:11" x14ac:dyDescent="0.25">
      <c r="A3413">
        <v>566420</v>
      </c>
      <c r="B3413" t="s">
        <v>3382</v>
      </c>
      <c r="C3413">
        <v>3206</v>
      </c>
      <c r="D3413" t="s">
        <v>3031</v>
      </c>
      <c r="E3413" t="s">
        <v>3029</v>
      </c>
      <c r="F3413" t="s">
        <v>3030</v>
      </c>
      <c r="G3413" t="s">
        <v>3012</v>
      </c>
      <c r="H3413" t="s">
        <v>3013</v>
      </c>
      <c r="I3413" t="str">
        <f t="shared" si="160"/>
        <v>Plzeňský</v>
      </c>
      <c r="J3413" t="str">
        <f t="shared" si="161"/>
        <v>Plzeňský</v>
      </c>
      <c r="K3413" t="str">
        <f t="shared" si="162"/>
        <v>Jihozápad</v>
      </c>
    </row>
    <row r="3414" spans="1:11" x14ac:dyDescent="0.25">
      <c r="A3414">
        <v>566438</v>
      </c>
      <c r="B3414" t="s">
        <v>4608</v>
      </c>
      <c r="C3414">
        <v>4210</v>
      </c>
      <c r="D3414" t="s">
        <v>4592</v>
      </c>
      <c r="E3414" t="s">
        <v>4402</v>
      </c>
      <c r="F3414" t="s">
        <v>4401</v>
      </c>
      <c r="G3414" t="s">
        <v>4393</v>
      </c>
      <c r="H3414" t="s">
        <v>4394</v>
      </c>
      <c r="I3414" t="str">
        <f t="shared" si="160"/>
        <v>Ústecký</v>
      </c>
      <c r="J3414" t="str">
        <f t="shared" si="161"/>
        <v>Ústecký</v>
      </c>
      <c r="K3414" t="str">
        <f t="shared" si="162"/>
        <v>Severozápad</v>
      </c>
    </row>
    <row r="3415" spans="1:11" x14ac:dyDescent="0.25">
      <c r="A3415">
        <v>566446</v>
      </c>
      <c r="B3415" t="s">
        <v>3383</v>
      </c>
      <c r="C3415">
        <v>3206</v>
      </c>
      <c r="D3415" t="s">
        <v>3031</v>
      </c>
      <c r="E3415" t="s">
        <v>3029</v>
      </c>
      <c r="F3415" t="s">
        <v>3030</v>
      </c>
      <c r="G3415" t="s">
        <v>3012</v>
      </c>
      <c r="H3415" t="s">
        <v>3013</v>
      </c>
      <c r="I3415" t="str">
        <f t="shared" si="160"/>
        <v>Plzeňský</v>
      </c>
      <c r="J3415" t="str">
        <f t="shared" si="161"/>
        <v>Plzeňský</v>
      </c>
      <c r="K3415" t="str">
        <f t="shared" si="162"/>
        <v>Jihozápad</v>
      </c>
    </row>
    <row r="3416" spans="1:11" x14ac:dyDescent="0.25">
      <c r="A3416">
        <v>566454</v>
      </c>
      <c r="B3416" t="s">
        <v>3039</v>
      </c>
      <c r="C3416">
        <v>4216</v>
      </c>
      <c r="D3416" t="s">
        <v>4405</v>
      </c>
      <c r="E3416" t="s">
        <v>4402</v>
      </c>
      <c r="F3416" t="s">
        <v>4401</v>
      </c>
      <c r="G3416" t="s">
        <v>4393</v>
      </c>
      <c r="H3416" t="s">
        <v>4394</v>
      </c>
      <c r="I3416" t="str">
        <f t="shared" si="160"/>
        <v>Ústecký</v>
      </c>
      <c r="J3416" t="str">
        <f t="shared" si="161"/>
        <v>Ústecký</v>
      </c>
      <c r="K3416" t="str">
        <f t="shared" si="162"/>
        <v>Severozápad</v>
      </c>
    </row>
    <row r="3417" spans="1:11" x14ac:dyDescent="0.25">
      <c r="A3417">
        <v>566462</v>
      </c>
      <c r="B3417" t="s">
        <v>3384</v>
      </c>
      <c r="C3417">
        <v>3208</v>
      </c>
      <c r="D3417" t="s">
        <v>3028</v>
      </c>
      <c r="E3417" t="s">
        <v>3029</v>
      </c>
      <c r="F3417" t="s">
        <v>3030</v>
      </c>
      <c r="G3417" t="s">
        <v>3012</v>
      </c>
      <c r="H3417" t="s">
        <v>3013</v>
      </c>
      <c r="I3417" t="str">
        <f t="shared" si="160"/>
        <v>Plzeňský</v>
      </c>
      <c r="J3417" t="str">
        <f t="shared" si="161"/>
        <v>Plzeňský</v>
      </c>
      <c r="K3417" t="str">
        <f t="shared" si="162"/>
        <v>Jihozápad</v>
      </c>
    </row>
    <row r="3418" spans="1:11" x14ac:dyDescent="0.25">
      <c r="A3418">
        <v>566471</v>
      </c>
      <c r="B3418" t="s">
        <v>3385</v>
      </c>
      <c r="C3418">
        <v>3206</v>
      </c>
      <c r="D3418" t="s">
        <v>3031</v>
      </c>
      <c r="E3418" t="s">
        <v>3029</v>
      </c>
      <c r="F3418" t="s">
        <v>3030</v>
      </c>
      <c r="G3418" t="s">
        <v>3012</v>
      </c>
      <c r="H3418" t="s">
        <v>3013</v>
      </c>
      <c r="I3418" t="str">
        <f t="shared" si="160"/>
        <v>Plzeňský</v>
      </c>
      <c r="J3418" t="str">
        <f t="shared" si="161"/>
        <v>Plzeňský</v>
      </c>
      <c r="K3418" t="str">
        <f t="shared" si="162"/>
        <v>Jihozápad</v>
      </c>
    </row>
    <row r="3419" spans="1:11" x14ac:dyDescent="0.25">
      <c r="A3419">
        <v>566489</v>
      </c>
      <c r="B3419" t="s">
        <v>3386</v>
      </c>
      <c r="C3419">
        <v>3206</v>
      </c>
      <c r="D3419" t="s">
        <v>3031</v>
      </c>
      <c r="E3419" t="s">
        <v>3029</v>
      </c>
      <c r="F3419" t="s">
        <v>3030</v>
      </c>
      <c r="G3419" t="s">
        <v>3012</v>
      </c>
      <c r="H3419" t="s">
        <v>3013</v>
      </c>
      <c r="I3419" t="str">
        <f t="shared" si="160"/>
        <v>Plzeňský</v>
      </c>
      <c r="J3419" t="str">
        <f t="shared" si="161"/>
        <v>Plzeňský</v>
      </c>
      <c r="K3419" t="str">
        <f t="shared" si="162"/>
        <v>Jihozápad</v>
      </c>
    </row>
    <row r="3420" spans="1:11" x14ac:dyDescent="0.25">
      <c r="A3420">
        <v>566497</v>
      </c>
      <c r="B3420" t="s">
        <v>3387</v>
      </c>
      <c r="C3420">
        <v>3206</v>
      </c>
      <c r="D3420" t="s">
        <v>3031</v>
      </c>
      <c r="E3420" t="s">
        <v>3029</v>
      </c>
      <c r="F3420" t="s">
        <v>3030</v>
      </c>
      <c r="G3420" t="s">
        <v>3012</v>
      </c>
      <c r="H3420" t="s">
        <v>3013</v>
      </c>
      <c r="I3420" t="str">
        <f t="shared" si="160"/>
        <v>Plzeňský</v>
      </c>
      <c r="J3420" t="str">
        <f t="shared" si="161"/>
        <v>Plzeňský</v>
      </c>
      <c r="K3420" t="str">
        <f t="shared" si="162"/>
        <v>Jihozápad</v>
      </c>
    </row>
    <row r="3421" spans="1:11" x14ac:dyDescent="0.25">
      <c r="A3421">
        <v>566501</v>
      </c>
      <c r="B3421" t="s">
        <v>4609</v>
      </c>
      <c r="C3421">
        <v>4210</v>
      </c>
      <c r="D3421" t="s">
        <v>4592</v>
      </c>
      <c r="E3421" t="s">
        <v>4402</v>
      </c>
      <c r="F3421" t="s">
        <v>4401</v>
      </c>
      <c r="G3421" t="s">
        <v>4393</v>
      </c>
      <c r="H3421" t="s">
        <v>4394</v>
      </c>
      <c r="I3421" t="str">
        <f t="shared" si="160"/>
        <v>Ústecký</v>
      </c>
      <c r="J3421" t="str">
        <f t="shared" si="161"/>
        <v>Ústecký</v>
      </c>
      <c r="K3421" t="str">
        <f t="shared" si="162"/>
        <v>Severozápad</v>
      </c>
    </row>
    <row r="3422" spans="1:11" x14ac:dyDescent="0.25">
      <c r="A3422">
        <v>566519</v>
      </c>
      <c r="B3422" t="s">
        <v>1358</v>
      </c>
      <c r="C3422">
        <v>4216</v>
      </c>
      <c r="D3422" t="s">
        <v>4405</v>
      </c>
      <c r="E3422" t="s">
        <v>4402</v>
      </c>
      <c r="F3422" t="s">
        <v>4401</v>
      </c>
      <c r="G3422" t="s">
        <v>4393</v>
      </c>
      <c r="H3422" t="s">
        <v>4394</v>
      </c>
      <c r="I3422" t="str">
        <f t="shared" si="160"/>
        <v>Ústecký</v>
      </c>
      <c r="J3422" t="str">
        <f t="shared" si="161"/>
        <v>Ústecký</v>
      </c>
      <c r="K3422" t="str">
        <f t="shared" si="162"/>
        <v>Severozápad</v>
      </c>
    </row>
    <row r="3423" spans="1:11" x14ac:dyDescent="0.25">
      <c r="A3423">
        <v>566527</v>
      </c>
      <c r="B3423" t="s">
        <v>4610</v>
      </c>
      <c r="C3423">
        <v>4210</v>
      </c>
      <c r="D3423" t="s">
        <v>4592</v>
      </c>
      <c r="E3423" t="s">
        <v>4402</v>
      </c>
      <c r="F3423" t="s">
        <v>4401</v>
      </c>
      <c r="G3423" t="s">
        <v>4393</v>
      </c>
      <c r="H3423" t="s">
        <v>4394</v>
      </c>
      <c r="I3423" t="str">
        <f t="shared" si="160"/>
        <v>Ústecký</v>
      </c>
      <c r="J3423" t="str">
        <f t="shared" si="161"/>
        <v>Ústecký</v>
      </c>
      <c r="K3423" t="str">
        <f t="shared" si="162"/>
        <v>Severozápad</v>
      </c>
    </row>
    <row r="3424" spans="1:11" x14ac:dyDescent="0.25">
      <c r="A3424">
        <v>566535</v>
      </c>
      <c r="B3424" t="s">
        <v>4611</v>
      </c>
      <c r="C3424">
        <v>4207</v>
      </c>
      <c r="D3424" t="s">
        <v>4401</v>
      </c>
      <c r="E3424" t="s">
        <v>4402</v>
      </c>
      <c r="F3424" t="s">
        <v>4401</v>
      </c>
      <c r="G3424" t="s">
        <v>4393</v>
      </c>
      <c r="H3424" t="s">
        <v>4394</v>
      </c>
      <c r="I3424" t="str">
        <f t="shared" si="160"/>
        <v>Ústecký</v>
      </c>
      <c r="J3424" t="str">
        <f t="shared" si="161"/>
        <v>Ústecký</v>
      </c>
      <c r="K3424" t="str">
        <f t="shared" si="162"/>
        <v>Severozápad</v>
      </c>
    </row>
    <row r="3425" spans="1:11" x14ac:dyDescent="0.25">
      <c r="A3425">
        <v>566543</v>
      </c>
      <c r="B3425" t="s">
        <v>3388</v>
      </c>
      <c r="C3425">
        <v>3208</v>
      </c>
      <c r="D3425" t="s">
        <v>3028</v>
      </c>
      <c r="E3425" t="s">
        <v>3029</v>
      </c>
      <c r="F3425" t="s">
        <v>3030</v>
      </c>
      <c r="G3425" t="s">
        <v>3012</v>
      </c>
      <c r="H3425" t="s">
        <v>3013</v>
      </c>
      <c r="I3425" t="str">
        <f t="shared" si="160"/>
        <v>Plzeňský</v>
      </c>
      <c r="J3425" t="str">
        <f t="shared" si="161"/>
        <v>Plzeňský</v>
      </c>
      <c r="K3425" t="str">
        <f t="shared" si="162"/>
        <v>Jihozápad</v>
      </c>
    </row>
    <row r="3426" spans="1:11" x14ac:dyDescent="0.25">
      <c r="A3426">
        <v>566551</v>
      </c>
      <c r="B3426" t="s">
        <v>4612</v>
      </c>
      <c r="C3426">
        <v>4207</v>
      </c>
      <c r="D3426" t="s">
        <v>4401</v>
      </c>
      <c r="E3426" t="s">
        <v>4402</v>
      </c>
      <c r="F3426" t="s">
        <v>4401</v>
      </c>
      <c r="G3426" t="s">
        <v>4393</v>
      </c>
      <c r="H3426" t="s">
        <v>4394</v>
      </c>
      <c r="I3426" t="str">
        <f t="shared" si="160"/>
        <v>Ústecký</v>
      </c>
      <c r="J3426" t="str">
        <f t="shared" si="161"/>
        <v>Ústecký</v>
      </c>
      <c r="K3426" t="str">
        <f t="shared" si="162"/>
        <v>Severozápad</v>
      </c>
    </row>
    <row r="3427" spans="1:11" x14ac:dyDescent="0.25">
      <c r="A3427">
        <v>566560</v>
      </c>
      <c r="B3427" t="s">
        <v>4613</v>
      </c>
      <c r="C3427">
        <v>4210</v>
      </c>
      <c r="D3427" t="s">
        <v>4592</v>
      </c>
      <c r="E3427" t="s">
        <v>4402</v>
      </c>
      <c r="F3427" t="s">
        <v>4401</v>
      </c>
      <c r="G3427" t="s">
        <v>4393</v>
      </c>
      <c r="H3427" t="s">
        <v>4394</v>
      </c>
      <c r="I3427" t="str">
        <f t="shared" si="160"/>
        <v>Ústecký</v>
      </c>
      <c r="J3427" t="str">
        <f t="shared" si="161"/>
        <v>Ústecký</v>
      </c>
      <c r="K3427" t="str">
        <f t="shared" si="162"/>
        <v>Severozápad</v>
      </c>
    </row>
    <row r="3428" spans="1:11" x14ac:dyDescent="0.25">
      <c r="A3428">
        <v>566578</v>
      </c>
      <c r="B3428" t="s">
        <v>4614</v>
      </c>
      <c r="C3428">
        <v>4207</v>
      </c>
      <c r="D3428" t="s">
        <v>4401</v>
      </c>
      <c r="E3428" t="s">
        <v>4402</v>
      </c>
      <c r="F3428" t="s">
        <v>4401</v>
      </c>
      <c r="G3428" t="s">
        <v>4393</v>
      </c>
      <c r="H3428" t="s">
        <v>4394</v>
      </c>
      <c r="I3428" t="str">
        <f t="shared" si="160"/>
        <v>Ústecký</v>
      </c>
      <c r="J3428" t="str">
        <f t="shared" si="161"/>
        <v>Ústecký</v>
      </c>
      <c r="K3428" t="str">
        <f t="shared" si="162"/>
        <v>Severozápad</v>
      </c>
    </row>
    <row r="3429" spans="1:11" x14ac:dyDescent="0.25">
      <c r="A3429">
        <v>566586</v>
      </c>
      <c r="B3429" t="s">
        <v>4615</v>
      </c>
      <c r="C3429">
        <v>4207</v>
      </c>
      <c r="D3429" t="s">
        <v>4401</v>
      </c>
      <c r="E3429" t="s">
        <v>4402</v>
      </c>
      <c r="F3429" t="s">
        <v>4401</v>
      </c>
      <c r="G3429" t="s">
        <v>4393</v>
      </c>
      <c r="H3429" t="s">
        <v>4394</v>
      </c>
      <c r="I3429" t="str">
        <f t="shared" si="160"/>
        <v>Ústecký</v>
      </c>
      <c r="J3429" t="str">
        <f t="shared" si="161"/>
        <v>Ústecký</v>
      </c>
      <c r="K3429" t="str">
        <f t="shared" si="162"/>
        <v>Severozápad</v>
      </c>
    </row>
    <row r="3430" spans="1:11" x14ac:dyDescent="0.25">
      <c r="A3430">
        <v>566594</v>
      </c>
      <c r="B3430" t="s">
        <v>3389</v>
      </c>
      <c r="C3430">
        <v>3208</v>
      </c>
      <c r="D3430" t="s">
        <v>3028</v>
      </c>
      <c r="E3430" t="s">
        <v>3029</v>
      </c>
      <c r="F3430" t="s">
        <v>3030</v>
      </c>
      <c r="G3430" t="s">
        <v>3012</v>
      </c>
      <c r="H3430" t="s">
        <v>3013</v>
      </c>
      <c r="I3430" t="str">
        <f t="shared" si="160"/>
        <v>Plzeňský</v>
      </c>
      <c r="J3430" t="str">
        <f t="shared" si="161"/>
        <v>Plzeňský</v>
      </c>
      <c r="K3430" t="str">
        <f t="shared" si="162"/>
        <v>Jihozápad</v>
      </c>
    </row>
    <row r="3431" spans="1:11" x14ac:dyDescent="0.25">
      <c r="A3431">
        <v>566608</v>
      </c>
      <c r="B3431" t="s">
        <v>4616</v>
      </c>
      <c r="C3431">
        <v>4210</v>
      </c>
      <c r="D3431" t="s">
        <v>4592</v>
      </c>
      <c r="E3431" t="s">
        <v>4402</v>
      </c>
      <c r="F3431" t="s">
        <v>4401</v>
      </c>
      <c r="G3431" t="s">
        <v>4393</v>
      </c>
      <c r="H3431" t="s">
        <v>4394</v>
      </c>
      <c r="I3431" t="str">
        <f t="shared" si="160"/>
        <v>Ústecký</v>
      </c>
      <c r="J3431" t="str">
        <f t="shared" si="161"/>
        <v>Ústecký</v>
      </c>
      <c r="K3431" t="str">
        <f t="shared" si="162"/>
        <v>Severozápad</v>
      </c>
    </row>
    <row r="3432" spans="1:11" x14ac:dyDescent="0.25">
      <c r="A3432">
        <v>566616</v>
      </c>
      <c r="B3432" t="s">
        <v>4592</v>
      </c>
      <c r="C3432">
        <v>4210</v>
      </c>
      <c r="D3432" t="s">
        <v>4592</v>
      </c>
      <c r="E3432" t="s">
        <v>4402</v>
      </c>
      <c r="F3432" t="s">
        <v>4401</v>
      </c>
      <c r="G3432" t="s">
        <v>4393</v>
      </c>
      <c r="H3432" t="s">
        <v>4394</v>
      </c>
      <c r="I3432" t="str">
        <f t="shared" si="160"/>
        <v>Ústecký</v>
      </c>
      <c r="J3432" t="str">
        <f t="shared" si="161"/>
        <v>Ústecký</v>
      </c>
      <c r="K3432" t="str">
        <f t="shared" si="162"/>
        <v>Severozápad</v>
      </c>
    </row>
    <row r="3433" spans="1:11" x14ac:dyDescent="0.25">
      <c r="A3433">
        <v>566624</v>
      </c>
      <c r="B3433" t="s">
        <v>4617</v>
      </c>
      <c r="C3433">
        <v>4207</v>
      </c>
      <c r="D3433" t="s">
        <v>4401</v>
      </c>
      <c r="E3433" t="s">
        <v>4402</v>
      </c>
      <c r="F3433" t="s">
        <v>4401</v>
      </c>
      <c r="G3433" t="s">
        <v>4393</v>
      </c>
      <c r="H3433" t="s">
        <v>4394</v>
      </c>
      <c r="I3433" t="str">
        <f t="shared" si="160"/>
        <v>Ústecký</v>
      </c>
      <c r="J3433" t="str">
        <f t="shared" si="161"/>
        <v>Ústecký</v>
      </c>
      <c r="K3433" t="str">
        <f t="shared" si="162"/>
        <v>Severozápad</v>
      </c>
    </row>
    <row r="3434" spans="1:11" x14ac:dyDescent="0.25">
      <c r="A3434">
        <v>566632</v>
      </c>
      <c r="B3434" t="s">
        <v>1681</v>
      </c>
      <c r="C3434">
        <v>3206</v>
      </c>
      <c r="D3434" t="s">
        <v>3031</v>
      </c>
      <c r="E3434" t="s">
        <v>3029</v>
      </c>
      <c r="F3434" t="s">
        <v>3030</v>
      </c>
      <c r="G3434" t="s">
        <v>3012</v>
      </c>
      <c r="H3434" t="s">
        <v>3013</v>
      </c>
      <c r="I3434" t="str">
        <f t="shared" si="160"/>
        <v>Plzeňský</v>
      </c>
      <c r="J3434" t="str">
        <f t="shared" si="161"/>
        <v>Plzeňský</v>
      </c>
      <c r="K3434" t="str">
        <f t="shared" si="162"/>
        <v>Jihozápad</v>
      </c>
    </row>
    <row r="3435" spans="1:11" x14ac:dyDescent="0.25">
      <c r="A3435">
        <v>566641</v>
      </c>
      <c r="B3435" t="s">
        <v>3390</v>
      </c>
      <c r="C3435">
        <v>3204</v>
      </c>
      <c r="D3435" t="s">
        <v>3116</v>
      </c>
      <c r="E3435" t="s">
        <v>3112</v>
      </c>
      <c r="F3435" t="s">
        <v>3111</v>
      </c>
      <c r="G3435" t="s">
        <v>3012</v>
      </c>
      <c r="H3435" t="s">
        <v>3013</v>
      </c>
      <c r="I3435" t="str">
        <f t="shared" si="160"/>
        <v>Plzeňský</v>
      </c>
      <c r="J3435" t="str">
        <f t="shared" si="161"/>
        <v>Plzeňský</v>
      </c>
      <c r="K3435" t="str">
        <f t="shared" si="162"/>
        <v>Jihozápad</v>
      </c>
    </row>
    <row r="3436" spans="1:11" x14ac:dyDescent="0.25">
      <c r="A3436">
        <v>566659</v>
      </c>
      <c r="B3436" t="s">
        <v>2721</v>
      </c>
      <c r="C3436">
        <v>4207</v>
      </c>
      <c r="D3436" t="s">
        <v>4401</v>
      </c>
      <c r="E3436" t="s">
        <v>4402</v>
      </c>
      <c r="F3436" t="s">
        <v>4401</v>
      </c>
      <c r="G3436" t="s">
        <v>4393</v>
      </c>
      <c r="H3436" t="s">
        <v>4394</v>
      </c>
      <c r="I3436" t="str">
        <f t="shared" si="160"/>
        <v>Ústecký</v>
      </c>
      <c r="J3436" t="str">
        <f t="shared" si="161"/>
        <v>Ústecký</v>
      </c>
      <c r="K3436" t="str">
        <f t="shared" si="162"/>
        <v>Severozápad</v>
      </c>
    </row>
    <row r="3437" spans="1:11" x14ac:dyDescent="0.25">
      <c r="A3437">
        <v>566667</v>
      </c>
      <c r="B3437" t="s">
        <v>4618</v>
      </c>
      <c r="C3437">
        <v>4207</v>
      </c>
      <c r="D3437" t="s">
        <v>4401</v>
      </c>
      <c r="E3437" t="s">
        <v>4402</v>
      </c>
      <c r="F3437" t="s">
        <v>4401</v>
      </c>
      <c r="G3437" t="s">
        <v>4393</v>
      </c>
      <c r="H3437" t="s">
        <v>4394</v>
      </c>
      <c r="I3437" t="str">
        <f t="shared" si="160"/>
        <v>Ústecký</v>
      </c>
      <c r="J3437" t="str">
        <f t="shared" si="161"/>
        <v>Ústecký</v>
      </c>
      <c r="K3437" t="str">
        <f t="shared" si="162"/>
        <v>Severozápad</v>
      </c>
    </row>
    <row r="3438" spans="1:11" x14ac:dyDescent="0.25">
      <c r="A3438">
        <v>566675</v>
      </c>
      <c r="B3438" t="s">
        <v>56</v>
      </c>
      <c r="C3438">
        <v>4103</v>
      </c>
      <c r="D3438" t="s">
        <v>1248</v>
      </c>
      <c r="E3438" t="s">
        <v>1249</v>
      </c>
      <c r="F3438" t="s">
        <v>1248</v>
      </c>
      <c r="G3438" t="s">
        <v>1250</v>
      </c>
      <c r="H3438" t="s">
        <v>1251</v>
      </c>
      <c r="I3438" t="str">
        <f t="shared" si="160"/>
        <v>Karlovarský</v>
      </c>
      <c r="J3438" t="str">
        <f t="shared" si="161"/>
        <v>Karlovarský</v>
      </c>
      <c r="K3438" t="str">
        <f t="shared" si="162"/>
        <v>Severozápad</v>
      </c>
    </row>
    <row r="3439" spans="1:11" x14ac:dyDescent="0.25">
      <c r="A3439">
        <v>566683</v>
      </c>
      <c r="B3439" t="s">
        <v>1049</v>
      </c>
      <c r="C3439">
        <v>3214</v>
      </c>
      <c r="D3439" t="s">
        <v>2377</v>
      </c>
      <c r="E3439" t="s">
        <v>3018</v>
      </c>
      <c r="F3439" t="s">
        <v>3019</v>
      </c>
      <c r="G3439" t="s">
        <v>3012</v>
      </c>
      <c r="H3439" t="s">
        <v>3013</v>
      </c>
      <c r="I3439" t="str">
        <f t="shared" si="160"/>
        <v>Plzeňský</v>
      </c>
      <c r="J3439" t="str">
        <f t="shared" si="161"/>
        <v>Plzeňský</v>
      </c>
      <c r="K3439" t="str">
        <f t="shared" si="162"/>
        <v>Jihozápad</v>
      </c>
    </row>
    <row r="3440" spans="1:11" x14ac:dyDescent="0.25">
      <c r="A3440">
        <v>566691</v>
      </c>
      <c r="B3440" t="s">
        <v>3391</v>
      </c>
      <c r="C3440">
        <v>3210</v>
      </c>
      <c r="D3440" t="s">
        <v>3046</v>
      </c>
      <c r="E3440" t="s">
        <v>3022</v>
      </c>
      <c r="F3440" t="s">
        <v>3023</v>
      </c>
      <c r="G3440" t="s">
        <v>3012</v>
      </c>
      <c r="H3440" t="s">
        <v>3013</v>
      </c>
      <c r="I3440" t="str">
        <f t="shared" si="160"/>
        <v>Plzeňský</v>
      </c>
      <c r="J3440" t="str">
        <f t="shared" si="161"/>
        <v>Plzeňský</v>
      </c>
      <c r="K3440" t="str">
        <f t="shared" si="162"/>
        <v>Jihozápad</v>
      </c>
    </row>
    <row r="3441" spans="1:11" x14ac:dyDescent="0.25">
      <c r="A3441">
        <v>566705</v>
      </c>
      <c r="B3441" t="s">
        <v>3392</v>
      </c>
      <c r="C3441">
        <v>3201</v>
      </c>
      <c r="D3441" t="s">
        <v>3025</v>
      </c>
      <c r="E3441" t="s">
        <v>3022</v>
      </c>
      <c r="F3441" t="s">
        <v>3023</v>
      </c>
      <c r="G3441" t="s">
        <v>3012</v>
      </c>
      <c r="H3441" t="s">
        <v>3013</v>
      </c>
      <c r="I3441" t="str">
        <f t="shared" si="160"/>
        <v>Plzeňský</v>
      </c>
      <c r="J3441" t="str">
        <f t="shared" si="161"/>
        <v>Plzeňský</v>
      </c>
      <c r="K3441" t="str">
        <f t="shared" si="162"/>
        <v>Jihozápad</v>
      </c>
    </row>
    <row r="3442" spans="1:11" x14ac:dyDescent="0.25">
      <c r="A3442">
        <v>566713</v>
      </c>
      <c r="B3442" t="s">
        <v>2468</v>
      </c>
      <c r="C3442">
        <v>4207</v>
      </c>
      <c r="D3442" t="s">
        <v>4401</v>
      </c>
      <c r="E3442" t="s">
        <v>4402</v>
      </c>
      <c r="F3442" t="s">
        <v>4401</v>
      </c>
      <c r="G3442" t="s">
        <v>4393</v>
      </c>
      <c r="H3442" t="s">
        <v>4394</v>
      </c>
      <c r="I3442" t="str">
        <f t="shared" si="160"/>
        <v>Ústecký</v>
      </c>
      <c r="J3442" t="str">
        <f t="shared" si="161"/>
        <v>Ústecký</v>
      </c>
      <c r="K3442" t="str">
        <f t="shared" si="162"/>
        <v>Severozápad</v>
      </c>
    </row>
    <row r="3443" spans="1:11" x14ac:dyDescent="0.25">
      <c r="A3443">
        <v>566721</v>
      </c>
      <c r="B3443" t="s">
        <v>4619</v>
      </c>
      <c r="C3443">
        <v>4207</v>
      </c>
      <c r="D3443" t="s">
        <v>4401</v>
      </c>
      <c r="E3443" t="s">
        <v>4402</v>
      </c>
      <c r="F3443" t="s">
        <v>4401</v>
      </c>
      <c r="G3443" t="s">
        <v>4393</v>
      </c>
      <c r="H3443" t="s">
        <v>4394</v>
      </c>
      <c r="I3443" t="str">
        <f t="shared" si="160"/>
        <v>Ústecký</v>
      </c>
      <c r="J3443" t="str">
        <f t="shared" si="161"/>
        <v>Ústecký</v>
      </c>
      <c r="K3443" t="str">
        <f t="shared" si="162"/>
        <v>Severozápad</v>
      </c>
    </row>
    <row r="3444" spans="1:11" x14ac:dyDescent="0.25">
      <c r="A3444">
        <v>566730</v>
      </c>
      <c r="B3444" t="s">
        <v>1544</v>
      </c>
      <c r="C3444">
        <v>3206</v>
      </c>
      <c r="D3444" t="s">
        <v>3031</v>
      </c>
      <c r="E3444" t="s">
        <v>3029</v>
      </c>
      <c r="F3444" t="s">
        <v>3030</v>
      </c>
      <c r="G3444" t="s">
        <v>3012</v>
      </c>
      <c r="H3444" t="s">
        <v>3013</v>
      </c>
      <c r="I3444" t="str">
        <f t="shared" si="160"/>
        <v>Plzeňský</v>
      </c>
      <c r="J3444" t="str">
        <f t="shared" si="161"/>
        <v>Plzeňský</v>
      </c>
      <c r="K3444" t="str">
        <f t="shared" si="162"/>
        <v>Jihozápad</v>
      </c>
    </row>
    <row r="3445" spans="1:11" x14ac:dyDescent="0.25">
      <c r="A3445">
        <v>566748</v>
      </c>
      <c r="B3445" t="s">
        <v>1190</v>
      </c>
      <c r="C3445">
        <v>3206</v>
      </c>
      <c r="D3445" t="s">
        <v>3031</v>
      </c>
      <c r="E3445" t="s">
        <v>3029</v>
      </c>
      <c r="F3445" t="s">
        <v>3030</v>
      </c>
      <c r="G3445" t="s">
        <v>3012</v>
      </c>
      <c r="H3445" t="s">
        <v>3013</v>
      </c>
      <c r="I3445" t="str">
        <f t="shared" si="160"/>
        <v>Plzeňský</v>
      </c>
      <c r="J3445" t="str">
        <f t="shared" si="161"/>
        <v>Plzeňský</v>
      </c>
      <c r="K3445" t="str">
        <f t="shared" si="162"/>
        <v>Jihozápad</v>
      </c>
    </row>
    <row r="3446" spans="1:11" x14ac:dyDescent="0.25">
      <c r="A3446">
        <v>566756</v>
      </c>
      <c r="B3446" t="s">
        <v>3393</v>
      </c>
      <c r="C3446">
        <v>3208</v>
      </c>
      <c r="D3446" t="s">
        <v>3028</v>
      </c>
      <c r="E3446" t="s">
        <v>3029</v>
      </c>
      <c r="F3446" t="s">
        <v>3030</v>
      </c>
      <c r="G3446" t="s">
        <v>3012</v>
      </c>
      <c r="H3446" t="s">
        <v>3013</v>
      </c>
      <c r="I3446" t="str">
        <f t="shared" si="160"/>
        <v>Plzeňský</v>
      </c>
      <c r="J3446" t="str">
        <f t="shared" si="161"/>
        <v>Plzeňský</v>
      </c>
      <c r="K3446" t="str">
        <f t="shared" si="162"/>
        <v>Jihozápad</v>
      </c>
    </row>
    <row r="3447" spans="1:11" x14ac:dyDescent="0.25">
      <c r="A3447">
        <v>566764</v>
      </c>
      <c r="B3447" t="s">
        <v>3394</v>
      </c>
      <c r="C3447">
        <v>3208</v>
      </c>
      <c r="D3447" t="s">
        <v>3028</v>
      </c>
      <c r="E3447" t="s">
        <v>3029</v>
      </c>
      <c r="F3447" t="s">
        <v>3030</v>
      </c>
      <c r="G3447" t="s">
        <v>3012</v>
      </c>
      <c r="H3447" t="s">
        <v>3013</v>
      </c>
      <c r="I3447" t="str">
        <f t="shared" si="160"/>
        <v>Plzeňský</v>
      </c>
      <c r="J3447" t="str">
        <f t="shared" si="161"/>
        <v>Plzeňský</v>
      </c>
      <c r="K3447" t="str">
        <f t="shared" si="162"/>
        <v>Jihozápad</v>
      </c>
    </row>
    <row r="3448" spans="1:11" x14ac:dyDescent="0.25">
      <c r="A3448">
        <v>566781</v>
      </c>
      <c r="B3448" t="s">
        <v>3395</v>
      </c>
      <c r="C3448">
        <v>3206</v>
      </c>
      <c r="D3448" t="s">
        <v>3031</v>
      </c>
      <c r="E3448" t="s">
        <v>3029</v>
      </c>
      <c r="F3448" t="s">
        <v>3030</v>
      </c>
      <c r="G3448" t="s">
        <v>3012</v>
      </c>
      <c r="H3448" t="s">
        <v>3013</v>
      </c>
      <c r="I3448" t="str">
        <f t="shared" si="160"/>
        <v>Plzeňský</v>
      </c>
      <c r="J3448" t="str">
        <f t="shared" si="161"/>
        <v>Plzeňský</v>
      </c>
      <c r="K3448" t="str">
        <f t="shared" si="162"/>
        <v>Jihozápad</v>
      </c>
    </row>
    <row r="3449" spans="1:11" x14ac:dyDescent="0.25">
      <c r="A3449">
        <v>566799</v>
      </c>
      <c r="B3449" t="s">
        <v>3396</v>
      </c>
      <c r="C3449">
        <v>3211</v>
      </c>
      <c r="D3449" t="s">
        <v>3015</v>
      </c>
      <c r="E3449" t="s">
        <v>3016</v>
      </c>
      <c r="F3449" t="s">
        <v>3015</v>
      </c>
      <c r="G3449" t="s">
        <v>3012</v>
      </c>
      <c r="H3449" t="s">
        <v>3013</v>
      </c>
      <c r="I3449" t="str">
        <f t="shared" si="160"/>
        <v>Plzeňský</v>
      </c>
      <c r="J3449" t="str">
        <f t="shared" si="161"/>
        <v>Plzeňský</v>
      </c>
      <c r="K3449" t="str">
        <f t="shared" si="162"/>
        <v>Jihozápad</v>
      </c>
    </row>
    <row r="3450" spans="1:11" x14ac:dyDescent="0.25">
      <c r="A3450">
        <v>566802</v>
      </c>
      <c r="B3450" t="s">
        <v>3397</v>
      </c>
      <c r="C3450">
        <v>3211</v>
      </c>
      <c r="D3450" t="s">
        <v>3015</v>
      </c>
      <c r="E3450" t="s">
        <v>3016</v>
      </c>
      <c r="F3450" t="s">
        <v>3015</v>
      </c>
      <c r="G3450" t="s">
        <v>3012</v>
      </c>
      <c r="H3450" t="s">
        <v>3013</v>
      </c>
      <c r="I3450" t="str">
        <f t="shared" si="160"/>
        <v>Plzeňský</v>
      </c>
      <c r="J3450" t="str">
        <f t="shared" si="161"/>
        <v>Plzeňský</v>
      </c>
      <c r="K3450" t="str">
        <f t="shared" si="162"/>
        <v>Jihozápad</v>
      </c>
    </row>
    <row r="3451" spans="1:11" x14ac:dyDescent="0.25">
      <c r="A3451">
        <v>566811</v>
      </c>
      <c r="B3451" t="s">
        <v>3398</v>
      </c>
      <c r="C3451">
        <v>3211</v>
      </c>
      <c r="D3451" t="s">
        <v>3015</v>
      </c>
      <c r="E3451" t="s">
        <v>3016</v>
      </c>
      <c r="F3451" t="s">
        <v>3015</v>
      </c>
      <c r="G3451" t="s">
        <v>3012</v>
      </c>
      <c r="H3451" t="s">
        <v>3013</v>
      </c>
      <c r="I3451" t="str">
        <f t="shared" si="160"/>
        <v>Plzeňský</v>
      </c>
      <c r="J3451" t="str">
        <f t="shared" si="161"/>
        <v>Plzeňský</v>
      </c>
      <c r="K3451" t="str">
        <f t="shared" si="162"/>
        <v>Jihozápad</v>
      </c>
    </row>
    <row r="3452" spans="1:11" x14ac:dyDescent="0.25">
      <c r="A3452">
        <v>566829</v>
      </c>
      <c r="B3452" t="s">
        <v>4620</v>
      </c>
      <c r="C3452">
        <v>4207</v>
      </c>
      <c r="D3452" t="s">
        <v>4401</v>
      </c>
      <c r="E3452" t="s">
        <v>4402</v>
      </c>
      <c r="F3452" t="s">
        <v>4401</v>
      </c>
      <c r="G3452" t="s">
        <v>4393</v>
      </c>
      <c r="H3452" t="s">
        <v>4394</v>
      </c>
      <c r="I3452" t="str">
        <f t="shared" si="160"/>
        <v>Ústecký</v>
      </c>
      <c r="J3452" t="str">
        <f t="shared" si="161"/>
        <v>Ústecký</v>
      </c>
      <c r="K3452" t="str">
        <f t="shared" si="162"/>
        <v>Severozápad</v>
      </c>
    </row>
    <row r="3453" spans="1:11" x14ac:dyDescent="0.25">
      <c r="A3453">
        <v>566837</v>
      </c>
      <c r="B3453" t="s">
        <v>3399</v>
      </c>
      <c r="C3453">
        <v>3211</v>
      </c>
      <c r="D3453" t="s">
        <v>3015</v>
      </c>
      <c r="E3453" t="s">
        <v>3016</v>
      </c>
      <c r="F3453" t="s">
        <v>3015</v>
      </c>
      <c r="G3453" t="s">
        <v>3012</v>
      </c>
      <c r="H3453" t="s">
        <v>3013</v>
      </c>
      <c r="I3453" t="str">
        <f t="shared" si="160"/>
        <v>Plzeňský</v>
      </c>
      <c r="J3453" t="str">
        <f t="shared" si="161"/>
        <v>Plzeňský</v>
      </c>
      <c r="K3453" t="str">
        <f t="shared" si="162"/>
        <v>Jihozápad</v>
      </c>
    </row>
    <row r="3454" spans="1:11" x14ac:dyDescent="0.25">
      <c r="A3454">
        <v>566845</v>
      </c>
      <c r="B3454" t="s">
        <v>3400</v>
      </c>
      <c r="C3454">
        <v>3211</v>
      </c>
      <c r="D3454" t="s">
        <v>3015</v>
      </c>
      <c r="E3454" t="s">
        <v>3016</v>
      </c>
      <c r="F3454" t="s">
        <v>3015</v>
      </c>
      <c r="G3454" t="s">
        <v>3012</v>
      </c>
      <c r="H3454" t="s">
        <v>3013</v>
      </c>
      <c r="I3454" t="str">
        <f t="shared" si="160"/>
        <v>Plzeňský</v>
      </c>
      <c r="J3454" t="str">
        <f t="shared" si="161"/>
        <v>Plzeňský</v>
      </c>
      <c r="K3454" t="str">
        <f t="shared" si="162"/>
        <v>Jihozápad</v>
      </c>
    </row>
    <row r="3455" spans="1:11" x14ac:dyDescent="0.25">
      <c r="A3455">
        <v>566853</v>
      </c>
      <c r="B3455" t="s">
        <v>4621</v>
      </c>
      <c r="C3455">
        <v>4216</v>
      </c>
      <c r="D3455" t="s">
        <v>4405</v>
      </c>
      <c r="E3455" t="s">
        <v>4402</v>
      </c>
      <c r="F3455" t="s">
        <v>4401</v>
      </c>
      <c r="G3455" t="s">
        <v>4393</v>
      </c>
      <c r="H3455" t="s">
        <v>4394</v>
      </c>
      <c r="I3455" t="str">
        <f t="shared" si="160"/>
        <v>Ústecký</v>
      </c>
      <c r="J3455" t="str">
        <f t="shared" si="161"/>
        <v>Ústecký</v>
      </c>
      <c r="K3455" t="str">
        <f t="shared" si="162"/>
        <v>Severozápad</v>
      </c>
    </row>
    <row r="3456" spans="1:11" x14ac:dyDescent="0.25">
      <c r="A3456">
        <v>566861</v>
      </c>
      <c r="B3456" t="s">
        <v>3401</v>
      </c>
      <c r="C3456">
        <v>3211</v>
      </c>
      <c r="D3456" t="s">
        <v>3015</v>
      </c>
      <c r="E3456" t="s">
        <v>3016</v>
      </c>
      <c r="F3456" t="s">
        <v>3015</v>
      </c>
      <c r="G3456" t="s">
        <v>3012</v>
      </c>
      <c r="H3456" t="s">
        <v>3013</v>
      </c>
      <c r="I3456" t="str">
        <f t="shared" si="160"/>
        <v>Plzeňský</v>
      </c>
      <c r="J3456" t="str">
        <f t="shared" si="161"/>
        <v>Plzeňský</v>
      </c>
      <c r="K3456" t="str">
        <f t="shared" si="162"/>
        <v>Jihozápad</v>
      </c>
    </row>
    <row r="3457" spans="1:11" x14ac:dyDescent="0.25">
      <c r="A3457">
        <v>566870</v>
      </c>
      <c r="B3457" t="s">
        <v>4622</v>
      </c>
      <c r="C3457">
        <v>4216</v>
      </c>
      <c r="D3457" t="s">
        <v>4405</v>
      </c>
      <c r="E3457" t="s">
        <v>4402</v>
      </c>
      <c r="F3457" t="s">
        <v>4401</v>
      </c>
      <c r="G3457" t="s">
        <v>4393</v>
      </c>
      <c r="H3457" t="s">
        <v>4394</v>
      </c>
      <c r="I3457" t="str">
        <f t="shared" si="160"/>
        <v>Ústecký</v>
      </c>
      <c r="J3457" t="str">
        <f t="shared" si="161"/>
        <v>Ústecký</v>
      </c>
      <c r="K3457" t="str">
        <f t="shared" si="162"/>
        <v>Severozápad</v>
      </c>
    </row>
    <row r="3458" spans="1:11" x14ac:dyDescent="0.25">
      <c r="A3458">
        <v>566888</v>
      </c>
      <c r="B3458" t="s">
        <v>3402</v>
      </c>
      <c r="C3458">
        <v>3213</v>
      </c>
      <c r="D3458" t="s">
        <v>3010</v>
      </c>
      <c r="E3458" t="s">
        <v>3011</v>
      </c>
      <c r="F3458" t="s">
        <v>1835</v>
      </c>
      <c r="G3458" t="s">
        <v>3012</v>
      </c>
      <c r="H3458" t="s">
        <v>3013</v>
      </c>
      <c r="I3458" t="str">
        <f t="shared" si="160"/>
        <v>Plzeňský</v>
      </c>
      <c r="J3458" t="str">
        <f t="shared" si="161"/>
        <v>Plzeňský</v>
      </c>
      <c r="K3458" t="str">
        <f t="shared" si="162"/>
        <v>Jihozápad</v>
      </c>
    </row>
    <row r="3459" spans="1:11" x14ac:dyDescent="0.25">
      <c r="A3459">
        <v>566896</v>
      </c>
      <c r="B3459" t="s">
        <v>4623</v>
      </c>
      <c r="C3459">
        <v>4207</v>
      </c>
      <c r="D3459" t="s">
        <v>4401</v>
      </c>
      <c r="E3459" t="s">
        <v>4402</v>
      </c>
      <c r="F3459" t="s">
        <v>4401</v>
      </c>
      <c r="G3459" t="s">
        <v>4393</v>
      </c>
      <c r="H3459" t="s">
        <v>4394</v>
      </c>
      <c r="I3459" t="str">
        <f t="shared" si="160"/>
        <v>Ústecký</v>
      </c>
      <c r="J3459" t="str">
        <f t="shared" si="161"/>
        <v>Ústecký</v>
      </c>
      <c r="K3459" t="str">
        <f t="shared" si="162"/>
        <v>Severozápad</v>
      </c>
    </row>
    <row r="3460" spans="1:11" x14ac:dyDescent="0.25">
      <c r="A3460">
        <v>566900</v>
      </c>
      <c r="B3460" t="s">
        <v>4624</v>
      </c>
      <c r="C3460">
        <v>4202</v>
      </c>
      <c r="D3460" t="s">
        <v>4396</v>
      </c>
      <c r="E3460" t="s">
        <v>4397</v>
      </c>
      <c r="F3460" t="s">
        <v>4396</v>
      </c>
      <c r="G3460" t="s">
        <v>4393</v>
      </c>
      <c r="H3460" t="s">
        <v>4394</v>
      </c>
      <c r="I3460" t="str">
        <f t="shared" ref="I3460:I3523" si="163">LEFT(H3460, FIND(" ", H3460 &amp; " ") - 1)</f>
        <v>Ústecký</v>
      </c>
      <c r="J3460" t="str">
        <f t="shared" ref="J3460:J3523" si="164">IF(LEFT(H3460,4)="Kraj", MID(H3460, FIND(" ", H3460)+1, LEN(H3460) - FIND(" ", H3460)), LEFT(H3460, FIND(" ", H3460 &amp; " ") - 1))</f>
        <v>Ústecký</v>
      </c>
      <c r="K3460" t="str">
        <f t="shared" ref="K3460:K3523" si="165">_xlfn.XLOOKUP(H3460,$N$33:$N$46,$M$33:$M$46)</f>
        <v>Severozápad</v>
      </c>
    </row>
    <row r="3461" spans="1:11" x14ac:dyDescent="0.25">
      <c r="A3461">
        <v>566918</v>
      </c>
      <c r="B3461" t="s">
        <v>3737</v>
      </c>
      <c r="C3461">
        <v>4207</v>
      </c>
      <c r="D3461" t="s">
        <v>4401</v>
      </c>
      <c r="E3461" t="s">
        <v>4402</v>
      </c>
      <c r="F3461" t="s">
        <v>4401</v>
      </c>
      <c r="G3461" t="s">
        <v>4393</v>
      </c>
      <c r="H3461" t="s">
        <v>4394</v>
      </c>
      <c r="I3461" t="str">
        <f t="shared" si="163"/>
        <v>Ústecký</v>
      </c>
      <c r="J3461" t="str">
        <f t="shared" si="164"/>
        <v>Ústecký</v>
      </c>
      <c r="K3461" t="str">
        <f t="shared" si="165"/>
        <v>Severozápad</v>
      </c>
    </row>
    <row r="3462" spans="1:11" x14ac:dyDescent="0.25">
      <c r="A3462">
        <v>566926</v>
      </c>
      <c r="B3462" t="s">
        <v>4625</v>
      </c>
      <c r="C3462">
        <v>4207</v>
      </c>
      <c r="D3462" t="s">
        <v>4401</v>
      </c>
      <c r="E3462" t="s">
        <v>4402</v>
      </c>
      <c r="F3462" t="s">
        <v>4401</v>
      </c>
      <c r="G3462" t="s">
        <v>4393</v>
      </c>
      <c r="H3462" t="s">
        <v>4394</v>
      </c>
      <c r="I3462" t="str">
        <f t="shared" si="163"/>
        <v>Ústecký</v>
      </c>
      <c r="J3462" t="str">
        <f t="shared" si="164"/>
        <v>Ústecký</v>
      </c>
      <c r="K3462" t="str">
        <f t="shared" si="165"/>
        <v>Severozápad</v>
      </c>
    </row>
    <row r="3463" spans="1:11" x14ac:dyDescent="0.25">
      <c r="A3463">
        <v>566934</v>
      </c>
      <c r="B3463" t="s">
        <v>4626</v>
      </c>
      <c r="C3463">
        <v>4210</v>
      </c>
      <c r="D3463" t="s">
        <v>4592</v>
      </c>
      <c r="E3463" t="s">
        <v>4402</v>
      </c>
      <c r="F3463" t="s">
        <v>4401</v>
      </c>
      <c r="G3463" t="s">
        <v>4393</v>
      </c>
      <c r="H3463" t="s">
        <v>4394</v>
      </c>
      <c r="I3463" t="str">
        <f t="shared" si="163"/>
        <v>Ústecký</v>
      </c>
      <c r="J3463" t="str">
        <f t="shared" si="164"/>
        <v>Ústecký</v>
      </c>
      <c r="K3463" t="str">
        <f t="shared" si="165"/>
        <v>Severozápad</v>
      </c>
    </row>
    <row r="3464" spans="1:11" x14ac:dyDescent="0.25">
      <c r="A3464">
        <v>566942</v>
      </c>
      <c r="B3464" t="s">
        <v>3403</v>
      </c>
      <c r="C3464">
        <v>3211</v>
      </c>
      <c r="D3464" t="s">
        <v>3015</v>
      </c>
      <c r="E3464" t="s">
        <v>3016</v>
      </c>
      <c r="F3464" t="s">
        <v>3015</v>
      </c>
      <c r="G3464" t="s">
        <v>3012</v>
      </c>
      <c r="H3464" t="s">
        <v>3013</v>
      </c>
      <c r="I3464" t="str">
        <f t="shared" si="163"/>
        <v>Plzeňský</v>
      </c>
      <c r="J3464" t="str">
        <f t="shared" si="164"/>
        <v>Plzeňský</v>
      </c>
      <c r="K3464" t="str">
        <f t="shared" si="165"/>
        <v>Jihozápad</v>
      </c>
    </row>
    <row r="3465" spans="1:11" x14ac:dyDescent="0.25">
      <c r="A3465">
        <v>566951</v>
      </c>
      <c r="B3465" t="s">
        <v>4627</v>
      </c>
      <c r="C3465">
        <v>4207</v>
      </c>
      <c r="D3465" t="s">
        <v>4401</v>
      </c>
      <c r="E3465" t="s">
        <v>4402</v>
      </c>
      <c r="F3465" t="s">
        <v>4401</v>
      </c>
      <c r="G3465" t="s">
        <v>4393</v>
      </c>
      <c r="H3465" t="s">
        <v>4394</v>
      </c>
      <c r="I3465" t="str">
        <f t="shared" si="163"/>
        <v>Ústecký</v>
      </c>
      <c r="J3465" t="str">
        <f t="shared" si="164"/>
        <v>Ústecký</v>
      </c>
      <c r="K3465" t="str">
        <f t="shared" si="165"/>
        <v>Severozápad</v>
      </c>
    </row>
    <row r="3466" spans="1:11" x14ac:dyDescent="0.25">
      <c r="A3466">
        <v>566969</v>
      </c>
      <c r="B3466" t="s">
        <v>3404</v>
      </c>
      <c r="C3466">
        <v>3206</v>
      </c>
      <c r="D3466" t="s">
        <v>3031</v>
      </c>
      <c r="E3466" t="s">
        <v>3029</v>
      </c>
      <c r="F3466" t="s">
        <v>3030</v>
      </c>
      <c r="G3466" t="s">
        <v>3012</v>
      </c>
      <c r="H3466" t="s">
        <v>3013</v>
      </c>
      <c r="I3466" t="str">
        <f t="shared" si="163"/>
        <v>Plzeňský</v>
      </c>
      <c r="J3466" t="str">
        <f t="shared" si="164"/>
        <v>Plzeňský</v>
      </c>
      <c r="K3466" t="str">
        <f t="shared" si="165"/>
        <v>Jihozápad</v>
      </c>
    </row>
    <row r="3467" spans="1:11" x14ac:dyDescent="0.25">
      <c r="A3467">
        <v>566977</v>
      </c>
      <c r="B3467" t="s">
        <v>4628</v>
      </c>
      <c r="C3467">
        <v>4207</v>
      </c>
      <c r="D3467" t="s">
        <v>4401</v>
      </c>
      <c r="E3467" t="s">
        <v>4402</v>
      </c>
      <c r="F3467" t="s">
        <v>4401</v>
      </c>
      <c r="G3467" t="s">
        <v>4393</v>
      </c>
      <c r="H3467" t="s">
        <v>4394</v>
      </c>
      <c r="I3467" t="str">
        <f t="shared" si="163"/>
        <v>Ústecký</v>
      </c>
      <c r="J3467" t="str">
        <f t="shared" si="164"/>
        <v>Ústecký</v>
      </c>
      <c r="K3467" t="str">
        <f t="shared" si="165"/>
        <v>Severozápad</v>
      </c>
    </row>
    <row r="3468" spans="1:11" x14ac:dyDescent="0.25">
      <c r="A3468">
        <v>566985</v>
      </c>
      <c r="B3468" t="s">
        <v>4405</v>
      </c>
      <c r="C3468">
        <v>4216</v>
      </c>
      <c r="D3468" t="s">
        <v>4405</v>
      </c>
      <c r="E3468" t="s">
        <v>4402</v>
      </c>
      <c r="F3468" t="s">
        <v>4401</v>
      </c>
      <c r="G3468" t="s">
        <v>4393</v>
      </c>
      <c r="H3468" t="s">
        <v>4394</v>
      </c>
      <c r="I3468" t="str">
        <f t="shared" si="163"/>
        <v>Ústecký</v>
      </c>
      <c r="J3468" t="str">
        <f t="shared" si="164"/>
        <v>Ústecký</v>
      </c>
      <c r="K3468" t="str">
        <f t="shared" si="165"/>
        <v>Severozápad</v>
      </c>
    </row>
    <row r="3469" spans="1:11" x14ac:dyDescent="0.25">
      <c r="A3469">
        <v>566993</v>
      </c>
      <c r="B3469" t="s">
        <v>3405</v>
      </c>
      <c r="C3469">
        <v>3211</v>
      </c>
      <c r="D3469" t="s">
        <v>3015</v>
      </c>
      <c r="E3469" t="s">
        <v>3016</v>
      </c>
      <c r="F3469" t="s">
        <v>3015</v>
      </c>
      <c r="G3469" t="s">
        <v>3012</v>
      </c>
      <c r="H3469" t="s">
        <v>3013</v>
      </c>
      <c r="I3469" t="str">
        <f t="shared" si="163"/>
        <v>Plzeňský</v>
      </c>
      <c r="J3469" t="str">
        <f t="shared" si="164"/>
        <v>Plzeňský</v>
      </c>
      <c r="K3469" t="str">
        <f t="shared" si="165"/>
        <v>Jihozápad</v>
      </c>
    </row>
    <row r="3470" spans="1:11" x14ac:dyDescent="0.25">
      <c r="A3470">
        <v>567001</v>
      </c>
      <c r="B3470" t="s">
        <v>3406</v>
      </c>
      <c r="C3470">
        <v>3211</v>
      </c>
      <c r="D3470" t="s">
        <v>3015</v>
      </c>
      <c r="E3470" t="s">
        <v>3016</v>
      </c>
      <c r="F3470" t="s">
        <v>3015</v>
      </c>
      <c r="G3470" t="s">
        <v>3012</v>
      </c>
      <c r="H3470" t="s">
        <v>3013</v>
      </c>
      <c r="I3470" t="str">
        <f t="shared" si="163"/>
        <v>Plzeňský</v>
      </c>
      <c r="J3470" t="str">
        <f t="shared" si="164"/>
        <v>Plzeňský</v>
      </c>
      <c r="K3470" t="str">
        <f t="shared" si="165"/>
        <v>Jihozápad</v>
      </c>
    </row>
    <row r="3471" spans="1:11" x14ac:dyDescent="0.25">
      <c r="A3471">
        <v>567019</v>
      </c>
      <c r="B3471" t="s">
        <v>3813</v>
      </c>
      <c r="C3471">
        <v>4216</v>
      </c>
      <c r="D3471" t="s">
        <v>4405</v>
      </c>
      <c r="E3471" t="s">
        <v>4402</v>
      </c>
      <c r="F3471" t="s">
        <v>4401</v>
      </c>
      <c r="G3471" t="s">
        <v>4393</v>
      </c>
      <c r="H3471" t="s">
        <v>4394</v>
      </c>
      <c r="I3471" t="str">
        <f t="shared" si="163"/>
        <v>Ústecký</v>
      </c>
      <c r="J3471" t="str">
        <f t="shared" si="164"/>
        <v>Ústecký</v>
      </c>
      <c r="K3471" t="str">
        <f t="shared" si="165"/>
        <v>Severozápad</v>
      </c>
    </row>
    <row r="3472" spans="1:11" x14ac:dyDescent="0.25">
      <c r="A3472">
        <v>567027</v>
      </c>
      <c r="B3472" t="s">
        <v>4440</v>
      </c>
      <c r="C3472">
        <v>4209</v>
      </c>
      <c r="D3472" t="s">
        <v>4440</v>
      </c>
      <c r="E3472" t="s">
        <v>4441</v>
      </c>
      <c r="F3472" t="s">
        <v>4440</v>
      </c>
      <c r="G3472" t="s">
        <v>4393</v>
      </c>
      <c r="H3472" t="s">
        <v>4394</v>
      </c>
      <c r="I3472" t="str">
        <f t="shared" si="163"/>
        <v>Ústecký</v>
      </c>
      <c r="J3472" t="str">
        <f t="shared" si="164"/>
        <v>Ústecký</v>
      </c>
      <c r="K3472" t="str">
        <f t="shared" si="165"/>
        <v>Severozápad</v>
      </c>
    </row>
    <row r="3473" spans="1:11" x14ac:dyDescent="0.25">
      <c r="A3473">
        <v>567043</v>
      </c>
      <c r="B3473" t="s">
        <v>4629</v>
      </c>
      <c r="C3473">
        <v>4209</v>
      </c>
      <c r="D3473" t="s">
        <v>4440</v>
      </c>
      <c r="E3473" t="s">
        <v>4441</v>
      </c>
      <c r="F3473" t="s">
        <v>4440</v>
      </c>
      <c r="G3473" t="s">
        <v>4393</v>
      </c>
      <c r="H3473" t="s">
        <v>4394</v>
      </c>
      <c r="I3473" t="str">
        <f t="shared" si="163"/>
        <v>Ústecký</v>
      </c>
      <c r="J3473" t="str">
        <f t="shared" si="164"/>
        <v>Ústecký</v>
      </c>
      <c r="K3473" t="str">
        <f t="shared" si="165"/>
        <v>Severozápad</v>
      </c>
    </row>
    <row r="3474" spans="1:11" x14ac:dyDescent="0.25">
      <c r="A3474">
        <v>567051</v>
      </c>
      <c r="B3474" t="s">
        <v>3748</v>
      </c>
      <c r="C3474">
        <v>4209</v>
      </c>
      <c r="D3474" t="s">
        <v>4440</v>
      </c>
      <c r="E3474" t="s">
        <v>4441</v>
      </c>
      <c r="F3474" t="s">
        <v>4440</v>
      </c>
      <c r="G3474" t="s">
        <v>4393</v>
      </c>
      <c r="H3474" t="s">
        <v>4394</v>
      </c>
      <c r="I3474" t="str">
        <f t="shared" si="163"/>
        <v>Ústecký</v>
      </c>
      <c r="J3474" t="str">
        <f t="shared" si="164"/>
        <v>Ústecký</v>
      </c>
      <c r="K3474" t="str">
        <f t="shared" si="165"/>
        <v>Severozápad</v>
      </c>
    </row>
    <row r="3475" spans="1:11" x14ac:dyDescent="0.25">
      <c r="A3475">
        <v>567060</v>
      </c>
      <c r="B3475" t="s">
        <v>4630</v>
      </c>
      <c r="C3475">
        <v>4209</v>
      </c>
      <c r="D3475" t="s">
        <v>4440</v>
      </c>
      <c r="E3475" t="s">
        <v>4441</v>
      </c>
      <c r="F3475" t="s">
        <v>4440</v>
      </c>
      <c r="G3475" t="s">
        <v>4393</v>
      </c>
      <c r="H3475" t="s">
        <v>4394</v>
      </c>
      <c r="I3475" t="str">
        <f t="shared" si="163"/>
        <v>Ústecký</v>
      </c>
      <c r="J3475" t="str">
        <f t="shared" si="164"/>
        <v>Ústecký</v>
      </c>
      <c r="K3475" t="str">
        <f t="shared" si="165"/>
        <v>Severozápad</v>
      </c>
    </row>
    <row r="3476" spans="1:11" x14ac:dyDescent="0.25">
      <c r="A3476">
        <v>567078</v>
      </c>
      <c r="B3476" t="s">
        <v>4631</v>
      </c>
      <c r="C3476">
        <v>4206</v>
      </c>
      <c r="D3476" t="s">
        <v>4632</v>
      </c>
      <c r="E3476" t="s">
        <v>4441</v>
      </c>
      <c r="F3476" t="s">
        <v>4440</v>
      </c>
      <c r="G3476" t="s">
        <v>4393</v>
      </c>
      <c r="H3476" t="s">
        <v>4394</v>
      </c>
      <c r="I3476" t="str">
        <f t="shared" si="163"/>
        <v>Ústecký</v>
      </c>
      <c r="J3476" t="str">
        <f t="shared" si="164"/>
        <v>Ústecký</v>
      </c>
      <c r="K3476" t="str">
        <f t="shared" si="165"/>
        <v>Severozápad</v>
      </c>
    </row>
    <row r="3477" spans="1:11" x14ac:dyDescent="0.25">
      <c r="A3477">
        <v>567086</v>
      </c>
      <c r="B3477" t="s">
        <v>3407</v>
      </c>
      <c r="C3477">
        <v>3208</v>
      </c>
      <c r="D3477" t="s">
        <v>3028</v>
      </c>
      <c r="E3477" t="s">
        <v>3029</v>
      </c>
      <c r="F3477" t="s">
        <v>3030</v>
      </c>
      <c r="G3477" t="s">
        <v>3012</v>
      </c>
      <c r="H3477" t="s">
        <v>3013</v>
      </c>
      <c r="I3477" t="str">
        <f t="shared" si="163"/>
        <v>Plzeňský</v>
      </c>
      <c r="J3477" t="str">
        <f t="shared" si="164"/>
        <v>Plzeňský</v>
      </c>
      <c r="K3477" t="str">
        <f t="shared" si="165"/>
        <v>Jihozápad</v>
      </c>
    </row>
    <row r="3478" spans="1:11" x14ac:dyDescent="0.25">
      <c r="A3478">
        <v>567108</v>
      </c>
      <c r="B3478" t="s">
        <v>4633</v>
      </c>
      <c r="C3478">
        <v>4206</v>
      </c>
      <c r="D3478" t="s">
        <v>4632</v>
      </c>
      <c r="E3478" t="s">
        <v>4441</v>
      </c>
      <c r="F3478" t="s">
        <v>4440</v>
      </c>
      <c r="G3478" t="s">
        <v>4393</v>
      </c>
      <c r="H3478" t="s">
        <v>4394</v>
      </c>
      <c r="I3478" t="str">
        <f t="shared" si="163"/>
        <v>Ústecký</v>
      </c>
      <c r="J3478" t="str">
        <f t="shared" si="164"/>
        <v>Ústecký</v>
      </c>
      <c r="K3478" t="str">
        <f t="shared" si="165"/>
        <v>Severozápad</v>
      </c>
    </row>
    <row r="3479" spans="1:11" x14ac:dyDescent="0.25">
      <c r="A3479">
        <v>567141</v>
      </c>
      <c r="B3479" t="s">
        <v>4634</v>
      </c>
      <c r="C3479">
        <v>4209</v>
      </c>
      <c r="D3479" t="s">
        <v>4440</v>
      </c>
      <c r="E3479" t="s">
        <v>4441</v>
      </c>
      <c r="F3479" t="s">
        <v>4440</v>
      </c>
      <c r="G3479" t="s">
        <v>4393</v>
      </c>
      <c r="H3479" t="s">
        <v>4394</v>
      </c>
      <c r="I3479" t="str">
        <f t="shared" si="163"/>
        <v>Ústecký</v>
      </c>
      <c r="J3479" t="str">
        <f t="shared" si="164"/>
        <v>Ústecký</v>
      </c>
      <c r="K3479" t="str">
        <f t="shared" si="165"/>
        <v>Severozápad</v>
      </c>
    </row>
    <row r="3480" spans="1:11" x14ac:dyDescent="0.25">
      <c r="A3480">
        <v>567167</v>
      </c>
      <c r="B3480" t="s">
        <v>4635</v>
      </c>
      <c r="C3480">
        <v>4206</v>
      </c>
      <c r="D3480" t="s">
        <v>4632</v>
      </c>
      <c r="E3480" t="s">
        <v>4441</v>
      </c>
      <c r="F3480" t="s">
        <v>4440</v>
      </c>
      <c r="G3480" t="s">
        <v>4393</v>
      </c>
      <c r="H3480" t="s">
        <v>4394</v>
      </c>
      <c r="I3480" t="str">
        <f t="shared" si="163"/>
        <v>Ústecký</v>
      </c>
      <c r="J3480" t="str">
        <f t="shared" si="164"/>
        <v>Ústecký</v>
      </c>
      <c r="K3480" t="str">
        <f t="shared" si="165"/>
        <v>Severozápad</v>
      </c>
    </row>
    <row r="3481" spans="1:11" x14ac:dyDescent="0.25">
      <c r="A3481">
        <v>567175</v>
      </c>
      <c r="B3481" t="s">
        <v>4636</v>
      </c>
      <c r="C3481">
        <v>4206</v>
      </c>
      <c r="D3481" t="s">
        <v>4632</v>
      </c>
      <c r="E3481" t="s">
        <v>4441</v>
      </c>
      <c r="F3481" t="s">
        <v>4440</v>
      </c>
      <c r="G3481" t="s">
        <v>4393</v>
      </c>
      <c r="H3481" t="s">
        <v>4394</v>
      </c>
      <c r="I3481" t="str">
        <f t="shared" si="163"/>
        <v>Ústecký</v>
      </c>
      <c r="J3481" t="str">
        <f t="shared" si="164"/>
        <v>Ústecký</v>
      </c>
      <c r="K3481" t="str">
        <f t="shared" si="165"/>
        <v>Severozápad</v>
      </c>
    </row>
    <row r="3482" spans="1:11" x14ac:dyDescent="0.25">
      <c r="A3482">
        <v>567191</v>
      </c>
      <c r="B3482" t="s">
        <v>4637</v>
      </c>
      <c r="C3482">
        <v>4206</v>
      </c>
      <c r="D3482" t="s">
        <v>4632</v>
      </c>
      <c r="E3482" t="s">
        <v>4441</v>
      </c>
      <c r="F3482" t="s">
        <v>4440</v>
      </c>
      <c r="G3482" t="s">
        <v>4393</v>
      </c>
      <c r="H3482" t="s">
        <v>4394</v>
      </c>
      <c r="I3482" t="str">
        <f t="shared" si="163"/>
        <v>Ústecký</v>
      </c>
      <c r="J3482" t="str">
        <f t="shared" si="164"/>
        <v>Ústecký</v>
      </c>
      <c r="K3482" t="str">
        <f t="shared" si="165"/>
        <v>Severozápad</v>
      </c>
    </row>
    <row r="3483" spans="1:11" x14ac:dyDescent="0.25">
      <c r="A3483">
        <v>567221</v>
      </c>
      <c r="B3483" t="s">
        <v>4638</v>
      </c>
      <c r="C3483">
        <v>4209</v>
      </c>
      <c r="D3483" t="s">
        <v>4440</v>
      </c>
      <c r="E3483" t="s">
        <v>4441</v>
      </c>
      <c r="F3483" t="s">
        <v>4440</v>
      </c>
      <c r="G3483" t="s">
        <v>4393</v>
      </c>
      <c r="H3483" t="s">
        <v>4394</v>
      </c>
      <c r="I3483" t="str">
        <f t="shared" si="163"/>
        <v>Ústecký</v>
      </c>
      <c r="J3483" t="str">
        <f t="shared" si="164"/>
        <v>Ústecký</v>
      </c>
      <c r="K3483" t="str">
        <f t="shared" si="165"/>
        <v>Severozápad</v>
      </c>
    </row>
    <row r="3484" spans="1:11" x14ac:dyDescent="0.25">
      <c r="A3484">
        <v>567248</v>
      </c>
      <c r="B3484" t="s">
        <v>4639</v>
      </c>
      <c r="C3484">
        <v>4209</v>
      </c>
      <c r="D3484" t="s">
        <v>4440</v>
      </c>
      <c r="E3484" t="s">
        <v>4441</v>
      </c>
      <c r="F3484" t="s">
        <v>4440</v>
      </c>
      <c r="G3484" t="s">
        <v>4393</v>
      </c>
      <c r="H3484" t="s">
        <v>4394</v>
      </c>
      <c r="I3484" t="str">
        <f t="shared" si="163"/>
        <v>Ústecký</v>
      </c>
      <c r="J3484" t="str">
        <f t="shared" si="164"/>
        <v>Ústecký</v>
      </c>
      <c r="K3484" t="str">
        <f t="shared" si="165"/>
        <v>Severozápad</v>
      </c>
    </row>
    <row r="3485" spans="1:11" x14ac:dyDescent="0.25">
      <c r="A3485">
        <v>567256</v>
      </c>
      <c r="B3485" t="s">
        <v>4632</v>
      </c>
      <c r="C3485">
        <v>4206</v>
      </c>
      <c r="D3485" t="s">
        <v>4632</v>
      </c>
      <c r="E3485" t="s">
        <v>4441</v>
      </c>
      <c r="F3485" t="s">
        <v>4440</v>
      </c>
      <c r="G3485" t="s">
        <v>4393</v>
      </c>
      <c r="H3485" t="s">
        <v>4394</v>
      </c>
      <c r="I3485" t="str">
        <f t="shared" si="163"/>
        <v>Ústecký</v>
      </c>
      <c r="J3485" t="str">
        <f t="shared" si="164"/>
        <v>Ústecký</v>
      </c>
      <c r="K3485" t="str">
        <f t="shared" si="165"/>
        <v>Severozápad</v>
      </c>
    </row>
    <row r="3486" spans="1:11" x14ac:dyDescent="0.25">
      <c r="A3486">
        <v>567264</v>
      </c>
      <c r="B3486" t="s">
        <v>144</v>
      </c>
      <c r="C3486">
        <v>4206</v>
      </c>
      <c r="D3486" t="s">
        <v>4632</v>
      </c>
      <c r="E3486" t="s">
        <v>4441</v>
      </c>
      <c r="F3486" t="s">
        <v>4440</v>
      </c>
      <c r="G3486" t="s">
        <v>4393</v>
      </c>
      <c r="H3486" t="s">
        <v>4394</v>
      </c>
      <c r="I3486" t="str">
        <f t="shared" si="163"/>
        <v>Ústecký</v>
      </c>
      <c r="J3486" t="str">
        <f t="shared" si="164"/>
        <v>Ústecký</v>
      </c>
      <c r="K3486" t="str">
        <f t="shared" si="165"/>
        <v>Severozápad</v>
      </c>
    </row>
    <row r="3487" spans="1:11" x14ac:dyDescent="0.25">
      <c r="A3487">
        <v>567272</v>
      </c>
      <c r="B3487" t="s">
        <v>4640</v>
      </c>
      <c r="C3487">
        <v>4206</v>
      </c>
      <c r="D3487" t="s">
        <v>4632</v>
      </c>
      <c r="E3487" t="s">
        <v>4441</v>
      </c>
      <c r="F3487" t="s">
        <v>4440</v>
      </c>
      <c r="G3487" t="s">
        <v>4393</v>
      </c>
      <c r="H3487" t="s">
        <v>4394</v>
      </c>
      <c r="I3487" t="str">
        <f t="shared" si="163"/>
        <v>Ústecký</v>
      </c>
      <c r="J3487" t="str">
        <f t="shared" si="164"/>
        <v>Ústecký</v>
      </c>
      <c r="K3487" t="str">
        <f t="shared" si="165"/>
        <v>Severozápad</v>
      </c>
    </row>
    <row r="3488" spans="1:11" x14ac:dyDescent="0.25">
      <c r="A3488">
        <v>567281</v>
      </c>
      <c r="B3488" t="s">
        <v>165</v>
      </c>
      <c r="C3488">
        <v>4209</v>
      </c>
      <c r="D3488" t="s">
        <v>4440</v>
      </c>
      <c r="E3488" t="s">
        <v>4441</v>
      </c>
      <c r="F3488" t="s">
        <v>4440</v>
      </c>
      <c r="G3488" t="s">
        <v>4393</v>
      </c>
      <c r="H3488" t="s">
        <v>4394</v>
      </c>
      <c r="I3488" t="str">
        <f t="shared" si="163"/>
        <v>Ústecký</v>
      </c>
      <c r="J3488" t="str">
        <f t="shared" si="164"/>
        <v>Ústecký</v>
      </c>
      <c r="K3488" t="str">
        <f t="shared" si="165"/>
        <v>Severozápad</v>
      </c>
    </row>
    <row r="3489" spans="1:11" x14ac:dyDescent="0.25">
      <c r="A3489">
        <v>567299</v>
      </c>
      <c r="B3489" t="s">
        <v>4641</v>
      </c>
      <c r="C3489">
        <v>4209</v>
      </c>
      <c r="D3489" t="s">
        <v>4440</v>
      </c>
      <c r="E3489" t="s">
        <v>4441</v>
      </c>
      <c r="F3489" t="s">
        <v>4440</v>
      </c>
      <c r="G3489" t="s">
        <v>4393</v>
      </c>
      <c r="H3489" t="s">
        <v>4394</v>
      </c>
      <c r="I3489" t="str">
        <f t="shared" si="163"/>
        <v>Ústecký</v>
      </c>
      <c r="J3489" t="str">
        <f t="shared" si="164"/>
        <v>Ústecký</v>
      </c>
      <c r="K3489" t="str">
        <f t="shared" si="165"/>
        <v>Severozápad</v>
      </c>
    </row>
    <row r="3490" spans="1:11" x14ac:dyDescent="0.25">
      <c r="A3490">
        <v>567302</v>
      </c>
      <c r="B3490" t="s">
        <v>4642</v>
      </c>
      <c r="C3490">
        <v>4206</v>
      </c>
      <c r="D3490" t="s">
        <v>4632</v>
      </c>
      <c r="E3490" t="s">
        <v>4441</v>
      </c>
      <c r="F3490" t="s">
        <v>4440</v>
      </c>
      <c r="G3490" t="s">
        <v>4393</v>
      </c>
      <c r="H3490" t="s">
        <v>4394</v>
      </c>
      <c r="I3490" t="str">
        <f t="shared" si="163"/>
        <v>Ústecký</v>
      </c>
      <c r="J3490" t="str">
        <f t="shared" si="164"/>
        <v>Ústecký</v>
      </c>
      <c r="K3490" t="str">
        <f t="shared" si="165"/>
        <v>Severozápad</v>
      </c>
    </row>
    <row r="3491" spans="1:11" x14ac:dyDescent="0.25">
      <c r="A3491">
        <v>567311</v>
      </c>
      <c r="B3491" t="s">
        <v>4643</v>
      </c>
      <c r="C3491">
        <v>4206</v>
      </c>
      <c r="D3491" t="s">
        <v>4632</v>
      </c>
      <c r="E3491" t="s">
        <v>4441</v>
      </c>
      <c r="F3491" t="s">
        <v>4440</v>
      </c>
      <c r="G3491" t="s">
        <v>4393</v>
      </c>
      <c r="H3491" t="s">
        <v>4394</v>
      </c>
      <c r="I3491" t="str">
        <f t="shared" si="163"/>
        <v>Ústecký</v>
      </c>
      <c r="J3491" t="str">
        <f t="shared" si="164"/>
        <v>Ústecký</v>
      </c>
      <c r="K3491" t="str">
        <f t="shared" si="165"/>
        <v>Severozápad</v>
      </c>
    </row>
    <row r="3492" spans="1:11" x14ac:dyDescent="0.25">
      <c r="A3492">
        <v>567329</v>
      </c>
      <c r="B3492" t="s">
        <v>4644</v>
      </c>
      <c r="C3492">
        <v>4206</v>
      </c>
      <c r="D3492" t="s">
        <v>4632</v>
      </c>
      <c r="E3492" t="s">
        <v>4441</v>
      </c>
      <c r="F3492" t="s">
        <v>4440</v>
      </c>
      <c r="G3492" t="s">
        <v>4393</v>
      </c>
      <c r="H3492" t="s">
        <v>4394</v>
      </c>
      <c r="I3492" t="str">
        <f t="shared" si="163"/>
        <v>Ústecký</v>
      </c>
      <c r="J3492" t="str">
        <f t="shared" si="164"/>
        <v>Ústecký</v>
      </c>
      <c r="K3492" t="str">
        <f t="shared" si="165"/>
        <v>Severozápad</v>
      </c>
    </row>
    <row r="3493" spans="1:11" x14ac:dyDescent="0.25">
      <c r="A3493">
        <v>567337</v>
      </c>
      <c r="B3493" t="s">
        <v>4645</v>
      </c>
      <c r="C3493">
        <v>4209</v>
      </c>
      <c r="D3493" t="s">
        <v>4440</v>
      </c>
      <c r="E3493" t="s">
        <v>4441</v>
      </c>
      <c r="F3493" t="s">
        <v>4440</v>
      </c>
      <c r="G3493" t="s">
        <v>4393</v>
      </c>
      <c r="H3493" t="s">
        <v>4394</v>
      </c>
      <c r="I3493" t="str">
        <f t="shared" si="163"/>
        <v>Ústecký</v>
      </c>
      <c r="J3493" t="str">
        <f t="shared" si="164"/>
        <v>Ústecký</v>
      </c>
      <c r="K3493" t="str">
        <f t="shared" si="165"/>
        <v>Severozápad</v>
      </c>
    </row>
    <row r="3494" spans="1:11" x14ac:dyDescent="0.25">
      <c r="A3494">
        <v>567345</v>
      </c>
      <c r="B3494" t="s">
        <v>4646</v>
      </c>
      <c r="C3494">
        <v>4209</v>
      </c>
      <c r="D3494" t="s">
        <v>4440</v>
      </c>
      <c r="E3494" t="s">
        <v>4441</v>
      </c>
      <c r="F3494" t="s">
        <v>4440</v>
      </c>
      <c r="G3494" t="s">
        <v>4393</v>
      </c>
      <c r="H3494" t="s">
        <v>4394</v>
      </c>
      <c r="I3494" t="str">
        <f t="shared" si="163"/>
        <v>Ústecký</v>
      </c>
      <c r="J3494" t="str">
        <f t="shared" si="164"/>
        <v>Ústecký</v>
      </c>
      <c r="K3494" t="str">
        <f t="shared" si="165"/>
        <v>Severozápad</v>
      </c>
    </row>
    <row r="3495" spans="1:11" x14ac:dyDescent="0.25">
      <c r="A3495">
        <v>567353</v>
      </c>
      <c r="B3495" t="s">
        <v>4065</v>
      </c>
      <c r="C3495">
        <v>4209</v>
      </c>
      <c r="D3495" t="s">
        <v>4440</v>
      </c>
      <c r="E3495" t="s">
        <v>4441</v>
      </c>
      <c r="F3495" t="s">
        <v>4440</v>
      </c>
      <c r="G3495" t="s">
        <v>4393</v>
      </c>
      <c r="H3495" t="s">
        <v>4394</v>
      </c>
      <c r="I3495" t="str">
        <f t="shared" si="163"/>
        <v>Ústecký</v>
      </c>
      <c r="J3495" t="str">
        <f t="shared" si="164"/>
        <v>Ústecký</v>
      </c>
      <c r="K3495" t="str">
        <f t="shared" si="165"/>
        <v>Severozápad</v>
      </c>
    </row>
    <row r="3496" spans="1:11" x14ac:dyDescent="0.25">
      <c r="A3496">
        <v>567361</v>
      </c>
      <c r="B3496" t="s">
        <v>4647</v>
      </c>
      <c r="C3496">
        <v>4209</v>
      </c>
      <c r="D3496" t="s">
        <v>4440</v>
      </c>
      <c r="E3496" t="s">
        <v>4441</v>
      </c>
      <c r="F3496" t="s">
        <v>4440</v>
      </c>
      <c r="G3496" t="s">
        <v>4393</v>
      </c>
      <c r="H3496" t="s">
        <v>4394</v>
      </c>
      <c r="I3496" t="str">
        <f t="shared" si="163"/>
        <v>Ústecký</v>
      </c>
      <c r="J3496" t="str">
        <f t="shared" si="164"/>
        <v>Ústecký</v>
      </c>
      <c r="K3496" t="str">
        <f t="shared" si="165"/>
        <v>Severozápad</v>
      </c>
    </row>
    <row r="3497" spans="1:11" x14ac:dyDescent="0.25">
      <c r="A3497">
        <v>567426</v>
      </c>
      <c r="B3497" t="s">
        <v>4369</v>
      </c>
      <c r="C3497">
        <v>4209</v>
      </c>
      <c r="D3497" t="s">
        <v>4440</v>
      </c>
      <c r="E3497" t="s">
        <v>4441</v>
      </c>
      <c r="F3497" t="s">
        <v>4440</v>
      </c>
      <c r="G3497" t="s">
        <v>4393</v>
      </c>
      <c r="H3497" t="s">
        <v>4394</v>
      </c>
      <c r="I3497" t="str">
        <f t="shared" si="163"/>
        <v>Ústecký</v>
      </c>
      <c r="J3497" t="str">
        <f t="shared" si="164"/>
        <v>Ústecký</v>
      </c>
      <c r="K3497" t="str">
        <f t="shared" si="165"/>
        <v>Severozápad</v>
      </c>
    </row>
    <row r="3498" spans="1:11" x14ac:dyDescent="0.25">
      <c r="A3498">
        <v>567442</v>
      </c>
      <c r="B3498" t="s">
        <v>4456</v>
      </c>
      <c r="C3498">
        <v>4213</v>
      </c>
      <c r="D3498" t="s">
        <v>4456</v>
      </c>
      <c r="E3498" t="s">
        <v>4455</v>
      </c>
      <c r="F3498" t="s">
        <v>4456</v>
      </c>
      <c r="G3498" t="s">
        <v>4393</v>
      </c>
      <c r="H3498" t="s">
        <v>4394</v>
      </c>
      <c r="I3498" t="str">
        <f t="shared" si="163"/>
        <v>Ústecký</v>
      </c>
      <c r="J3498" t="str">
        <f t="shared" si="164"/>
        <v>Ústecký</v>
      </c>
      <c r="K3498" t="str">
        <f t="shared" si="165"/>
        <v>Severozápad</v>
      </c>
    </row>
    <row r="3499" spans="1:11" x14ac:dyDescent="0.25">
      <c r="A3499">
        <v>567451</v>
      </c>
      <c r="B3499" t="s">
        <v>4454</v>
      </c>
      <c r="C3499">
        <v>4201</v>
      </c>
      <c r="D3499" t="s">
        <v>4454</v>
      </c>
      <c r="E3499" t="s">
        <v>4455</v>
      </c>
      <c r="F3499" t="s">
        <v>4456</v>
      </c>
      <c r="G3499" t="s">
        <v>4393</v>
      </c>
      <c r="H3499" t="s">
        <v>4394</v>
      </c>
      <c r="I3499" t="str">
        <f t="shared" si="163"/>
        <v>Ústecký</v>
      </c>
      <c r="J3499" t="str">
        <f t="shared" si="164"/>
        <v>Ústecký</v>
      </c>
      <c r="K3499" t="str">
        <f t="shared" si="165"/>
        <v>Severozápad</v>
      </c>
    </row>
    <row r="3500" spans="1:11" x14ac:dyDescent="0.25">
      <c r="A3500">
        <v>567469</v>
      </c>
      <c r="B3500" t="s">
        <v>4648</v>
      </c>
      <c r="C3500">
        <v>4213</v>
      </c>
      <c r="D3500" t="s">
        <v>4456</v>
      </c>
      <c r="E3500" t="s">
        <v>4455</v>
      </c>
      <c r="F3500" t="s">
        <v>4456</v>
      </c>
      <c r="G3500" t="s">
        <v>4393</v>
      </c>
      <c r="H3500" t="s">
        <v>4394</v>
      </c>
      <c r="I3500" t="str">
        <f t="shared" si="163"/>
        <v>Ústecký</v>
      </c>
      <c r="J3500" t="str">
        <f t="shared" si="164"/>
        <v>Ústecký</v>
      </c>
      <c r="K3500" t="str">
        <f t="shared" si="165"/>
        <v>Severozápad</v>
      </c>
    </row>
    <row r="3501" spans="1:11" x14ac:dyDescent="0.25">
      <c r="A3501">
        <v>567477</v>
      </c>
      <c r="B3501" t="s">
        <v>4649</v>
      </c>
      <c r="C3501">
        <v>4213</v>
      </c>
      <c r="D3501" t="s">
        <v>4456</v>
      </c>
      <c r="E3501" t="s">
        <v>4455</v>
      </c>
      <c r="F3501" t="s">
        <v>4456</v>
      </c>
      <c r="G3501" t="s">
        <v>4393</v>
      </c>
      <c r="H3501" t="s">
        <v>4394</v>
      </c>
      <c r="I3501" t="str">
        <f t="shared" si="163"/>
        <v>Ústecký</v>
      </c>
      <c r="J3501" t="str">
        <f t="shared" si="164"/>
        <v>Ústecký</v>
      </c>
      <c r="K3501" t="str">
        <f t="shared" si="165"/>
        <v>Severozápad</v>
      </c>
    </row>
    <row r="3502" spans="1:11" x14ac:dyDescent="0.25">
      <c r="A3502">
        <v>567485</v>
      </c>
      <c r="B3502" t="s">
        <v>4650</v>
      </c>
      <c r="C3502">
        <v>4213</v>
      </c>
      <c r="D3502" t="s">
        <v>4456</v>
      </c>
      <c r="E3502" t="s">
        <v>4455</v>
      </c>
      <c r="F3502" t="s">
        <v>4456</v>
      </c>
      <c r="G3502" t="s">
        <v>4393</v>
      </c>
      <c r="H3502" t="s">
        <v>4394</v>
      </c>
      <c r="I3502" t="str">
        <f t="shared" si="163"/>
        <v>Ústecký</v>
      </c>
      <c r="J3502" t="str">
        <f t="shared" si="164"/>
        <v>Ústecký</v>
      </c>
      <c r="K3502" t="str">
        <f t="shared" si="165"/>
        <v>Severozápad</v>
      </c>
    </row>
    <row r="3503" spans="1:11" x14ac:dyDescent="0.25">
      <c r="A3503">
        <v>567507</v>
      </c>
      <c r="B3503" t="s">
        <v>4651</v>
      </c>
      <c r="C3503">
        <v>4213</v>
      </c>
      <c r="D3503" t="s">
        <v>4456</v>
      </c>
      <c r="E3503" t="s">
        <v>4455</v>
      </c>
      <c r="F3503" t="s">
        <v>4456</v>
      </c>
      <c r="G3503" t="s">
        <v>4393</v>
      </c>
      <c r="H3503" t="s">
        <v>4394</v>
      </c>
      <c r="I3503" t="str">
        <f t="shared" si="163"/>
        <v>Ústecký</v>
      </c>
      <c r="J3503" t="str">
        <f t="shared" si="164"/>
        <v>Ústecký</v>
      </c>
      <c r="K3503" t="str">
        <f t="shared" si="165"/>
        <v>Severozápad</v>
      </c>
    </row>
    <row r="3504" spans="1:11" x14ac:dyDescent="0.25">
      <c r="A3504">
        <v>567515</v>
      </c>
      <c r="B3504" t="s">
        <v>4652</v>
      </c>
      <c r="C3504">
        <v>4213</v>
      </c>
      <c r="D3504" t="s">
        <v>4456</v>
      </c>
      <c r="E3504" t="s">
        <v>4455</v>
      </c>
      <c r="F3504" t="s">
        <v>4456</v>
      </c>
      <c r="G3504" t="s">
        <v>4393</v>
      </c>
      <c r="H3504" t="s">
        <v>4394</v>
      </c>
      <c r="I3504" t="str">
        <f t="shared" si="163"/>
        <v>Ústecký</v>
      </c>
      <c r="J3504" t="str">
        <f t="shared" si="164"/>
        <v>Ústecký</v>
      </c>
      <c r="K3504" t="str">
        <f t="shared" si="165"/>
        <v>Severozápad</v>
      </c>
    </row>
    <row r="3505" spans="1:11" x14ac:dyDescent="0.25">
      <c r="A3505">
        <v>567523</v>
      </c>
      <c r="B3505" t="s">
        <v>4653</v>
      </c>
      <c r="C3505">
        <v>4213</v>
      </c>
      <c r="D3505" t="s">
        <v>4456</v>
      </c>
      <c r="E3505" t="s">
        <v>4455</v>
      </c>
      <c r="F3505" t="s">
        <v>4456</v>
      </c>
      <c r="G3505" t="s">
        <v>4393</v>
      </c>
      <c r="H3505" t="s">
        <v>4394</v>
      </c>
      <c r="I3505" t="str">
        <f t="shared" si="163"/>
        <v>Ústecký</v>
      </c>
      <c r="J3505" t="str">
        <f t="shared" si="164"/>
        <v>Ústecký</v>
      </c>
      <c r="K3505" t="str">
        <f t="shared" si="165"/>
        <v>Severozápad</v>
      </c>
    </row>
    <row r="3506" spans="1:11" x14ac:dyDescent="0.25">
      <c r="A3506">
        <v>567531</v>
      </c>
      <c r="B3506" t="s">
        <v>3593</v>
      </c>
      <c r="C3506">
        <v>4201</v>
      </c>
      <c r="D3506" t="s">
        <v>4454</v>
      </c>
      <c r="E3506" t="s">
        <v>4455</v>
      </c>
      <c r="F3506" t="s">
        <v>4456</v>
      </c>
      <c r="G3506" t="s">
        <v>4393</v>
      </c>
      <c r="H3506" t="s">
        <v>4394</v>
      </c>
      <c r="I3506" t="str">
        <f t="shared" si="163"/>
        <v>Ústecký</v>
      </c>
      <c r="J3506" t="str">
        <f t="shared" si="164"/>
        <v>Ústecký</v>
      </c>
      <c r="K3506" t="str">
        <f t="shared" si="165"/>
        <v>Severozápad</v>
      </c>
    </row>
    <row r="3507" spans="1:11" x14ac:dyDescent="0.25">
      <c r="A3507">
        <v>567558</v>
      </c>
      <c r="B3507" t="s">
        <v>4654</v>
      </c>
      <c r="C3507">
        <v>4213</v>
      </c>
      <c r="D3507" t="s">
        <v>4456</v>
      </c>
      <c r="E3507" t="s">
        <v>4455</v>
      </c>
      <c r="F3507" t="s">
        <v>4456</v>
      </c>
      <c r="G3507" t="s">
        <v>4393</v>
      </c>
      <c r="H3507" t="s">
        <v>4394</v>
      </c>
      <c r="I3507" t="str">
        <f t="shared" si="163"/>
        <v>Ústecký</v>
      </c>
      <c r="J3507" t="str">
        <f t="shared" si="164"/>
        <v>Ústecký</v>
      </c>
      <c r="K3507" t="str">
        <f t="shared" si="165"/>
        <v>Severozápad</v>
      </c>
    </row>
    <row r="3508" spans="1:11" x14ac:dyDescent="0.25">
      <c r="A3508">
        <v>567566</v>
      </c>
      <c r="B3508" t="s">
        <v>4655</v>
      </c>
      <c r="C3508">
        <v>4201</v>
      </c>
      <c r="D3508" t="s">
        <v>4454</v>
      </c>
      <c r="E3508" t="s">
        <v>4455</v>
      </c>
      <c r="F3508" t="s">
        <v>4456</v>
      </c>
      <c r="G3508" t="s">
        <v>4393</v>
      </c>
      <c r="H3508" t="s">
        <v>4394</v>
      </c>
      <c r="I3508" t="str">
        <f t="shared" si="163"/>
        <v>Ústecký</v>
      </c>
      <c r="J3508" t="str">
        <f t="shared" si="164"/>
        <v>Ústecký</v>
      </c>
      <c r="K3508" t="str">
        <f t="shared" si="165"/>
        <v>Severozápad</v>
      </c>
    </row>
    <row r="3509" spans="1:11" x14ac:dyDescent="0.25">
      <c r="A3509">
        <v>567582</v>
      </c>
      <c r="B3509" t="s">
        <v>2650</v>
      </c>
      <c r="C3509">
        <v>4213</v>
      </c>
      <c r="D3509" t="s">
        <v>4456</v>
      </c>
      <c r="E3509" t="s">
        <v>4455</v>
      </c>
      <c r="F3509" t="s">
        <v>4456</v>
      </c>
      <c r="G3509" t="s">
        <v>4393</v>
      </c>
      <c r="H3509" t="s">
        <v>4394</v>
      </c>
      <c r="I3509" t="str">
        <f t="shared" si="163"/>
        <v>Ústecký</v>
      </c>
      <c r="J3509" t="str">
        <f t="shared" si="164"/>
        <v>Ústecký</v>
      </c>
      <c r="K3509" t="str">
        <f t="shared" si="165"/>
        <v>Severozápad</v>
      </c>
    </row>
    <row r="3510" spans="1:11" x14ac:dyDescent="0.25">
      <c r="A3510">
        <v>567604</v>
      </c>
      <c r="B3510" t="s">
        <v>500</v>
      </c>
      <c r="C3510">
        <v>4213</v>
      </c>
      <c r="D3510" t="s">
        <v>4456</v>
      </c>
      <c r="E3510" t="s">
        <v>4455</v>
      </c>
      <c r="F3510" t="s">
        <v>4456</v>
      </c>
      <c r="G3510" t="s">
        <v>4393</v>
      </c>
      <c r="H3510" t="s">
        <v>4394</v>
      </c>
      <c r="I3510" t="str">
        <f t="shared" si="163"/>
        <v>Ústecký</v>
      </c>
      <c r="J3510" t="str">
        <f t="shared" si="164"/>
        <v>Ústecký</v>
      </c>
      <c r="K3510" t="str">
        <f t="shared" si="165"/>
        <v>Severozápad</v>
      </c>
    </row>
    <row r="3511" spans="1:11" x14ac:dyDescent="0.25">
      <c r="A3511">
        <v>567612</v>
      </c>
      <c r="B3511" t="s">
        <v>4656</v>
      </c>
      <c r="C3511">
        <v>4213</v>
      </c>
      <c r="D3511" t="s">
        <v>4456</v>
      </c>
      <c r="E3511" t="s">
        <v>4455</v>
      </c>
      <c r="F3511" t="s">
        <v>4456</v>
      </c>
      <c r="G3511" t="s">
        <v>4393</v>
      </c>
      <c r="H3511" t="s">
        <v>4394</v>
      </c>
      <c r="I3511" t="str">
        <f t="shared" si="163"/>
        <v>Ústecký</v>
      </c>
      <c r="J3511" t="str">
        <f t="shared" si="164"/>
        <v>Ústecký</v>
      </c>
      <c r="K3511" t="str">
        <f t="shared" si="165"/>
        <v>Severozápad</v>
      </c>
    </row>
    <row r="3512" spans="1:11" x14ac:dyDescent="0.25">
      <c r="A3512">
        <v>567621</v>
      </c>
      <c r="B3512" t="s">
        <v>4657</v>
      </c>
      <c r="C3512">
        <v>4213</v>
      </c>
      <c r="D3512" t="s">
        <v>4456</v>
      </c>
      <c r="E3512" t="s">
        <v>4455</v>
      </c>
      <c r="F3512" t="s">
        <v>4456</v>
      </c>
      <c r="G3512" t="s">
        <v>4393</v>
      </c>
      <c r="H3512" t="s">
        <v>4394</v>
      </c>
      <c r="I3512" t="str">
        <f t="shared" si="163"/>
        <v>Ústecký</v>
      </c>
      <c r="J3512" t="str">
        <f t="shared" si="164"/>
        <v>Ústecký</v>
      </c>
      <c r="K3512" t="str">
        <f t="shared" si="165"/>
        <v>Severozápad</v>
      </c>
    </row>
    <row r="3513" spans="1:11" x14ac:dyDescent="0.25">
      <c r="A3513">
        <v>567639</v>
      </c>
      <c r="B3513" t="s">
        <v>4658</v>
      </c>
      <c r="C3513">
        <v>4213</v>
      </c>
      <c r="D3513" t="s">
        <v>4456</v>
      </c>
      <c r="E3513" t="s">
        <v>4455</v>
      </c>
      <c r="F3513" t="s">
        <v>4456</v>
      </c>
      <c r="G3513" t="s">
        <v>4393</v>
      </c>
      <c r="H3513" t="s">
        <v>4394</v>
      </c>
      <c r="I3513" t="str">
        <f t="shared" si="163"/>
        <v>Ústecký</v>
      </c>
      <c r="J3513" t="str">
        <f t="shared" si="164"/>
        <v>Ústecký</v>
      </c>
      <c r="K3513" t="str">
        <f t="shared" si="165"/>
        <v>Severozápad</v>
      </c>
    </row>
    <row r="3514" spans="1:11" x14ac:dyDescent="0.25">
      <c r="A3514">
        <v>567647</v>
      </c>
      <c r="B3514" t="s">
        <v>4659</v>
      </c>
      <c r="C3514">
        <v>4213</v>
      </c>
      <c r="D3514" t="s">
        <v>4456</v>
      </c>
      <c r="E3514" t="s">
        <v>4455</v>
      </c>
      <c r="F3514" t="s">
        <v>4456</v>
      </c>
      <c r="G3514" t="s">
        <v>4393</v>
      </c>
      <c r="H3514" t="s">
        <v>4394</v>
      </c>
      <c r="I3514" t="str">
        <f t="shared" si="163"/>
        <v>Ústecký</v>
      </c>
      <c r="J3514" t="str">
        <f t="shared" si="164"/>
        <v>Ústecký</v>
      </c>
      <c r="K3514" t="str">
        <f t="shared" si="165"/>
        <v>Severozápad</v>
      </c>
    </row>
    <row r="3515" spans="1:11" x14ac:dyDescent="0.25">
      <c r="A3515">
        <v>567655</v>
      </c>
      <c r="B3515" t="s">
        <v>4660</v>
      </c>
      <c r="C3515">
        <v>4201</v>
      </c>
      <c r="D3515" t="s">
        <v>4454</v>
      </c>
      <c r="E3515" t="s">
        <v>4455</v>
      </c>
      <c r="F3515" t="s">
        <v>4456</v>
      </c>
      <c r="G3515" t="s">
        <v>4393</v>
      </c>
      <c r="H3515" t="s">
        <v>4394</v>
      </c>
      <c r="I3515" t="str">
        <f t="shared" si="163"/>
        <v>Ústecký</v>
      </c>
      <c r="J3515" t="str">
        <f t="shared" si="164"/>
        <v>Ústecký</v>
      </c>
      <c r="K3515" t="str">
        <f t="shared" si="165"/>
        <v>Severozápad</v>
      </c>
    </row>
    <row r="3516" spans="1:11" x14ac:dyDescent="0.25">
      <c r="A3516">
        <v>567698</v>
      </c>
      <c r="B3516" t="s">
        <v>4661</v>
      </c>
      <c r="C3516">
        <v>4201</v>
      </c>
      <c r="D3516" t="s">
        <v>4454</v>
      </c>
      <c r="E3516" t="s">
        <v>4455</v>
      </c>
      <c r="F3516" t="s">
        <v>4456</v>
      </c>
      <c r="G3516" t="s">
        <v>4393</v>
      </c>
      <c r="H3516" t="s">
        <v>4394</v>
      </c>
      <c r="I3516" t="str">
        <f t="shared" si="163"/>
        <v>Ústecký</v>
      </c>
      <c r="J3516" t="str">
        <f t="shared" si="164"/>
        <v>Ústecký</v>
      </c>
      <c r="K3516" t="str">
        <f t="shared" si="165"/>
        <v>Severozápad</v>
      </c>
    </row>
    <row r="3517" spans="1:11" x14ac:dyDescent="0.25">
      <c r="A3517">
        <v>567701</v>
      </c>
      <c r="B3517" t="s">
        <v>908</v>
      </c>
      <c r="C3517">
        <v>4213</v>
      </c>
      <c r="D3517" t="s">
        <v>4456</v>
      </c>
      <c r="E3517" t="s">
        <v>4455</v>
      </c>
      <c r="F3517" t="s">
        <v>4456</v>
      </c>
      <c r="G3517" t="s">
        <v>4393</v>
      </c>
      <c r="H3517" t="s">
        <v>4394</v>
      </c>
      <c r="I3517" t="str">
        <f t="shared" si="163"/>
        <v>Ústecký</v>
      </c>
      <c r="J3517" t="str">
        <f t="shared" si="164"/>
        <v>Ústecký</v>
      </c>
      <c r="K3517" t="str">
        <f t="shared" si="165"/>
        <v>Severozápad</v>
      </c>
    </row>
    <row r="3518" spans="1:11" x14ac:dyDescent="0.25">
      <c r="A3518">
        <v>567710</v>
      </c>
      <c r="B3518" t="s">
        <v>4662</v>
      </c>
      <c r="C3518">
        <v>4213</v>
      </c>
      <c r="D3518" t="s">
        <v>4456</v>
      </c>
      <c r="E3518" t="s">
        <v>4455</v>
      </c>
      <c r="F3518" t="s">
        <v>4456</v>
      </c>
      <c r="G3518" t="s">
        <v>4393</v>
      </c>
      <c r="H3518" t="s">
        <v>4394</v>
      </c>
      <c r="I3518" t="str">
        <f t="shared" si="163"/>
        <v>Ústecký</v>
      </c>
      <c r="J3518" t="str">
        <f t="shared" si="164"/>
        <v>Ústecký</v>
      </c>
      <c r="K3518" t="str">
        <f t="shared" si="165"/>
        <v>Severozápad</v>
      </c>
    </row>
    <row r="3519" spans="1:11" x14ac:dyDescent="0.25">
      <c r="A3519">
        <v>567728</v>
      </c>
      <c r="B3519" t="s">
        <v>4663</v>
      </c>
      <c r="C3519">
        <v>4213</v>
      </c>
      <c r="D3519" t="s">
        <v>4456</v>
      </c>
      <c r="E3519" t="s">
        <v>4455</v>
      </c>
      <c r="F3519" t="s">
        <v>4456</v>
      </c>
      <c r="G3519" t="s">
        <v>4393</v>
      </c>
      <c r="H3519" t="s">
        <v>4394</v>
      </c>
      <c r="I3519" t="str">
        <f t="shared" si="163"/>
        <v>Ústecký</v>
      </c>
      <c r="J3519" t="str">
        <f t="shared" si="164"/>
        <v>Ústecký</v>
      </c>
      <c r="K3519" t="str">
        <f t="shared" si="165"/>
        <v>Severozápad</v>
      </c>
    </row>
    <row r="3520" spans="1:11" x14ac:dyDescent="0.25">
      <c r="A3520">
        <v>567752</v>
      </c>
      <c r="B3520" t="s">
        <v>4664</v>
      </c>
      <c r="C3520">
        <v>4213</v>
      </c>
      <c r="D3520" t="s">
        <v>4456</v>
      </c>
      <c r="E3520" t="s">
        <v>4455</v>
      </c>
      <c r="F3520" t="s">
        <v>4456</v>
      </c>
      <c r="G3520" t="s">
        <v>4393</v>
      </c>
      <c r="H3520" t="s">
        <v>4394</v>
      </c>
      <c r="I3520" t="str">
        <f t="shared" si="163"/>
        <v>Ústecký</v>
      </c>
      <c r="J3520" t="str">
        <f t="shared" si="164"/>
        <v>Ústecký</v>
      </c>
      <c r="K3520" t="str">
        <f t="shared" si="165"/>
        <v>Severozápad</v>
      </c>
    </row>
    <row r="3521" spans="1:11" x14ac:dyDescent="0.25">
      <c r="A3521">
        <v>567761</v>
      </c>
      <c r="B3521" t="s">
        <v>4665</v>
      </c>
      <c r="C3521">
        <v>4201</v>
      </c>
      <c r="D3521" t="s">
        <v>4454</v>
      </c>
      <c r="E3521" t="s">
        <v>4455</v>
      </c>
      <c r="F3521" t="s">
        <v>4456</v>
      </c>
      <c r="G3521" t="s">
        <v>4393</v>
      </c>
      <c r="H3521" t="s">
        <v>4394</v>
      </c>
      <c r="I3521" t="str">
        <f t="shared" si="163"/>
        <v>Ústecký</v>
      </c>
      <c r="J3521" t="str">
        <f t="shared" si="164"/>
        <v>Ústecký</v>
      </c>
      <c r="K3521" t="str">
        <f t="shared" si="165"/>
        <v>Severozápad</v>
      </c>
    </row>
    <row r="3522" spans="1:11" x14ac:dyDescent="0.25">
      <c r="A3522">
        <v>567779</v>
      </c>
      <c r="B3522" t="s">
        <v>416</v>
      </c>
      <c r="C3522">
        <v>4213</v>
      </c>
      <c r="D3522" t="s">
        <v>4456</v>
      </c>
      <c r="E3522" t="s">
        <v>4455</v>
      </c>
      <c r="F3522" t="s">
        <v>4456</v>
      </c>
      <c r="G3522" t="s">
        <v>4393</v>
      </c>
      <c r="H3522" t="s">
        <v>4394</v>
      </c>
      <c r="I3522" t="str">
        <f t="shared" si="163"/>
        <v>Ústecký</v>
      </c>
      <c r="J3522" t="str">
        <f t="shared" si="164"/>
        <v>Ústecký</v>
      </c>
      <c r="K3522" t="str">
        <f t="shared" si="165"/>
        <v>Severozápad</v>
      </c>
    </row>
    <row r="3523" spans="1:11" x14ac:dyDescent="0.25">
      <c r="A3523">
        <v>567787</v>
      </c>
      <c r="B3523" t="s">
        <v>4666</v>
      </c>
      <c r="C3523">
        <v>4213</v>
      </c>
      <c r="D3523" t="s">
        <v>4456</v>
      </c>
      <c r="E3523" t="s">
        <v>4455</v>
      </c>
      <c r="F3523" t="s">
        <v>4456</v>
      </c>
      <c r="G3523" t="s">
        <v>4393</v>
      </c>
      <c r="H3523" t="s">
        <v>4394</v>
      </c>
      <c r="I3523" t="str">
        <f t="shared" si="163"/>
        <v>Ústecký</v>
      </c>
      <c r="J3523" t="str">
        <f t="shared" si="164"/>
        <v>Ústecký</v>
      </c>
      <c r="K3523" t="str">
        <f t="shared" si="165"/>
        <v>Severozápad</v>
      </c>
    </row>
    <row r="3524" spans="1:11" x14ac:dyDescent="0.25">
      <c r="A3524">
        <v>567809</v>
      </c>
      <c r="B3524" t="s">
        <v>4667</v>
      </c>
      <c r="C3524">
        <v>4213</v>
      </c>
      <c r="D3524" t="s">
        <v>4456</v>
      </c>
      <c r="E3524" t="s">
        <v>4455</v>
      </c>
      <c r="F3524" t="s">
        <v>4456</v>
      </c>
      <c r="G3524" t="s">
        <v>4393</v>
      </c>
      <c r="H3524" t="s">
        <v>4394</v>
      </c>
      <c r="I3524" t="str">
        <f t="shared" ref="I3524:I3587" si="166">LEFT(H3524, FIND(" ", H3524 &amp; " ") - 1)</f>
        <v>Ústecký</v>
      </c>
      <c r="J3524" t="str">
        <f t="shared" ref="J3524:J3587" si="167">IF(LEFT(H3524,4)="Kraj", MID(H3524, FIND(" ", H3524)+1, LEN(H3524) - FIND(" ", H3524)), LEFT(H3524, FIND(" ", H3524 &amp; " ") - 1))</f>
        <v>Ústecký</v>
      </c>
      <c r="K3524" t="str">
        <f t="shared" ref="K3524:K3587" si="168">_xlfn.XLOOKUP(H3524,$N$33:$N$46,$M$33:$M$46)</f>
        <v>Severozápad</v>
      </c>
    </row>
    <row r="3525" spans="1:11" x14ac:dyDescent="0.25">
      <c r="A3525">
        <v>567833</v>
      </c>
      <c r="B3525" t="s">
        <v>3161</v>
      </c>
      <c r="C3525">
        <v>4213</v>
      </c>
      <c r="D3525" t="s">
        <v>4456</v>
      </c>
      <c r="E3525" t="s">
        <v>4455</v>
      </c>
      <c r="F3525" t="s">
        <v>4456</v>
      </c>
      <c r="G3525" t="s">
        <v>4393</v>
      </c>
      <c r="H3525" t="s">
        <v>4394</v>
      </c>
      <c r="I3525" t="str">
        <f t="shared" si="166"/>
        <v>Ústecký</v>
      </c>
      <c r="J3525" t="str">
        <f t="shared" si="167"/>
        <v>Ústecký</v>
      </c>
      <c r="K3525" t="str">
        <f t="shared" si="168"/>
        <v>Severozápad</v>
      </c>
    </row>
    <row r="3526" spans="1:11" x14ac:dyDescent="0.25">
      <c r="A3526">
        <v>567841</v>
      </c>
      <c r="B3526" t="s">
        <v>4668</v>
      </c>
      <c r="C3526">
        <v>4201</v>
      </c>
      <c r="D3526" t="s">
        <v>4454</v>
      </c>
      <c r="E3526" t="s">
        <v>4455</v>
      </c>
      <c r="F3526" t="s">
        <v>4456</v>
      </c>
      <c r="G3526" t="s">
        <v>4393</v>
      </c>
      <c r="H3526" t="s">
        <v>4394</v>
      </c>
      <c r="I3526" t="str">
        <f t="shared" si="166"/>
        <v>Ústecký</v>
      </c>
      <c r="J3526" t="str">
        <f t="shared" si="167"/>
        <v>Ústecký</v>
      </c>
      <c r="K3526" t="str">
        <f t="shared" si="168"/>
        <v>Severozápad</v>
      </c>
    </row>
    <row r="3527" spans="1:11" x14ac:dyDescent="0.25">
      <c r="A3527">
        <v>567850</v>
      </c>
      <c r="B3527" t="s">
        <v>4669</v>
      </c>
      <c r="C3527">
        <v>4213</v>
      </c>
      <c r="D3527" t="s">
        <v>4456</v>
      </c>
      <c r="E3527" t="s">
        <v>4455</v>
      </c>
      <c r="F3527" t="s">
        <v>4456</v>
      </c>
      <c r="G3527" t="s">
        <v>4393</v>
      </c>
      <c r="H3527" t="s">
        <v>4394</v>
      </c>
      <c r="I3527" t="str">
        <f t="shared" si="166"/>
        <v>Ústecký</v>
      </c>
      <c r="J3527" t="str">
        <f t="shared" si="167"/>
        <v>Ústecký</v>
      </c>
      <c r="K3527" t="str">
        <f t="shared" si="168"/>
        <v>Severozápad</v>
      </c>
    </row>
    <row r="3528" spans="1:11" x14ac:dyDescent="0.25">
      <c r="A3528">
        <v>567868</v>
      </c>
      <c r="B3528" t="s">
        <v>4670</v>
      </c>
      <c r="C3528">
        <v>4213</v>
      </c>
      <c r="D3528" t="s">
        <v>4456</v>
      </c>
      <c r="E3528" t="s">
        <v>4455</v>
      </c>
      <c r="F3528" t="s">
        <v>4456</v>
      </c>
      <c r="G3528" t="s">
        <v>4393</v>
      </c>
      <c r="H3528" t="s">
        <v>4394</v>
      </c>
      <c r="I3528" t="str">
        <f t="shared" si="166"/>
        <v>Ústecký</v>
      </c>
      <c r="J3528" t="str">
        <f t="shared" si="167"/>
        <v>Ústecký</v>
      </c>
      <c r="K3528" t="str">
        <f t="shared" si="168"/>
        <v>Severozápad</v>
      </c>
    </row>
    <row r="3529" spans="1:11" x14ac:dyDescent="0.25">
      <c r="A3529">
        <v>567876</v>
      </c>
      <c r="B3529" t="s">
        <v>4671</v>
      </c>
      <c r="C3529">
        <v>4213</v>
      </c>
      <c r="D3529" t="s">
        <v>4456</v>
      </c>
      <c r="E3529" t="s">
        <v>4455</v>
      </c>
      <c r="F3529" t="s">
        <v>4456</v>
      </c>
      <c r="G3529" t="s">
        <v>4393</v>
      </c>
      <c r="H3529" t="s">
        <v>4394</v>
      </c>
      <c r="I3529" t="str">
        <f t="shared" si="166"/>
        <v>Ústecký</v>
      </c>
      <c r="J3529" t="str">
        <f t="shared" si="167"/>
        <v>Ústecký</v>
      </c>
      <c r="K3529" t="str">
        <f t="shared" si="168"/>
        <v>Severozápad</v>
      </c>
    </row>
    <row r="3530" spans="1:11" x14ac:dyDescent="0.25">
      <c r="A3530">
        <v>567884</v>
      </c>
      <c r="B3530" t="s">
        <v>4672</v>
      </c>
      <c r="C3530">
        <v>4213</v>
      </c>
      <c r="D3530" t="s">
        <v>4456</v>
      </c>
      <c r="E3530" t="s">
        <v>4455</v>
      </c>
      <c r="F3530" t="s">
        <v>4456</v>
      </c>
      <c r="G3530" t="s">
        <v>4393</v>
      </c>
      <c r="H3530" t="s">
        <v>4394</v>
      </c>
      <c r="I3530" t="str">
        <f t="shared" si="166"/>
        <v>Ústecký</v>
      </c>
      <c r="J3530" t="str">
        <f t="shared" si="167"/>
        <v>Ústecký</v>
      </c>
      <c r="K3530" t="str">
        <f t="shared" si="168"/>
        <v>Severozápad</v>
      </c>
    </row>
    <row r="3531" spans="1:11" x14ac:dyDescent="0.25">
      <c r="A3531">
        <v>567931</v>
      </c>
      <c r="B3531" t="s">
        <v>4673</v>
      </c>
      <c r="C3531">
        <v>4214</v>
      </c>
      <c r="D3531" t="s">
        <v>4409</v>
      </c>
      <c r="E3531" t="s">
        <v>4410</v>
      </c>
      <c r="F3531" t="s">
        <v>4409</v>
      </c>
      <c r="G3531" t="s">
        <v>4393</v>
      </c>
      <c r="H3531" t="s">
        <v>4394</v>
      </c>
      <c r="I3531" t="str">
        <f t="shared" si="166"/>
        <v>Ústecký</v>
      </c>
      <c r="J3531" t="str">
        <f t="shared" si="167"/>
        <v>Ústecký</v>
      </c>
      <c r="K3531" t="str">
        <f t="shared" si="168"/>
        <v>Severozápad</v>
      </c>
    </row>
    <row r="3532" spans="1:11" x14ac:dyDescent="0.25">
      <c r="A3532">
        <v>567957</v>
      </c>
      <c r="B3532" t="s">
        <v>1051</v>
      </c>
      <c r="C3532">
        <v>4214</v>
      </c>
      <c r="D3532" t="s">
        <v>4409</v>
      </c>
      <c r="E3532" t="s">
        <v>4410</v>
      </c>
      <c r="F3532" t="s">
        <v>4409</v>
      </c>
      <c r="G3532" t="s">
        <v>4393</v>
      </c>
      <c r="H3532" t="s">
        <v>4394</v>
      </c>
      <c r="I3532" t="str">
        <f t="shared" si="166"/>
        <v>Ústecký</v>
      </c>
      <c r="J3532" t="str">
        <f t="shared" si="167"/>
        <v>Ústecký</v>
      </c>
      <c r="K3532" t="str">
        <f t="shared" si="168"/>
        <v>Severozápad</v>
      </c>
    </row>
    <row r="3533" spans="1:11" x14ac:dyDescent="0.25">
      <c r="A3533">
        <v>567973</v>
      </c>
      <c r="B3533" t="s">
        <v>4674</v>
      </c>
      <c r="C3533">
        <v>4214</v>
      </c>
      <c r="D3533" t="s">
        <v>4409</v>
      </c>
      <c r="E3533" t="s">
        <v>4410</v>
      </c>
      <c r="F3533" t="s">
        <v>4409</v>
      </c>
      <c r="G3533" t="s">
        <v>4393</v>
      </c>
      <c r="H3533" t="s">
        <v>4394</v>
      </c>
      <c r="I3533" t="str">
        <f t="shared" si="166"/>
        <v>Ústecký</v>
      </c>
      <c r="J3533" t="str">
        <f t="shared" si="167"/>
        <v>Ústecký</v>
      </c>
      <c r="K3533" t="str">
        <f t="shared" si="168"/>
        <v>Severozápad</v>
      </c>
    </row>
    <row r="3534" spans="1:11" x14ac:dyDescent="0.25">
      <c r="A3534">
        <v>568007</v>
      </c>
      <c r="B3534" t="s">
        <v>4675</v>
      </c>
      <c r="C3534">
        <v>4214</v>
      </c>
      <c r="D3534" t="s">
        <v>4409</v>
      </c>
      <c r="E3534" t="s">
        <v>4410</v>
      </c>
      <c r="F3534" t="s">
        <v>4409</v>
      </c>
      <c r="G3534" t="s">
        <v>4393</v>
      </c>
      <c r="H3534" t="s">
        <v>4394</v>
      </c>
      <c r="I3534" t="str">
        <f t="shared" si="166"/>
        <v>Ústecký</v>
      </c>
      <c r="J3534" t="str">
        <f t="shared" si="167"/>
        <v>Ústecký</v>
      </c>
      <c r="K3534" t="str">
        <f t="shared" si="168"/>
        <v>Severozápad</v>
      </c>
    </row>
    <row r="3535" spans="1:11" x14ac:dyDescent="0.25">
      <c r="A3535">
        <v>568015</v>
      </c>
      <c r="B3535" t="s">
        <v>112</v>
      </c>
      <c r="C3535">
        <v>4214</v>
      </c>
      <c r="D3535" t="s">
        <v>4409</v>
      </c>
      <c r="E3535" t="s">
        <v>4410</v>
      </c>
      <c r="F3535" t="s">
        <v>4409</v>
      </c>
      <c r="G3535" t="s">
        <v>4393</v>
      </c>
      <c r="H3535" t="s">
        <v>4394</v>
      </c>
      <c r="I3535" t="str">
        <f t="shared" si="166"/>
        <v>Ústecký</v>
      </c>
      <c r="J3535" t="str">
        <f t="shared" si="167"/>
        <v>Ústecký</v>
      </c>
      <c r="K3535" t="str">
        <f t="shared" si="168"/>
        <v>Severozápad</v>
      </c>
    </row>
    <row r="3536" spans="1:11" x14ac:dyDescent="0.25">
      <c r="A3536">
        <v>568023</v>
      </c>
      <c r="B3536" t="s">
        <v>4676</v>
      </c>
      <c r="C3536">
        <v>4214</v>
      </c>
      <c r="D3536" t="s">
        <v>4409</v>
      </c>
      <c r="E3536" t="s">
        <v>4410</v>
      </c>
      <c r="F3536" t="s">
        <v>4409</v>
      </c>
      <c r="G3536" t="s">
        <v>4393</v>
      </c>
      <c r="H3536" t="s">
        <v>4394</v>
      </c>
      <c r="I3536" t="str">
        <f t="shared" si="166"/>
        <v>Ústecký</v>
      </c>
      <c r="J3536" t="str">
        <f t="shared" si="167"/>
        <v>Ústecký</v>
      </c>
      <c r="K3536" t="str">
        <f t="shared" si="168"/>
        <v>Severozápad</v>
      </c>
    </row>
    <row r="3537" spans="1:11" x14ac:dyDescent="0.25">
      <c r="A3537">
        <v>568058</v>
      </c>
      <c r="B3537" t="s">
        <v>4677</v>
      </c>
      <c r="C3537">
        <v>4214</v>
      </c>
      <c r="D3537" t="s">
        <v>4409</v>
      </c>
      <c r="E3537" t="s">
        <v>4410</v>
      </c>
      <c r="F3537" t="s">
        <v>4409</v>
      </c>
      <c r="G3537" t="s">
        <v>4393</v>
      </c>
      <c r="H3537" t="s">
        <v>4394</v>
      </c>
      <c r="I3537" t="str">
        <f t="shared" si="166"/>
        <v>Ústecký</v>
      </c>
      <c r="J3537" t="str">
        <f t="shared" si="167"/>
        <v>Ústecký</v>
      </c>
      <c r="K3537" t="str">
        <f t="shared" si="168"/>
        <v>Severozápad</v>
      </c>
    </row>
    <row r="3538" spans="1:11" x14ac:dyDescent="0.25">
      <c r="A3538">
        <v>568091</v>
      </c>
      <c r="B3538" t="s">
        <v>4641</v>
      </c>
      <c r="C3538">
        <v>4214</v>
      </c>
      <c r="D3538" t="s">
        <v>4409</v>
      </c>
      <c r="E3538" t="s">
        <v>4410</v>
      </c>
      <c r="F3538" t="s">
        <v>4409</v>
      </c>
      <c r="G3538" t="s">
        <v>4393</v>
      </c>
      <c r="H3538" t="s">
        <v>4394</v>
      </c>
      <c r="I3538" t="str">
        <f t="shared" si="166"/>
        <v>Ústecký</v>
      </c>
      <c r="J3538" t="str">
        <f t="shared" si="167"/>
        <v>Ústecký</v>
      </c>
      <c r="K3538" t="str">
        <f t="shared" si="168"/>
        <v>Severozápad</v>
      </c>
    </row>
    <row r="3539" spans="1:11" x14ac:dyDescent="0.25">
      <c r="A3539">
        <v>568104</v>
      </c>
      <c r="B3539" t="s">
        <v>4678</v>
      </c>
      <c r="C3539">
        <v>4214</v>
      </c>
      <c r="D3539" t="s">
        <v>4409</v>
      </c>
      <c r="E3539" t="s">
        <v>4410</v>
      </c>
      <c r="F3539" t="s">
        <v>4409</v>
      </c>
      <c r="G3539" t="s">
        <v>4393</v>
      </c>
      <c r="H3539" t="s">
        <v>4394</v>
      </c>
      <c r="I3539" t="str">
        <f t="shared" si="166"/>
        <v>Ústecký</v>
      </c>
      <c r="J3539" t="str">
        <f t="shared" si="167"/>
        <v>Ústecký</v>
      </c>
      <c r="K3539" t="str">
        <f t="shared" si="168"/>
        <v>Severozápad</v>
      </c>
    </row>
    <row r="3540" spans="1:11" x14ac:dyDescent="0.25">
      <c r="A3540">
        <v>568147</v>
      </c>
      <c r="B3540" t="s">
        <v>739</v>
      </c>
      <c r="C3540">
        <v>4214</v>
      </c>
      <c r="D3540" t="s">
        <v>4409</v>
      </c>
      <c r="E3540" t="s">
        <v>4410</v>
      </c>
      <c r="F3540" t="s">
        <v>4409</v>
      </c>
      <c r="G3540" t="s">
        <v>4393</v>
      </c>
      <c r="H3540" t="s">
        <v>4394</v>
      </c>
      <c r="I3540" t="str">
        <f t="shared" si="166"/>
        <v>Ústecký</v>
      </c>
      <c r="J3540" t="str">
        <f t="shared" si="167"/>
        <v>Ústecký</v>
      </c>
      <c r="K3540" t="str">
        <f t="shared" si="168"/>
        <v>Severozápad</v>
      </c>
    </row>
    <row r="3541" spans="1:11" x14ac:dyDescent="0.25">
      <c r="A3541">
        <v>568155</v>
      </c>
      <c r="B3541" t="s">
        <v>4679</v>
      </c>
      <c r="C3541">
        <v>4214</v>
      </c>
      <c r="D3541" t="s">
        <v>4409</v>
      </c>
      <c r="E3541" t="s">
        <v>4410</v>
      </c>
      <c r="F3541" t="s">
        <v>4409</v>
      </c>
      <c r="G3541" t="s">
        <v>4393</v>
      </c>
      <c r="H3541" t="s">
        <v>4394</v>
      </c>
      <c r="I3541" t="str">
        <f t="shared" si="166"/>
        <v>Ústecký</v>
      </c>
      <c r="J3541" t="str">
        <f t="shared" si="167"/>
        <v>Ústecký</v>
      </c>
      <c r="K3541" t="str">
        <f t="shared" si="168"/>
        <v>Severozápad</v>
      </c>
    </row>
    <row r="3542" spans="1:11" x14ac:dyDescent="0.25">
      <c r="A3542">
        <v>568163</v>
      </c>
      <c r="B3542" t="s">
        <v>2132</v>
      </c>
      <c r="C3542">
        <v>8106</v>
      </c>
      <c r="D3542" t="s">
        <v>2018</v>
      </c>
      <c r="E3542" t="s">
        <v>2017</v>
      </c>
      <c r="F3542" t="s">
        <v>2018</v>
      </c>
      <c r="G3542" t="s">
        <v>1998</v>
      </c>
      <c r="H3542" t="s">
        <v>1999</v>
      </c>
      <c r="I3542" t="str">
        <f t="shared" si="166"/>
        <v>Moravskoslezský</v>
      </c>
      <c r="J3542" t="str">
        <f t="shared" si="167"/>
        <v>Moravskoslezský</v>
      </c>
      <c r="K3542" t="str">
        <f t="shared" si="168"/>
        <v>Moravskoslezsko</v>
      </c>
    </row>
    <row r="3543" spans="1:11" x14ac:dyDescent="0.25">
      <c r="A3543">
        <v>568180</v>
      </c>
      <c r="B3543" t="s">
        <v>2133</v>
      </c>
      <c r="C3543">
        <v>8122</v>
      </c>
      <c r="D3543" t="s">
        <v>2010</v>
      </c>
      <c r="E3543" t="s">
        <v>2007</v>
      </c>
      <c r="F3543" t="s">
        <v>2006</v>
      </c>
      <c r="G3543" t="s">
        <v>1998</v>
      </c>
      <c r="H3543" t="s">
        <v>1999</v>
      </c>
      <c r="I3543" t="str">
        <f t="shared" si="166"/>
        <v>Moravskoslezský</v>
      </c>
      <c r="J3543" t="str">
        <f t="shared" si="167"/>
        <v>Moravskoslezský</v>
      </c>
      <c r="K3543" t="str">
        <f t="shared" si="168"/>
        <v>Moravskoslezsko</v>
      </c>
    </row>
    <row r="3544" spans="1:11" x14ac:dyDescent="0.25">
      <c r="A3544">
        <v>568198</v>
      </c>
      <c r="B3544" t="s">
        <v>2134</v>
      </c>
      <c r="C3544">
        <v>8122</v>
      </c>
      <c r="D3544" t="s">
        <v>2010</v>
      </c>
      <c r="E3544" t="s">
        <v>2007</v>
      </c>
      <c r="F3544" t="s">
        <v>2006</v>
      </c>
      <c r="G3544" t="s">
        <v>1998</v>
      </c>
      <c r="H3544" t="s">
        <v>1999</v>
      </c>
      <c r="I3544" t="str">
        <f t="shared" si="166"/>
        <v>Moravskoslezský</v>
      </c>
      <c r="J3544" t="str">
        <f t="shared" si="167"/>
        <v>Moravskoslezský</v>
      </c>
      <c r="K3544" t="str">
        <f t="shared" si="168"/>
        <v>Moravskoslezsko</v>
      </c>
    </row>
    <row r="3545" spans="1:11" x14ac:dyDescent="0.25">
      <c r="A3545">
        <v>568201</v>
      </c>
      <c r="B3545" t="s">
        <v>4680</v>
      </c>
      <c r="C3545">
        <v>4214</v>
      </c>
      <c r="D3545" t="s">
        <v>4409</v>
      </c>
      <c r="E3545" t="s">
        <v>4410</v>
      </c>
      <c r="F3545" t="s">
        <v>4409</v>
      </c>
      <c r="G3545" t="s">
        <v>4393</v>
      </c>
      <c r="H3545" t="s">
        <v>4394</v>
      </c>
      <c r="I3545" t="str">
        <f t="shared" si="166"/>
        <v>Ústecký</v>
      </c>
      <c r="J3545" t="str">
        <f t="shared" si="167"/>
        <v>Ústecký</v>
      </c>
      <c r="K3545" t="str">
        <f t="shared" si="168"/>
        <v>Severozápad</v>
      </c>
    </row>
    <row r="3546" spans="1:11" x14ac:dyDescent="0.25">
      <c r="A3546">
        <v>568210</v>
      </c>
      <c r="B3546" t="s">
        <v>2135</v>
      </c>
      <c r="C3546">
        <v>8109</v>
      </c>
      <c r="D3546" t="s">
        <v>2008</v>
      </c>
      <c r="E3546" t="s">
        <v>2007</v>
      </c>
      <c r="F3546" t="s">
        <v>2006</v>
      </c>
      <c r="G3546" t="s">
        <v>1998</v>
      </c>
      <c r="H3546" t="s">
        <v>1999</v>
      </c>
      <c r="I3546" t="str">
        <f t="shared" si="166"/>
        <v>Moravskoslezský</v>
      </c>
      <c r="J3546" t="str">
        <f t="shared" si="167"/>
        <v>Moravskoslezský</v>
      </c>
      <c r="K3546" t="str">
        <f t="shared" si="168"/>
        <v>Moravskoslezsko</v>
      </c>
    </row>
    <row r="3547" spans="1:11" x14ac:dyDescent="0.25">
      <c r="A3547">
        <v>568228</v>
      </c>
      <c r="B3547" t="s">
        <v>2136</v>
      </c>
      <c r="C3547">
        <v>8109</v>
      </c>
      <c r="D3547" t="s">
        <v>2008</v>
      </c>
      <c r="E3547" t="s">
        <v>2007</v>
      </c>
      <c r="F3547" t="s">
        <v>2006</v>
      </c>
      <c r="G3547" t="s">
        <v>1998</v>
      </c>
      <c r="H3547" t="s">
        <v>1999</v>
      </c>
      <c r="I3547" t="str">
        <f t="shared" si="166"/>
        <v>Moravskoslezský</v>
      </c>
      <c r="J3547" t="str">
        <f t="shared" si="167"/>
        <v>Moravskoslezský</v>
      </c>
      <c r="K3547" t="str">
        <f t="shared" si="168"/>
        <v>Moravskoslezsko</v>
      </c>
    </row>
    <row r="3548" spans="1:11" x14ac:dyDescent="0.25">
      <c r="A3548">
        <v>568236</v>
      </c>
      <c r="B3548" t="s">
        <v>2137</v>
      </c>
      <c r="C3548">
        <v>8109</v>
      </c>
      <c r="D3548" t="s">
        <v>2008</v>
      </c>
      <c r="E3548" t="s">
        <v>2007</v>
      </c>
      <c r="F3548" t="s">
        <v>2006</v>
      </c>
      <c r="G3548" t="s">
        <v>1998</v>
      </c>
      <c r="H3548" t="s">
        <v>1999</v>
      </c>
      <c r="I3548" t="str">
        <f t="shared" si="166"/>
        <v>Moravskoslezský</v>
      </c>
      <c r="J3548" t="str">
        <f t="shared" si="167"/>
        <v>Moravskoslezský</v>
      </c>
      <c r="K3548" t="str">
        <f t="shared" si="168"/>
        <v>Moravskoslezsko</v>
      </c>
    </row>
    <row r="3549" spans="1:11" x14ac:dyDescent="0.25">
      <c r="A3549">
        <v>568244</v>
      </c>
      <c r="B3549" t="s">
        <v>2002</v>
      </c>
      <c r="C3549">
        <v>8109</v>
      </c>
      <c r="D3549" t="s">
        <v>2008</v>
      </c>
      <c r="E3549" t="s">
        <v>2007</v>
      </c>
      <c r="F3549" t="s">
        <v>2006</v>
      </c>
      <c r="G3549" t="s">
        <v>1998</v>
      </c>
      <c r="H3549" t="s">
        <v>1999</v>
      </c>
      <c r="I3549" t="str">
        <f t="shared" si="166"/>
        <v>Moravskoslezský</v>
      </c>
      <c r="J3549" t="str">
        <f t="shared" si="167"/>
        <v>Moravskoslezský</v>
      </c>
      <c r="K3549" t="str">
        <f t="shared" si="168"/>
        <v>Moravskoslezsko</v>
      </c>
    </row>
    <row r="3550" spans="1:11" x14ac:dyDescent="0.25">
      <c r="A3550">
        <v>568261</v>
      </c>
      <c r="B3550" t="s">
        <v>2138</v>
      </c>
      <c r="C3550">
        <v>8117</v>
      </c>
      <c r="D3550" t="s">
        <v>2006</v>
      </c>
      <c r="E3550" t="s">
        <v>2007</v>
      </c>
      <c r="F3550" t="s">
        <v>2006</v>
      </c>
      <c r="G3550" t="s">
        <v>1998</v>
      </c>
      <c r="H3550" t="s">
        <v>1999</v>
      </c>
      <c r="I3550" t="str">
        <f t="shared" si="166"/>
        <v>Moravskoslezský</v>
      </c>
      <c r="J3550" t="str">
        <f t="shared" si="167"/>
        <v>Moravskoslezský</v>
      </c>
      <c r="K3550" t="str">
        <f t="shared" si="168"/>
        <v>Moravskoslezsko</v>
      </c>
    </row>
    <row r="3551" spans="1:11" x14ac:dyDescent="0.25">
      <c r="A3551">
        <v>568279</v>
      </c>
      <c r="B3551" t="s">
        <v>2139</v>
      </c>
      <c r="C3551">
        <v>8117</v>
      </c>
      <c r="D3551" t="s">
        <v>2006</v>
      </c>
      <c r="E3551" t="s">
        <v>2007</v>
      </c>
      <c r="F3551" t="s">
        <v>2006</v>
      </c>
      <c r="G3551" t="s">
        <v>1998</v>
      </c>
      <c r="H3551" t="s">
        <v>1999</v>
      </c>
      <c r="I3551" t="str">
        <f t="shared" si="166"/>
        <v>Moravskoslezský</v>
      </c>
      <c r="J3551" t="str">
        <f t="shared" si="167"/>
        <v>Moravskoslezský</v>
      </c>
      <c r="K3551" t="str">
        <f t="shared" si="168"/>
        <v>Moravskoslezsko</v>
      </c>
    </row>
    <row r="3552" spans="1:11" x14ac:dyDescent="0.25">
      <c r="A3552">
        <v>568287</v>
      </c>
      <c r="B3552" t="s">
        <v>4681</v>
      </c>
      <c r="C3552">
        <v>4214</v>
      </c>
      <c r="D3552" t="s">
        <v>4409</v>
      </c>
      <c r="E3552" t="s">
        <v>4410</v>
      </c>
      <c r="F3552" t="s">
        <v>4409</v>
      </c>
      <c r="G3552" t="s">
        <v>4393</v>
      </c>
      <c r="H3552" t="s">
        <v>4394</v>
      </c>
      <c r="I3552" t="str">
        <f t="shared" si="166"/>
        <v>Ústecký</v>
      </c>
      <c r="J3552" t="str">
        <f t="shared" si="167"/>
        <v>Ústecký</v>
      </c>
      <c r="K3552" t="str">
        <f t="shared" si="168"/>
        <v>Severozápad</v>
      </c>
    </row>
    <row r="3553" spans="1:11" x14ac:dyDescent="0.25">
      <c r="A3553">
        <v>568295</v>
      </c>
      <c r="B3553" t="s">
        <v>879</v>
      </c>
      <c r="C3553">
        <v>4214</v>
      </c>
      <c r="D3553" t="s">
        <v>4409</v>
      </c>
      <c r="E3553" t="s">
        <v>4410</v>
      </c>
      <c r="F3553" t="s">
        <v>4409</v>
      </c>
      <c r="G3553" t="s">
        <v>4393</v>
      </c>
      <c r="H3553" t="s">
        <v>4394</v>
      </c>
      <c r="I3553" t="str">
        <f t="shared" si="166"/>
        <v>Ústecký</v>
      </c>
      <c r="J3553" t="str">
        <f t="shared" si="167"/>
        <v>Ústecký</v>
      </c>
      <c r="K3553" t="str">
        <f t="shared" si="168"/>
        <v>Severozápad</v>
      </c>
    </row>
    <row r="3554" spans="1:11" x14ac:dyDescent="0.25">
      <c r="A3554">
        <v>568309</v>
      </c>
      <c r="B3554" t="s">
        <v>4682</v>
      </c>
      <c r="C3554">
        <v>4214</v>
      </c>
      <c r="D3554" t="s">
        <v>4409</v>
      </c>
      <c r="E3554" t="s">
        <v>4410</v>
      </c>
      <c r="F3554" t="s">
        <v>4409</v>
      </c>
      <c r="G3554" t="s">
        <v>4393</v>
      </c>
      <c r="H3554" t="s">
        <v>4394</v>
      </c>
      <c r="I3554" t="str">
        <f t="shared" si="166"/>
        <v>Ústecký</v>
      </c>
      <c r="J3554" t="str">
        <f t="shared" si="167"/>
        <v>Ústecký</v>
      </c>
      <c r="K3554" t="str">
        <f t="shared" si="168"/>
        <v>Severozápad</v>
      </c>
    </row>
    <row r="3555" spans="1:11" x14ac:dyDescent="0.25">
      <c r="A3555">
        <v>568317</v>
      </c>
      <c r="B3555" t="s">
        <v>469</v>
      </c>
      <c r="C3555">
        <v>8122</v>
      </c>
      <c r="D3555" t="s">
        <v>2010</v>
      </c>
      <c r="E3555" t="s">
        <v>2007</v>
      </c>
      <c r="F3555" t="s">
        <v>2006</v>
      </c>
      <c r="G3555" t="s">
        <v>1998</v>
      </c>
      <c r="H3555" t="s">
        <v>1999</v>
      </c>
      <c r="I3555" t="str">
        <f t="shared" si="166"/>
        <v>Moravskoslezský</v>
      </c>
      <c r="J3555" t="str">
        <f t="shared" si="167"/>
        <v>Moravskoslezský</v>
      </c>
      <c r="K3555" t="str">
        <f t="shared" si="168"/>
        <v>Moravskoslezsko</v>
      </c>
    </row>
    <row r="3556" spans="1:11" x14ac:dyDescent="0.25">
      <c r="A3556">
        <v>568333</v>
      </c>
      <c r="B3556" t="s">
        <v>2140</v>
      </c>
      <c r="C3556">
        <v>8117</v>
      </c>
      <c r="D3556" t="s">
        <v>2006</v>
      </c>
      <c r="E3556" t="s">
        <v>2007</v>
      </c>
      <c r="F3556" t="s">
        <v>2006</v>
      </c>
      <c r="G3556" t="s">
        <v>1998</v>
      </c>
      <c r="H3556" t="s">
        <v>1999</v>
      </c>
      <c r="I3556" t="str">
        <f t="shared" si="166"/>
        <v>Moravskoslezský</v>
      </c>
      <c r="J3556" t="str">
        <f t="shared" si="167"/>
        <v>Moravskoslezský</v>
      </c>
      <c r="K3556" t="str">
        <f t="shared" si="168"/>
        <v>Moravskoslezsko</v>
      </c>
    </row>
    <row r="3557" spans="1:11" x14ac:dyDescent="0.25">
      <c r="A3557">
        <v>568341</v>
      </c>
      <c r="B3557" t="s">
        <v>2141</v>
      </c>
      <c r="C3557">
        <v>8117</v>
      </c>
      <c r="D3557" t="s">
        <v>2006</v>
      </c>
      <c r="E3557" t="s">
        <v>2007</v>
      </c>
      <c r="F3557" t="s">
        <v>2006</v>
      </c>
      <c r="G3557" t="s">
        <v>1998</v>
      </c>
      <c r="H3557" t="s">
        <v>1999</v>
      </c>
      <c r="I3557" t="str">
        <f t="shared" si="166"/>
        <v>Moravskoslezský</v>
      </c>
      <c r="J3557" t="str">
        <f t="shared" si="167"/>
        <v>Moravskoslezský</v>
      </c>
      <c r="K3557" t="str">
        <f t="shared" si="168"/>
        <v>Moravskoslezsko</v>
      </c>
    </row>
    <row r="3558" spans="1:11" x14ac:dyDescent="0.25">
      <c r="A3558">
        <v>568350</v>
      </c>
      <c r="B3558" t="s">
        <v>4683</v>
      </c>
      <c r="C3558">
        <v>4214</v>
      </c>
      <c r="D3558" t="s">
        <v>4409</v>
      </c>
      <c r="E3558" t="s">
        <v>4410</v>
      </c>
      <c r="F3558" t="s">
        <v>4409</v>
      </c>
      <c r="G3558" t="s">
        <v>4393</v>
      </c>
      <c r="H3558" t="s">
        <v>4394</v>
      </c>
      <c r="I3558" t="str">
        <f t="shared" si="166"/>
        <v>Ústecký</v>
      </c>
      <c r="J3558" t="str">
        <f t="shared" si="167"/>
        <v>Ústecký</v>
      </c>
      <c r="K3558" t="str">
        <f t="shared" si="168"/>
        <v>Severozápad</v>
      </c>
    </row>
    <row r="3559" spans="1:11" x14ac:dyDescent="0.25">
      <c r="A3559">
        <v>568368</v>
      </c>
      <c r="B3559" t="s">
        <v>2142</v>
      </c>
      <c r="C3559">
        <v>8117</v>
      </c>
      <c r="D3559" t="s">
        <v>2006</v>
      </c>
      <c r="E3559" t="s">
        <v>2007</v>
      </c>
      <c r="F3559" t="s">
        <v>2006</v>
      </c>
      <c r="G3559" t="s">
        <v>1998</v>
      </c>
      <c r="H3559" t="s">
        <v>1999</v>
      </c>
      <c r="I3559" t="str">
        <f t="shared" si="166"/>
        <v>Moravskoslezský</v>
      </c>
      <c r="J3559" t="str">
        <f t="shared" si="167"/>
        <v>Moravskoslezský</v>
      </c>
      <c r="K3559" t="str">
        <f t="shared" si="168"/>
        <v>Moravskoslezsko</v>
      </c>
    </row>
    <row r="3560" spans="1:11" x14ac:dyDescent="0.25">
      <c r="A3560">
        <v>568376</v>
      </c>
      <c r="B3560" t="s">
        <v>2143</v>
      </c>
      <c r="C3560">
        <v>8113</v>
      </c>
      <c r="D3560" t="s">
        <v>1852</v>
      </c>
      <c r="E3560" t="s">
        <v>2007</v>
      </c>
      <c r="F3560" t="s">
        <v>2006</v>
      </c>
      <c r="G3560" t="s">
        <v>1998</v>
      </c>
      <c r="H3560" t="s">
        <v>1999</v>
      </c>
      <c r="I3560" t="str">
        <f t="shared" si="166"/>
        <v>Moravskoslezský</v>
      </c>
      <c r="J3560" t="str">
        <f t="shared" si="167"/>
        <v>Moravskoslezský</v>
      </c>
      <c r="K3560" t="str">
        <f t="shared" si="168"/>
        <v>Moravskoslezsko</v>
      </c>
    </row>
    <row r="3561" spans="1:11" x14ac:dyDescent="0.25">
      <c r="A3561">
        <v>568384</v>
      </c>
      <c r="B3561" t="s">
        <v>4684</v>
      </c>
      <c r="C3561">
        <v>4214</v>
      </c>
      <c r="D3561" t="s">
        <v>4409</v>
      </c>
      <c r="E3561" t="s">
        <v>4410</v>
      </c>
      <c r="F3561" t="s">
        <v>4409</v>
      </c>
      <c r="G3561" t="s">
        <v>4393</v>
      </c>
      <c r="H3561" t="s">
        <v>4394</v>
      </c>
      <c r="I3561" t="str">
        <f t="shared" si="166"/>
        <v>Ústecký</v>
      </c>
      <c r="J3561" t="str">
        <f t="shared" si="167"/>
        <v>Ústecký</v>
      </c>
      <c r="K3561" t="str">
        <f t="shared" si="168"/>
        <v>Severozápad</v>
      </c>
    </row>
    <row r="3562" spans="1:11" x14ac:dyDescent="0.25">
      <c r="A3562">
        <v>568392</v>
      </c>
      <c r="B3562" t="s">
        <v>2518</v>
      </c>
      <c r="C3562">
        <v>7107</v>
      </c>
      <c r="D3562" t="s">
        <v>2280</v>
      </c>
      <c r="E3562" t="s">
        <v>2281</v>
      </c>
      <c r="F3562" t="s">
        <v>2280</v>
      </c>
      <c r="G3562" t="s">
        <v>2277</v>
      </c>
      <c r="H3562" t="s">
        <v>2278</v>
      </c>
      <c r="I3562" t="str">
        <f t="shared" si="166"/>
        <v>Olomoucký</v>
      </c>
      <c r="J3562" t="str">
        <f t="shared" si="167"/>
        <v>Olomoucký</v>
      </c>
      <c r="K3562" t="str">
        <f t="shared" si="168"/>
        <v>Střední Morava</v>
      </c>
    </row>
    <row r="3563" spans="1:11" x14ac:dyDescent="0.25">
      <c r="A3563">
        <v>568406</v>
      </c>
      <c r="B3563" t="s">
        <v>1190</v>
      </c>
      <c r="C3563">
        <v>8101</v>
      </c>
      <c r="D3563" t="s">
        <v>2066</v>
      </c>
      <c r="E3563" t="s">
        <v>1997</v>
      </c>
      <c r="F3563" t="s">
        <v>1996</v>
      </c>
      <c r="G3563" t="s">
        <v>1998</v>
      </c>
      <c r="H3563" t="s">
        <v>1999</v>
      </c>
      <c r="I3563" t="str">
        <f t="shared" si="166"/>
        <v>Moravskoslezský</v>
      </c>
      <c r="J3563" t="str">
        <f t="shared" si="167"/>
        <v>Moravskoslezský</v>
      </c>
      <c r="K3563" t="str">
        <f t="shared" si="168"/>
        <v>Moravskoslezsko</v>
      </c>
    </row>
    <row r="3564" spans="1:11" x14ac:dyDescent="0.25">
      <c r="A3564">
        <v>568414</v>
      </c>
      <c r="B3564" t="s">
        <v>4708</v>
      </c>
      <c r="C3564">
        <v>6102</v>
      </c>
      <c r="D3564" t="s">
        <v>4708</v>
      </c>
      <c r="E3564" t="s">
        <v>4709</v>
      </c>
      <c r="F3564" t="s">
        <v>4708</v>
      </c>
      <c r="G3564" t="s">
        <v>4687</v>
      </c>
      <c r="H3564" t="s">
        <v>4688</v>
      </c>
      <c r="I3564" t="str">
        <f t="shared" si="166"/>
        <v>Kraj</v>
      </c>
      <c r="J3564" t="str">
        <f t="shared" si="167"/>
        <v>Vysočina</v>
      </c>
      <c r="K3564" t="str">
        <f t="shared" si="168"/>
        <v>Jihovýchod</v>
      </c>
    </row>
    <row r="3565" spans="1:11" x14ac:dyDescent="0.25">
      <c r="A3565">
        <v>568422</v>
      </c>
      <c r="B3565" t="s">
        <v>2144</v>
      </c>
      <c r="C3565">
        <v>8101</v>
      </c>
      <c r="D3565" t="s">
        <v>2066</v>
      </c>
      <c r="E3565" t="s">
        <v>1997</v>
      </c>
      <c r="F3565" t="s">
        <v>1996</v>
      </c>
      <c r="G3565" t="s">
        <v>1998</v>
      </c>
      <c r="H3565" t="s">
        <v>1999</v>
      </c>
      <c r="I3565" t="str">
        <f t="shared" si="166"/>
        <v>Moravskoslezský</v>
      </c>
      <c r="J3565" t="str">
        <f t="shared" si="167"/>
        <v>Moravskoslezský</v>
      </c>
      <c r="K3565" t="str">
        <f t="shared" si="168"/>
        <v>Moravskoslezsko</v>
      </c>
    </row>
    <row r="3566" spans="1:11" x14ac:dyDescent="0.25">
      <c r="A3566">
        <v>568431</v>
      </c>
      <c r="B3566" t="s">
        <v>2145</v>
      </c>
      <c r="C3566">
        <v>8105</v>
      </c>
      <c r="D3566" t="s">
        <v>2001</v>
      </c>
      <c r="E3566" t="s">
        <v>1997</v>
      </c>
      <c r="F3566" t="s">
        <v>1996</v>
      </c>
      <c r="G3566" t="s">
        <v>1998</v>
      </c>
      <c r="H3566" t="s">
        <v>1999</v>
      </c>
      <c r="I3566" t="str">
        <f t="shared" si="166"/>
        <v>Moravskoslezský</v>
      </c>
      <c r="J3566" t="str">
        <f t="shared" si="167"/>
        <v>Moravskoslezský</v>
      </c>
      <c r="K3566" t="str">
        <f t="shared" si="168"/>
        <v>Moravskoslezsko</v>
      </c>
    </row>
    <row r="3567" spans="1:11" x14ac:dyDescent="0.25">
      <c r="A3567">
        <v>568449</v>
      </c>
      <c r="B3567" t="s">
        <v>2146</v>
      </c>
      <c r="C3567">
        <v>8119</v>
      </c>
      <c r="D3567" t="s">
        <v>2003</v>
      </c>
      <c r="E3567" t="s">
        <v>2004</v>
      </c>
      <c r="F3567" t="s">
        <v>2005</v>
      </c>
      <c r="G3567" t="s">
        <v>1998</v>
      </c>
      <c r="H3567" t="s">
        <v>1999</v>
      </c>
      <c r="I3567" t="str">
        <f t="shared" si="166"/>
        <v>Moravskoslezský</v>
      </c>
      <c r="J3567" t="str">
        <f t="shared" si="167"/>
        <v>Moravskoslezský</v>
      </c>
      <c r="K3567" t="str">
        <f t="shared" si="168"/>
        <v>Moravskoslezsko</v>
      </c>
    </row>
    <row r="3568" spans="1:11" x14ac:dyDescent="0.25">
      <c r="A3568">
        <v>568457</v>
      </c>
      <c r="B3568" t="s">
        <v>4842</v>
      </c>
      <c r="C3568">
        <v>6111</v>
      </c>
      <c r="D3568" t="s">
        <v>4744</v>
      </c>
      <c r="E3568" t="s">
        <v>4709</v>
      </c>
      <c r="F3568" t="s">
        <v>4708</v>
      </c>
      <c r="G3568" t="s">
        <v>4687</v>
      </c>
      <c r="H3568" t="s">
        <v>4688</v>
      </c>
      <c r="I3568" t="str">
        <f t="shared" si="166"/>
        <v>Kraj</v>
      </c>
      <c r="J3568" t="str">
        <f t="shared" si="167"/>
        <v>Vysočina</v>
      </c>
      <c r="K3568" t="str">
        <f t="shared" si="168"/>
        <v>Jihovýchod</v>
      </c>
    </row>
    <row r="3569" spans="1:11" x14ac:dyDescent="0.25">
      <c r="A3569">
        <v>568465</v>
      </c>
      <c r="B3569" t="s">
        <v>172</v>
      </c>
      <c r="C3569">
        <v>6104</v>
      </c>
      <c r="D3569" t="s">
        <v>4723</v>
      </c>
      <c r="E3569" t="s">
        <v>4709</v>
      </c>
      <c r="F3569" t="s">
        <v>4708</v>
      </c>
      <c r="G3569" t="s">
        <v>4687</v>
      </c>
      <c r="H3569" t="s">
        <v>4688</v>
      </c>
      <c r="I3569" t="str">
        <f t="shared" si="166"/>
        <v>Kraj</v>
      </c>
      <c r="J3569" t="str">
        <f t="shared" si="167"/>
        <v>Vysočina</v>
      </c>
      <c r="K3569" t="str">
        <f t="shared" si="168"/>
        <v>Jihovýchod</v>
      </c>
    </row>
    <row r="3570" spans="1:11" x14ac:dyDescent="0.25">
      <c r="A3570">
        <v>568473</v>
      </c>
      <c r="B3570" t="s">
        <v>2147</v>
      </c>
      <c r="C3570">
        <v>8112</v>
      </c>
      <c r="D3570" t="s">
        <v>2148</v>
      </c>
      <c r="E3570" t="s">
        <v>1997</v>
      </c>
      <c r="F3570" t="s">
        <v>1996</v>
      </c>
      <c r="G3570" t="s">
        <v>1998</v>
      </c>
      <c r="H3570" t="s">
        <v>1999</v>
      </c>
      <c r="I3570" t="str">
        <f t="shared" si="166"/>
        <v>Moravskoslezský</v>
      </c>
      <c r="J3570" t="str">
        <f t="shared" si="167"/>
        <v>Moravskoslezský</v>
      </c>
      <c r="K3570" t="str">
        <f t="shared" si="168"/>
        <v>Moravskoslezsko</v>
      </c>
    </row>
    <row r="3571" spans="1:11" x14ac:dyDescent="0.25">
      <c r="A3571">
        <v>568481</v>
      </c>
      <c r="B3571" t="s">
        <v>2149</v>
      </c>
      <c r="C3571">
        <v>8115</v>
      </c>
      <c r="D3571" t="s">
        <v>1996</v>
      </c>
      <c r="E3571" t="s">
        <v>1997</v>
      </c>
      <c r="F3571" t="s">
        <v>1996</v>
      </c>
      <c r="G3571" t="s">
        <v>1998</v>
      </c>
      <c r="H3571" t="s">
        <v>1999</v>
      </c>
      <c r="I3571" t="str">
        <f t="shared" si="166"/>
        <v>Moravskoslezský</v>
      </c>
      <c r="J3571" t="str">
        <f t="shared" si="167"/>
        <v>Moravskoslezský</v>
      </c>
      <c r="K3571" t="str">
        <f t="shared" si="168"/>
        <v>Moravskoslezsko</v>
      </c>
    </row>
    <row r="3572" spans="1:11" x14ac:dyDescent="0.25">
      <c r="A3572">
        <v>568490</v>
      </c>
      <c r="B3572" t="s">
        <v>4843</v>
      </c>
      <c r="C3572">
        <v>6104</v>
      </c>
      <c r="D3572" t="s">
        <v>4723</v>
      </c>
      <c r="E3572" t="s">
        <v>4709</v>
      </c>
      <c r="F3572" t="s">
        <v>4708</v>
      </c>
      <c r="G3572" t="s">
        <v>4687</v>
      </c>
      <c r="H3572" t="s">
        <v>4688</v>
      </c>
      <c r="I3572" t="str">
        <f t="shared" si="166"/>
        <v>Kraj</v>
      </c>
      <c r="J3572" t="str">
        <f t="shared" si="167"/>
        <v>Vysočina</v>
      </c>
      <c r="K3572" t="str">
        <f t="shared" si="168"/>
        <v>Jihovýchod</v>
      </c>
    </row>
    <row r="3573" spans="1:11" x14ac:dyDescent="0.25">
      <c r="A3573">
        <v>568503</v>
      </c>
      <c r="B3573" t="s">
        <v>4844</v>
      </c>
      <c r="C3573">
        <v>6102</v>
      </c>
      <c r="D3573" t="s">
        <v>4708</v>
      </c>
      <c r="E3573" t="s">
        <v>4709</v>
      </c>
      <c r="F3573" t="s">
        <v>4708</v>
      </c>
      <c r="G3573" t="s">
        <v>4687</v>
      </c>
      <c r="H3573" t="s">
        <v>4688</v>
      </c>
      <c r="I3573" t="str">
        <f t="shared" si="166"/>
        <v>Kraj</v>
      </c>
      <c r="J3573" t="str">
        <f t="shared" si="167"/>
        <v>Vysočina</v>
      </c>
      <c r="K3573" t="str">
        <f t="shared" si="168"/>
        <v>Jihovýchod</v>
      </c>
    </row>
    <row r="3574" spans="1:11" x14ac:dyDescent="0.25">
      <c r="A3574">
        <v>568511</v>
      </c>
      <c r="B3574" t="s">
        <v>2150</v>
      </c>
      <c r="C3574">
        <v>8115</v>
      </c>
      <c r="D3574" t="s">
        <v>1996</v>
      </c>
      <c r="E3574" t="s">
        <v>1997</v>
      </c>
      <c r="F3574" t="s">
        <v>1996</v>
      </c>
      <c r="G3574" t="s">
        <v>1998</v>
      </c>
      <c r="H3574" t="s">
        <v>1999</v>
      </c>
      <c r="I3574" t="str">
        <f t="shared" si="166"/>
        <v>Moravskoslezský</v>
      </c>
      <c r="J3574" t="str">
        <f t="shared" si="167"/>
        <v>Moravskoslezský</v>
      </c>
      <c r="K3574" t="str">
        <f t="shared" si="168"/>
        <v>Moravskoslezsko</v>
      </c>
    </row>
    <row r="3575" spans="1:11" x14ac:dyDescent="0.25">
      <c r="A3575">
        <v>568520</v>
      </c>
      <c r="B3575" t="s">
        <v>4845</v>
      </c>
      <c r="C3575">
        <v>6111</v>
      </c>
      <c r="D3575" t="s">
        <v>4744</v>
      </c>
      <c r="E3575" t="s">
        <v>4709</v>
      </c>
      <c r="F3575" t="s">
        <v>4708</v>
      </c>
      <c r="G3575" t="s">
        <v>4687</v>
      </c>
      <c r="H3575" t="s">
        <v>4688</v>
      </c>
      <c r="I3575" t="str">
        <f t="shared" si="166"/>
        <v>Kraj</v>
      </c>
      <c r="J3575" t="str">
        <f t="shared" si="167"/>
        <v>Vysočina</v>
      </c>
      <c r="K3575" t="str">
        <f t="shared" si="168"/>
        <v>Jihovýchod</v>
      </c>
    </row>
    <row r="3576" spans="1:11" x14ac:dyDescent="0.25">
      <c r="A3576">
        <v>568538</v>
      </c>
      <c r="B3576" t="s">
        <v>3179</v>
      </c>
      <c r="C3576">
        <v>6102</v>
      </c>
      <c r="D3576" t="s">
        <v>4708</v>
      </c>
      <c r="E3576" t="s">
        <v>4709</v>
      </c>
      <c r="F3576" t="s">
        <v>4708</v>
      </c>
      <c r="G3576" t="s">
        <v>4687</v>
      </c>
      <c r="H3576" t="s">
        <v>4688</v>
      </c>
      <c r="I3576" t="str">
        <f t="shared" si="166"/>
        <v>Kraj</v>
      </c>
      <c r="J3576" t="str">
        <f t="shared" si="167"/>
        <v>Vysočina</v>
      </c>
      <c r="K3576" t="str">
        <f t="shared" si="168"/>
        <v>Jihovýchod</v>
      </c>
    </row>
    <row r="3577" spans="1:11" x14ac:dyDescent="0.25">
      <c r="A3577">
        <v>568546</v>
      </c>
      <c r="B3577" t="s">
        <v>2151</v>
      </c>
      <c r="C3577">
        <v>8115</v>
      </c>
      <c r="D3577" t="s">
        <v>1996</v>
      </c>
      <c r="E3577" t="s">
        <v>1997</v>
      </c>
      <c r="F3577" t="s">
        <v>1996</v>
      </c>
      <c r="G3577" t="s">
        <v>1998</v>
      </c>
      <c r="H3577" t="s">
        <v>1999</v>
      </c>
      <c r="I3577" t="str">
        <f t="shared" si="166"/>
        <v>Moravskoslezský</v>
      </c>
      <c r="J3577" t="str">
        <f t="shared" si="167"/>
        <v>Moravskoslezský</v>
      </c>
      <c r="K3577" t="str">
        <f t="shared" si="168"/>
        <v>Moravskoslezsko</v>
      </c>
    </row>
    <row r="3578" spans="1:11" x14ac:dyDescent="0.25">
      <c r="A3578">
        <v>568554</v>
      </c>
      <c r="B3578" t="s">
        <v>2152</v>
      </c>
      <c r="C3578">
        <v>8115</v>
      </c>
      <c r="D3578" t="s">
        <v>1996</v>
      </c>
      <c r="E3578" t="s">
        <v>1997</v>
      </c>
      <c r="F3578" t="s">
        <v>1996</v>
      </c>
      <c r="G3578" t="s">
        <v>1998</v>
      </c>
      <c r="H3578" t="s">
        <v>1999</v>
      </c>
      <c r="I3578" t="str">
        <f t="shared" si="166"/>
        <v>Moravskoslezský</v>
      </c>
      <c r="J3578" t="str">
        <f t="shared" si="167"/>
        <v>Moravskoslezský</v>
      </c>
      <c r="K3578" t="str">
        <f t="shared" si="168"/>
        <v>Moravskoslezsko</v>
      </c>
    </row>
    <row r="3579" spans="1:11" x14ac:dyDescent="0.25">
      <c r="A3579">
        <v>568562</v>
      </c>
      <c r="B3579" t="s">
        <v>2153</v>
      </c>
      <c r="C3579">
        <v>8116</v>
      </c>
      <c r="D3579" t="s">
        <v>2120</v>
      </c>
      <c r="E3579" t="s">
        <v>1997</v>
      </c>
      <c r="F3579" t="s">
        <v>1996</v>
      </c>
      <c r="G3579" t="s">
        <v>1998</v>
      </c>
      <c r="H3579" t="s">
        <v>1999</v>
      </c>
      <c r="I3579" t="str">
        <f t="shared" si="166"/>
        <v>Moravskoslezský</v>
      </c>
      <c r="J3579" t="str">
        <f t="shared" si="167"/>
        <v>Moravskoslezský</v>
      </c>
      <c r="K3579" t="str">
        <f t="shared" si="168"/>
        <v>Moravskoslezsko</v>
      </c>
    </row>
    <row r="3580" spans="1:11" x14ac:dyDescent="0.25">
      <c r="A3580">
        <v>568571</v>
      </c>
      <c r="B3580" t="s">
        <v>2154</v>
      </c>
      <c r="C3580">
        <v>8116</v>
      </c>
      <c r="D3580" t="s">
        <v>2120</v>
      </c>
      <c r="E3580" t="s">
        <v>1997</v>
      </c>
      <c r="F3580" t="s">
        <v>1996</v>
      </c>
      <c r="G3580" t="s">
        <v>1998</v>
      </c>
      <c r="H3580" t="s">
        <v>1999</v>
      </c>
      <c r="I3580" t="str">
        <f t="shared" si="166"/>
        <v>Moravskoslezský</v>
      </c>
      <c r="J3580" t="str">
        <f t="shared" si="167"/>
        <v>Moravskoslezský</v>
      </c>
      <c r="K3580" t="str">
        <f t="shared" si="168"/>
        <v>Moravskoslezsko</v>
      </c>
    </row>
    <row r="3581" spans="1:11" x14ac:dyDescent="0.25">
      <c r="A3581">
        <v>568589</v>
      </c>
      <c r="B3581" t="s">
        <v>2155</v>
      </c>
      <c r="C3581">
        <v>8116</v>
      </c>
      <c r="D3581" t="s">
        <v>2120</v>
      </c>
      <c r="E3581" t="s">
        <v>1997</v>
      </c>
      <c r="F3581" t="s">
        <v>1996</v>
      </c>
      <c r="G3581" t="s">
        <v>1998</v>
      </c>
      <c r="H3581" t="s">
        <v>1999</v>
      </c>
      <c r="I3581" t="str">
        <f t="shared" si="166"/>
        <v>Moravskoslezský</v>
      </c>
      <c r="J3581" t="str">
        <f t="shared" si="167"/>
        <v>Moravskoslezský</v>
      </c>
      <c r="K3581" t="str">
        <f t="shared" si="168"/>
        <v>Moravskoslezsko</v>
      </c>
    </row>
    <row r="3582" spans="1:11" x14ac:dyDescent="0.25">
      <c r="A3582">
        <v>568597</v>
      </c>
      <c r="B3582" t="s">
        <v>3937</v>
      </c>
      <c r="C3582">
        <v>6102</v>
      </c>
      <c r="D3582" t="s">
        <v>4708</v>
      </c>
      <c r="E3582" t="s">
        <v>4709</v>
      </c>
      <c r="F3582" t="s">
        <v>4708</v>
      </c>
      <c r="G3582" t="s">
        <v>4687</v>
      </c>
      <c r="H3582" t="s">
        <v>4688</v>
      </c>
      <c r="I3582" t="str">
        <f t="shared" si="166"/>
        <v>Kraj</v>
      </c>
      <c r="J3582" t="str">
        <f t="shared" si="167"/>
        <v>Vysočina</v>
      </c>
      <c r="K3582" t="str">
        <f t="shared" si="168"/>
        <v>Jihovýchod</v>
      </c>
    </row>
    <row r="3583" spans="1:11" x14ac:dyDescent="0.25">
      <c r="A3583">
        <v>568601</v>
      </c>
      <c r="B3583" t="s">
        <v>4846</v>
      </c>
      <c r="C3583">
        <v>6111</v>
      </c>
      <c r="D3583" t="s">
        <v>4744</v>
      </c>
      <c r="E3583" t="s">
        <v>4709</v>
      </c>
      <c r="F3583" t="s">
        <v>4708</v>
      </c>
      <c r="G3583" t="s">
        <v>4687</v>
      </c>
      <c r="H3583" t="s">
        <v>4688</v>
      </c>
      <c r="I3583" t="str">
        <f t="shared" si="166"/>
        <v>Kraj</v>
      </c>
      <c r="J3583" t="str">
        <f t="shared" si="167"/>
        <v>Vysočina</v>
      </c>
      <c r="K3583" t="str">
        <f t="shared" si="168"/>
        <v>Jihovýchod</v>
      </c>
    </row>
    <row r="3584" spans="1:11" x14ac:dyDescent="0.25">
      <c r="A3584">
        <v>568619</v>
      </c>
      <c r="B3584" t="s">
        <v>4847</v>
      </c>
      <c r="C3584">
        <v>6111</v>
      </c>
      <c r="D3584" t="s">
        <v>4744</v>
      </c>
      <c r="E3584" t="s">
        <v>4709</v>
      </c>
      <c r="F3584" t="s">
        <v>4708</v>
      </c>
      <c r="G3584" t="s">
        <v>4687</v>
      </c>
      <c r="H3584" t="s">
        <v>4688</v>
      </c>
      <c r="I3584" t="str">
        <f t="shared" si="166"/>
        <v>Kraj</v>
      </c>
      <c r="J3584" t="str">
        <f t="shared" si="167"/>
        <v>Vysočina</v>
      </c>
      <c r="K3584" t="str">
        <f t="shared" si="168"/>
        <v>Jihovýchod</v>
      </c>
    </row>
    <row r="3585" spans="1:11" x14ac:dyDescent="0.25">
      <c r="A3585">
        <v>568635</v>
      </c>
      <c r="B3585" t="s">
        <v>4848</v>
      </c>
      <c r="C3585">
        <v>6102</v>
      </c>
      <c r="D3585" t="s">
        <v>4708</v>
      </c>
      <c r="E3585" t="s">
        <v>4709</v>
      </c>
      <c r="F3585" t="s">
        <v>4708</v>
      </c>
      <c r="G3585" t="s">
        <v>4687</v>
      </c>
      <c r="H3585" t="s">
        <v>4688</v>
      </c>
      <c r="I3585" t="str">
        <f t="shared" si="166"/>
        <v>Kraj</v>
      </c>
      <c r="J3585" t="str">
        <f t="shared" si="167"/>
        <v>Vysočina</v>
      </c>
      <c r="K3585" t="str">
        <f t="shared" si="168"/>
        <v>Jihovýchod</v>
      </c>
    </row>
    <row r="3586" spans="1:11" x14ac:dyDescent="0.25">
      <c r="A3586">
        <v>568643</v>
      </c>
      <c r="B3586" t="s">
        <v>2156</v>
      </c>
      <c r="C3586">
        <v>8112</v>
      </c>
      <c r="D3586" t="s">
        <v>2148</v>
      </c>
      <c r="E3586" t="s">
        <v>1997</v>
      </c>
      <c r="F3586" t="s">
        <v>1996</v>
      </c>
      <c r="G3586" t="s">
        <v>1998</v>
      </c>
      <c r="H3586" t="s">
        <v>1999</v>
      </c>
      <c r="I3586" t="str">
        <f t="shared" si="166"/>
        <v>Moravskoslezský</v>
      </c>
      <c r="J3586" t="str">
        <f t="shared" si="167"/>
        <v>Moravskoslezský</v>
      </c>
      <c r="K3586" t="str">
        <f t="shared" si="168"/>
        <v>Moravskoslezsko</v>
      </c>
    </row>
    <row r="3587" spans="1:11" x14ac:dyDescent="0.25">
      <c r="A3587">
        <v>568651</v>
      </c>
      <c r="B3587" t="s">
        <v>4849</v>
      </c>
      <c r="C3587">
        <v>6102</v>
      </c>
      <c r="D3587" t="s">
        <v>4708</v>
      </c>
      <c r="E3587" t="s">
        <v>4709</v>
      </c>
      <c r="F3587" t="s">
        <v>4708</v>
      </c>
      <c r="G3587" t="s">
        <v>4687</v>
      </c>
      <c r="H3587" t="s">
        <v>4688</v>
      </c>
      <c r="I3587" t="str">
        <f t="shared" si="166"/>
        <v>Kraj</v>
      </c>
      <c r="J3587" t="str">
        <f t="shared" si="167"/>
        <v>Vysočina</v>
      </c>
      <c r="K3587" t="str">
        <f t="shared" si="168"/>
        <v>Jihovýchod</v>
      </c>
    </row>
    <row r="3588" spans="1:11" x14ac:dyDescent="0.25">
      <c r="A3588">
        <v>568660</v>
      </c>
      <c r="B3588" t="s">
        <v>4850</v>
      </c>
      <c r="C3588">
        <v>6102</v>
      </c>
      <c r="D3588" t="s">
        <v>4708</v>
      </c>
      <c r="E3588" t="s">
        <v>4709</v>
      </c>
      <c r="F3588" t="s">
        <v>4708</v>
      </c>
      <c r="G3588" t="s">
        <v>4687</v>
      </c>
      <c r="H3588" t="s">
        <v>4688</v>
      </c>
      <c r="I3588" t="str">
        <f t="shared" ref="I3588:I3651" si="169">LEFT(H3588, FIND(" ", H3588 &amp; " ") - 1)</f>
        <v>Kraj</v>
      </c>
      <c r="J3588" t="str">
        <f t="shared" ref="J3588:J3651" si="170">IF(LEFT(H3588,4)="Kraj", MID(H3588, FIND(" ", H3588)+1, LEN(H3588) - FIND(" ", H3588)), LEFT(H3588, FIND(" ", H3588 &amp; " ") - 1))</f>
        <v>Vysočina</v>
      </c>
      <c r="K3588" t="str">
        <f t="shared" ref="K3588:K3651" si="171">_xlfn.XLOOKUP(H3588,$N$33:$N$46,$M$33:$M$46)</f>
        <v>Jihovýchod</v>
      </c>
    </row>
    <row r="3589" spans="1:11" x14ac:dyDescent="0.25">
      <c r="A3589">
        <v>568678</v>
      </c>
      <c r="B3589" t="s">
        <v>4851</v>
      </c>
      <c r="C3589">
        <v>6102</v>
      </c>
      <c r="D3589" t="s">
        <v>4708</v>
      </c>
      <c r="E3589" t="s">
        <v>4709</v>
      </c>
      <c r="F3589" t="s">
        <v>4708</v>
      </c>
      <c r="G3589" t="s">
        <v>4687</v>
      </c>
      <c r="H3589" t="s">
        <v>4688</v>
      </c>
      <c r="I3589" t="str">
        <f t="shared" si="169"/>
        <v>Kraj</v>
      </c>
      <c r="J3589" t="str">
        <f t="shared" si="170"/>
        <v>Vysočina</v>
      </c>
      <c r="K3589" t="str">
        <f t="shared" si="171"/>
        <v>Jihovýchod</v>
      </c>
    </row>
    <row r="3590" spans="1:11" x14ac:dyDescent="0.25">
      <c r="A3590">
        <v>568686</v>
      </c>
      <c r="B3590" t="s">
        <v>2157</v>
      </c>
      <c r="C3590">
        <v>8112</v>
      </c>
      <c r="D3590" t="s">
        <v>2148</v>
      </c>
      <c r="E3590" t="s">
        <v>1997</v>
      </c>
      <c r="F3590" t="s">
        <v>1996</v>
      </c>
      <c r="G3590" t="s">
        <v>1998</v>
      </c>
      <c r="H3590" t="s">
        <v>1999</v>
      </c>
      <c r="I3590" t="str">
        <f t="shared" si="169"/>
        <v>Moravskoslezský</v>
      </c>
      <c r="J3590" t="str">
        <f t="shared" si="170"/>
        <v>Moravskoslezský</v>
      </c>
      <c r="K3590" t="str">
        <f t="shared" si="171"/>
        <v>Moravskoslezsko</v>
      </c>
    </row>
    <row r="3591" spans="1:11" x14ac:dyDescent="0.25">
      <c r="A3591">
        <v>568694</v>
      </c>
      <c r="B3591" t="s">
        <v>4852</v>
      </c>
      <c r="C3591">
        <v>6111</v>
      </c>
      <c r="D3591" t="s">
        <v>4744</v>
      </c>
      <c r="E3591" t="s">
        <v>4709</v>
      </c>
      <c r="F3591" t="s">
        <v>4708</v>
      </c>
      <c r="G3591" t="s">
        <v>4687</v>
      </c>
      <c r="H3591" t="s">
        <v>4688</v>
      </c>
      <c r="I3591" t="str">
        <f t="shared" si="169"/>
        <v>Kraj</v>
      </c>
      <c r="J3591" t="str">
        <f t="shared" si="170"/>
        <v>Vysočina</v>
      </c>
      <c r="K3591" t="str">
        <f t="shared" si="171"/>
        <v>Jihovýchod</v>
      </c>
    </row>
    <row r="3592" spans="1:11" x14ac:dyDescent="0.25">
      <c r="A3592">
        <v>568708</v>
      </c>
      <c r="B3592" t="s">
        <v>4853</v>
      </c>
      <c r="C3592">
        <v>6102</v>
      </c>
      <c r="D3592" t="s">
        <v>4708</v>
      </c>
      <c r="E3592" t="s">
        <v>4709</v>
      </c>
      <c r="F3592" t="s">
        <v>4708</v>
      </c>
      <c r="G3592" t="s">
        <v>4687</v>
      </c>
      <c r="H3592" t="s">
        <v>4688</v>
      </c>
      <c r="I3592" t="str">
        <f t="shared" si="169"/>
        <v>Kraj</v>
      </c>
      <c r="J3592" t="str">
        <f t="shared" si="170"/>
        <v>Vysočina</v>
      </c>
      <c r="K3592" t="str">
        <f t="shared" si="171"/>
        <v>Jihovýchod</v>
      </c>
    </row>
    <row r="3593" spans="1:11" x14ac:dyDescent="0.25">
      <c r="A3593">
        <v>568716</v>
      </c>
      <c r="B3593" t="s">
        <v>2158</v>
      </c>
      <c r="C3593">
        <v>8112</v>
      </c>
      <c r="D3593" t="s">
        <v>2148</v>
      </c>
      <c r="E3593" t="s">
        <v>1997</v>
      </c>
      <c r="F3593" t="s">
        <v>1996</v>
      </c>
      <c r="G3593" t="s">
        <v>1998</v>
      </c>
      <c r="H3593" t="s">
        <v>1999</v>
      </c>
      <c r="I3593" t="str">
        <f t="shared" si="169"/>
        <v>Moravskoslezský</v>
      </c>
      <c r="J3593" t="str">
        <f t="shared" si="170"/>
        <v>Moravskoslezský</v>
      </c>
      <c r="K3593" t="str">
        <f t="shared" si="171"/>
        <v>Moravskoslezsko</v>
      </c>
    </row>
    <row r="3594" spans="1:11" x14ac:dyDescent="0.25">
      <c r="A3594">
        <v>568724</v>
      </c>
      <c r="B3594" t="s">
        <v>3225</v>
      </c>
      <c r="C3594">
        <v>6111</v>
      </c>
      <c r="D3594" t="s">
        <v>4744</v>
      </c>
      <c r="E3594" t="s">
        <v>4709</v>
      </c>
      <c r="F3594" t="s">
        <v>4708</v>
      </c>
      <c r="G3594" t="s">
        <v>4687</v>
      </c>
      <c r="H3594" t="s">
        <v>4688</v>
      </c>
      <c r="I3594" t="str">
        <f t="shared" si="169"/>
        <v>Kraj</v>
      </c>
      <c r="J3594" t="str">
        <f t="shared" si="170"/>
        <v>Vysočina</v>
      </c>
      <c r="K3594" t="str">
        <f t="shared" si="171"/>
        <v>Jihovýchod</v>
      </c>
    </row>
    <row r="3595" spans="1:11" x14ac:dyDescent="0.25">
      <c r="A3595">
        <v>568732</v>
      </c>
      <c r="B3595" t="s">
        <v>2159</v>
      </c>
      <c r="C3595">
        <v>8112</v>
      </c>
      <c r="D3595" t="s">
        <v>2148</v>
      </c>
      <c r="E3595" t="s">
        <v>1997</v>
      </c>
      <c r="F3595" t="s">
        <v>1996</v>
      </c>
      <c r="G3595" t="s">
        <v>1998</v>
      </c>
      <c r="H3595" t="s">
        <v>1999</v>
      </c>
      <c r="I3595" t="str">
        <f t="shared" si="169"/>
        <v>Moravskoslezský</v>
      </c>
      <c r="J3595" t="str">
        <f t="shared" si="170"/>
        <v>Moravskoslezský</v>
      </c>
      <c r="K3595" t="str">
        <f t="shared" si="171"/>
        <v>Moravskoslezsko</v>
      </c>
    </row>
    <row r="3596" spans="1:11" x14ac:dyDescent="0.25">
      <c r="A3596">
        <v>568741</v>
      </c>
      <c r="B3596" t="s">
        <v>2160</v>
      </c>
      <c r="C3596">
        <v>8101</v>
      </c>
      <c r="D3596" t="s">
        <v>2066</v>
      </c>
      <c r="E3596" t="s">
        <v>1997</v>
      </c>
      <c r="F3596" t="s">
        <v>1996</v>
      </c>
      <c r="G3596" t="s">
        <v>1998</v>
      </c>
      <c r="H3596" t="s">
        <v>1999</v>
      </c>
      <c r="I3596" t="str">
        <f t="shared" si="169"/>
        <v>Moravskoslezský</v>
      </c>
      <c r="J3596" t="str">
        <f t="shared" si="170"/>
        <v>Moravskoslezský</v>
      </c>
      <c r="K3596" t="str">
        <f t="shared" si="171"/>
        <v>Moravskoslezsko</v>
      </c>
    </row>
    <row r="3597" spans="1:11" x14ac:dyDescent="0.25">
      <c r="A3597">
        <v>568759</v>
      </c>
      <c r="B3597" t="s">
        <v>4723</v>
      </c>
      <c r="C3597">
        <v>6104</v>
      </c>
      <c r="D3597" t="s">
        <v>4723</v>
      </c>
      <c r="E3597" t="s">
        <v>4709</v>
      </c>
      <c r="F3597" t="s">
        <v>4708</v>
      </c>
      <c r="G3597" t="s">
        <v>4687</v>
      </c>
      <c r="H3597" t="s">
        <v>4688</v>
      </c>
      <c r="I3597" t="str">
        <f t="shared" si="169"/>
        <v>Kraj</v>
      </c>
      <c r="J3597" t="str">
        <f t="shared" si="170"/>
        <v>Vysočina</v>
      </c>
      <c r="K3597" t="str">
        <f t="shared" si="171"/>
        <v>Jihovýchod</v>
      </c>
    </row>
    <row r="3598" spans="1:11" x14ac:dyDescent="0.25">
      <c r="A3598">
        <v>568767</v>
      </c>
      <c r="B3598" t="s">
        <v>4854</v>
      </c>
      <c r="C3598">
        <v>6102</v>
      </c>
      <c r="D3598" t="s">
        <v>4708</v>
      </c>
      <c r="E3598" t="s">
        <v>4709</v>
      </c>
      <c r="F3598" t="s">
        <v>4708</v>
      </c>
      <c r="G3598" t="s">
        <v>4687</v>
      </c>
      <c r="H3598" t="s">
        <v>4688</v>
      </c>
      <c r="I3598" t="str">
        <f t="shared" si="169"/>
        <v>Kraj</v>
      </c>
      <c r="J3598" t="str">
        <f t="shared" si="170"/>
        <v>Vysočina</v>
      </c>
      <c r="K3598" t="str">
        <f t="shared" si="171"/>
        <v>Jihovýchod</v>
      </c>
    </row>
    <row r="3599" spans="1:11" x14ac:dyDescent="0.25">
      <c r="A3599">
        <v>568775</v>
      </c>
      <c r="B3599" t="s">
        <v>2161</v>
      </c>
      <c r="C3599">
        <v>8101</v>
      </c>
      <c r="D3599" t="s">
        <v>2066</v>
      </c>
      <c r="E3599" t="s">
        <v>1997</v>
      </c>
      <c r="F3599" t="s">
        <v>1996</v>
      </c>
      <c r="G3599" t="s">
        <v>1998</v>
      </c>
      <c r="H3599" t="s">
        <v>1999</v>
      </c>
      <c r="I3599" t="str">
        <f t="shared" si="169"/>
        <v>Moravskoslezský</v>
      </c>
      <c r="J3599" t="str">
        <f t="shared" si="170"/>
        <v>Moravskoslezský</v>
      </c>
      <c r="K3599" t="str">
        <f t="shared" si="171"/>
        <v>Moravskoslezsko</v>
      </c>
    </row>
    <row r="3600" spans="1:11" x14ac:dyDescent="0.25">
      <c r="A3600">
        <v>568783</v>
      </c>
      <c r="B3600" t="s">
        <v>4855</v>
      </c>
      <c r="C3600">
        <v>6111</v>
      </c>
      <c r="D3600" t="s">
        <v>4744</v>
      </c>
      <c r="E3600" t="s">
        <v>4709</v>
      </c>
      <c r="F3600" t="s">
        <v>4708</v>
      </c>
      <c r="G3600" t="s">
        <v>4687</v>
      </c>
      <c r="H3600" t="s">
        <v>4688</v>
      </c>
      <c r="I3600" t="str">
        <f t="shared" si="169"/>
        <v>Kraj</v>
      </c>
      <c r="J3600" t="str">
        <f t="shared" si="170"/>
        <v>Vysočina</v>
      </c>
      <c r="K3600" t="str">
        <f t="shared" si="171"/>
        <v>Jihovýchod</v>
      </c>
    </row>
    <row r="3601" spans="1:11" x14ac:dyDescent="0.25">
      <c r="A3601">
        <v>568791</v>
      </c>
      <c r="B3601" t="s">
        <v>2162</v>
      </c>
      <c r="C3601">
        <v>8106</v>
      </c>
      <c r="D3601" t="s">
        <v>2018</v>
      </c>
      <c r="E3601" t="s">
        <v>2017</v>
      </c>
      <c r="F3601" t="s">
        <v>2018</v>
      </c>
      <c r="G3601" t="s">
        <v>1998</v>
      </c>
      <c r="H3601" t="s">
        <v>1999</v>
      </c>
      <c r="I3601" t="str">
        <f t="shared" si="169"/>
        <v>Moravskoslezský</v>
      </c>
      <c r="J3601" t="str">
        <f t="shared" si="170"/>
        <v>Moravskoslezský</v>
      </c>
      <c r="K3601" t="str">
        <f t="shared" si="171"/>
        <v>Moravskoslezsko</v>
      </c>
    </row>
    <row r="3602" spans="1:11" x14ac:dyDescent="0.25">
      <c r="A3602">
        <v>568805</v>
      </c>
      <c r="B3602" t="s">
        <v>4856</v>
      </c>
      <c r="C3602">
        <v>6104</v>
      </c>
      <c r="D3602" t="s">
        <v>4723</v>
      </c>
      <c r="E3602" t="s">
        <v>4709</v>
      </c>
      <c r="F3602" t="s">
        <v>4708</v>
      </c>
      <c r="G3602" t="s">
        <v>4687</v>
      </c>
      <c r="H3602" t="s">
        <v>4688</v>
      </c>
      <c r="I3602" t="str">
        <f t="shared" si="169"/>
        <v>Kraj</v>
      </c>
      <c r="J3602" t="str">
        <f t="shared" si="170"/>
        <v>Vysočina</v>
      </c>
      <c r="K3602" t="str">
        <f t="shared" si="171"/>
        <v>Jihovýchod</v>
      </c>
    </row>
    <row r="3603" spans="1:11" x14ac:dyDescent="0.25">
      <c r="A3603">
        <v>568813</v>
      </c>
      <c r="B3603" t="s">
        <v>2163</v>
      </c>
      <c r="C3603">
        <v>8106</v>
      </c>
      <c r="D3603" t="s">
        <v>2018</v>
      </c>
      <c r="E3603" t="s">
        <v>2017</v>
      </c>
      <c r="F3603" t="s">
        <v>2018</v>
      </c>
      <c r="G3603" t="s">
        <v>1998</v>
      </c>
      <c r="H3603" t="s">
        <v>1999</v>
      </c>
      <c r="I3603" t="str">
        <f t="shared" si="169"/>
        <v>Moravskoslezský</v>
      </c>
      <c r="J3603" t="str">
        <f t="shared" si="170"/>
        <v>Moravskoslezský</v>
      </c>
      <c r="K3603" t="str">
        <f t="shared" si="171"/>
        <v>Moravskoslezsko</v>
      </c>
    </row>
    <row r="3604" spans="1:11" x14ac:dyDescent="0.25">
      <c r="A3604">
        <v>568821</v>
      </c>
      <c r="B3604" t="s">
        <v>4442</v>
      </c>
      <c r="C3604">
        <v>6102</v>
      </c>
      <c r="D3604" t="s">
        <v>4708</v>
      </c>
      <c r="E3604" t="s">
        <v>4709</v>
      </c>
      <c r="F3604" t="s">
        <v>4708</v>
      </c>
      <c r="G3604" t="s">
        <v>4687</v>
      </c>
      <c r="H3604" t="s">
        <v>4688</v>
      </c>
      <c r="I3604" t="str">
        <f t="shared" si="169"/>
        <v>Kraj</v>
      </c>
      <c r="J3604" t="str">
        <f t="shared" si="170"/>
        <v>Vysočina</v>
      </c>
      <c r="K3604" t="str">
        <f t="shared" si="171"/>
        <v>Jihovýchod</v>
      </c>
    </row>
    <row r="3605" spans="1:11" x14ac:dyDescent="0.25">
      <c r="A3605">
        <v>568830</v>
      </c>
      <c r="B3605" t="s">
        <v>2164</v>
      </c>
      <c r="C3605">
        <v>8106</v>
      </c>
      <c r="D3605" t="s">
        <v>2018</v>
      </c>
      <c r="E3605" t="s">
        <v>2017</v>
      </c>
      <c r="F3605" t="s">
        <v>2018</v>
      </c>
      <c r="G3605" t="s">
        <v>1998</v>
      </c>
      <c r="H3605" t="s">
        <v>1999</v>
      </c>
      <c r="I3605" t="str">
        <f t="shared" si="169"/>
        <v>Moravskoslezský</v>
      </c>
      <c r="J3605" t="str">
        <f t="shared" si="170"/>
        <v>Moravskoslezský</v>
      </c>
      <c r="K3605" t="str">
        <f t="shared" si="171"/>
        <v>Moravskoslezsko</v>
      </c>
    </row>
    <row r="3606" spans="1:11" x14ac:dyDescent="0.25">
      <c r="A3606">
        <v>568848</v>
      </c>
      <c r="B3606" t="s">
        <v>4857</v>
      </c>
      <c r="C3606">
        <v>6111</v>
      </c>
      <c r="D3606" t="s">
        <v>4744</v>
      </c>
      <c r="E3606" t="s">
        <v>4709</v>
      </c>
      <c r="F3606" t="s">
        <v>4708</v>
      </c>
      <c r="G3606" t="s">
        <v>4687</v>
      </c>
      <c r="H3606" t="s">
        <v>4688</v>
      </c>
      <c r="I3606" t="str">
        <f t="shared" si="169"/>
        <v>Kraj</v>
      </c>
      <c r="J3606" t="str">
        <f t="shared" si="170"/>
        <v>Vysočina</v>
      </c>
      <c r="K3606" t="str">
        <f t="shared" si="171"/>
        <v>Jihovýchod</v>
      </c>
    </row>
    <row r="3607" spans="1:11" x14ac:dyDescent="0.25">
      <c r="A3607">
        <v>568856</v>
      </c>
      <c r="B3607" t="s">
        <v>4858</v>
      </c>
      <c r="C3607">
        <v>6104</v>
      </c>
      <c r="D3607" t="s">
        <v>4723</v>
      </c>
      <c r="E3607" t="s">
        <v>4709</v>
      </c>
      <c r="F3607" t="s">
        <v>4708</v>
      </c>
      <c r="G3607" t="s">
        <v>4687</v>
      </c>
      <c r="H3607" t="s">
        <v>4688</v>
      </c>
      <c r="I3607" t="str">
        <f t="shared" si="169"/>
        <v>Kraj</v>
      </c>
      <c r="J3607" t="str">
        <f t="shared" si="170"/>
        <v>Vysočina</v>
      </c>
      <c r="K3607" t="str">
        <f t="shared" si="171"/>
        <v>Jihovýchod</v>
      </c>
    </row>
    <row r="3608" spans="1:11" x14ac:dyDescent="0.25">
      <c r="A3608">
        <v>568864</v>
      </c>
      <c r="B3608" t="s">
        <v>2165</v>
      </c>
      <c r="C3608">
        <v>8118</v>
      </c>
      <c r="D3608" t="s">
        <v>2166</v>
      </c>
      <c r="E3608" t="s">
        <v>2108</v>
      </c>
      <c r="F3608" t="s">
        <v>2109</v>
      </c>
      <c r="G3608" t="s">
        <v>1998</v>
      </c>
      <c r="H3608" t="s">
        <v>1999</v>
      </c>
      <c r="I3608" t="str">
        <f t="shared" si="169"/>
        <v>Moravskoslezský</v>
      </c>
      <c r="J3608" t="str">
        <f t="shared" si="170"/>
        <v>Moravskoslezský</v>
      </c>
      <c r="K3608" t="str">
        <f t="shared" si="171"/>
        <v>Moravskoslezsko</v>
      </c>
    </row>
    <row r="3609" spans="1:11" x14ac:dyDescent="0.25">
      <c r="A3609">
        <v>568872</v>
      </c>
      <c r="B3609" t="s">
        <v>2519</v>
      </c>
      <c r="C3609">
        <v>7107</v>
      </c>
      <c r="D3609" t="s">
        <v>2280</v>
      </c>
      <c r="E3609" t="s">
        <v>2281</v>
      </c>
      <c r="F3609" t="s">
        <v>2280</v>
      </c>
      <c r="G3609" t="s">
        <v>2277</v>
      </c>
      <c r="H3609" t="s">
        <v>2278</v>
      </c>
      <c r="I3609" t="str">
        <f t="shared" si="169"/>
        <v>Olomoucký</v>
      </c>
      <c r="J3609" t="str">
        <f t="shared" si="170"/>
        <v>Olomoucký</v>
      </c>
      <c r="K3609" t="str">
        <f t="shared" si="171"/>
        <v>Střední Morava</v>
      </c>
    </row>
    <row r="3610" spans="1:11" x14ac:dyDescent="0.25">
      <c r="A3610">
        <v>568881</v>
      </c>
      <c r="B3610" t="s">
        <v>2345</v>
      </c>
      <c r="C3610">
        <v>6102</v>
      </c>
      <c r="D3610" t="s">
        <v>4708</v>
      </c>
      <c r="E3610" t="s">
        <v>4709</v>
      </c>
      <c r="F3610" t="s">
        <v>4708</v>
      </c>
      <c r="G3610" t="s">
        <v>4687</v>
      </c>
      <c r="H3610" t="s">
        <v>4688</v>
      </c>
      <c r="I3610" t="str">
        <f t="shared" si="169"/>
        <v>Kraj</v>
      </c>
      <c r="J3610" t="str">
        <f t="shared" si="170"/>
        <v>Vysočina</v>
      </c>
      <c r="K3610" t="str">
        <f t="shared" si="171"/>
        <v>Jihovýchod</v>
      </c>
    </row>
    <row r="3611" spans="1:11" x14ac:dyDescent="0.25">
      <c r="A3611">
        <v>568899</v>
      </c>
      <c r="B3611" t="s">
        <v>2279</v>
      </c>
      <c r="C3611">
        <v>6111</v>
      </c>
      <c r="D3611" t="s">
        <v>4744</v>
      </c>
      <c r="E3611" t="s">
        <v>4709</v>
      </c>
      <c r="F3611" t="s">
        <v>4708</v>
      </c>
      <c r="G3611" t="s">
        <v>4687</v>
      </c>
      <c r="H3611" t="s">
        <v>4688</v>
      </c>
      <c r="I3611" t="str">
        <f t="shared" si="169"/>
        <v>Kraj</v>
      </c>
      <c r="J3611" t="str">
        <f t="shared" si="170"/>
        <v>Vysočina</v>
      </c>
      <c r="K3611" t="str">
        <f t="shared" si="171"/>
        <v>Jihovýchod</v>
      </c>
    </row>
    <row r="3612" spans="1:11" x14ac:dyDescent="0.25">
      <c r="A3612">
        <v>568902</v>
      </c>
      <c r="B3612" t="s">
        <v>522</v>
      </c>
      <c r="C3612">
        <v>6111</v>
      </c>
      <c r="D3612" t="s">
        <v>4744</v>
      </c>
      <c r="E3612" t="s">
        <v>4709</v>
      </c>
      <c r="F3612" t="s">
        <v>4708</v>
      </c>
      <c r="G3612" t="s">
        <v>4687</v>
      </c>
      <c r="H3612" t="s">
        <v>4688</v>
      </c>
      <c r="I3612" t="str">
        <f t="shared" si="169"/>
        <v>Kraj</v>
      </c>
      <c r="J3612" t="str">
        <f t="shared" si="170"/>
        <v>Vysočina</v>
      </c>
      <c r="K3612" t="str">
        <f t="shared" si="171"/>
        <v>Jihovýchod</v>
      </c>
    </row>
    <row r="3613" spans="1:11" x14ac:dyDescent="0.25">
      <c r="A3613">
        <v>568911</v>
      </c>
      <c r="B3613" t="s">
        <v>2520</v>
      </c>
      <c r="C3613">
        <v>7105</v>
      </c>
      <c r="D3613" t="s">
        <v>2288</v>
      </c>
      <c r="E3613" t="s">
        <v>2281</v>
      </c>
      <c r="F3613" t="s">
        <v>2280</v>
      </c>
      <c r="G3613" t="s">
        <v>2277</v>
      </c>
      <c r="H3613" t="s">
        <v>2278</v>
      </c>
      <c r="I3613" t="str">
        <f t="shared" si="169"/>
        <v>Olomoucký</v>
      </c>
      <c r="J3613" t="str">
        <f t="shared" si="170"/>
        <v>Olomoucký</v>
      </c>
      <c r="K3613" t="str">
        <f t="shared" si="171"/>
        <v>Střední Morava</v>
      </c>
    </row>
    <row r="3614" spans="1:11" x14ac:dyDescent="0.25">
      <c r="A3614">
        <v>568929</v>
      </c>
      <c r="B3614" t="s">
        <v>4859</v>
      </c>
      <c r="C3614">
        <v>6102</v>
      </c>
      <c r="D3614" t="s">
        <v>4708</v>
      </c>
      <c r="E3614" t="s">
        <v>4709</v>
      </c>
      <c r="F3614" t="s">
        <v>4708</v>
      </c>
      <c r="G3614" t="s">
        <v>4687</v>
      </c>
      <c r="H3614" t="s">
        <v>4688</v>
      </c>
      <c r="I3614" t="str">
        <f t="shared" si="169"/>
        <v>Kraj</v>
      </c>
      <c r="J3614" t="str">
        <f t="shared" si="170"/>
        <v>Vysočina</v>
      </c>
      <c r="K3614" t="str">
        <f t="shared" si="171"/>
        <v>Jihovýchod</v>
      </c>
    </row>
    <row r="3615" spans="1:11" x14ac:dyDescent="0.25">
      <c r="A3615">
        <v>568937</v>
      </c>
      <c r="B3615" t="s">
        <v>4860</v>
      </c>
      <c r="C3615">
        <v>6102</v>
      </c>
      <c r="D3615" t="s">
        <v>4708</v>
      </c>
      <c r="E3615" t="s">
        <v>4709</v>
      </c>
      <c r="F3615" t="s">
        <v>4708</v>
      </c>
      <c r="G3615" t="s">
        <v>4687</v>
      </c>
      <c r="H3615" t="s">
        <v>4688</v>
      </c>
      <c r="I3615" t="str">
        <f t="shared" si="169"/>
        <v>Kraj</v>
      </c>
      <c r="J3615" t="str">
        <f t="shared" si="170"/>
        <v>Vysočina</v>
      </c>
      <c r="K3615" t="str">
        <f t="shared" si="171"/>
        <v>Jihovýchod</v>
      </c>
    </row>
    <row r="3616" spans="1:11" x14ac:dyDescent="0.25">
      <c r="A3616">
        <v>568945</v>
      </c>
      <c r="B3616" t="s">
        <v>4861</v>
      </c>
      <c r="C3616">
        <v>6104</v>
      </c>
      <c r="D3616" t="s">
        <v>4723</v>
      </c>
      <c r="E3616" t="s">
        <v>4709</v>
      </c>
      <c r="F3616" t="s">
        <v>4708</v>
      </c>
      <c r="G3616" t="s">
        <v>4687</v>
      </c>
      <c r="H3616" t="s">
        <v>4688</v>
      </c>
      <c r="I3616" t="str">
        <f t="shared" si="169"/>
        <v>Kraj</v>
      </c>
      <c r="J3616" t="str">
        <f t="shared" si="170"/>
        <v>Vysočina</v>
      </c>
      <c r="K3616" t="str">
        <f t="shared" si="171"/>
        <v>Jihovýchod</v>
      </c>
    </row>
    <row r="3617" spans="1:11" x14ac:dyDescent="0.25">
      <c r="A3617">
        <v>568953</v>
      </c>
      <c r="B3617" t="s">
        <v>4862</v>
      </c>
      <c r="C3617">
        <v>6102</v>
      </c>
      <c r="D3617" t="s">
        <v>4708</v>
      </c>
      <c r="E3617" t="s">
        <v>4709</v>
      </c>
      <c r="F3617" t="s">
        <v>4708</v>
      </c>
      <c r="G3617" t="s">
        <v>4687</v>
      </c>
      <c r="H3617" t="s">
        <v>4688</v>
      </c>
      <c r="I3617" t="str">
        <f t="shared" si="169"/>
        <v>Kraj</v>
      </c>
      <c r="J3617" t="str">
        <f t="shared" si="170"/>
        <v>Vysočina</v>
      </c>
      <c r="K3617" t="str">
        <f t="shared" si="171"/>
        <v>Jihovýchod</v>
      </c>
    </row>
    <row r="3618" spans="1:11" x14ac:dyDescent="0.25">
      <c r="A3618">
        <v>568961</v>
      </c>
      <c r="B3618" t="s">
        <v>2521</v>
      </c>
      <c r="C3618">
        <v>7105</v>
      </c>
      <c r="D3618" t="s">
        <v>2288</v>
      </c>
      <c r="E3618" t="s">
        <v>2281</v>
      </c>
      <c r="F3618" t="s">
        <v>2280</v>
      </c>
      <c r="G3618" t="s">
        <v>2277</v>
      </c>
      <c r="H3618" t="s">
        <v>2278</v>
      </c>
      <c r="I3618" t="str">
        <f t="shared" si="169"/>
        <v>Olomoucký</v>
      </c>
      <c r="J3618" t="str">
        <f t="shared" si="170"/>
        <v>Olomoucký</v>
      </c>
      <c r="K3618" t="str">
        <f t="shared" si="171"/>
        <v>Střední Morava</v>
      </c>
    </row>
    <row r="3619" spans="1:11" x14ac:dyDescent="0.25">
      <c r="A3619">
        <v>568970</v>
      </c>
      <c r="B3619" t="s">
        <v>4863</v>
      </c>
      <c r="C3619">
        <v>6111</v>
      </c>
      <c r="D3619" t="s">
        <v>4744</v>
      </c>
      <c r="E3619" t="s">
        <v>4709</v>
      </c>
      <c r="F3619" t="s">
        <v>4708</v>
      </c>
      <c r="G3619" t="s">
        <v>4687</v>
      </c>
      <c r="H3619" t="s">
        <v>4688</v>
      </c>
      <c r="I3619" t="str">
        <f t="shared" si="169"/>
        <v>Kraj</v>
      </c>
      <c r="J3619" t="str">
        <f t="shared" si="170"/>
        <v>Vysočina</v>
      </c>
      <c r="K3619" t="str">
        <f t="shared" si="171"/>
        <v>Jihovýchod</v>
      </c>
    </row>
    <row r="3620" spans="1:11" x14ac:dyDescent="0.25">
      <c r="A3620">
        <v>568988</v>
      </c>
      <c r="B3620" t="s">
        <v>4864</v>
      </c>
      <c r="C3620">
        <v>6111</v>
      </c>
      <c r="D3620" t="s">
        <v>4744</v>
      </c>
      <c r="E3620" t="s">
        <v>4709</v>
      </c>
      <c r="F3620" t="s">
        <v>4708</v>
      </c>
      <c r="G3620" t="s">
        <v>4687</v>
      </c>
      <c r="H3620" t="s">
        <v>4688</v>
      </c>
      <c r="I3620" t="str">
        <f t="shared" si="169"/>
        <v>Kraj</v>
      </c>
      <c r="J3620" t="str">
        <f t="shared" si="170"/>
        <v>Vysočina</v>
      </c>
      <c r="K3620" t="str">
        <f t="shared" si="171"/>
        <v>Jihovýchod</v>
      </c>
    </row>
    <row r="3621" spans="1:11" x14ac:dyDescent="0.25">
      <c r="A3621">
        <v>568996</v>
      </c>
      <c r="B3621" t="s">
        <v>4865</v>
      </c>
      <c r="C3621">
        <v>6102</v>
      </c>
      <c r="D3621" t="s">
        <v>4708</v>
      </c>
      <c r="E3621" t="s">
        <v>4709</v>
      </c>
      <c r="F3621" t="s">
        <v>4708</v>
      </c>
      <c r="G3621" t="s">
        <v>4687</v>
      </c>
      <c r="H3621" t="s">
        <v>4688</v>
      </c>
      <c r="I3621" t="str">
        <f t="shared" si="169"/>
        <v>Kraj</v>
      </c>
      <c r="J3621" t="str">
        <f t="shared" si="170"/>
        <v>Vysočina</v>
      </c>
      <c r="K3621" t="str">
        <f t="shared" si="171"/>
        <v>Jihovýchod</v>
      </c>
    </row>
    <row r="3622" spans="1:11" x14ac:dyDescent="0.25">
      <c r="A3622">
        <v>569003</v>
      </c>
      <c r="B3622" t="s">
        <v>2522</v>
      </c>
      <c r="C3622">
        <v>7107</v>
      </c>
      <c r="D3622" t="s">
        <v>2280</v>
      </c>
      <c r="E3622" t="s">
        <v>2281</v>
      </c>
      <c r="F3622" t="s">
        <v>2280</v>
      </c>
      <c r="G3622" t="s">
        <v>2277</v>
      </c>
      <c r="H3622" t="s">
        <v>2278</v>
      </c>
      <c r="I3622" t="str">
        <f t="shared" si="169"/>
        <v>Olomoucký</v>
      </c>
      <c r="J3622" t="str">
        <f t="shared" si="170"/>
        <v>Olomoucký</v>
      </c>
      <c r="K3622" t="str">
        <f t="shared" si="171"/>
        <v>Střední Morava</v>
      </c>
    </row>
    <row r="3623" spans="1:11" x14ac:dyDescent="0.25">
      <c r="A3623">
        <v>569011</v>
      </c>
      <c r="B3623" t="s">
        <v>4866</v>
      </c>
      <c r="C3623">
        <v>6111</v>
      </c>
      <c r="D3623" t="s">
        <v>4744</v>
      </c>
      <c r="E3623" t="s">
        <v>4709</v>
      </c>
      <c r="F3623" t="s">
        <v>4708</v>
      </c>
      <c r="G3623" t="s">
        <v>4687</v>
      </c>
      <c r="H3623" t="s">
        <v>4688</v>
      </c>
      <c r="I3623" t="str">
        <f t="shared" si="169"/>
        <v>Kraj</v>
      </c>
      <c r="J3623" t="str">
        <f t="shared" si="170"/>
        <v>Vysočina</v>
      </c>
      <c r="K3623" t="str">
        <f t="shared" si="171"/>
        <v>Jihovýchod</v>
      </c>
    </row>
    <row r="3624" spans="1:11" x14ac:dyDescent="0.25">
      <c r="A3624">
        <v>569020</v>
      </c>
      <c r="B3624" t="s">
        <v>4867</v>
      </c>
      <c r="C3624">
        <v>6104</v>
      </c>
      <c r="D3624" t="s">
        <v>4723</v>
      </c>
      <c r="E3624" t="s">
        <v>4709</v>
      </c>
      <c r="F3624" t="s">
        <v>4708</v>
      </c>
      <c r="G3624" t="s">
        <v>4687</v>
      </c>
      <c r="H3624" t="s">
        <v>4688</v>
      </c>
      <c r="I3624" t="str">
        <f t="shared" si="169"/>
        <v>Kraj</v>
      </c>
      <c r="J3624" t="str">
        <f t="shared" si="170"/>
        <v>Vysočina</v>
      </c>
      <c r="K3624" t="str">
        <f t="shared" si="171"/>
        <v>Jihovýchod</v>
      </c>
    </row>
    <row r="3625" spans="1:11" x14ac:dyDescent="0.25">
      <c r="A3625">
        <v>569038</v>
      </c>
      <c r="B3625" t="s">
        <v>4868</v>
      </c>
      <c r="C3625">
        <v>6102</v>
      </c>
      <c r="D3625" t="s">
        <v>4708</v>
      </c>
      <c r="E3625" t="s">
        <v>4709</v>
      </c>
      <c r="F3625" t="s">
        <v>4708</v>
      </c>
      <c r="G3625" t="s">
        <v>4687</v>
      </c>
      <c r="H3625" t="s">
        <v>4688</v>
      </c>
      <c r="I3625" t="str">
        <f t="shared" si="169"/>
        <v>Kraj</v>
      </c>
      <c r="J3625" t="str">
        <f t="shared" si="170"/>
        <v>Vysočina</v>
      </c>
      <c r="K3625" t="str">
        <f t="shared" si="171"/>
        <v>Jihovýchod</v>
      </c>
    </row>
    <row r="3626" spans="1:11" x14ac:dyDescent="0.25">
      <c r="A3626">
        <v>569046</v>
      </c>
      <c r="B3626" t="s">
        <v>4869</v>
      </c>
      <c r="C3626">
        <v>6102</v>
      </c>
      <c r="D3626" t="s">
        <v>4708</v>
      </c>
      <c r="E3626" t="s">
        <v>4709</v>
      </c>
      <c r="F3626" t="s">
        <v>4708</v>
      </c>
      <c r="G3626" t="s">
        <v>4687</v>
      </c>
      <c r="H3626" t="s">
        <v>4688</v>
      </c>
      <c r="I3626" t="str">
        <f t="shared" si="169"/>
        <v>Kraj</v>
      </c>
      <c r="J3626" t="str">
        <f t="shared" si="170"/>
        <v>Vysočina</v>
      </c>
      <c r="K3626" t="str">
        <f t="shared" si="171"/>
        <v>Jihovýchod</v>
      </c>
    </row>
    <row r="3627" spans="1:11" x14ac:dyDescent="0.25">
      <c r="A3627">
        <v>569054</v>
      </c>
      <c r="B3627" t="s">
        <v>2523</v>
      </c>
      <c r="C3627">
        <v>7110</v>
      </c>
      <c r="D3627" t="s">
        <v>2286</v>
      </c>
      <c r="E3627" t="s">
        <v>2281</v>
      </c>
      <c r="F3627" t="s">
        <v>2280</v>
      </c>
      <c r="G3627" t="s">
        <v>2277</v>
      </c>
      <c r="H3627" t="s">
        <v>2278</v>
      </c>
      <c r="I3627" t="str">
        <f t="shared" si="169"/>
        <v>Olomoucký</v>
      </c>
      <c r="J3627" t="str">
        <f t="shared" si="170"/>
        <v>Olomoucký</v>
      </c>
      <c r="K3627" t="str">
        <f t="shared" si="171"/>
        <v>Střední Morava</v>
      </c>
    </row>
    <row r="3628" spans="1:11" x14ac:dyDescent="0.25">
      <c r="A3628">
        <v>569062</v>
      </c>
      <c r="B3628" t="s">
        <v>4870</v>
      </c>
      <c r="C3628">
        <v>6102</v>
      </c>
      <c r="D3628" t="s">
        <v>4708</v>
      </c>
      <c r="E3628" t="s">
        <v>4709</v>
      </c>
      <c r="F3628" t="s">
        <v>4708</v>
      </c>
      <c r="G3628" t="s">
        <v>4687</v>
      </c>
      <c r="H3628" t="s">
        <v>4688</v>
      </c>
      <c r="I3628" t="str">
        <f t="shared" si="169"/>
        <v>Kraj</v>
      </c>
      <c r="J3628" t="str">
        <f t="shared" si="170"/>
        <v>Vysočina</v>
      </c>
      <c r="K3628" t="str">
        <f t="shared" si="171"/>
        <v>Jihovýchod</v>
      </c>
    </row>
    <row r="3629" spans="1:11" x14ac:dyDescent="0.25">
      <c r="A3629">
        <v>569071</v>
      </c>
      <c r="B3629" t="s">
        <v>4871</v>
      </c>
      <c r="C3629">
        <v>6111</v>
      </c>
      <c r="D3629" t="s">
        <v>4744</v>
      </c>
      <c r="E3629" t="s">
        <v>4709</v>
      </c>
      <c r="F3629" t="s">
        <v>4708</v>
      </c>
      <c r="G3629" t="s">
        <v>4687</v>
      </c>
      <c r="H3629" t="s">
        <v>4688</v>
      </c>
      <c r="I3629" t="str">
        <f t="shared" si="169"/>
        <v>Kraj</v>
      </c>
      <c r="J3629" t="str">
        <f t="shared" si="170"/>
        <v>Vysočina</v>
      </c>
      <c r="K3629" t="str">
        <f t="shared" si="171"/>
        <v>Jihovýchod</v>
      </c>
    </row>
    <row r="3630" spans="1:11" x14ac:dyDescent="0.25">
      <c r="A3630">
        <v>569089</v>
      </c>
      <c r="B3630" t="s">
        <v>4872</v>
      </c>
      <c r="C3630">
        <v>6104</v>
      </c>
      <c r="D3630" t="s">
        <v>4723</v>
      </c>
      <c r="E3630" t="s">
        <v>4709</v>
      </c>
      <c r="F3630" t="s">
        <v>4708</v>
      </c>
      <c r="G3630" t="s">
        <v>4687</v>
      </c>
      <c r="H3630" t="s">
        <v>4688</v>
      </c>
      <c r="I3630" t="str">
        <f t="shared" si="169"/>
        <v>Kraj</v>
      </c>
      <c r="J3630" t="str">
        <f t="shared" si="170"/>
        <v>Vysočina</v>
      </c>
      <c r="K3630" t="str">
        <f t="shared" si="171"/>
        <v>Jihovýchod</v>
      </c>
    </row>
    <row r="3631" spans="1:11" x14ac:dyDescent="0.25">
      <c r="A3631">
        <v>569097</v>
      </c>
      <c r="B3631" t="s">
        <v>2167</v>
      </c>
      <c r="C3631">
        <v>8122</v>
      </c>
      <c r="D3631" t="s">
        <v>2010</v>
      </c>
      <c r="E3631" t="s">
        <v>2007</v>
      </c>
      <c r="F3631" t="s">
        <v>2006</v>
      </c>
      <c r="G3631" t="s">
        <v>1998</v>
      </c>
      <c r="H3631" t="s">
        <v>1999</v>
      </c>
      <c r="I3631" t="str">
        <f t="shared" si="169"/>
        <v>Moravskoslezský</v>
      </c>
      <c r="J3631" t="str">
        <f t="shared" si="170"/>
        <v>Moravskoslezský</v>
      </c>
      <c r="K3631" t="str">
        <f t="shared" si="171"/>
        <v>Moravskoslezsko</v>
      </c>
    </row>
    <row r="3632" spans="1:11" x14ac:dyDescent="0.25">
      <c r="A3632">
        <v>569101</v>
      </c>
      <c r="B3632" t="s">
        <v>2168</v>
      </c>
      <c r="C3632">
        <v>8113</v>
      </c>
      <c r="D3632" t="s">
        <v>1852</v>
      </c>
      <c r="E3632" t="s">
        <v>2007</v>
      </c>
      <c r="F3632" t="s">
        <v>2006</v>
      </c>
      <c r="G3632" t="s">
        <v>1998</v>
      </c>
      <c r="H3632" t="s">
        <v>1999</v>
      </c>
      <c r="I3632" t="str">
        <f t="shared" si="169"/>
        <v>Moravskoslezský</v>
      </c>
      <c r="J3632" t="str">
        <f t="shared" si="170"/>
        <v>Moravskoslezský</v>
      </c>
      <c r="K3632" t="str">
        <f t="shared" si="171"/>
        <v>Moravskoslezsko</v>
      </c>
    </row>
    <row r="3633" spans="1:11" x14ac:dyDescent="0.25">
      <c r="A3633">
        <v>569119</v>
      </c>
      <c r="B3633" t="s">
        <v>2169</v>
      </c>
      <c r="C3633">
        <v>8119</v>
      </c>
      <c r="D3633" t="s">
        <v>2003</v>
      </c>
      <c r="E3633" t="s">
        <v>2004</v>
      </c>
      <c r="F3633" t="s">
        <v>2005</v>
      </c>
      <c r="G3633" t="s">
        <v>1998</v>
      </c>
      <c r="H3633" t="s">
        <v>1999</v>
      </c>
      <c r="I3633" t="str">
        <f t="shared" si="169"/>
        <v>Moravskoslezský</v>
      </c>
      <c r="J3633" t="str">
        <f t="shared" si="170"/>
        <v>Moravskoslezský</v>
      </c>
      <c r="K3633" t="str">
        <f t="shared" si="171"/>
        <v>Moravskoslezsko</v>
      </c>
    </row>
    <row r="3634" spans="1:11" x14ac:dyDescent="0.25">
      <c r="A3634">
        <v>569127</v>
      </c>
      <c r="B3634" t="s">
        <v>4873</v>
      </c>
      <c r="C3634">
        <v>6102</v>
      </c>
      <c r="D3634" t="s">
        <v>4708</v>
      </c>
      <c r="E3634" t="s">
        <v>4709</v>
      </c>
      <c r="F3634" t="s">
        <v>4708</v>
      </c>
      <c r="G3634" t="s">
        <v>4687</v>
      </c>
      <c r="H3634" t="s">
        <v>4688</v>
      </c>
      <c r="I3634" t="str">
        <f t="shared" si="169"/>
        <v>Kraj</v>
      </c>
      <c r="J3634" t="str">
        <f t="shared" si="170"/>
        <v>Vysočina</v>
      </c>
      <c r="K3634" t="str">
        <f t="shared" si="171"/>
        <v>Jihovýchod</v>
      </c>
    </row>
    <row r="3635" spans="1:11" x14ac:dyDescent="0.25">
      <c r="A3635">
        <v>569135</v>
      </c>
      <c r="B3635" t="s">
        <v>2524</v>
      </c>
      <c r="C3635">
        <v>7109</v>
      </c>
      <c r="D3635" t="s">
        <v>2284</v>
      </c>
      <c r="E3635" t="s">
        <v>2283</v>
      </c>
      <c r="F3635" t="s">
        <v>2284</v>
      </c>
      <c r="G3635" t="s">
        <v>2277</v>
      </c>
      <c r="H3635" t="s">
        <v>2278</v>
      </c>
      <c r="I3635" t="str">
        <f t="shared" si="169"/>
        <v>Olomoucký</v>
      </c>
      <c r="J3635" t="str">
        <f t="shared" si="170"/>
        <v>Olomoucký</v>
      </c>
      <c r="K3635" t="str">
        <f t="shared" si="171"/>
        <v>Střední Morava</v>
      </c>
    </row>
    <row r="3636" spans="1:11" x14ac:dyDescent="0.25">
      <c r="A3636">
        <v>569143</v>
      </c>
      <c r="B3636" t="s">
        <v>536</v>
      </c>
      <c r="C3636">
        <v>7109</v>
      </c>
      <c r="D3636" t="s">
        <v>2284</v>
      </c>
      <c r="E3636" t="s">
        <v>2283</v>
      </c>
      <c r="F3636" t="s">
        <v>2284</v>
      </c>
      <c r="G3636" t="s">
        <v>2277</v>
      </c>
      <c r="H3636" t="s">
        <v>2278</v>
      </c>
      <c r="I3636" t="str">
        <f t="shared" si="169"/>
        <v>Olomoucký</v>
      </c>
      <c r="J3636" t="str">
        <f t="shared" si="170"/>
        <v>Olomoucký</v>
      </c>
      <c r="K3636" t="str">
        <f t="shared" si="171"/>
        <v>Střední Morava</v>
      </c>
    </row>
    <row r="3637" spans="1:11" x14ac:dyDescent="0.25">
      <c r="A3637">
        <v>569151</v>
      </c>
      <c r="B3637" t="s">
        <v>4874</v>
      </c>
      <c r="C3637">
        <v>6102</v>
      </c>
      <c r="D3637" t="s">
        <v>4708</v>
      </c>
      <c r="E3637" t="s">
        <v>4709</v>
      </c>
      <c r="F3637" t="s">
        <v>4708</v>
      </c>
      <c r="G3637" t="s">
        <v>4687</v>
      </c>
      <c r="H3637" t="s">
        <v>4688</v>
      </c>
      <c r="I3637" t="str">
        <f t="shared" si="169"/>
        <v>Kraj</v>
      </c>
      <c r="J3637" t="str">
        <f t="shared" si="170"/>
        <v>Vysočina</v>
      </c>
      <c r="K3637" t="str">
        <f t="shared" si="171"/>
        <v>Jihovýchod</v>
      </c>
    </row>
    <row r="3638" spans="1:11" x14ac:dyDescent="0.25">
      <c r="A3638">
        <v>569160</v>
      </c>
      <c r="B3638" t="s">
        <v>4875</v>
      </c>
      <c r="C3638">
        <v>6104</v>
      </c>
      <c r="D3638" t="s">
        <v>4723</v>
      </c>
      <c r="E3638" t="s">
        <v>4709</v>
      </c>
      <c r="F3638" t="s">
        <v>4708</v>
      </c>
      <c r="G3638" t="s">
        <v>4687</v>
      </c>
      <c r="H3638" t="s">
        <v>4688</v>
      </c>
      <c r="I3638" t="str">
        <f t="shared" si="169"/>
        <v>Kraj</v>
      </c>
      <c r="J3638" t="str">
        <f t="shared" si="170"/>
        <v>Vysočina</v>
      </c>
      <c r="K3638" t="str">
        <f t="shared" si="171"/>
        <v>Jihovýchod</v>
      </c>
    </row>
    <row r="3639" spans="1:11" x14ac:dyDescent="0.25">
      <c r="A3639">
        <v>569178</v>
      </c>
      <c r="B3639" t="s">
        <v>2525</v>
      </c>
      <c r="C3639">
        <v>7104</v>
      </c>
      <c r="D3639" t="s">
        <v>2339</v>
      </c>
      <c r="E3639" t="s">
        <v>2283</v>
      </c>
      <c r="F3639" t="s">
        <v>2284</v>
      </c>
      <c r="G3639" t="s">
        <v>2277</v>
      </c>
      <c r="H3639" t="s">
        <v>2278</v>
      </c>
      <c r="I3639" t="str">
        <f t="shared" si="169"/>
        <v>Olomoucký</v>
      </c>
      <c r="J3639" t="str">
        <f t="shared" si="170"/>
        <v>Olomoucký</v>
      </c>
      <c r="K3639" t="str">
        <f t="shared" si="171"/>
        <v>Střední Morava</v>
      </c>
    </row>
    <row r="3640" spans="1:11" x14ac:dyDescent="0.25">
      <c r="A3640">
        <v>569186</v>
      </c>
      <c r="B3640" t="s">
        <v>4876</v>
      </c>
      <c r="C3640">
        <v>6102</v>
      </c>
      <c r="D3640" t="s">
        <v>4708</v>
      </c>
      <c r="E3640" t="s">
        <v>4709</v>
      </c>
      <c r="F3640" t="s">
        <v>4708</v>
      </c>
      <c r="G3640" t="s">
        <v>4687</v>
      </c>
      <c r="H3640" t="s">
        <v>4688</v>
      </c>
      <c r="I3640" t="str">
        <f t="shared" si="169"/>
        <v>Kraj</v>
      </c>
      <c r="J3640" t="str">
        <f t="shared" si="170"/>
        <v>Vysočina</v>
      </c>
      <c r="K3640" t="str">
        <f t="shared" si="171"/>
        <v>Jihovýchod</v>
      </c>
    </row>
    <row r="3641" spans="1:11" x14ac:dyDescent="0.25">
      <c r="A3641">
        <v>569194</v>
      </c>
      <c r="B3641" t="s">
        <v>2526</v>
      </c>
      <c r="C3641">
        <v>7109</v>
      </c>
      <c r="D3641" t="s">
        <v>2284</v>
      </c>
      <c r="E3641" t="s">
        <v>2283</v>
      </c>
      <c r="F3641" t="s">
        <v>2284</v>
      </c>
      <c r="G3641" t="s">
        <v>2277</v>
      </c>
      <c r="H3641" t="s">
        <v>2278</v>
      </c>
      <c r="I3641" t="str">
        <f t="shared" si="169"/>
        <v>Olomoucký</v>
      </c>
      <c r="J3641" t="str">
        <f t="shared" si="170"/>
        <v>Olomoucký</v>
      </c>
      <c r="K3641" t="str">
        <f t="shared" si="171"/>
        <v>Střední Morava</v>
      </c>
    </row>
    <row r="3642" spans="1:11" x14ac:dyDescent="0.25">
      <c r="A3642">
        <v>569208</v>
      </c>
      <c r="B3642" t="s">
        <v>4877</v>
      </c>
      <c r="C3642">
        <v>6102</v>
      </c>
      <c r="D3642" t="s">
        <v>4708</v>
      </c>
      <c r="E3642" t="s">
        <v>4709</v>
      </c>
      <c r="F3642" t="s">
        <v>4708</v>
      </c>
      <c r="G3642" t="s">
        <v>4687</v>
      </c>
      <c r="H3642" t="s">
        <v>4688</v>
      </c>
      <c r="I3642" t="str">
        <f t="shared" si="169"/>
        <v>Kraj</v>
      </c>
      <c r="J3642" t="str">
        <f t="shared" si="170"/>
        <v>Vysočina</v>
      </c>
      <c r="K3642" t="str">
        <f t="shared" si="171"/>
        <v>Jihovýchod</v>
      </c>
    </row>
    <row r="3643" spans="1:11" x14ac:dyDescent="0.25">
      <c r="A3643">
        <v>569216</v>
      </c>
      <c r="B3643" t="s">
        <v>537</v>
      </c>
      <c r="C3643">
        <v>6102</v>
      </c>
      <c r="D3643" t="s">
        <v>4708</v>
      </c>
      <c r="E3643" t="s">
        <v>4709</v>
      </c>
      <c r="F3643" t="s">
        <v>4708</v>
      </c>
      <c r="G3643" t="s">
        <v>4687</v>
      </c>
      <c r="H3643" t="s">
        <v>4688</v>
      </c>
      <c r="I3643" t="str">
        <f t="shared" si="169"/>
        <v>Kraj</v>
      </c>
      <c r="J3643" t="str">
        <f t="shared" si="170"/>
        <v>Vysočina</v>
      </c>
      <c r="K3643" t="str">
        <f t="shared" si="171"/>
        <v>Jihovýchod</v>
      </c>
    </row>
    <row r="3644" spans="1:11" x14ac:dyDescent="0.25">
      <c r="A3644">
        <v>569224</v>
      </c>
      <c r="B3644" t="s">
        <v>4878</v>
      </c>
      <c r="C3644">
        <v>6104</v>
      </c>
      <c r="D3644" t="s">
        <v>4723</v>
      </c>
      <c r="E3644" t="s">
        <v>4709</v>
      </c>
      <c r="F3644" t="s">
        <v>4708</v>
      </c>
      <c r="G3644" t="s">
        <v>4687</v>
      </c>
      <c r="H3644" t="s">
        <v>4688</v>
      </c>
      <c r="I3644" t="str">
        <f t="shared" si="169"/>
        <v>Kraj</v>
      </c>
      <c r="J3644" t="str">
        <f t="shared" si="170"/>
        <v>Vysočina</v>
      </c>
      <c r="K3644" t="str">
        <f t="shared" si="171"/>
        <v>Jihovýchod</v>
      </c>
    </row>
    <row r="3645" spans="1:11" x14ac:dyDescent="0.25">
      <c r="A3645">
        <v>569232</v>
      </c>
      <c r="B3645" t="s">
        <v>4879</v>
      </c>
      <c r="C3645">
        <v>6111</v>
      </c>
      <c r="D3645" t="s">
        <v>4744</v>
      </c>
      <c r="E3645" t="s">
        <v>4709</v>
      </c>
      <c r="F3645" t="s">
        <v>4708</v>
      </c>
      <c r="G3645" t="s">
        <v>4687</v>
      </c>
      <c r="H3645" t="s">
        <v>4688</v>
      </c>
      <c r="I3645" t="str">
        <f t="shared" si="169"/>
        <v>Kraj</v>
      </c>
      <c r="J3645" t="str">
        <f t="shared" si="170"/>
        <v>Vysočina</v>
      </c>
      <c r="K3645" t="str">
        <f t="shared" si="171"/>
        <v>Jihovýchod</v>
      </c>
    </row>
    <row r="3646" spans="1:11" x14ac:dyDescent="0.25">
      <c r="A3646">
        <v>569241</v>
      </c>
      <c r="B3646" t="s">
        <v>942</v>
      </c>
      <c r="C3646">
        <v>6111</v>
      </c>
      <c r="D3646" t="s">
        <v>4744</v>
      </c>
      <c r="E3646" t="s">
        <v>4709</v>
      </c>
      <c r="F3646" t="s">
        <v>4708</v>
      </c>
      <c r="G3646" t="s">
        <v>4687</v>
      </c>
      <c r="H3646" t="s">
        <v>4688</v>
      </c>
      <c r="I3646" t="str">
        <f t="shared" si="169"/>
        <v>Kraj</v>
      </c>
      <c r="J3646" t="str">
        <f t="shared" si="170"/>
        <v>Vysočina</v>
      </c>
      <c r="K3646" t="str">
        <f t="shared" si="171"/>
        <v>Jihovýchod</v>
      </c>
    </row>
    <row r="3647" spans="1:11" x14ac:dyDescent="0.25">
      <c r="A3647">
        <v>569259</v>
      </c>
      <c r="B3647" t="s">
        <v>2527</v>
      </c>
      <c r="C3647">
        <v>7104</v>
      </c>
      <c r="D3647" t="s">
        <v>2339</v>
      </c>
      <c r="E3647" t="s">
        <v>2283</v>
      </c>
      <c r="F3647" t="s">
        <v>2284</v>
      </c>
      <c r="G3647" t="s">
        <v>2277</v>
      </c>
      <c r="H3647" t="s">
        <v>2278</v>
      </c>
      <c r="I3647" t="str">
        <f t="shared" si="169"/>
        <v>Olomoucký</v>
      </c>
      <c r="J3647" t="str">
        <f t="shared" si="170"/>
        <v>Olomoucký</v>
      </c>
      <c r="K3647" t="str">
        <f t="shared" si="171"/>
        <v>Střední Morava</v>
      </c>
    </row>
    <row r="3648" spans="1:11" x14ac:dyDescent="0.25">
      <c r="A3648">
        <v>569267</v>
      </c>
      <c r="B3648" t="s">
        <v>2528</v>
      </c>
      <c r="C3648">
        <v>7104</v>
      </c>
      <c r="D3648" t="s">
        <v>2339</v>
      </c>
      <c r="E3648" t="s">
        <v>2283</v>
      </c>
      <c r="F3648" t="s">
        <v>2284</v>
      </c>
      <c r="G3648" t="s">
        <v>2277</v>
      </c>
      <c r="H3648" t="s">
        <v>2278</v>
      </c>
      <c r="I3648" t="str">
        <f t="shared" si="169"/>
        <v>Olomoucký</v>
      </c>
      <c r="J3648" t="str">
        <f t="shared" si="170"/>
        <v>Olomoucký</v>
      </c>
      <c r="K3648" t="str">
        <f t="shared" si="171"/>
        <v>Střední Morava</v>
      </c>
    </row>
    <row r="3649" spans="1:11" x14ac:dyDescent="0.25">
      <c r="A3649">
        <v>569275</v>
      </c>
      <c r="B3649" t="s">
        <v>2529</v>
      </c>
      <c r="C3649">
        <v>7104</v>
      </c>
      <c r="D3649" t="s">
        <v>2339</v>
      </c>
      <c r="E3649" t="s">
        <v>2283</v>
      </c>
      <c r="F3649" t="s">
        <v>2284</v>
      </c>
      <c r="G3649" t="s">
        <v>2277</v>
      </c>
      <c r="H3649" t="s">
        <v>2278</v>
      </c>
      <c r="I3649" t="str">
        <f t="shared" si="169"/>
        <v>Olomoucký</v>
      </c>
      <c r="J3649" t="str">
        <f t="shared" si="170"/>
        <v>Olomoucký</v>
      </c>
      <c r="K3649" t="str">
        <f t="shared" si="171"/>
        <v>Střední Morava</v>
      </c>
    </row>
    <row r="3650" spans="1:11" x14ac:dyDescent="0.25">
      <c r="A3650">
        <v>569283</v>
      </c>
      <c r="B3650" t="s">
        <v>2530</v>
      </c>
      <c r="C3650">
        <v>7104</v>
      </c>
      <c r="D3650" t="s">
        <v>2339</v>
      </c>
      <c r="E3650" t="s">
        <v>2283</v>
      </c>
      <c r="F3650" t="s">
        <v>2284</v>
      </c>
      <c r="G3650" t="s">
        <v>2277</v>
      </c>
      <c r="H3650" t="s">
        <v>2278</v>
      </c>
      <c r="I3650" t="str">
        <f t="shared" si="169"/>
        <v>Olomoucký</v>
      </c>
      <c r="J3650" t="str">
        <f t="shared" si="170"/>
        <v>Olomoucký</v>
      </c>
      <c r="K3650" t="str">
        <f t="shared" si="171"/>
        <v>Střední Morava</v>
      </c>
    </row>
    <row r="3651" spans="1:11" x14ac:dyDescent="0.25">
      <c r="A3651">
        <v>569291</v>
      </c>
      <c r="B3651" t="s">
        <v>4880</v>
      </c>
      <c r="C3651">
        <v>6102</v>
      </c>
      <c r="D3651" t="s">
        <v>4708</v>
      </c>
      <c r="E3651" t="s">
        <v>4709</v>
      </c>
      <c r="F3651" t="s">
        <v>4708</v>
      </c>
      <c r="G3651" t="s">
        <v>4687</v>
      </c>
      <c r="H3651" t="s">
        <v>4688</v>
      </c>
      <c r="I3651" t="str">
        <f t="shared" si="169"/>
        <v>Kraj</v>
      </c>
      <c r="J3651" t="str">
        <f t="shared" si="170"/>
        <v>Vysočina</v>
      </c>
      <c r="K3651" t="str">
        <f t="shared" si="171"/>
        <v>Jihovýchod</v>
      </c>
    </row>
    <row r="3652" spans="1:11" x14ac:dyDescent="0.25">
      <c r="A3652">
        <v>569305</v>
      </c>
      <c r="B3652" t="s">
        <v>2531</v>
      </c>
      <c r="C3652">
        <v>7111</v>
      </c>
      <c r="D3652" t="s">
        <v>2275</v>
      </c>
      <c r="E3652" t="s">
        <v>2276</v>
      </c>
      <c r="F3652" t="s">
        <v>2275</v>
      </c>
      <c r="G3652" t="s">
        <v>2277</v>
      </c>
      <c r="H3652" t="s">
        <v>2278</v>
      </c>
      <c r="I3652" t="str">
        <f t="shared" ref="I3652:I3715" si="172">LEFT(H3652, FIND(" ", H3652 &amp; " ") - 1)</f>
        <v>Olomoucký</v>
      </c>
      <c r="J3652" t="str">
        <f t="shared" ref="J3652:J3715" si="173">IF(LEFT(H3652,4)="Kraj", MID(H3652, FIND(" ", H3652)+1, LEN(H3652) - FIND(" ", H3652)), LEFT(H3652, FIND(" ", H3652 &amp; " ") - 1))</f>
        <v>Olomoucký</v>
      </c>
      <c r="K3652" t="str">
        <f t="shared" ref="K3652:K3715" si="174">_xlfn.XLOOKUP(H3652,$N$33:$N$46,$M$33:$M$46)</f>
        <v>Střední Morava</v>
      </c>
    </row>
    <row r="3653" spans="1:11" x14ac:dyDescent="0.25">
      <c r="A3653">
        <v>569313</v>
      </c>
      <c r="B3653" t="s">
        <v>4881</v>
      </c>
      <c r="C3653">
        <v>6111</v>
      </c>
      <c r="D3653" t="s">
        <v>4744</v>
      </c>
      <c r="E3653" t="s">
        <v>4709</v>
      </c>
      <c r="F3653" t="s">
        <v>4708</v>
      </c>
      <c r="G3653" t="s">
        <v>4687</v>
      </c>
      <c r="H3653" t="s">
        <v>4688</v>
      </c>
      <c r="I3653" t="str">
        <f t="shared" si="172"/>
        <v>Kraj</v>
      </c>
      <c r="J3653" t="str">
        <f t="shared" si="173"/>
        <v>Vysočina</v>
      </c>
      <c r="K3653" t="str">
        <f t="shared" si="174"/>
        <v>Jihovýchod</v>
      </c>
    </row>
    <row r="3654" spans="1:11" x14ac:dyDescent="0.25">
      <c r="A3654">
        <v>569321</v>
      </c>
      <c r="B3654" t="s">
        <v>1645</v>
      </c>
      <c r="C3654">
        <v>6102</v>
      </c>
      <c r="D3654" t="s">
        <v>4708</v>
      </c>
      <c r="E3654" t="s">
        <v>4709</v>
      </c>
      <c r="F3654" t="s">
        <v>4708</v>
      </c>
      <c r="G3654" t="s">
        <v>4687</v>
      </c>
      <c r="H3654" t="s">
        <v>4688</v>
      </c>
      <c r="I3654" t="str">
        <f t="shared" si="172"/>
        <v>Kraj</v>
      </c>
      <c r="J3654" t="str">
        <f t="shared" si="173"/>
        <v>Vysočina</v>
      </c>
      <c r="K3654" t="str">
        <f t="shared" si="174"/>
        <v>Jihovýchod</v>
      </c>
    </row>
    <row r="3655" spans="1:11" x14ac:dyDescent="0.25">
      <c r="A3655">
        <v>569330</v>
      </c>
      <c r="B3655" t="s">
        <v>2532</v>
      </c>
      <c r="C3655">
        <v>7102</v>
      </c>
      <c r="D3655" t="s">
        <v>2387</v>
      </c>
      <c r="E3655" t="s">
        <v>2388</v>
      </c>
      <c r="F3655" t="s">
        <v>2387</v>
      </c>
      <c r="G3655" t="s">
        <v>2277</v>
      </c>
      <c r="H3655" t="s">
        <v>2278</v>
      </c>
      <c r="I3655" t="str">
        <f t="shared" si="172"/>
        <v>Olomoucký</v>
      </c>
      <c r="J3655" t="str">
        <f t="shared" si="173"/>
        <v>Olomoucký</v>
      </c>
      <c r="K3655" t="str">
        <f t="shared" si="174"/>
        <v>Střední Morava</v>
      </c>
    </row>
    <row r="3656" spans="1:11" x14ac:dyDescent="0.25">
      <c r="A3656">
        <v>569348</v>
      </c>
      <c r="B3656" t="s">
        <v>4882</v>
      </c>
      <c r="C3656">
        <v>6111</v>
      </c>
      <c r="D3656" t="s">
        <v>4744</v>
      </c>
      <c r="E3656" t="s">
        <v>4709</v>
      </c>
      <c r="F3656" t="s">
        <v>4708</v>
      </c>
      <c r="G3656" t="s">
        <v>4687</v>
      </c>
      <c r="H3656" t="s">
        <v>4688</v>
      </c>
      <c r="I3656" t="str">
        <f t="shared" si="172"/>
        <v>Kraj</v>
      </c>
      <c r="J3656" t="str">
        <f t="shared" si="173"/>
        <v>Vysočina</v>
      </c>
      <c r="K3656" t="str">
        <f t="shared" si="174"/>
        <v>Jihovýchod</v>
      </c>
    </row>
    <row r="3657" spans="1:11" x14ac:dyDescent="0.25">
      <c r="A3657">
        <v>569356</v>
      </c>
      <c r="B3657" t="s">
        <v>2533</v>
      </c>
      <c r="C3657">
        <v>7102</v>
      </c>
      <c r="D3657" t="s">
        <v>2387</v>
      </c>
      <c r="E3657" t="s">
        <v>2388</v>
      </c>
      <c r="F3657" t="s">
        <v>2387</v>
      </c>
      <c r="G3657" t="s">
        <v>2277</v>
      </c>
      <c r="H3657" t="s">
        <v>2278</v>
      </c>
      <c r="I3657" t="str">
        <f t="shared" si="172"/>
        <v>Olomoucký</v>
      </c>
      <c r="J3657" t="str">
        <f t="shared" si="173"/>
        <v>Olomoucký</v>
      </c>
      <c r="K3657" t="str">
        <f t="shared" si="174"/>
        <v>Střední Morava</v>
      </c>
    </row>
    <row r="3658" spans="1:11" x14ac:dyDescent="0.25">
      <c r="A3658">
        <v>569364</v>
      </c>
      <c r="B3658" t="s">
        <v>4883</v>
      </c>
      <c r="C3658">
        <v>6102</v>
      </c>
      <c r="D3658" t="s">
        <v>4708</v>
      </c>
      <c r="E3658" t="s">
        <v>4709</v>
      </c>
      <c r="F3658" t="s">
        <v>4708</v>
      </c>
      <c r="G3658" t="s">
        <v>4687</v>
      </c>
      <c r="H3658" t="s">
        <v>4688</v>
      </c>
      <c r="I3658" t="str">
        <f t="shared" si="172"/>
        <v>Kraj</v>
      </c>
      <c r="J3658" t="str">
        <f t="shared" si="173"/>
        <v>Vysočina</v>
      </c>
      <c r="K3658" t="str">
        <f t="shared" si="174"/>
        <v>Jihovýchod</v>
      </c>
    </row>
    <row r="3659" spans="1:11" x14ac:dyDescent="0.25">
      <c r="A3659">
        <v>569372</v>
      </c>
      <c r="B3659" t="s">
        <v>1411</v>
      </c>
      <c r="C3659">
        <v>7106</v>
      </c>
      <c r="D3659" t="s">
        <v>2407</v>
      </c>
      <c r="E3659" t="s">
        <v>2276</v>
      </c>
      <c r="F3659" t="s">
        <v>2275</v>
      </c>
      <c r="G3659" t="s">
        <v>2277</v>
      </c>
      <c r="H3659" t="s">
        <v>2278</v>
      </c>
      <c r="I3659" t="str">
        <f t="shared" si="172"/>
        <v>Olomoucký</v>
      </c>
      <c r="J3659" t="str">
        <f t="shared" si="173"/>
        <v>Olomoucký</v>
      </c>
      <c r="K3659" t="str">
        <f t="shared" si="174"/>
        <v>Střední Morava</v>
      </c>
    </row>
    <row r="3660" spans="1:11" x14ac:dyDescent="0.25">
      <c r="A3660">
        <v>569381</v>
      </c>
      <c r="B3660" t="s">
        <v>2534</v>
      </c>
      <c r="C3660">
        <v>7106</v>
      </c>
      <c r="D3660" t="s">
        <v>2407</v>
      </c>
      <c r="E3660" t="s">
        <v>2276</v>
      </c>
      <c r="F3660" t="s">
        <v>2275</v>
      </c>
      <c r="G3660" t="s">
        <v>2277</v>
      </c>
      <c r="H3660" t="s">
        <v>2278</v>
      </c>
      <c r="I3660" t="str">
        <f t="shared" si="172"/>
        <v>Olomoucký</v>
      </c>
      <c r="J3660" t="str">
        <f t="shared" si="173"/>
        <v>Olomoucký</v>
      </c>
      <c r="K3660" t="str">
        <f t="shared" si="174"/>
        <v>Střední Morava</v>
      </c>
    </row>
    <row r="3661" spans="1:11" x14ac:dyDescent="0.25">
      <c r="A3661">
        <v>569399</v>
      </c>
      <c r="B3661" t="s">
        <v>4884</v>
      </c>
      <c r="C3661">
        <v>6102</v>
      </c>
      <c r="D3661" t="s">
        <v>4708</v>
      </c>
      <c r="E3661" t="s">
        <v>4709</v>
      </c>
      <c r="F3661" t="s">
        <v>4708</v>
      </c>
      <c r="G3661" t="s">
        <v>4687</v>
      </c>
      <c r="H3661" t="s">
        <v>4688</v>
      </c>
      <c r="I3661" t="str">
        <f t="shared" si="172"/>
        <v>Kraj</v>
      </c>
      <c r="J3661" t="str">
        <f t="shared" si="173"/>
        <v>Vysočina</v>
      </c>
      <c r="K3661" t="str">
        <f t="shared" si="174"/>
        <v>Jihovýchod</v>
      </c>
    </row>
    <row r="3662" spans="1:11" x14ac:dyDescent="0.25">
      <c r="A3662">
        <v>569402</v>
      </c>
      <c r="B3662" t="s">
        <v>4885</v>
      </c>
      <c r="C3662">
        <v>6104</v>
      </c>
      <c r="D3662" t="s">
        <v>4723</v>
      </c>
      <c r="E3662" t="s">
        <v>4709</v>
      </c>
      <c r="F3662" t="s">
        <v>4708</v>
      </c>
      <c r="G3662" t="s">
        <v>4687</v>
      </c>
      <c r="H3662" t="s">
        <v>4688</v>
      </c>
      <c r="I3662" t="str">
        <f t="shared" si="172"/>
        <v>Kraj</v>
      </c>
      <c r="J3662" t="str">
        <f t="shared" si="173"/>
        <v>Vysočina</v>
      </c>
      <c r="K3662" t="str">
        <f t="shared" si="174"/>
        <v>Jihovýchod</v>
      </c>
    </row>
    <row r="3663" spans="1:11" x14ac:dyDescent="0.25">
      <c r="A3663">
        <v>569411</v>
      </c>
      <c r="B3663" t="s">
        <v>672</v>
      </c>
      <c r="C3663">
        <v>6102</v>
      </c>
      <c r="D3663" t="s">
        <v>4708</v>
      </c>
      <c r="E3663" t="s">
        <v>4709</v>
      </c>
      <c r="F3663" t="s">
        <v>4708</v>
      </c>
      <c r="G3663" t="s">
        <v>4687</v>
      </c>
      <c r="H3663" t="s">
        <v>4688</v>
      </c>
      <c r="I3663" t="str">
        <f t="shared" si="172"/>
        <v>Kraj</v>
      </c>
      <c r="J3663" t="str">
        <f t="shared" si="173"/>
        <v>Vysočina</v>
      </c>
      <c r="K3663" t="str">
        <f t="shared" si="174"/>
        <v>Jihovýchod</v>
      </c>
    </row>
    <row r="3664" spans="1:11" x14ac:dyDescent="0.25">
      <c r="A3664">
        <v>569429</v>
      </c>
      <c r="B3664" t="s">
        <v>4886</v>
      </c>
      <c r="C3664">
        <v>6111</v>
      </c>
      <c r="D3664" t="s">
        <v>4744</v>
      </c>
      <c r="E3664" t="s">
        <v>4709</v>
      </c>
      <c r="F3664" t="s">
        <v>4708</v>
      </c>
      <c r="G3664" t="s">
        <v>4687</v>
      </c>
      <c r="H3664" t="s">
        <v>4688</v>
      </c>
      <c r="I3664" t="str">
        <f t="shared" si="172"/>
        <v>Kraj</v>
      </c>
      <c r="J3664" t="str">
        <f t="shared" si="173"/>
        <v>Vysočina</v>
      </c>
      <c r="K3664" t="str">
        <f t="shared" si="174"/>
        <v>Jihovýchod</v>
      </c>
    </row>
    <row r="3665" spans="1:11" x14ac:dyDescent="0.25">
      <c r="A3665">
        <v>569437</v>
      </c>
      <c r="B3665" t="s">
        <v>2535</v>
      </c>
      <c r="C3665">
        <v>7111</v>
      </c>
      <c r="D3665" t="s">
        <v>2275</v>
      </c>
      <c r="E3665" t="s">
        <v>2276</v>
      </c>
      <c r="F3665" t="s">
        <v>2275</v>
      </c>
      <c r="G3665" t="s">
        <v>2277</v>
      </c>
      <c r="H3665" t="s">
        <v>2278</v>
      </c>
      <c r="I3665" t="str">
        <f t="shared" si="172"/>
        <v>Olomoucký</v>
      </c>
      <c r="J3665" t="str">
        <f t="shared" si="173"/>
        <v>Olomoucký</v>
      </c>
      <c r="K3665" t="str">
        <f t="shared" si="174"/>
        <v>Střední Morava</v>
      </c>
    </row>
    <row r="3666" spans="1:11" x14ac:dyDescent="0.25">
      <c r="A3666">
        <v>569445</v>
      </c>
      <c r="B3666" t="s">
        <v>2536</v>
      </c>
      <c r="C3666">
        <v>7111</v>
      </c>
      <c r="D3666" t="s">
        <v>2275</v>
      </c>
      <c r="E3666" t="s">
        <v>2276</v>
      </c>
      <c r="F3666" t="s">
        <v>2275</v>
      </c>
      <c r="G3666" t="s">
        <v>2277</v>
      </c>
      <c r="H3666" t="s">
        <v>2278</v>
      </c>
      <c r="I3666" t="str">
        <f t="shared" si="172"/>
        <v>Olomoucký</v>
      </c>
      <c r="J3666" t="str">
        <f t="shared" si="173"/>
        <v>Olomoucký</v>
      </c>
      <c r="K3666" t="str">
        <f t="shared" si="174"/>
        <v>Střední Morava</v>
      </c>
    </row>
    <row r="3667" spans="1:11" x14ac:dyDescent="0.25">
      <c r="A3667">
        <v>569453</v>
      </c>
      <c r="B3667" t="s">
        <v>2537</v>
      </c>
      <c r="C3667">
        <v>7102</v>
      </c>
      <c r="D3667" t="s">
        <v>2387</v>
      </c>
      <c r="E3667" t="s">
        <v>2388</v>
      </c>
      <c r="F3667" t="s">
        <v>2387</v>
      </c>
      <c r="G3667" t="s">
        <v>2277</v>
      </c>
      <c r="H3667" t="s">
        <v>2278</v>
      </c>
      <c r="I3667" t="str">
        <f t="shared" si="172"/>
        <v>Olomoucký</v>
      </c>
      <c r="J3667" t="str">
        <f t="shared" si="173"/>
        <v>Olomoucký</v>
      </c>
      <c r="K3667" t="str">
        <f t="shared" si="174"/>
        <v>Střední Morava</v>
      </c>
    </row>
    <row r="3668" spans="1:11" x14ac:dyDescent="0.25">
      <c r="A3668">
        <v>569461</v>
      </c>
      <c r="B3668" t="s">
        <v>645</v>
      </c>
      <c r="C3668">
        <v>6102</v>
      </c>
      <c r="D3668" t="s">
        <v>4708</v>
      </c>
      <c r="E3668" t="s">
        <v>4709</v>
      </c>
      <c r="F3668" t="s">
        <v>4708</v>
      </c>
      <c r="G3668" t="s">
        <v>4687</v>
      </c>
      <c r="H3668" t="s">
        <v>4688</v>
      </c>
      <c r="I3668" t="str">
        <f t="shared" si="172"/>
        <v>Kraj</v>
      </c>
      <c r="J3668" t="str">
        <f t="shared" si="173"/>
        <v>Vysočina</v>
      </c>
      <c r="K3668" t="str">
        <f t="shared" si="174"/>
        <v>Jihovýchod</v>
      </c>
    </row>
    <row r="3669" spans="1:11" x14ac:dyDescent="0.25">
      <c r="A3669">
        <v>569470</v>
      </c>
      <c r="B3669" t="s">
        <v>1899</v>
      </c>
      <c r="C3669">
        <v>6102</v>
      </c>
      <c r="D3669" t="s">
        <v>4708</v>
      </c>
      <c r="E3669" t="s">
        <v>4709</v>
      </c>
      <c r="F3669" t="s">
        <v>4708</v>
      </c>
      <c r="G3669" t="s">
        <v>4687</v>
      </c>
      <c r="H3669" t="s">
        <v>4688</v>
      </c>
      <c r="I3669" t="str">
        <f t="shared" si="172"/>
        <v>Kraj</v>
      </c>
      <c r="J3669" t="str">
        <f t="shared" si="173"/>
        <v>Vysočina</v>
      </c>
      <c r="K3669" t="str">
        <f t="shared" si="174"/>
        <v>Jihovýchod</v>
      </c>
    </row>
    <row r="3670" spans="1:11" x14ac:dyDescent="0.25">
      <c r="A3670">
        <v>569488</v>
      </c>
      <c r="B3670" t="s">
        <v>4887</v>
      </c>
      <c r="C3670">
        <v>6104</v>
      </c>
      <c r="D3670" t="s">
        <v>4723</v>
      </c>
      <c r="E3670" t="s">
        <v>4709</v>
      </c>
      <c r="F3670" t="s">
        <v>4708</v>
      </c>
      <c r="G3670" t="s">
        <v>4687</v>
      </c>
      <c r="H3670" t="s">
        <v>4688</v>
      </c>
      <c r="I3670" t="str">
        <f t="shared" si="172"/>
        <v>Kraj</v>
      </c>
      <c r="J3670" t="str">
        <f t="shared" si="173"/>
        <v>Vysočina</v>
      </c>
      <c r="K3670" t="str">
        <f t="shared" si="174"/>
        <v>Jihovýchod</v>
      </c>
    </row>
    <row r="3671" spans="1:11" x14ac:dyDescent="0.25">
      <c r="A3671">
        <v>569496</v>
      </c>
      <c r="B3671" t="s">
        <v>851</v>
      </c>
      <c r="C3671">
        <v>7210</v>
      </c>
      <c r="D3671" t="s">
        <v>5228</v>
      </c>
      <c r="E3671" t="s">
        <v>5229</v>
      </c>
      <c r="F3671" t="s">
        <v>5230</v>
      </c>
      <c r="G3671" t="s">
        <v>5225</v>
      </c>
      <c r="H3671" t="s">
        <v>5226</v>
      </c>
      <c r="I3671" t="str">
        <f t="shared" si="172"/>
        <v>Zlínský</v>
      </c>
      <c r="J3671" t="str">
        <f t="shared" si="173"/>
        <v>Zlínský</v>
      </c>
      <c r="K3671" t="str">
        <f t="shared" si="174"/>
        <v>Střední Morava</v>
      </c>
    </row>
    <row r="3672" spans="1:11" x14ac:dyDescent="0.25">
      <c r="A3672">
        <v>569500</v>
      </c>
      <c r="B3672" t="s">
        <v>2170</v>
      </c>
      <c r="C3672">
        <v>8119</v>
      </c>
      <c r="D3672" t="s">
        <v>2003</v>
      </c>
      <c r="E3672" t="s">
        <v>2004</v>
      </c>
      <c r="F3672" t="s">
        <v>2005</v>
      </c>
      <c r="G3672" t="s">
        <v>1998</v>
      </c>
      <c r="H3672" t="s">
        <v>1999</v>
      </c>
      <c r="I3672" t="str">
        <f t="shared" si="172"/>
        <v>Moravskoslezský</v>
      </c>
      <c r="J3672" t="str">
        <f t="shared" si="173"/>
        <v>Moravskoslezský</v>
      </c>
      <c r="K3672" t="str">
        <f t="shared" si="174"/>
        <v>Moravskoslezsko</v>
      </c>
    </row>
    <row r="3673" spans="1:11" x14ac:dyDescent="0.25">
      <c r="A3673">
        <v>569518</v>
      </c>
      <c r="B3673" t="s">
        <v>4888</v>
      </c>
      <c r="C3673">
        <v>6104</v>
      </c>
      <c r="D3673" t="s">
        <v>4723</v>
      </c>
      <c r="E3673" t="s">
        <v>4709</v>
      </c>
      <c r="F3673" t="s">
        <v>4708</v>
      </c>
      <c r="G3673" t="s">
        <v>4687</v>
      </c>
      <c r="H3673" t="s">
        <v>4688</v>
      </c>
      <c r="I3673" t="str">
        <f t="shared" si="172"/>
        <v>Kraj</v>
      </c>
      <c r="J3673" t="str">
        <f t="shared" si="173"/>
        <v>Vysočina</v>
      </c>
      <c r="K3673" t="str">
        <f t="shared" si="174"/>
        <v>Jihovýchod</v>
      </c>
    </row>
    <row r="3674" spans="1:11" x14ac:dyDescent="0.25">
      <c r="A3674">
        <v>569526</v>
      </c>
      <c r="B3674" t="s">
        <v>2171</v>
      </c>
      <c r="C3674">
        <v>8103</v>
      </c>
      <c r="D3674" t="s">
        <v>2063</v>
      </c>
      <c r="E3674" t="s">
        <v>2064</v>
      </c>
      <c r="F3674" t="s">
        <v>2063</v>
      </c>
      <c r="G3674" t="s">
        <v>1998</v>
      </c>
      <c r="H3674" t="s">
        <v>1999</v>
      </c>
      <c r="I3674" t="str">
        <f t="shared" si="172"/>
        <v>Moravskoslezský</v>
      </c>
      <c r="J3674" t="str">
        <f t="shared" si="173"/>
        <v>Moravskoslezský</v>
      </c>
      <c r="K3674" t="str">
        <f t="shared" si="174"/>
        <v>Moravskoslezsko</v>
      </c>
    </row>
    <row r="3675" spans="1:11" x14ac:dyDescent="0.25">
      <c r="A3675">
        <v>569534</v>
      </c>
      <c r="B3675" t="s">
        <v>4889</v>
      </c>
      <c r="C3675">
        <v>6102</v>
      </c>
      <c r="D3675" t="s">
        <v>4708</v>
      </c>
      <c r="E3675" t="s">
        <v>4709</v>
      </c>
      <c r="F3675" t="s">
        <v>4708</v>
      </c>
      <c r="G3675" t="s">
        <v>4687</v>
      </c>
      <c r="H3675" t="s">
        <v>4688</v>
      </c>
      <c r="I3675" t="str">
        <f t="shared" si="172"/>
        <v>Kraj</v>
      </c>
      <c r="J3675" t="str">
        <f t="shared" si="173"/>
        <v>Vysočina</v>
      </c>
      <c r="K3675" t="str">
        <f t="shared" si="174"/>
        <v>Jihovýchod</v>
      </c>
    </row>
    <row r="3676" spans="1:11" x14ac:dyDescent="0.25">
      <c r="A3676">
        <v>569542</v>
      </c>
      <c r="B3676" t="s">
        <v>2538</v>
      </c>
      <c r="C3676">
        <v>7101</v>
      </c>
      <c r="D3676" t="s">
        <v>186</v>
      </c>
      <c r="E3676" t="s">
        <v>2283</v>
      </c>
      <c r="F3676" t="s">
        <v>2284</v>
      </c>
      <c r="G3676" t="s">
        <v>2277</v>
      </c>
      <c r="H3676" t="s">
        <v>2278</v>
      </c>
      <c r="I3676" t="str">
        <f t="shared" si="172"/>
        <v>Olomoucký</v>
      </c>
      <c r="J3676" t="str">
        <f t="shared" si="173"/>
        <v>Olomoucký</v>
      </c>
      <c r="K3676" t="str">
        <f t="shared" si="174"/>
        <v>Střední Morava</v>
      </c>
    </row>
    <row r="3677" spans="1:11" x14ac:dyDescent="0.25">
      <c r="A3677">
        <v>569551</v>
      </c>
      <c r="B3677" t="s">
        <v>2172</v>
      </c>
      <c r="C3677">
        <v>8103</v>
      </c>
      <c r="D3677" t="s">
        <v>2063</v>
      </c>
      <c r="E3677" t="s">
        <v>2064</v>
      </c>
      <c r="F3677" t="s">
        <v>2063</v>
      </c>
      <c r="G3677" t="s">
        <v>1998</v>
      </c>
      <c r="H3677" t="s">
        <v>1999</v>
      </c>
      <c r="I3677" t="str">
        <f t="shared" si="172"/>
        <v>Moravskoslezský</v>
      </c>
      <c r="J3677" t="str">
        <f t="shared" si="173"/>
        <v>Moravskoslezský</v>
      </c>
      <c r="K3677" t="str">
        <f t="shared" si="174"/>
        <v>Moravskoslezsko</v>
      </c>
    </row>
    <row r="3678" spans="1:11" x14ac:dyDescent="0.25">
      <c r="A3678">
        <v>569569</v>
      </c>
      <c r="B3678" t="s">
        <v>4744</v>
      </c>
      <c r="C3678">
        <v>6111</v>
      </c>
      <c r="D3678" t="s">
        <v>4744</v>
      </c>
      <c r="E3678" t="s">
        <v>4709</v>
      </c>
      <c r="F3678" t="s">
        <v>4708</v>
      </c>
      <c r="G3678" t="s">
        <v>4687</v>
      </c>
      <c r="H3678" t="s">
        <v>4688</v>
      </c>
      <c r="I3678" t="str">
        <f t="shared" si="172"/>
        <v>Kraj</v>
      </c>
      <c r="J3678" t="str">
        <f t="shared" si="173"/>
        <v>Vysočina</v>
      </c>
      <c r="K3678" t="str">
        <f t="shared" si="174"/>
        <v>Jihovýchod</v>
      </c>
    </row>
    <row r="3679" spans="1:11" x14ac:dyDescent="0.25">
      <c r="A3679">
        <v>569577</v>
      </c>
      <c r="B3679" t="s">
        <v>2173</v>
      </c>
      <c r="C3679">
        <v>8103</v>
      </c>
      <c r="D3679" t="s">
        <v>2063</v>
      </c>
      <c r="E3679" t="s">
        <v>2064</v>
      </c>
      <c r="F3679" t="s">
        <v>2063</v>
      </c>
      <c r="G3679" t="s">
        <v>1998</v>
      </c>
      <c r="H3679" t="s">
        <v>1999</v>
      </c>
      <c r="I3679" t="str">
        <f t="shared" si="172"/>
        <v>Moravskoslezský</v>
      </c>
      <c r="J3679" t="str">
        <f t="shared" si="173"/>
        <v>Moravskoslezský</v>
      </c>
      <c r="K3679" t="str">
        <f t="shared" si="174"/>
        <v>Moravskoslezsko</v>
      </c>
    </row>
    <row r="3680" spans="1:11" x14ac:dyDescent="0.25">
      <c r="A3680">
        <v>569585</v>
      </c>
      <c r="B3680" t="s">
        <v>4890</v>
      </c>
      <c r="C3680">
        <v>6102</v>
      </c>
      <c r="D3680" t="s">
        <v>4708</v>
      </c>
      <c r="E3680" t="s">
        <v>4709</v>
      </c>
      <c r="F3680" t="s">
        <v>4708</v>
      </c>
      <c r="G3680" t="s">
        <v>4687</v>
      </c>
      <c r="H3680" t="s">
        <v>4688</v>
      </c>
      <c r="I3680" t="str">
        <f t="shared" si="172"/>
        <v>Kraj</v>
      </c>
      <c r="J3680" t="str">
        <f t="shared" si="173"/>
        <v>Vysočina</v>
      </c>
      <c r="K3680" t="str">
        <f t="shared" si="174"/>
        <v>Jihovýchod</v>
      </c>
    </row>
    <row r="3681" spans="1:11" x14ac:dyDescent="0.25">
      <c r="A3681">
        <v>569593</v>
      </c>
      <c r="B3681" t="s">
        <v>4891</v>
      </c>
      <c r="C3681">
        <v>6102</v>
      </c>
      <c r="D3681" t="s">
        <v>4708</v>
      </c>
      <c r="E3681" t="s">
        <v>4709</v>
      </c>
      <c r="F3681" t="s">
        <v>4708</v>
      </c>
      <c r="G3681" t="s">
        <v>4687</v>
      </c>
      <c r="H3681" t="s">
        <v>4688</v>
      </c>
      <c r="I3681" t="str">
        <f t="shared" si="172"/>
        <v>Kraj</v>
      </c>
      <c r="J3681" t="str">
        <f t="shared" si="173"/>
        <v>Vysočina</v>
      </c>
      <c r="K3681" t="str">
        <f t="shared" si="174"/>
        <v>Jihovýchod</v>
      </c>
    </row>
    <row r="3682" spans="1:11" x14ac:dyDescent="0.25">
      <c r="A3682">
        <v>569607</v>
      </c>
      <c r="B3682" t="s">
        <v>2174</v>
      </c>
      <c r="C3682">
        <v>8114</v>
      </c>
      <c r="D3682" t="s">
        <v>2082</v>
      </c>
      <c r="E3682" t="s">
        <v>2064</v>
      </c>
      <c r="F3682" t="s">
        <v>2063</v>
      </c>
      <c r="G3682" t="s">
        <v>1998</v>
      </c>
      <c r="H3682" t="s">
        <v>1999</v>
      </c>
      <c r="I3682" t="str">
        <f t="shared" si="172"/>
        <v>Moravskoslezský</v>
      </c>
      <c r="J3682" t="str">
        <f t="shared" si="173"/>
        <v>Moravskoslezský</v>
      </c>
      <c r="K3682" t="str">
        <f t="shared" si="174"/>
        <v>Moravskoslezsko</v>
      </c>
    </row>
    <row r="3683" spans="1:11" x14ac:dyDescent="0.25">
      <c r="A3683">
        <v>569615</v>
      </c>
      <c r="B3683" t="s">
        <v>4892</v>
      </c>
      <c r="C3683">
        <v>6102</v>
      </c>
      <c r="D3683" t="s">
        <v>4708</v>
      </c>
      <c r="E3683" t="s">
        <v>4709</v>
      </c>
      <c r="F3683" t="s">
        <v>4708</v>
      </c>
      <c r="G3683" t="s">
        <v>4687</v>
      </c>
      <c r="H3683" t="s">
        <v>4688</v>
      </c>
      <c r="I3683" t="str">
        <f t="shared" si="172"/>
        <v>Kraj</v>
      </c>
      <c r="J3683" t="str">
        <f t="shared" si="173"/>
        <v>Vysočina</v>
      </c>
      <c r="K3683" t="str">
        <f t="shared" si="174"/>
        <v>Jihovýchod</v>
      </c>
    </row>
    <row r="3684" spans="1:11" x14ac:dyDescent="0.25">
      <c r="A3684">
        <v>569623</v>
      </c>
      <c r="B3684" t="s">
        <v>4893</v>
      </c>
      <c r="C3684">
        <v>6111</v>
      </c>
      <c r="D3684" t="s">
        <v>4744</v>
      </c>
      <c r="E3684" t="s">
        <v>4709</v>
      </c>
      <c r="F3684" t="s">
        <v>4708</v>
      </c>
      <c r="G3684" t="s">
        <v>4687</v>
      </c>
      <c r="H3684" t="s">
        <v>4688</v>
      </c>
      <c r="I3684" t="str">
        <f t="shared" si="172"/>
        <v>Kraj</v>
      </c>
      <c r="J3684" t="str">
        <f t="shared" si="173"/>
        <v>Vysočina</v>
      </c>
      <c r="K3684" t="str">
        <f t="shared" si="174"/>
        <v>Jihovýchod</v>
      </c>
    </row>
    <row r="3685" spans="1:11" x14ac:dyDescent="0.25">
      <c r="A3685">
        <v>569631</v>
      </c>
      <c r="B3685" t="s">
        <v>2175</v>
      </c>
      <c r="C3685">
        <v>8106</v>
      </c>
      <c r="D3685" t="s">
        <v>2018</v>
      </c>
      <c r="E3685" t="s">
        <v>2017</v>
      </c>
      <c r="F3685" t="s">
        <v>2018</v>
      </c>
      <c r="G3685" t="s">
        <v>1998</v>
      </c>
      <c r="H3685" t="s">
        <v>1999</v>
      </c>
      <c r="I3685" t="str">
        <f t="shared" si="172"/>
        <v>Moravskoslezský</v>
      </c>
      <c r="J3685" t="str">
        <f t="shared" si="173"/>
        <v>Moravskoslezský</v>
      </c>
      <c r="K3685" t="str">
        <f t="shared" si="174"/>
        <v>Moravskoslezsko</v>
      </c>
    </row>
    <row r="3686" spans="1:11" x14ac:dyDescent="0.25">
      <c r="A3686">
        <v>569640</v>
      </c>
      <c r="B3686" t="s">
        <v>4894</v>
      </c>
      <c r="C3686">
        <v>6104</v>
      </c>
      <c r="D3686" t="s">
        <v>4723</v>
      </c>
      <c r="E3686" t="s">
        <v>4709</v>
      </c>
      <c r="F3686" t="s">
        <v>4708</v>
      </c>
      <c r="G3686" t="s">
        <v>4687</v>
      </c>
      <c r="H3686" t="s">
        <v>4688</v>
      </c>
      <c r="I3686" t="str">
        <f t="shared" si="172"/>
        <v>Kraj</v>
      </c>
      <c r="J3686" t="str">
        <f t="shared" si="173"/>
        <v>Vysočina</v>
      </c>
      <c r="K3686" t="str">
        <f t="shared" si="174"/>
        <v>Jihovýchod</v>
      </c>
    </row>
    <row r="3687" spans="1:11" x14ac:dyDescent="0.25">
      <c r="A3687">
        <v>569658</v>
      </c>
      <c r="B3687" t="s">
        <v>4895</v>
      </c>
      <c r="C3687">
        <v>6102</v>
      </c>
      <c r="D3687" t="s">
        <v>4708</v>
      </c>
      <c r="E3687" t="s">
        <v>4709</v>
      </c>
      <c r="F3687" t="s">
        <v>4708</v>
      </c>
      <c r="G3687" t="s">
        <v>4687</v>
      </c>
      <c r="H3687" t="s">
        <v>4688</v>
      </c>
      <c r="I3687" t="str">
        <f t="shared" si="172"/>
        <v>Kraj</v>
      </c>
      <c r="J3687" t="str">
        <f t="shared" si="173"/>
        <v>Vysočina</v>
      </c>
      <c r="K3687" t="str">
        <f t="shared" si="174"/>
        <v>Jihovýchod</v>
      </c>
    </row>
    <row r="3688" spans="1:11" x14ac:dyDescent="0.25">
      <c r="A3688">
        <v>569666</v>
      </c>
      <c r="B3688" t="s">
        <v>2176</v>
      </c>
      <c r="C3688">
        <v>8115</v>
      </c>
      <c r="D3688" t="s">
        <v>1996</v>
      </c>
      <c r="E3688" t="s">
        <v>1997</v>
      </c>
      <c r="F3688" t="s">
        <v>1996</v>
      </c>
      <c r="G3688" t="s">
        <v>1998</v>
      </c>
      <c r="H3688" t="s">
        <v>1999</v>
      </c>
      <c r="I3688" t="str">
        <f t="shared" si="172"/>
        <v>Moravskoslezský</v>
      </c>
      <c r="J3688" t="str">
        <f t="shared" si="173"/>
        <v>Moravskoslezský</v>
      </c>
      <c r="K3688" t="str">
        <f t="shared" si="174"/>
        <v>Moravskoslezsko</v>
      </c>
    </row>
    <row r="3689" spans="1:11" x14ac:dyDescent="0.25">
      <c r="A3689">
        <v>569674</v>
      </c>
      <c r="B3689" t="s">
        <v>4896</v>
      </c>
      <c r="C3689">
        <v>6104</v>
      </c>
      <c r="D3689" t="s">
        <v>4723</v>
      </c>
      <c r="E3689" t="s">
        <v>4709</v>
      </c>
      <c r="F3689" t="s">
        <v>4708</v>
      </c>
      <c r="G3689" t="s">
        <v>4687</v>
      </c>
      <c r="H3689" t="s">
        <v>4688</v>
      </c>
      <c r="I3689" t="str">
        <f t="shared" si="172"/>
        <v>Kraj</v>
      </c>
      <c r="J3689" t="str">
        <f t="shared" si="173"/>
        <v>Vysočina</v>
      </c>
      <c r="K3689" t="str">
        <f t="shared" si="174"/>
        <v>Jihovýchod</v>
      </c>
    </row>
    <row r="3690" spans="1:11" x14ac:dyDescent="0.25">
      <c r="A3690">
        <v>569682</v>
      </c>
      <c r="B3690" t="s">
        <v>4897</v>
      </c>
      <c r="C3690">
        <v>6102</v>
      </c>
      <c r="D3690" t="s">
        <v>4708</v>
      </c>
      <c r="E3690" t="s">
        <v>4709</v>
      </c>
      <c r="F3690" t="s">
        <v>4708</v>
      </c>
      <c r="G3690" t="s">
        <v>4687</v>
      </c>
      <c r="H3690" t="s">
        <v>4688</v>
      </c>
      <c r="I3690" t="str">
        <f t="shared" si="172"/>
        <v>Kraj</v>
      </c>
      <c r="J3690" t="str">
        <f t="shared" si="173"/>
        <v>Vysočina</v>
      </c>
      <c r="K3690" t="str">
        <f t="shared" si="174"/>
        <v>Jihovýchod</v>
      </c>
    </row>
    <row r="3691" spans="1:11" x14ac:dyDescent="0.25">
      <c r="A3691">
        <v>569691</v>
      </c>
      <c r="B3691" t="s">
        <v>4898</v>
      </c>
      <c r="C3691">
        <v>6102</v>
      </c>
      <c r="D3691" t="s">
        <v>4708</v>
      </c>
      <c r="E3691" t="s">
        <v>4709</v>
      </c>
      <c r="F3691" t="s">
        <v>4708</v>
      </c>
      <c r="G3691" t="s">
        <v>4687</v>
      </c>
      <c r="H3691" t="s">
        <v>4688</v>
      </c>
      <c r="I3691" t="str">
        <f t="shared" si="172"/>
        <v>Kraj</v>
      </c>
      <c r="J3691" t="str">
        <f t="shared" si="173"/>
        <v>Vysočina</v>
      </c>
      <c r="K3691" t="str">
        <f t="shared" si="174"/>
        <v>Jihovýchod</v>
      </c>
    </row>
    <row r="3692" spans="1:11" x14ac:dyDescent="0.25">
      <c r="A3692">
        <v>569704</v>
      </c>
      <c r="B3692" t="s">
        <v>4899</v>
      </c>
      <c r="C3692">
        <v>6105</v>
      </c>
      <c r="D3692" t="s">
        <v>4685</v>
      </c>
      <c r="E3692" t="s">
        <v>4709</v>
      </c>
      <c r="F3692" t="s">
        <v>4708</v>
      </c>
      <c r="G3692" t="s">
        <v>4687</v>
      </c>
      <c r="H3692" t="s">
        <v>4688</v>
      </c>
      <c r="I3692" t="str">
        <f t="shared" si="172"/>
        <v>Kraj</v>
      </c>
      <c r="J3692" t="str">
        <f t="shared" si="173"/>
        <v>Vysočina</v>
      </c>
      <c r="K3692" t="str">
        <f t="shared" si="174"/>
        <v>Jihovýchod</v>
      </c>
    </row>
    <row r="3693" spans="1:11" x14ac:dyDescent="0.25">
      <c r="A3693">
        <v>569712</v>
      </c>
      <c r="B3693" t="s">
        <v>2521</v>
      </c>
      <c r="C3693">
        <v>6104</v>
      </c>
      <c r="D3693" t="s">
        <v>4723</v>
      </c>
      <c r="E3693" t="s">
        <v>4709</v>
      </c>
      <c r="F3693" t="s">
        <v>4708</v>
      </c>
      <c r="G3693" t="s">
        <v>4687</v>
      </c>
      <c r="H3693" t="s">
        <v>4688</v>
      </c>
      <c r="I3693" t="str">
        <f t="shared" si="172"/>
        <v>Kraj</v>
      </c>
      <c r="J3693" t="str">
        <f t="shared" si="173"/>
        <v>Vysočina</v>
      </c>
      <c r="K3693" t="str">
        <f t="shared" si="174"/>
        <v>Jihovýchod</v>
      </c>
    </row>
    <row r="3694" spans="1:11" x14ac:dyDescent="0.25">
      <c r="A3694">
        <v>569721</v>
      </c>
      <c r="B3694" t="s">
        <v>774</v>
      </c>
      <c r="C3694">
        <v>6111</v>
      </c>
      <c r="D3694" t="s">
        <v>4744</v>
      </c>
      <c r="E3694" t="s">
        <v>4709</v>
      </c>
      <c r="F3694" t="s">
        <v>4708</v>
      </c>
      <c r="G3694" t="s">
        <v>4687</v>
      </c>
      <c r="H3694" t="s">
        <v>4688</v>
      </c>
      <c r="I3694" t="str">
        <f t="shared" si="172"/>
        <v>Kraj</v>
      </c>
      <c r="J3694" t="str">
        <f t="shared" si="173"/>
        <v>Vysočina</v>
      </c>
      <c r="K3694" t="str">
        <f t="shared" si="174"/>
        <v>Jihovýchod</v>
      </c>
    </row>
    <row r="3695" spans="1:11" x14ac:dyDescent="0.25">
      <c r="A3695">
        <v>569739</v>
      </c>
      <c r="B3695" t="s">
        <v>3376</v>
      </c>
      <c r="C3695">
        <v>6111</v>
      </c>
      <c r="D3695" t="s">
        <v>4744</v>
      </c>
      <c r="E3695" t="s">
        <v>4709</v>
      </c>
      <c r="F3695" t="s">
        <v>4708</v>
      </c>
      <c r="G3695" t="s">
        <v>4687</v>
      </c>
      <c r="H3695" t="s">
        <v>4688</v>
      </c>
      <c r="I3695" t="str">
        <f t="shared" si="172"/>
        <v>Kraj</v>
      </c>
      <c r="J3695" t="str">
        <f t="shared" si="173"/>
        <v>Vysočina</v>
      </c>
      <c r="K3695" t="str">
        <f t="shared" si="174"/>
        <v>Jihovýchod</v>
      </c>
    </row>
    <row r="3696" spans="1:11" x14ac:dyDescent="0.25">
      <c r="A3696">
        <v>569747</v>
      </c>
      <c r="B3696" t="s">
        <v>2177</v>
      </c>
      <c r="C3696">
        <v>8116</v>
      </c>
      <c r="D3696" t="s">
        <v>2120</v>
      </c>
      <c r="E3696" t="s">
        <v>1997</v>
      </c>
      <c r="F3696" t="s">
        <v>1996</v>
      </c>
      <c r="G3696" t="s">
        <v>1998</v>
      </c>
      <c r="H3696" t="s">
        <v>1999</v>
      </c>
      <c r="I3696" t="str">
        <f t="shared" si="172"/>
        <v>Moravskoslezský</v>
      </c>
      <c r="J3696" t="str">
        <f t="shared" si="173"/>
        <v>Moravskoslezský</v>
      </c>
      <c r="K3696" t="str">
        <f t="shared" si="174"/>
        <v>Moravskoslezsko</v>
      </c>
    </row>
    <row r="3697" spans="1:11" x14ac:dyDescent="0.25">
      <c r="A3697">
        <v>569755</v>
      </c>
      <c r="B3697" t="s">
        <v>2178</v>
      </c>
      <c r="C3697">
        <v>8112</v>
      </c>
      <c r="D3697" t="s">
        <v>2148</v>
      </c>
      <c r="E3697" t="s">
        <v>1997</v>
      </c>
      <c r="F3697" t="s">
        <v>1996</v>
      </c>
      <c r="G3697" t="s">
        <v>1998</v>
      </c>
      <c r="H3697" t="s">
        <v>1999</v>
      </c>
      <c r="I3697" t="str">
        <f t="shared" si="172"/>
        <v>Moravskoslezský</v>
      </c>
      <c r="J3697" t="str">
        <f t="shared" si="173"/>
        <v>Moravskoslezský</v>
      </c>
      <c r="K3697" t="str">
        <f t="shared" si="174"/>
        <v>Moravskoslezsko</v>
      </c>
    </row>
    <row r="3698" spans="1:11" x14ac:dyDescent="0.25">
      <c r="A3698">
        <v>569771</v>
      </c>
      <c r="B3698" t="s">
        <v>2539</v>
      </c>
      <c r="C3698">
        <v>7107</v>
      </c>
      <c r="D3698" t="s">
        <v>2280</v>
      </c>
      <c r="E3698" t="s">
        <v>2281</v>
      </c>
      <c r="F3698" t="s">
        <v>2280</v>
      </c>
      <c r="G3698" t="s">
        <v>2277</v>
      </c>
      <c r="H3698" t="s">
        <v>2278</v>
      </c>
      <c r="I3698" t="str">
        <f t="shared" si="172"/>
        <v>Olomoucký</v>
      </c>
      <c r="J3698" t="str">
        <f t="shared" si="173"/>
        <v>Olomoucký</v>
      </c>
      <c r="K3698" t="str">
        <f t="shared" si="174"/>
        <v>Střední Morava</v>
      </c>
    </row>
    <row r="3699" spans="1:11" x14ac:dyDescent="0.25">
      <c r="A3699">
        <v>569780</v>
      </c>
      <c r="B3699" t="s">
        <v>4900</v>
      </c>
      <c r="C3699">
        <v>6104</v>
      </c>
      <c r="D3699" t="s">
        <v>4723</v>
      </c>
      <c r="E3699" t="s">
        <v>4709</v>
      </c>
      <c r="F3699" t="s">
        <v>4708</v>
      </c>
      <c r="G3699" t="s">
        <v>4687</v>
      </c>
      <c r="H3699" t="s">
        <v>4688</v>
      </c>
      <c r="I3699" t="str">
        <f t="shared" si="172"/>
        <v>Kraj</v>
      </c>
      <c r="J3699" t="str">
        <f t="shared" si="173"/>
        <v>Vysočina</v>
      </c>
      <c r="K3699" t="str">
        <f t="shared" si="174"/>
        <v>Jihovýchod</v>
      </c>
    </row>
    <row r="3700" spans="1:11" x14ac:dyDescent="0.25">
      <c r="A3700">
        <v>569798</v>
      </c>
      <c r="B3700" t="s">
        <v>2540</v>
      </c>
      <c r="C3700">
        <v>7110</v>
      </c>
      <c r="D3700" t="s">
        <v>2286</v>
      </c>
      <c r="E3700" t="s">
        <v>2281</v>
      </c>
      <c r="F3700" t="s">
        <v>2280</v>
      </c>
      <c r="G3700" t="s">
        <v>2277</v>
      </c>
      <c r="H3700" t="s">
        <v>2278</v>
      </c>
      <c r="I3700" t="str">
        <f t="shared" si="172"/>
        <v>Olomoucký</v>
      </c>
      <c r="J3700" t="str">
        <f t="shared" si="173"/>
        <v>Olomoucký</v>
      </c>
      <c r="K3700" t="str">
        <f t="shared" si="174"/>
        <v>Střední Morava</v>
      </c>
    </row>
    <row r="3701" spans="1:11" x14ac:dyDescent="0.25">
      <c r="A3701">
        <v>569801</v>
      </c>
      <c r="B3701" t="s">
        <v>4901</v>
      </c>
      <c r="C3701">
        <v>6102</v>
      </c>
      <c r="D3701" t="s">
        <v>4708</v>
      </c>
      <c r="E3701" t="s">
        <v>4709</v>
      </c>
      <c r="F3701" t="s">
        <v>4708</v>
      </c>
      <c r="G3701" t="s">
        <v>4687</v>
      </c>
      <c r="H3701" t="s">
        <v>4688</v>
      </c>
      <c r="I3701" t="str">
        <f t="shared" si="172"/>
        <v>Kraj</v>
      </c>
      <c r="J3701" t="str">
        <f t="shared" si="173"/>
        <v>Vysočina</v>
      </c>
      <c r="K3701" t="str">
        <f t="shared" si="174"/>
        <v>Jihovýchod</v>
      </c>
    </row>
    <row r="3702" spans="1:11" x14ac:dyDescent="0.25">
      <c r="A3702">
        <v>569810</v>
      </c>
      <c r="B3702" t="s">
        <v>1377</v>
      </c>
      <c r="C3702">
        <v>5205</v>
      </c>
      <c r="D3702" t="s">
        <v>1377</v>
      </c>
      <c r="E3702" t="s">
        <v>1378</v>
      </c>
      <c r="F3702" t="s">
        <v>1377</v>
      </c>
      <c r="G3702" t="s">
        <v>1374</v>
      </c>
      <c r="H3702" t="s">
        <v>1375</v>
      </c>
      <c r="I3702" t="str">
        <f t="shared" si="172"/>
        <v>Královéhradecký</v>
      </c>
      <c r="J3702" t="str">
        <f t="shared" si="173"/>
        <v>Královéhradecký</v>
      </c>
      <c r="K3702" t="str">
        <f t="shared" si="174"/>
        <v>Severovýchod</v>
      </c>
    </row>
    <row r="3703" spans="1:11" x14ac:dyDescent="0.25">
      <c r="A3703">
        <v>569828</v>
      </c>
      <c r="B3703" t="s">
        <v>164</v>
      </c>
      <c r="C3703">
        <v>5212</v>
      </c>
      <c r="D3703" t="s">
        <v>1451</v>
      </c>
      <c r="E3703" t="s">
        <v>1378</v>
      </c>
      <c r="F3703" t="s">
        <v>1377</v>
      </c>
      <c r="G3703" t="s">
        <v>1374</v>
      </c>
      <c r="H3703" t="s">
        <v>1375</v>
      </c>
      <c r="I3703" t="str">
        <f t="shared" si="172"/>
        <v>Královéhradecký</v>
      </c>
      <c r="J3703" t="str">
        <f t="shared" si="173"/>
        <v>Královéhradecký</v>
      </c>
      <c r="K3703" t="str">
        <f t="shared" si="174"/>
        <v>Severovýchod</v>
      </c>
    </row>
    <row r="3704" spans="1:11" x14ac:dyDescent="0.25">
      <c r="A3704">
        <v>569836</v>
      </c>
      <c r="B3704" t="s">
        <v>1452</v>
      </c>
      <c r="C3704">
        <v>5212</v>
      </c>
      <c r="D3704" t="s">
        <v>1451</v>
      </c>
      <c r="E3704" t="s">
        <v>1378</v>
      </c>
      <c r="F3704" t="s">
        <v>1377</v>
      </c>
      <c r="G3704" t="s">
        <v>1374</v>
      </c>
      <c r="H3704" t="s">
        <v>1375</v>
      </c>
      <c r="I3704" t="str">
        <f t="shared" si="172"/>
        <v>Královéhradecký</v>
      </c>
      <c r="J3704" t="str">
        <f t="shared" si="173"/>
        <v>Královéhradecký</v>
      </c>
      <c r="K3704" t="str">
        <f t="shared" si="174"/>
        <v>Severovýchod</v>
      </c>
    </row>
    <row r="3705" spans="1:11" x14ac:dyDescent="0.25">
      <c r="A3705">
        <v>569844</v>
      </c>
      <c r="B3705" t="s">
        <v>165</v>
      </c>
      <c r="C3705">
        <v>7110</v>
      </c>
      <c r="D3705" t="s">
        <v>2286</v>
      </c>
      <c r="E3705" t="s">
        <v>2281</v>
      </c>
      <c r="F3705" t="s">
        <v>2280</v>
      </c>
      <c r="G3705" t="s">
        <v>2277</v>
      </c>
      <c r="H3705" t="s">
        <v>2278</v>
      </c>
      <c r="I3705" t="str">
        <f t="shared" si="172"/>
        <v>Olomoucký</v>
      </c>
      <c r="J3705" t="str">
        <f t="shared" si="173"/>
        <v>Olomoucký</v>
      </c>
      <c r="K3705" t="str">
        <f t="shared" si="174"/>
        <v>Střední Morava</v>
      </c>
    </row>
    <row r="3706" spans="1:11" x14ac:dyDescent="0.25">
      <c r="A3706">
        <v>569852</v>
      </c>
      <c r="B3706" t="s">
        <v>1453</v>
      </c>
      <c r="C3706">
        <v>5205</v>
      </c>
      <c r="D3706" t="s">
        <v>1377</v>
      </c>
      <c r="E3706" t="s">
        <v>1378</v>
      </c>
      <c r="F3706" t="s">
        <v>1377</v>
      </c>
      <c r="G3706" t="s">
        <v>1374</v>
      </c>
      <c r="H3706" t="s">
        <v>1375</v>
      </c>
      <c r="I3706" t="str">
        <f t="shared" si="172"/>
        <v>Královéhradecký</v>
      </c>
      <c r="J3706" t="str">
        <f t="shared" si="173"/>
        <v>Královéhradecký</v>
      </c>
      <c r="K3706" t="str">
        <f t="shared" si="174"/>
        <v>Severovýchod</v>
      </c>
    </row>
    <row r="3707" spans="1:11" x14ac:dyDescent="0.25">
      <c r="A3707">
        <v>569861</v>
      </c>
      <c r="B3707" t="s">
        <v>1454</v>
      </c>
      <c r="C3707">
        <v>5205</v>
      </c>
      <c r="D3707" t="s">
        <v>1377</v>
      </c>
      <c r="E3707" t="s">
        <v>1378</v>
      </c>
      <c r="F3707" t="s">
        <v>1377</v>
      </c>
      <c r="G3707" t="s">
        <v>1374</v>
      </c>
      <c r="H3707" t="s">
        <v>1375</v>
      </c>
      <c r="I3707" t="str">
        <f t="shared" si="172"/>
        <v>Královéhradecký</v>
      </c>
      <c r="J3707" t="str">
        <f t="shared" si="173"/>
        <v>Královéhradecký</v>
      </c>
      <c r="K3707" t="str">
        <f t="shared" si="174"/>
        <v>Severovýchod</v>
      </c>
    </row>
    <row r="3708" spans="1:11" x14ac:dyDescent="0.25">
      <c r="A3708">
        <v>569879</v>
      </c>
      <c r="B3708" t="s">
        <v>1455</v>
      </c>
      <c r="C3708">
        <v>5205</v>
      </c>
      <c r="D3708" t="s">
        <v>1377</v>
      </c>
      <c r="E3708" t="s">
        <v>1378</v>
      </c>
      <c r="F3708" t="s">
        <v>1377</v>
      </c>
      <c r="G3708" t="s">
        <v>1374</v>
      </c>
      <c r="H3708" t="s">
        <v>1375</v>
      </c>
      <c r="I3708" t="str">
        <f t="shared" si="172"/>
        <v>Královéhradecký</v>
      </c>
      <c r="J3708" t="str">
        <f t="shared" si="173"/>
        <v>Královéhradecký</v>
      </c>
      <c r="K3708" t="str">
        <f t="shared" si="174"/>
        <v>Severovýchod</v>
      </c>
    </row>
    <row r="3709" spans="1:11" x14ac:dyDescent="0.25">
      <c r="A3709">
        <v>569887</v>
      </c>
      <c r="B3709" t="s">
        <v>1456</v>
      </c>
      <c r="C3709">
        <v>5205</v>
      </c>
      <c r="D3709" t="s">
        <v>1377</v>
      </c>
      <c r="E3709" t="s">
        <v>1378</v>
      </c>
      <c r="F3709" t="s">
        <v>1377</v>
      </c>
      <c r="G3709" t="s">
        <v>1374</v>
      </c>
      <c r="H3709" t="s">
        <v>1375</v>
      </c>
      <c r="I3709" t="str">
        <f t="shared" si="172"/>
        <v>Královéhradecký</v>
      </c>
      <c r="J3709" t="str">
        <f t="shared" si="173"/>
        <v>Královéhradecký</v>
      </c>
      <c r="K3709" t="str">
        <f t="shared" si="174"/>
        <v>Severovýchod</v>
      </c>
    </row>
    <row r="3710" spans="1:11" x14ac:dyDescent="0.25">
      <c r="A3710">
        <v>569895</v>
      </c>
      <c r="B3710" t="s">
        <v>2179</v>
      </c>
      <c r="C3710">
        <v>8109</v>
      </c>
      <c r="D3710" t="s">
        <v>2008</v>
      </c>
      <c r="E3710" t="s">
        <v>2007</v>
      </c>
      <c r="F3710" t="s">
        <v>2006</v>
      </c>
      <c r="G3710" t="s">
        <v>1998</v>
      </c>
      <c r="H3710" t="s">
        <v>1999</v>
      </c>
      <c r="I3710" t="str">
        <f t="shared" si="172"/>
        <v>Moravskoslezský</v>
      </c>
      <c r="J3710" t="str">
        <f t="shared" si="173"/>
        <v>Moravskoslezský</v>
      </c>
      <c r="K3710" t="str">
        <f t="shared" si="174"/>
        <v>Moravskoslezsko</v>
      </c>
    </row>
    <row r="3711" spans="1:11" x14ac:dyDescent="0.25">
      <c r="A3711">
        <v>569909</v>
      </c>
      <c r="B3711" t="s">
        <v>2180</v>
      </c>
      <c r="C3711">
        <v>8117</v>
      </c>
      <c r="D3711" t="s">
        <v>2006</v>
      </c>
      <c r="E3711" t="s">
        <v>2007</v>
      </c>
      <c r="F3711" t="s">
        <v>2006</v>
      </c>
      <c r="G3711" t="s">
        <v>1998</v>
      </c>
      <c r="H3711" t="s">
        <v>1999</v>
      </c>
      <c r="I3711" t="str">
        <f t="shared" si="172"/>
        <v>Moravskoslezský</v>
      </c>
      <c r="J3711" t="str">
        <f t="shared" si="173"/>
        <v>Moravskoslezský</v>
      </c>
      <c r="K3711" t="str">
        <f t="shared" si="174"/>
        <v>Moravskoslezsko</v>
      </c>
    </row>
    <row r="3712" spans="1:11" x14ac:dyDescent="0.25">
      <c r="A3712">
        <v>569917</v>
      </c>
      <c r="B3712" t="s">
        <v>1457</v>
      </c>
      <c r="C3712">
        <v>5205</v>
      </c>
      <c r="D3712" t="s">
        <v>1377</v>
      </c>
      <c r="E3712" t="s">
        <v>1378</v>
      </c>
      <c r="F3712" t="s">
        <v>1377</v>
      </c>
      <c r="G3712" t="s">
        <v>1374</v>
      </c>
      <c r="H3712" t="s">
        <v>1375</v>
      </c>
      <c r="I3712" t="str">
        <f t="shared" si="172"/>
        <v>Královéhradecký</v>
      </c>
      <c r="J3712" t="str">
        <f t="shared" si="173"/>
        <v>Královéhradecký</v>
      </c>
      <c r="K3712" t="str">
        <f t="shared" si="174"/>
        <v>Severovýchod</v>
      </c>
    </row>
    <row r="3713" spans="1:11" x14ac:dyDescent="0.25">
      <c r="A3713">
        <v>569925</v>
      </c>
      <c r="B3713" t="s">
        <v>1458</v>
      </c>
      <c r="C3713">
        <v>5205</v>
      </c>
      <c r="D3713" t="s">
        <v>1377</v>
      </c>
      <c r="E3713" t="s">
        <v>1378</v>
      </c>
      <c r="F3713" t="s">
        <v>1377</v>
      </c>
      <c r="G3713" t="s">
        <v>1374</v>
      </c>
      <c r="H3713" t="s">
        <v>1375</v>
      </c>
      <c r="I3713" t="str">
        <f t="shared" si="172"/>
        <v>Královéhradecký</v>
      </c>
      <c r="J3713" t="str">
        <f t="shared" si="173"/>
        <v>Královéhradecký</v>
      </c>
      <c r="K3713" t="str">
        <f t="shared" si="174"/>
        <v>Severovýchod</v>
      </c>
    </row>
    <row r="3714" spans="1:11" x14ac:dyDescent="0.25">
      <c r="A3714">
        <v>569933</v>
      </c>
      <c r="B3714" t="s">
        <v>1459</v>
      </c>
      <c r="C3714">
        <v>5205</v>
      </c>
      <c r="D3714" t="s">
        <v>1377</v>
      </c>
      <c r="E3714" t="s">
        <v>1378</v>
      </c>
      <c r="F3714" t="s">
        <v>1377</v>
      </c>
      <c r="G3714" t="s">
        <v>1374</v>
      </c>
      <c r="H3714" t="s">
        <v>1375</v>
      </c>
      <c r="I3714" t="str">
        <f t="shared" si="172"/>
        <v>Královéhradecký</v>
      </c>
      <c r="J3714" t="str">
        <f t="shared" si="173"/>
        <v>Královéhradecký</v>
      </c>
      <c r="K3714" t="str">
        <f t="shared" si="174"/>
        <v>Severovýchod</v>
      </c>
    </row>
    <row r="3715" spans="1:11" x14ac:dyDescent="0.25">
      <c r="A3715">
        <v>569941</v>
      </c>
      <c r="B3715" t="s">
        <v>1460</v>
      </c>
      <c r="C3715">
        <v>5205</v>
      </c>
      <c r="D3715" t="s">
        <v>1377</v>
      </c>
      <c r="E3715" t="s">
        <v>1378</v>
      </c>
      <c r="F3715" t="s">
        <v>1377</v>
      </c>
      <c r="G3715" t="s">
        <v>1374</v>
      </c>
      <c r="H3715" t="s">
        <v>1375</v>
      </c>
      <c r="I3715" t="str">
        <f t="shared" si="172"/>
        <v>Královéhradecký</v>
      </c>
      <c r="J3715" t="str">
        <f t="shared" si="173"/>
        <v>Královéhradecký</v>
      </c>
      <c r="K3715" t="str">
        <f t="shared" si="174"/>
        <v>Severovýchod</v>
      </c>
    </row>
    <row r="3716" spans="1:11" x14ac:dyDescent="0.25">
      <c r="A3716">
        <v>569950</v>
      </c>
      <c r="B3716" t="s">
        <v>2181</v>
      </c>
      <c r="C3716">
        <v>8122</v>
      </c>
      <c r="D3716" t="s">
        <v>2010</v>
      </c>
      <c r="E3716" t="s">
        <v>2007</v>
      </c>
      <c r="F3716" t="s">
        <v>2006</v>
      </c>
      <c r="G3716" t="s">
        <v>1998</v>
      </c>
      <c r="H3716" t="s">
        <v>1999</v>
      </c>
      <c r="I3716" t="str">
        <f t="shared" ref="I3716:I3779" si="175">LEFT(H3716, FIND(" ", H3716 &amp; " ") - 1)</f>
        <v>Moravskoslezský</v>
      </c>
      <c r="J3716" t="str">
        <f t="shared" ref="J3716:J3779" si="176">IF(LEFT(H3716,4)="Kraj", MID(H3716, FIND(" ", H3716)+1, LEN(H3716) - FIND(" ", H3716)), LEFT(H3716, FIND(" ", H3716 &amp; " ") - 1))</f>
        <v>Moravskoslezský</v>
      </c>
      <c r="K3716" t="str">
        <f t="shared" ref="K3716:K3779" si="177">_xlfn.XLOOKUP(H3716,$N$33:$N$46,$M$33:$M$46)</f>
        <v>Moravskoslezsko</v>
      </c>
    </row>
    <row r="3717" spans="1:11" x14ac:dyDescent="0.25">
      <c r="A3717">
        <v>569968</v>
      </c>
      <c r="B3717" t="s">
        <v>1461</v>
      </c>
      <c r="C3717">
        <v>5205</v>
      </c>
      <c r="D3717" t="s">
        <v>1377</v>
      </c>
      <c r="E3717" t="s">
        <v>1378</v>
      </c>
      <c r="F3717" t="s">
        <v>1377</v>
      </c>
      <c r="G3717" t="s">
        <v>1374</v>
      </c>
      <c r="H3717" t="s">
        <v>1375</v>
      </c>
      <c r="I3717" t="str">
        <f t="shared" si="175"/>
        <v>Královéhradecký</v>
      </c>
      <c r="J3717" t="str">
        <f t="shared" si="176"/>
        <v>Královéhradecký</v>
      </c>
      <c r="K3717" t="str">
        <f t="shared" si="177"/>
        <v>Severovýchod</v>
      </c>
    </row>
    <row r="3718" spans="1:11" x14ac:dyDescent="0.25">
      <c r="A3718">
        <v>569976</v>
      </c>
      <c r="B3718" t="s">
        <v>1462</v>
      </c>
      <c r="C3718">
        <v>5205</v>
      </c>
      <c r="D3718" t="s">
        <v>1377</v>
      </c>
      <c r="E3718" t="s">
        <v>1378</v>
      </c>
      <c r="F3718" t="s">
        <v>1377</v>
      </c>
      <c r="G3718" t="s">
        <v>1374</v>
      </c>
      <c r="H3718" t="s">
        <v>1375</v>
      </c>
      <c r="I3718" t="str">
        <f t="shared" si="175"/>
        <v>Královéhradecký</v>
      </c>
      <c r="J3718" t="str">
        <f t="shared" si="176"/>
        <v>Královéhradecký</v>
      </c>
      <c r="K3718" t="str">
        <f t="shared" si="177"/>
        <v>Severovýchod</v>
      </c>
    </row>
    <row r="3719" spans="1:11" x14ac:dyDescent="0.25">
      <c r="A3719">
        <v>569984</v>
      </c>
      <c r="B3719" t="s">
        <v>1463</v>
      </c>
      <c r="C3719">
        <v>5205</v>
      </c>
      <c r="D3719" t="s">
        <v>1377</v>
      </c>
      <c r="E3719" t="s">
        <v>1378</v>
      </c>
      <c r="F3719" t="s">
        <v>1377</v>
      </c>
      <c r="G3719" t="s">
        <v>1374</v>
      </c>
      <c r="H3719" t="s">
        <v>1375</v>
      </c>
      <c r="I3719" t="str">
        <f t="shared" si="175"/>
        <v>Královéhradecký</v>
      </c>
      <c r="J3719" t="str">
        <f t="shared" si="176"/>
        <v>Královéhradecký</v>
      </c>
      <c r="K3719" t="str">
        <f t="shared" si="177"/>
        <v>Severovýchod</v>
      </c>
    </row>
    <row r="3720" spans="1:11" x14ac:dyDescent="0.25">
      <c r="A3720">
        <v>569992</v>
      </c>
      <c r="B3720" t="s">
        <v>1464</v>
      </c>
      <c r="C3720">
        <v>5205</v>
      </c>
      <c r="D3720" t="s">
        <v>1377</v>
      </c>
      <c r="E3720" t="s">
        <v>1378</v>
      </c>
      <c r="F3720" t="s">
        <v>1377</v>
      </c>
      <c r="G3720" t="s">
        <v>1374</v>
      </c>
      <c r="H3720" t="s">
        <v>1375</v>
      </c>
      <c r="I3720" t="str">
        <f t="shared" si="175"/>
        <v>Královéhradecký</v>
      </c>
      <c r="J3720" t="str">
        <f t="shared" si="176"/>
        <v>Královéhradecký</v>
      </c>
      <c r="K3720" t="str">
        <f t="shared" si="177"/>
        <v>Severovýchod</v>
      </c>
    </row>
    <row r="3721" spans="1:11" x14ac:dyDescent="0.25">
      <c r="A3721">
        <v>570001</v>
      </c>
      <c r="B3721" t="s">
        <v>1465</v>
      </c>
      <c r="C3721">
        <v>5212</v>
      </c>
      <c r="D3721" t="s">
        <v>1451</v>
      </c>
      <c r="E3721" t="s">
        <v>1378</v>
      </c>
      <c r="F3721" t="s">
        <v>1377</v>
      </c>
      <c r="G3721" t="s">
        <v>1374</v>
      </c>
      <c r="H3721" t="s">
        <v>1375</v>
      </c>
      <c r="I3721" t="str">
        <f t="shared" si="175"/>
        <v>Královéhradecký</v>
      </c>
      <c r="J3721" t="str">
        <f t="shared" si="176"/>
        <v>Královéhradecký</v>
      </c>
      <c r="K3721" t="str">
        <f t="shared" si="177"/>
        <v>Severovýchod</v>
      </c>
    </row>
    <row r="3722" spans="1:11" x14ac:dyDescent="0.25">
      <c r="A3722">
        <v>570010</v>
      </c>
      <c r="B3722" t="s">
        <v>1466</v>
      </c>
      <c r="C3722">
        <v>5205</v>
      </c>
      <c r="D3722" t="s">
        <v>1377</v>
      </c>
      <c r="E3722" t="s">
        <v>1378</v>
      </c>
      <c r="F3722" t="s">
        <v>1377</v>
      </c>
      <c r="G3722" t="s">
        <v>1374</v>
      </c>
      <c r="H3722" t="s">
        <v>1375</v>
      </c>
      <c r="I3722" t="str">
        <f t="shared" si="175"/>
        <v>Královéhradecký</v>
      </c>
      <c r="J3722" t="str">
        <f t="shared" si="176"/>
        <v>Královéhradecký</v>
      </c>
      <c r="K3722" t="str">
        <f t="shared" si="177"/>
        <v>Severovýchod</v>
      </c>
    </row>
    <row r="3723" spans="1:11" x14ac:dyDescent="0.25">
      <c r="A3723">
        <v>570028</v>
      </c>
      <c r="B3723" t="s">
        <v>1467</v>
      </c>
      <c r="C3723">
        <v>5205</v>
      </c>
      <c r="D3723" t="s">
        <v>1377</v>
      </c>
      <c r="E3723" t="s">
        <v>1378</v>
      </c>
      <c r="F3723" t="s">
        <v>1377</v>
      </c>
      <c r="G3723" t="s">
        <v>1374</v>
      </c>
      <c r="H3723" t="s">
        <v>1375</v>
      </c>
      <c r="I3723" t="str">
        <f t="shared" si="175"/>
        <v>Královéhradecký</v>
      </c>
      <c r="J3723" t="str">
        <f t="shared" si="176"/>
        <v>Královéhradecký</v>
      </c>
      <c r="K3723" t="str">
        <f t="shared" si="177"/>
        <v>Severovýchod</v>
      </c>
    </row>
    <row r="3724" spans="1:11" x14ac:dyDescent="0.25">
      <c r="A3724">
        <v>570036</v>
      </c>
      <c r="B3724" t="s">
        <v>2182</v>
      </c>
      <c r="C3724">
        <v>8122</v>
      </c>
      <c r="D3724" t="s">
        <v>2010</v>
      </c>
      <c r="E3724" t="s">
        <v>2007</v>
      </c>
      <c r="F3724" t="s">
        <v>2006</v>
      </c>
      <c r="G3724" t="s">
        <v>1998</v>
      </c>
      <c r="H3724" t="s">
        <v>1999</v>
      </c>
      <c r="I3724" t="str">
        <f t="shared" si="175"/>
        <v>Moravskoslezský</v>
      </c>
      <c r="J3724" t="str">
        <f t="shared" si="176"/>
        <v>Moravskoslezský</v>
      </c>
      <c r="K3724" t="str">
        <f t="shared" si="177"/>
        <v>Moravskoslezsko</v>
      </c>
    </row>
    <row r="3725" spans="1:11" x14ac:dyDescent="0.25">
      <c r="A3725">
        <v>570044</v>
      </c>
      <c r="B3725" t="s">
        <v>1468</v>
      </c>
      <c r="C3725">
        <v>5205</v>
      </c>
      <c r="D3725" t="s">
        <v>1377</v>
      </c>
      <c r="E3725" t="s">
        <v>1378</v>
      </c>
      <c r="F3725" t="s">
        <v>1377</v>
      </c>
      <c r="G3725" t="s">
        <v>1374</v>
      </c>
      <c r="H3725" t="s">
        <v>1375</v>
      </c>
      <c r="I3725" t="str">
        <f t="shared" si="175"/>
        <v>Královéhradecký</v>
      </c>
      <c r="J3725" t="str">
        <f t="shared" si="176"/>
        <v>Královéhradecký</v>
      </c>
      <c r="K3725" t="str">
        <f t="shared" si="177"/>
        <v>Severovýchod</v>
      </c>
    </row>
    <row r="3726" spans="1:11" x14ac:dyDescent="0.25">
      <c r="A3726">
        <v>570052</v>
      </c>
      <c r="B3726" t="s">
        <v>1141</v>
      </c>
      <c r="C3726">
        <v>5205</v>
      </c>
      <c r="D3726" t="s">
        <v>1377</v>
      </c>
      <c r="E3726" t="s">
        <v>1378</v>
      </c>
      <c r="F3726" t="s">
        <v>1377</v>
      </c>
      <c r="G3726" t="s">
        <v>1374</v>
      </c>
      <c r="H3726" t="s">
        <v>1375</v>
      </c>
      <c r="I3726" t="str">
        <f t="shared" si="175"/>
        <v>Královéhradecký</v>
      </c>
      <c r="J3726" t="str">
        <f t="shared" si="176"/>
        <v>Královéhradecký</v>
      </c>
      <c r="K3726" t="str">
        <f t="shared" si="177"/>
        <v>Severovýchod</v>
      </c>
    </row>
    <row r="3727" spans="1:11" x14ac:dyDescent="0.25">
      <c r="A3727">
        <v>570061</v>
      </c>
      <c r="B3727" t="s">
        <v>2541</v>
      </c>
      <c r="C3727">
        <v>7101</v>
      </c>
      <c r="D3727" t="s">
        <v>186</v>
      </c>
      <c r="E3727" t="s">
        <v>2283</v>
      </c>
      <c r="F3727" t="s">
        <v>2284</v>
      </c>
      <c r="G3727" t="s">
        <v>2277</v>
      </c>
      <c r="H3727" t="s">
        <v>2278</v>
      </c>
      <c r="I3727" t="str">
        <f t="shared" si="175"/>
        <v>Olomoucký</v>
      </c>
      <c r="J3727" t="str">
        <f t="shared" si="176"/>
        <v>Olomoucký</v>
      </c>
      <c r="K3727" t="str">
        <f t="shared" si="177"/>
        <v>Střední Morava</v>
      </c>
    </row>
    <row r="3728" spans="1:11" x14ac:dyDescent="0.25">
      <c r="A3728">
        <v>570079</v>
      </c>
      <c r="B3728" t="s">
        <v>2542</v>
      </c>
      <c r="C3728">
        <v>7104</v>
      </c>
      <c r="D3728" t="s">
        <v>2339</v>
      </c>
      <c r="E3728" t="s">
        <v>2283</v>
      </c>
      <c r="F3728" t="s">
        <v>2284</v>
      </c>
      <c r="G3728" t="s">
        <v>2277</v>
      </c>
      <c r="H3728" t="s">
        <v>2278</v>
      </c>
      <c r="I3728" t="str">
        <f t="shared" si="175"/>
        <v>Olomoucký</v>
      </c>
      <c r="J3728" t="str">
        <f t="shared" si="176"/>
        <v>Olomoucký</v>
      </c>
      <c r="K3728" t="str">
        <f t="shared" si="177"/>
        <v>Střední Morava</v>
      </c>
    </row>
    <row r="3729" spans="1:11" x14ac:dyDescent="0.25">
      <c r="A3729">
        <v>570087</v>
      </c>
      <c r="B3729" t="s">
        <v>1469</v>
      </c>
      <c r="C3729">
        <v>5212</v>
      </c>
      <c r="D3729" t="s">
        <v>1451</v>
      </c>
      <c r="E3729" t="s">
        <v>1378</v>
      </c>
      <c r="F3729" t="s">
        <v>1377</v>
      </c>
      <c r="G3729" t="s">
        <v>1374</v>
      </c>
      <c r="H3729" t="s">
        <v>1375</v>
      </c>
      <c r="I3729" t="str">
        <f t="shared" si="175"/>
        <v>Královéhradecký</v>
      </c>
      <c r="J3729" t="str">
        <f t="shared" si="176"/>
        <v>Královéhradecký</v>
      </c>
      <c r="K3729" t="str">
        <f t="shared" si="177"/>
        <v>Severovýchod</v>
      </c>
    </row>
    <row r="3730" spans="1:11" x14ac:dyDescent="0.25">
      <c r="A3730">
        <v>570095</v>
      </c>
      <c r="B3730" t="s">
        <v>2543</v>
      </c>
      <c r="C3730">
        <v>7113</v>
      </c>
      <c r="D3730" t="s">
        <v>2392</v>
      </c>
      <c r="E3730" t="s">
        <v>2276</v>
      </c>
      <c r="F3730" t="s">
        <v>2275</v>
      </c>
      <c r="G3730" t="s">
        <v>2277</v>
      </c>
      <c r="H3730" t="s">
        <v>2278</v>
      </c>
      <c r="I3730" t="str">
        <f t="shared" si="175"/>
        <v>Olomoucký</v>
      </c>
      <c r="J3730" t="str">
        <f t="shared" si="176"/>
        <v>Olomoucký</v>
      </c>
      <c r="K3730" t="str">
        <f t="shared" si="177"/>
        <v>Střední Morava</v>
      </c>
    </row>
    <row r="3731" spans="1:11" x14ac:dyDescent="0.25">
      <c r="A3731">
        <v>570109</v>
      </c>
      <c r="B3731" t="s">
        <v>1470</v>
      </c>
      <c r="C3731">
        <v>5205</v>
      </c>
      <c r="D3731" t="s">
        <v>1377</v>
      </c>
      <c r="E3731" t="s">
        <v>1378</v>
      </c>
      <c r="F3731" t="s">
        <v>1377</v>
      </c>
      <c r="G3731" t="s">
        <v>1374</v>
      </c>
      <c r="H3731" t="s">
        <v>1375</v>
      </c>
      <c r="I3731" t="str">
        <f t="shared" si="175"/>
        <v>Královéhradecký</v>
      </c>
      <c r="J3731" t="str">
        <f t="shared" si="176"/>
        <v>Královéhradecký</v>
      </c>
      <c r="K3731" t="str">
        <f t="shared" si="177"/>
        <v>Severovýchod</v>
      </c>
    </row>
    <row r="3732" spans="1:11" x14ac:dyDescent="0.25">
      <c r="A3732">
        <v>570117</v>
      </c>
      <c r="B3732" t="s">
        <v>2544</v>
      </c>
      <c r="C3732">
        <v>7111</v>
      </c>
      <c r="D3732" t="s">
        <v>2275</v>
      </c>
      <c r="E3732" t="s">
        <v>2276</v>
      </c>
      <c r="F3732" t="s">
        <v>2275</v>
      </c>
      <c r="G3732" t="s">
        <v>2277</v>
      </c>
      <c r="H3732" t="s">
        <v>2278</v>
      </c>
      <c r="I3732" t="str">
        <f t="shared" si="175"/>
        <v>Olomoucký</v>
      </c>
      <c r="J3732" t="str">
        <f t="shared" si="176"/>
        <v>Olomoucký</v>
      </c>
      <c r="K3732" t="str">
        <f t="shared" si="177"/>
        <v>Střední Morava</v>
      </c>
    </row>
    <row r="3733" spans="1:11" x14ac:dyDescent="0.25">
      <c r="A3733">
        <v>570125</v>
      </c>
      <c r="B3733" t="s">
        <v>1471</v>
      </c>
      <c r="C3733">
        <v>5205</v>
      </c>
      <c r="D3733" t="s">
        <v>1377</v>
      </c>
      <c r="E3733" t="s">
        <v>1378</v>
      </c>
      <c r="F3733" t="s">
        <v>1377</v>
      </c>
      <c r="G3733" t="s">
        <v>1374</v>
      </c>
      <c r="H3733" t="s">
        <v>1375</v>
      </c>
      <c r="I3733" t="str">
        <f t="shared" si="175"/>
        <v>Královéhradecký</v>
      </c>
      <c r="J3733" t="str">
        <f t="shared" si="176"/>
        <v>Královéhradecký</v>
      </c>
      <c r="K3733" t="str">
        <f t="shared" si="177"/>
        <v>Severovýchod</v>
      </c>
    </row>
    <row r="3734" spans="1:11" x14ac:dyDescent="0.25">
      <c r="A3734">
        <v>570133</v>
      </c>
      <c r="B3734" t="s">
        <v>1472</v>
      </c>
      <c r="C3734">
        <v>5205</v>
      </c>
      <c r="D3734" t="s">
        <v>1377</v>
      </c>
      <c r="E3734" t="s">
        <v>1378</v>
      </c>
      <c r="F3734" t="s">
        <v>1377</v>
      </c>
      <c r="G3734" t="s">
        <v>1374</v>
      </c>
      <c r="H3734" t="s">
        <v>1375</v>
      </c>
      <c r="I3734" t="str">
        <f t="shared" si="175"/>
        <v>Královéhradecký</v>
      </c>
      <c r="J3734" t="str">
        <f t="shared" si="176"/>
        <v>Královéhradecký</v>
      </c>
      <c r="K3734" t="str">
        <f t="shared" si="177"/>
        <v>Severovýchod</v>
      </c>
    </row>
    <row r="3735" spans="1:11" x14ac:dyDescent="0.25">
      <c r="A3735">
        <v>570141</v>
      </c>
      <c r="B3735" t="s">
        <v>2545</v>
      </c>
      <c r="C3735">
        <v>7113</v>
      </c>
      <c r="D3735" t="s">
        <v>2392</v>
      </c>
      <c r="E3735" t="s">
        <v>2276</v>
      </c>
      <c r="F3735" t="s">
        <v>2275</v>
      </c>
      <c r="G3735" t="s">
        <v>2277</v>
      </c>
      <c r="H3735" t="s">
        <v>2278</v>
      </c>
      <c r="I3735" t="str">
        <f t="shared" si="175"/>
        <v>Olomoucký</v>
      </c>
      <c r="J3735" t="str">
        <f t="shared" si="176"/>
        <v>Olomoucký</v>
      </c>
      <c r="K3735" t="str">
        <f t="shared" si="177"/>
        <v>Střední Morava</v>
      </c>
    </row>
    <row r="3736" spans="1:11" x14ac:dyDescent="0.25">
      <c r="A3736">
        <v>570150</v>
      </c>
      <c r="B3736" t="s">
        <v>1473</v>
      </c>
      <c r="C3736">
        <v>5205</v>
      </c>
      <c r="D3736" t="s">
        <v>1377</v>
      </c>
      <c r="E3736" t="s">
        <v>1378</v>
      </c>
      <c r="F3736" t="s">
        <v>1377</v>
      </c>
      <c r="G3736" t="s">
        <v>1374</v>
      </c>
      <c r="H3736" t="s">
        <v>1375</v>
      </c>
      <c r="I3736" t="str">
        <f t="shared" si="175"/>
        <v>Královéhradecký</v>
      </c>
      <c r="J3736" t="str">
        <f t="shared" si="176"/>
        <v>Královéhradecký</v>
      </c>
      <c r="K3736" t="str">
        <f t="shared" si="177"/>
        <v>Severovýchod</v>
      </c>
    </row>
    <row r="3737" spans="1:11" x14ac:dyDescent="0.25">
      <c r="A3737">
        <v>570168</v>
      </c>
      <c r="B3737" t="s">
        <v>1474</v>
      </c>
      <c r="C3737">
        <v>5205</v>
      </c>
      <c r="D3737" t="s">
        <v>1377</v>
      </c>
      <c r="E3737" t="s">
        <v>1378</v>
      </c>
      <c r="F3737" t="s">
        <v>1377</v>
      </c>
      <c r="G3737" t="s">
        <v>1374</v>
      </c>
      <c r="H3737" t="s">
        <v>1375</v>
      </c>
      <c r="I3737" t="str">
        <f t="shared" si="175"/>
        <v>Královéhradecký</v>
      </c>
      <c r="J3737" t="str">
        <f t="shared" si="176"/>
        <v>Královéhradecký</v>
      </c>
      <c r="K3737" t="str">
        <f t="shared" si="177"/>
        <v>Severovýchod</v>
      </c>
    </row>
    <row r="3738" spans="1:11" x14ac:dyDescent="0.25">
      <c r="A3738">
        <v>570176</v>
      </c>
      <c r="B3738" t="s">
        <v>1475</v>
      </c>
      <c r="C3738">
        <v>5205</v>
      </c>
      <c r="D3738" t="s">
        <v>1377</v>
      </c>
      <c r="E3738" t="s">
        <v>1378</v>
      </c>
      <c r="F3738" t="s">
        <v>1377</v>
      </c>
      <c r="G3738" t="s">
        <v>1374</v>
      </c>
      <c r="H3738" t="s">
        <v>1375</v>
      </c>
      <c r="I3738" t="str">
        <f t="shared" si="175"/>
        <v>Královéhradecký</v>
      </c>
      <c r="J3738" t="str">
        <f t="shared" si="176"/>
        <v>Královéhradecký</v>
      </c>
      <c r="K3738" t="str">
        <f t="shared" si="177"/>
        <v>Severovýchod</v>
      </c>
    </row>
    <row r="3739" spans="1:11" x14ac:dyDescent="0.25">
      <c r="A3739">
        <v>570184</v>
      </c>
      <c r="B3739" t="s">
        <v>1476</v>
      </c>
      <c r="C3739">
        <v>5205</v>
      </c>
      <c r="D3739" t="s">
        <v>1377</v>
      </c>
      <c r="E3739" t="s">
        <v>1378</v>
      </c>
      <c r="F3739" t="s">
        <v>1377</v>
      </c>
      <c r="G3739" t="s">
        <v>1374</v>
      </c>
      <c r="H3739" t="s">
        <v>1375</v>
      </c>
      <c r="I3739" t="str">
        <f t="shared" si="175"/>
        <v>Královéhradecký</v>
      </c>
      <c r="J3739" t="str">
        <f t="shared" si="176"/>
        <v>Královéhradecký</v>
      </c>
      <c r="K3739" t="str">
        <f t="shared" si="177"/>
        <v>Severovýchod</v>
      </c>
    </row>
    <row r="3740" spans="1:11" x14ac:dyDescent="0.25">
      <c r="A3740">
        <v>570192</v>
      </c>
      <c r="B3740" t="s">
        <v>1477</v>
      </c>
      <c r="C3740">
        <v>5212</v>
      </c>
      <c r="D3740" t="s">
        <v>1451</v>
      </c>
      <c r="E3740" t="s">
        <v>1378</v>
      </c>
      <c r="F3740" t="s">
        <v>1377</v>
      </c>
      <c r="G3740" t="s">
        <v>1374</v>
      </c>
      <c r="H3740" t="s">
        <v>1375</v>
      </c>
      <c r="I3740" t="str">
        <f t="shared" si="175"/>
        <v>Královéhradecký</v>
      </c>
      <c r="J3740" t="str">
        <f t="shared" si="176"/>
        <v>Královéhradecký</v>
      </c>
      <c r="K3740" t="str">
        <f t="shared" si="177"/>
        <v>Severovýchod</v>
      </c>
    </row>
    <row r="3741" spans="1:11" x14ac:dyDescent="0.25">
      <c r="A3741">
        <v>570206</v>
      </c>
      <c r="B3741" t="s">
        <v>1478</v>
      </c>
      <c r="C3741">
        <v>5205</v>
      </c>
      <c r="D3741" t="s">
        <v>1377</v>
      </c>
      <c r="E3741" t="s">
        <v>1378</v>
      </c>
      <c r="F3741" t="s">
        <v>1377</v>
      </c>
      <c r="G3741" t="s">
        <v>1374</v>
      </c>
      <c r="H3741" t="s">
        <v>1375</v>
      </c>
      <c r="I3741" t="str">
        <f t="shared" si="175"/>
        <v>Královéhradecký</v>
      </c>
      <c r="J3741" t="str">
        <f t="shared" si="176"/>
        <v>Královéhradecký</v>
      </c>
      <c r="K3741" t="str">
        <f t="shared" si="177"/>
        <v>Severovýchod</v>
      </c>
    </row>
    <row r="3742" spans="1:11" x14ac:dyDescent="0.25">
      <c r="A3742">
        <v>570214</v>
      </c>
      <c r="B3742" t="s">
        <v>1479</v>
      </c>
      <c r="C3742">
        <v>5205</v>
      </c>
      <c r="D3742" t="s">
        <v>1377</v>
      </c>
      <c r="E3742" t="s">
        <v>1378</v>
      </c>
      <c r="F3742" t="s">
        <v>1377</v>
      </c>
      <c r="G3742" t="s">
        <v>1374</v>
      </c>
      <c r="H3742" t="s">
        <v>1375</v>
      </c>
      <c r="I3742" t="str">
        <f t="shared" si="175"/>
        <v>Královéhradecký</v>
      </c>
      <c r="J3742" t="str">
        <f t="shared" si="176"/>
        <v>Královéhradecký</v>
      </c>
      <c r="K3742" t="str">
        <f t="shared" si="177"/>
        <v>Severovýchod</v>
      </c>
    </row>
    <row r="3743" spans="1:11" x14ac:dyDescent="0.25">
      <c r="A3743">
        <v>570222</v>
      </c>
      <c r="B3743" t="s">
        <v>1480</v>
      </c>
      <c r="C3743">
        <v>5205</v>
      </c>
      <c r="D3743" t="s">
        <v>1377</v>
      </c>
      <c r="E3743" t="s">
        <v>1378</v>
      </c>
      <c r="F3743" t="s">
        <v>1377</v>
      </c>
      <c r="G3743" t="s">
        <v>1374</v>
      </c>
      <c r="H3743" t="s">
        <v>1375</v>
      </c>
      <c r="I3743" t="str">
        <f t="shared" si="175"/>
        <v>Královéhradecký</v>
      </c>
      <c r="J3743" t="str">
        <f t="shared" si="176"/>
        <v>Královéhradecký</v>
      </c>
      <c r="K3743" t="str">
        <f t="shared" si="177"/>
        <v>Severovýchod</v>
      </c>
    </row>
    <row r="3744" spans="1:11" x14ac:dyDescent="0.25">
      <c r="A3744">
        <v>570231</v>
      </c>
      <c r="B3744" t="s">
        <v>1481</v>
      </c>
      <c r="C3744">
        <v>5205</v>
      </c>
      <c r="D3744" t="s">
        <v>1377</v>
      </c>
      <c r="E3744" t="s">
        <v>1378</v>
      </c>
      <c r="F3744" t="s">
        <v>1377</v>
      </c>
      <c r="G3744" t="s">
        <v>1374</v>
      </c>
      <c r="H3744" t="s">
        <v>1375</v>
      </c>
      <c r="I3744" t="str">
        <f t="shared" si="175"/>
        <v>Královéhradecký</v>
      </c>
      <c r="J3744" t="str">
        <f t="shared" si="176"/>
        <v>Královéhradecký</v>
      </c>
      <c r="K3744" t="str">
        <f t="shared" si="177"/>
        <v>Severovýchod</v>
      </c>
    </row>
    <row r="3745" spans="1:11" x14ac:dyDescent="0.25">
      <c r="A3745">
        <v>570249</v>
      </c>
      <c r="B3745" t="s">
        <v>1482</v>
      </c>
      <c r="C3745">
        <v>5205</v>
      </c>
      <c r="D3745" t="s">
        <v>1377</v>
      </c>
      <c r="E3745" t="s">
        <v>1378</v>
      </c>
      <c r="F3745" t="s">
        <v>1377</v>
      </c>
      <c r="G3745" t="s">
        <v>1374</v>
      </c>
      <c r="H3745" t="s">
        <v>1375</v>
      </c>
      <c r="I3745" t="str">
        <f t="shared" si="175"/>
        <v>Královéhradecký</v>
      </c>
      <c r="J3745" t="str">
        <f t="shared" si="176"/>
        <v>Královéhradecký</v>
      </c>
      <c r="K3745" t="str">
        <f t="shared" si="177"/>
        <v>Severovýchod</v>
      </c>
    </row>
    <row r="3746" spans="1:11" x14ac:dyDescent="0.25">
      <c r="A3746">
        <v>570257</v>
      </c>
      <c r="B3746" t="s">
        <v>1483</v>
      </c>
      <c r="C3746">
        <v>5205</v>
      </c>
      <c r="D3746" t="s">
        <v>1377</v>
      </c>
      <c r="E3746" t="s">
        <v>1378</v>
      </c>
      <c r="F3746" t="s">
        <v>1377</v>
      </c>
      <c r="G3746" t="s">
        <v>1374</v>
      </c>
      <c r="H3746" t="s">
        <v>1375</v>
      </c>
      <c r="I3746" t="str">
        <f t="shared" si="175"/>
        <v>Královéhradecký</v>
      </c>
      <c r="J3746" t="str">
        <f t="shared" si="176"/>
        <v>Královéhradecký</v>
      </c>
      <c r="K3746" t="str">
        <f t="shared" si="177"/>
        <v>Severovýchod</v>
      </c>
    </row>
    <row r="3747" spans="1:11" x14ac:dyDescent="0.25">
      <c r="A3747">
        <v>570265</v>
      </c>
      <c r="B3747" t="s">
        <v>1484</v>
      </c>
      <c r="C3747">
        <v>5205</v>
      </c>
      <c r="D3747" t="s">
        <v>1377</v>
      </c>
      <c r="E3747" t="s">
        <v>1378</v>
      </c>
      <c r="F3747" t="s">
        <v>1377</v>
      </c>
      <c r="G3747" t="s">
        <v>1374</v>
      </c>
      <c r="H3747" t="s">
        <v>1375</v>
      </c>
      <c r="I3747" t="str">
        <f t="shared" si="175"/>
        <v>Královéhradecký</v>
      </c>
      <c r="J3747" t="str">
        <f t="shared" si="176"/>
        <v>Královéhradecký</v>
      </c>
      <c r="K3747" t="str">
        <f t="shared" si="177"/>
        <v>Severovýchod</v>
      </c>
    </row>
    <row r="3748" spans="1:11" x14ac:dyDescent="0.25">
      <c r="A3748">
        <v>570273</v>
      </c>
      <c r="B3748" t="s">
        <v>1485</v>
      </c>
      <c r="C3748">
        <v>5205</v>
      </c>
      <c r="D3748" t="s">
        <v>1377</v>
      </c>
      <c r="E3748" t="s">
        <v>1378</v>
      </c>
      <c r="F3748" t="s">
        <v>1377</v>
      </c>
      <c r="G3748" t="s">
        <v>1374</v>
      </c>
      <c r="H3748" t="s">
        <v>1375</v>
      </c>
      <c r="I3748" t="str">
        <f t="shared" si="175"/>
        <v>Královéhradecký</v>
      </c>
      <c r="J3748" t="str">
        <f t="shared" si="176"/>
        <v>Královéhradecký</v>
      </c>
      <c r="K3748" t="str">
        <f t="shared" si="177"/>
        <v>Severovýchod</v>
      </c>
    </row>
    <row r="3749" spans="1:11" x14ac:dyDescent="0.25">
      <c r="A3749">
        <v>570281</v>
      </c>
      <c r="B3749" t="s">
        <v>2546</v>
      </c>
      <c r="C3749">
        <v>7106</v>
      </c>
      <c r="D3749" t="s">
        <v>2407</v>
      </c>
      <c r="E3749" t="s">
        <v>2276</v>
      </c>
      <c r="F3749" t="s">
        <v>2275</v>
      </c>
      <c r="G3749" t="s">
        <v>2277</v>
      </c>
      <c r="H3749" t="s">
        <v>2278</v>
      </c>
      <c r="I3749" t="str">
        <f t="shared" si="175"/>
        <v>Olomoucký</v>
      </c>
      <c r="J3749" t="str">
        <f t="shared" si="176"/>
        <v>Olomoucký</v>
      </c>
      <c r="K3749" t="str">
        <f t="shared" si="177"/>
        <v>Střední Morava</v>
      </c>
    </row>
    <row r="3750" spans="1:11" x14ac:dyDescent="0.25">
      <c r="A3750">
        <v>570290</v>
      </c>
      <c r="B3750" t="s">
        <v>1486</v>
      </c>
      <c r="C3750">
        <v>5205</v>
      </c>
      <c r="D3750" t="s">
        <v>1377</v>
      </c>
      <c r="E3750" t="s">
        <v>1378</v>
      </c>
      <c r="F3750" t="s">
        <v>1377</v>
      </c>
      <c r="G3750" t="s">
        <v>1374</v>
      </c>
      <c r="H3750" t="s">
        <v>1375</v>
      </c>
      <c r="I3750" t="str">
        <f t="shared" si="175"/>
        <v>Královéhradecký</v>
      </c>
      <c r="J3750" t="str">
        <f t="shared" si="176"/>
        <v>Královéhradecký</v>
      </c>
      <c r="K3750" t="str">
        <f t="shared" si="177"/>
        <v>Severovýchod</v>
      </c>
    </row>
    <row r="3751" spans="1:11" x14ac:dyDescent="0.25">
      <c r="A3751">
        <v>570303</v>
      </c>
      <c r="B3751" t="s">
        <v>1487</v>
      </c>
      <c r="C3751">
        <v>5205</v>
      </c>
      <c r="D3751" t="s">
        <v>1377</v>
      </c>
      <c r="E3751" t="s">
        <v>1378</v>
      </c>
      <c r="F3751" t="s">
        <v>1377</v>
      </c>
      <c r="G3751" t="s">
        <v>1374</v>
      </c>
      <c r="H3751" t="s">
        <v>1375</v>
      </c>
      <c r="I3751" t="str">
        <f t="shared" si="175"/>
        <v>Královéhradecký</v>
      </c>
      <c r="J3751" t="str">
        <f t="shared" si="176"/>
        <v>Královéhradecký</v>
      </c>
      <c r="K3751" t="str">
        <f t="shared" si="177"/>
        <v>Severovýchod</v>
      </c>
    </row>
    <row r="3752" spans="1:11" x14ac:dyDescent="0.25">
      <c r="A3752">
        <v>570311</v>
      </c>
      <c r="B3752" t="s">
        <v>1488</v>
      </c>
      <c r="C3752">
        <v>5205</v>
      </c>
      <c r="D3752" t="s">
        <v>1377</v>
      </c>
      <c r="E3752" t="s">
        <v>1378</v>
      </c>
      <c r="F3752" t="s">
        <v>1377</v>
      </c>
      <c r="G3752" t="s">
        <v>1374</v>
      </c>
      <c r="H3752" t="s">
        <v>1375</v>
      </c>
      <c r="I3752" t="str">
        <f t="shared" si="175"/>
        <v>Královéhradecký</v>
      </c>
      <c r="J3752" t="str">
        <f t="shared" si="176"/>
        <v>Královéhradecký</v>
      </c>
      <c r="K3752" t="str">
        <f t="shared" si="177"/>
        <v>Severovýchod</v>
      </c>
    </row>
    <row r="3753" spans="1:11" x14ac:dyDescent="0.25">
      <c r="A3753">
        <v>570320</v>
      </c>
      <c r="B3753" t="s">
        <v>997</v>
      </c>
      <c r="C3753">
        <v>5205</v>
      </c>
      <c r="D3753" t="s">
        <v>1377</v>
      </c>
      <c r="E3753" t="s">
        <v>1378</v>
      </c>
      <c r="F3753" t="s">
        <v>1377</v>
      </c>
      <c r="G3753" t="s">
        <v>1374</v>
      </c>
      <c r="H3753" t="s">
        <v>1375</v>
      </c>
      <c r="I3753" t="str">
        <f t="shared" si="175"/>
        <v>Královéhradecký</v>
      </c>
      <c r="J3753" t="str">
        <f t="shared" si="176"/>
        <v>Královéhradecký</v>
      </c>
      <c r="K3753" t="str">
        <f t="shared" si="177"/>
        <v>Severovýchod</v>
      </c>
    </row>
    <row r="3754" spans="1:11" x14ac:dyDescent="0.25">
      <c r="A3754">
        <v>570338</v>
      </c>
      <c r="B3754" t="s">
        <v>2547</v>
      </c>
      <c r="C3754">
        <v>7113</v>
      </c>
      <c r="D3754" t="s">
        <v>2392</v>
      </c>
      <c r="E3754" t="s">
        <v>2276</v>
      </c>
      <c r="F3754" t="s">
        <v>2275</v>
      </c>
      <c r="G3754" t="s">
        <v>2277</v>
      </c>
      <c r="H3754" t="s">
        <v>2278</v>
      </c>
      <c r="I3754" t="str">
        <f t="shared" si="175"/>
        <v>Olomoucký</v>
      </c>
      <c r="J3754" t="str">
        <f t="shared" si="176"/>
        <v>Olomoucký</v>
      </c>
      <c r="K3754" t="str">
        <f t="shared" si="177"/>
        <v>Střední Morava</v>
      </c>
    </row>
    <row r="3755" spans="1:11" x14ac:dyDescent="0.25">
      <c r="A3755">
        <v>570346</v>
      </c>
      <c r="B3755" t="s">
        <v>5307</v>
      </c>
      <c r="C3755">
        <v>7212</v>
      </c>
      <c r="D3755" t="s">
        <v>5230</v>
      </c>
      <c r="E3755" t="s">
        <v>5229</v>
      </c>
      <c r="F3755" t="s">
        <v>5230</v>
      </c>
      <c r="G3755" t="s">
        <v>5225</v>
      </c>
      <c r="H3755" t="s">
        <v>5226</v>
      </c>
      <c r="I3755" t="str">
        <f t="shared" si="175"/>
        <v>Zlínský</v>
      </c>
      <c r="J3755" t="str">
        <f t="shared" si="176"/>
        <v>Zlínský</v>
      </c>
      <c r="K3755" t="str">
        <f t="shared" si="177"/>
        <v>Střední Morava</v>
      </c>
    </row>
    <row r="3756" spans="1:11" x14ac:dyDescent="0.25">
      <c r="A3756">
        <v>570354</v>
      </c>
      <c r="B3756" t="s">
        <v>1489</v>
      </c>
      <c r="C3756">
        <v>5205</v>
      </c>
      <c r="D3756" t="s">
        <v>1377</v>
      </c>
      <c r="E3756" t="s">
        <v>1378</v>
      </c>
      <c r="F3756" t="s">
        <v>1377</v>
      </c>
      <c r="G3756" t="s">
        <v>1374</v>
      </c>
      <c r="H3756" t="s">
        <v>1375</v>
      </c>
      <c r="I3756" t="str">
        <f t="shared" si="175"/>
        <v>Královéhradecký</v>
      </c>
      <c r="J3756" t="str">
        <f t="shared" si="176"/>
        <v>Královéhradecký</v>
      </c>
      <c r="K3756" t="str">
        <f t="shared" si="177"/>
        <v>Severovýchod</v>
      </c>
    </row>
    <row r="3757" spans="1:11" x14ac:dyDescent="0.25">
      <c r="A3757">
        <v>570362</v>
      </c>
      <c r="B3757" t="s">
        <v>1490</v>
      </c>
      <c r="C3757">
        <v>5212</v>
      </c>
      <c r="D3757" t="s">
        <v>1451</v>
      </c>
      <c r="E3757" t="s">
        <v>1378</v>
      </c>
      <c r="F3757" t="s">
        <v>1377</v>
      </c>
      <c r="G3757" t="s">
        <v>1374</v>
      </c>
      <c r="H3757" t="s">
        <v>1375</v>
      </c>
      <c r="I3757" t="str">
        <f t="shared" si="175"/>
        <v>Královéhradecký</v>
      </c>
      <c r="J3757" t="str">
        <f t="shared" si="176"/>
        <v>Královéhradecký</v>
      </c>
      <c r="K3757" t="str">
        <f t="shared" si="177"/>
        <v>Severovýchod</v>
      </c>
    </row>
    <row r="3758" spans="1:11" x14ac:dyDescent="0.25">
      <c r="A3758">
        <v>570371</v>
      </c>
      <c r="B3758" t="s">
        <v>2382</v>
      </c>
      <c r="C3758">
        <v>7212</v>
      </c>
      <c r="D3758" t="s">
        <v>5230</v>
      </c>
      <c r="E3758" t="s">
        <v>5229</v>
      </c>
      <c r="F3758" t="s">
        <v>5230</v>
      </c>
      <c r="G3758" t="s">
        <v>5225</v>
      </c>
      <c r="H3758" t="s">
        <v>5226</v>
      </c>
      <c r="I3758" t="str">
        <f t="shared" si="175"/>
        <v>Zlínský</v>
      </c>
      <c r="J3758" t="str">
        <f t="shared" si="176"/>
        <v>Zlínský</v>
      </c>
      <c r="K3758" t="str">
        <f t="shared" si="177"/>
        <v>Střední Morava</v>
      </c>
    </row>
    <row r="3759" spans="1:11" x14ac:dyDescent="0.25">
      <c r="A3759">
        <v>570397</v>
      </c>
      <c r="B3759" t="s">
        <v>1491</v>
      </c>
      <c r="C3759">
        <v>5212</v>
      </c>
      <c r="D3759" t="s">
        <v>1451</v>
      </c>
      <c r="E3759" t="s">
        <v>1378</v>
      </c>
      <c r="F3759" t="s">
        <v>1377</v>
      </c>
      <c r="G3759" t="s">
        <v>1374</v>
      </c>
      <c r="H3759" t="s">
        <v>1375</v>
      </c>
      <c r="I3759" t="str">
        <f t="shared" si="175"/>
        <v>Královéhradecký</v>
      </c>
      <c r="J3759" t="str">
        <f t="shared" si="176"/>
        <v>Královéhradecký</v>
      </c>
      <c r="K3759" t="str">
        <f t="shared" si="177"/>
        <v>Severovýchod</v>
      </c>
    </row>
    <row r="3760" spans="1:11" x14ac:dyDescent="0.25">
      <c r="A3760">
        <v>570401</v>
      </c>
      <c r="B3760" t="s">
        <v>1492</v>
      </c>
      <c r="C3760">
        <v>5212</v>
      </c>
      <c r="D3760" t="s">
        <v>1451</v>
      </c>
      <c r="E3760" t="s">
        <v>1378</v>
      </c>
      <c r="F3760" t="s">
        <v>1377</v>
      </c>
      <c r="G3760" t="s">
        <v>1374</v>
      </c>
      <c r="H3760" t="s">
        <v>1375</v>
      </c>
      <c r="I3760" t="str">
        <f t="shared" si="175"/>
        <v>Královéhradecký</v>
      </c>
      <c r="J3760" t="str">
        <f t="shared" si="176"/>
        <v>Královéhradecký</v>
      </c>
      <c r="K3760" t="str">
        <f t="shared" si="177"/>
        <v>Severovýchod</v>
      </c>
    </row>
    <row r="3761" spans="1:11" x14ac:dyDescent="0.25">
      <c r="A3761">
        <v>570419</v>
      </c>
      <c r="B3761" t="s">
        <v>1493</v>
      </c>
      <c r="C3761">
        <v>5205</v>
      </c>
      <c r="D3761" t="s">
        <v>1377</v>
      </c>
      <c r="E3761" t="s">
        <v>1378</v>
      </c>
      <c r="F3761" t="s">
        <v>1377</v>
      </c>
      <c r="G3761" t="s">
        <v>1374</v>
      </c>
      <c r="H3761" t="s">
        <v>1375</v>
      </c>
      <c r="I3761" t="str">
        <f t="shared" si="175"/>
        <v>Královéhradecký</v>
      </c>
      <c r="J3761" t="str">
        <f t="shared" si="176"/>
        <v>Královéhradecký</v>
      </c>
      <c r="K3761" t="str">
        <f t="shared" si="177"/>
        <v>Severovýchod</v>
      </c>
    </row>
    <row r="3762" spans="1:11" x14ac:dyDescent="0.25">
      <c r="A3762">
        <v>570427</v>
      </c>
      <c r="B3762" t="s">
        <v>1494</v>
      </c>
      <c r="C3762">
        <v>5212</v>
      </c>
      <c r="D3762" t="s">
        <v>1451</v>
      </c>
      <c r="E3762" t="s">
        <v>1378</v>
      </c>
      <c r="F3762" t="s">
        <v>1377</v>
      </c>
      <c r="G3762" t="s">
        <v>1374</v>
      </c>
      <c r="H3762" t="s">
        <v>1375</v>
      </c>
      <c r="I3762" t="str">
        <f t="shared" si="175"/>
        <v>Královéhradecký</v>
      </c>
      <c r="J3762" t="str">
        <f t="shared" si="176"/>
        <v>Královéhradecký</v>
      </c>
      <c r="K3762" t="str">
        <f t="shared" si="177"/>
        <v>Severovýchod</v>
      </c>
    </row>
    <row r="3763" spans="1:11" x14ac:dyDescent="0.25">
      <c r="A3763">
        <v>570435</v>
      </c>
      <c r="B3763" t="s">
        <v>1495</v>
      </c>
      <c r="C3763">
        <v>5205</v>
      </c>
      <c r="D3763" t="s">
        <v>1377</v>
      </c>
      <c r="E3763" t="s">
        <v>1378</v>
      </c>
      <c r="F3763" t="s">
        <v>1377</v>
      </c>
      <c r="G3763" t="s">
        <v>1374</v>
      </c>
      <c r="H3763" t="s">
        <v>1375</v>
      </c>
      <c r="I3763" t="str">
        <f t="shared" si="175"/>
        <v>Královéhradecký</v>
      </c>
      <c r="J3763" t="str">
        <f t="shared" si="176"/>
        <v>Královéhradecký</v>
      </c>
      <c r="K3763" t="str">
        <f t="shared" si="177"/>
        <v>Severovýchod</v>
      </c>
    </row>
    <row r="3764" spans="1:11" x14ac:dyDescent="0.25">
      <c r="A3764">
        <v>570443</v>
      </c>
      <c r="B3764" t="s">
        <v>1496</v>
      </c>
      <c r="C3764">
        <v>5205</v>
      </c>
      <c r="D3764" t="s">
        <v>1377</v>
      </c>
      <c r="E3764" t="s">
        <v>1378</v>
      </c>
      <c r="F3764" t="s">
        <v>1377</v>
      </c>
      <c r="G3764" t="s">
        <v>1374</v>
      </c>
      <c r="H3764" t="s">
        <v>1375</v>
      </c>
      <c r="I3764" t="str">
        <f t="shared" si="175"/>
        <v>Královéhradecký</v>
      </c>
      <c r="J3764" t="str">
        <f t="shared" si="176"/>
        <v>Královéhradecký</v>
      </c>
      <c r="K3764" t="str">
        <f t="shared" si="177"/>
        <v>Severovýchod</v>
      </c>
    </row>
    <row r="3765" spans="1:11" x14ac:dyDescent="0.25">
      <c r="A3765">
        <v>570451</v>
      </c>
      <c r="B3765" t="s">
        <v>1497</v>
      </c>
      <c r="C3765">
        <v>5205</v>
      </c>
      <c r="D3765" t="s">
        <v>1377</v>
      </c>
      <c r="E3765" t="s">
        <v>1378</v>
      </c>
      <c r="F3765" t="s">
        <v>1377</v>
      </c>
      <c r="G3765" t="s">
        <v>1374</v>
      </c>
      <c r="H3765" t="s">
        <v>1375</v>
      </c>
      <c r="I3765" t="str">
        <f t="shared" si="175"/>
        <v>Královéhradecký</v>
      </c>
      <c r="J3765" t="str">
        <f t="shared" si="176"/>
        <v>Královéhradecký</v>
      </c>
      <c r="K3765" t="str">
        <f t="shared" si="177"/>
        <v>Severovýchod</v>
      </c>
    </row>
    <row r="3766" spans="1:11" x14ac:dyDescent="0.25">
      <c r="A3766">
        <v>570478</v>
      </c>
      <c r="B3766" t="s">
        <v>1498</v>
      </c>
      <c r="C3766">
        <v>5212</v>
      </c>
      <c r="D3766" t="s">
        <v>1451</v>
      </c>
      <c r="E3766" t="s">
        <v>1378</v>
      </c>
      <c r="F3766" t="s">
        <v>1377</v>
      </c>
      <c r="G3766" t="s">
        <v>1374</v>
      </c>
      <c r="H3766" t="s">
        <v>1375</v>
      </c>
      <c r="I3766" t="str">
        <f t="shared" si="175"/>
        <v>Královéhradecký</v>
      </c>
      <c r="J3766" t="str">
        <f t="shared" si="176"/>
        <v>Královéhradecký</v>
      </c>
      <c r="K3766" t="str">
        <f t="shared" si="177"/>
        <v>Severovýchod</v>
      </c>
    </row>
    <row r="3767" spans="1:11" x14ac:dyDescent="0.25">
      <c r="A3767">
        <v>570494</v>
      </c>
      <c r="B3767" t="s">
        <v>1499</v>
      </c>
      <c r="C3767">
        <v>5205</v>
      </c>
      <c r="D3767" t="s">
        <v>1377</v>
      </c>
      <c r="E3767" t="s">
        <v>1378</v>
      </c>
      <c r="F3767" t="s">
        <v>1377</v>
      </c>
      <c r="G3767" t="s">
        <v>1374</v>
      </c>
      <c r="H3767" t="s">
        <v>1375</v>
      </c>
      <c r="I3767" t="str">
        <f t="shared" si="175"/>
        <v>Královéhradecký</v>
      </c>
      <c r="J3767" t="str">
        <f t="shared" si="176"/>
        <v>Královéhradecký</v>
      </c>
      <c r="K3767" t="str">
        <f t="shared" si="177"/>
        <v>Severovýchod</v>
      </c>
    </row>
    <row r="3768" spans="1:11" x14ac:dyDescent="0.25">
      <c r="A3768">
        <v>570508</v>
      </c>
      <c r="B3768" t="s">
        <v>1451</v>
      </c>
      <c r="C3768">
        <v>5212</v>
      </c>
      <c r="D3768" t="s">
        <v>1451</v>
      </c>
      <c r="E3768" t="s">
        <v>1378</v>
      </c>
      <c r="F3768" t="s">
        <v>1377</v>
      </c>
      <c r="G3768" t="s">
        <v>1374</v>
      </c>
      <c r="H3768" t="s">
        <v>1375</v>
      </c>
      <c r="I3768" t="str">
        <f t="shared" si="175"/>
        <v>Královéhradecký</v>
      </c>
      <c r="J3768" t="str">
        <f t="shared" si="176"/>
        <v>Královéhradecký</v>
      </c>
      <c r="K3768" t="str">
        <f t="shared" si="177"/>
        <v>Severovýchod</v>
      </c>
    </row>
    <row r="3769" spans="1:11" x14ac:dyDescent="0.25">
      <c r="A3769">
        <v>570516</v>
      </c>
      <c r="B3769" t="s">
        <v>1500</v>
      </c>
      <c r="C3769">
        <v>5212</v>
      </c>
      <c r="D3769" t="s">
        <v>1451</v>
      </c>
      <c r="E3769" t="s">
        <v>1378</v>
      </c>
      <c r="F3769" t="s">
        <v>1377</v>
      </c>
      <c r="G3769" t="s">
        <v>1374</v>
      </c>
      <c r="H3769" t="s">
        <v>1375</v>
      </c>
      <c r="I3769" t="str">
        <f t="shared" si="175"/>
        <v>Královéhradecký</v>
      </c>
      <c r="J3769" t="str">
        <f t="shared" si="176"/>
        <v>Královéhradecký</v>
      </c>
      <c r="K3769" t="str">
        <f t="shared" si="177"/>
        <v>Severovýchod</v>
      </c>
    </row>
    <row r="3770" spans="1:11" x14ac:dyDescent="0.25">
      <c r="A3770">
        <v>570524</v>
      </c>
      <c r="B3770" t="s">
        <v>201</v>
      </c>
      <c r="C3770">
        <v>5205</v>
      </c>
      <c r="D3770" t="s">
        <v>1377</v>
      </c>
      <c r="E3770" t="s">
        <v>1378</v>
      </c>
      <c r="F3770" t="s">
        <v>1377</v>
      </c>
      <c r="G3770" t="s">
        <v>1374</v>
      </c>
      <c r="H3770" t="s">
        <v>1375</v>
      </c>
      <c r="I3770" t="str">
        <f t="shared" si="175"/>
        <v>Královéhradecký</v>
      </c>
      <c r="J3770" t="str">
        <f t="shared" si="176"/>
        <v>Královéhradecký</v>
      </c>
      <c r="K3770" t="str">
        <f t="shared" si="177"/>
        <v>Severovýchod</v>
      </c>
    </row>
    <row r="3771" spans="1:11" x14ac:dyDescent="0.25">
      <c r="A3771">
        <v>570532</v>
      </c>
      <c r="B3771" t="s">
        <v>1501</v>
      </c>
      <c r="C3771">
        <v>5205</v>
      </c>
      <c r="D3771" t="s">
        <v>1377</v>
      </c>
      <c r="E3771" t="s">
        <v>1378</v>
      </c>
      <c r="F3771" t="s">
        <v>1377</v>
      </c>
      <c r="G3771" t="s">
        <v>1374</v>
      </c>
      <c r="H3771" t="s">
        <v>1375</v>
      </c>
      <c r="I3771" t="str">
        <f t="shared" si="175"/>
        <v>Královéhradecký</v>
      </c>
      <c r="J3771" t="str">
        <f t="shared" si="176"/>
        <v>Královéhradecký</v>
      </c>
      <c r="K3771" t="str">
        <f t="shared" si="177"/>
        <v>Severovýchod</v>
      </c>
    </row>
    <row r="3772" spans="1:11" x14ac:dyDescent="0.25">
      <c r="A3772">
        <v>570541</v>
      </c>
      <c r="B3772" t="s">
        <v>1502</v>
      </c>
      <c r="C3772">
        <v>5205</v>
      </c>
      <c r="D3772" t="s">
        <v>1377</v>
      </c>
      <c r="E3772" t="s">
        <v>1378</v>
      </c>
      <c r="F3772" t="s">
        <v>1377</v>
      </c>
      <c r="G3772" t="s">
        <v>1374</v>
      </c>
      <c r="H3772" t="s">
        <v>1375</v>
      </c>
      <c r="I3772" t="str">
        <f t="shared" si="175"/>
        <v>Královéhradecký</v>
      </c>
      <c r="J3772" t="str">
        <f t="shared" si="176"/>
        <v>Královéhradecký</v>
      </c>
      <c r="K3772" t="str">
        <f t="shared" si="177"/>
        <v>Severovýchod</v>
      </c>
    </row>
    <row r="3773" spans="1:11" x14ac:dyDescent="0.25">
      <c r="A3773">
        <v>570567</v>
      </c>
      <c r="B3773" t="s">
        <v>739</v>
      </c>
      <c r="C3773">
        <v>5212</v>
      </c>
      <c r="D3773" t="s">
        <v>1451</v>
      </c>
      <c r="E3773" t="s">
        <v>1378</v>
      </c>
      <c r="F3773" t="s">
        <v>1377</v>
      </c>
      <c r="G3773" t="s">
        <v>1374</v>
      </c>
      <c r="H3773" t="s">
        <v>1375</v>
      </c>
      <c r="I3773" t="str">
        <f t="shared" si="175"/>
        <v>Královéhradecký</v>
      </c>
      <c r="J3773" t="str">
        <f t="shared" si="176"/>
        <v>Královéhradecký</v>
      </c>
      <c r="K3773" t="str">
        <f t="shared" si="177"/>
        <v>Severovýchod</v>
      </c>
    </row>
    <row r="3774" spans="1:11" x14ac:dyDescent="0.25">
      <c r="A3774">
        <v>570575</v>
      </c>
      <c r="B3774" t="s">
        <v>36</v>
      </c>
      <c r="C3774">
        <v>5205</v>
      </c>
      <c r="D3774" t="s">
        <v>1377</v>
      </c>
      <c r="E3774" t="s">
        <v>1378</v>
      </c>
      <c r="F3774" t="s">
        <v>1377</v>
      </c>
      <c r="G3774" t="s">
        <v>1374</v>
      </c>
      <c r="H3774" t="s">
        <v>1375</v>
      </c>
      <c r="I3774" t="str">
        <f t="shared" si="175"/>
        <v>Královéhradecký</v>
      </c>
      <c r="J3774" t="str">
        <f t="shared" si="176"/>
        <v>Královéhradecký</v>
      </c>
      <c r="K3774" t="str">
        <f t="shared" si="177"/>
        <v>Severovýchod</v>
      </c>
    </row>
    <row r="3775" spans="1:11" x14ac:dyDescent="0.25">
      <c r="A3775">
        <v>570648</v>
      </c>
      <c r="B3775" t="s">
        <v>1503</v>
      </c>
      <c r="C3775">
        <v>5212</v>
      </c>
      <c r="D3775" t="s">
        <v>1451</v>
      </c>
      <c r="E3775" t="s">
        <v>1378</v>
      </c>
      <c r="F3775" t="s">
        <v>1377</v>
      </c>
      <c r="G3775" t="s">
        <v>1374</v>
      </c>
      <c r="H3775" t="s">
        <v>1375</v>
      </c>
      <c r="I3775" t="str">
        <f t="shared" si="175"/>
        <v>Královéhradecký</v>
      </c>
      <c r="J3775" t="str">
        <f t="shared" si="176"/>
        <v>Královéhradecký</v>
      </c>
      <c r="K3775" t="str">
        <f t="shared" si="177"/>
        <v>Severovýchod</v>
      </c>
    </row>
    <row r="3776" spans="1:11" x14ac:dyDescent="0.25">
      <c r="A3776">
        <v>570656</v>
      </c>
      <c r="B3776" t="s">
        <v>1504</v>
      </c>
      <c r="C3776">
        <v>5205</v>
      </c>
      <c r="D3776" t="s">
        <v>1377</v>
      </c>
      <c r="E3776" t="s">
        <v>1378</v>
      </c>
      <c r="F3776" t="s">
        <v>1377</v>
      </c>
      <c r="G3776" t="s">
        <v>1374</v>
      </c>
      <c r="H3776" t="s">
        <v>1375</v>
      </c>
      <c r="I3776" t="str">
        <f t="shared" si="175"/>
        <v>Královéhradecký</v>
      </c>
      <c r="J3776" t="str">
        <f t="shared" si="176"/>
        <v>Královéhradecký</v>
      </c>
      <c r="K3776" t="str">
        <f t="shared" si="177"/>
        <v>Severovýchod</v>
      </c>
    </row>
    <row r="3777" spans="1:11" x14ac:dyDescent="0.25">
      <c r="A3777">
        <v>570672</v>
      </c>
      <c r="B3777" t="s">
        <v>1505</v>
      </c>
      <c r="C3777">
        <v>5205</v>
      </c>
      <c r="D3777" t="s">
        <v>1377</v>
      </c>
      <c r="E3777" t="s">
        <v>1378</v>
      </c>
      <c r="F3777" t="s">
        <v>1377</v>
      </c>
      <c r="G3777" t="s">
        <v>1374</v>
      </c>
      <c r="H3777" t="s">
        <v>1375</v>
      </c>
      <c r="I3777" t="str">
        <f t="shared" si="175"/>
        <v>Královéhradecký</v>
      </c>
      <c r="J3777" t="str">
        <f t="shared" si="176"/>
        <v>Královéhradecký</v>
      </c>
      <c r="K3777" t="str">
        <f t="shared" si="177"/>
        <v>Severovýchod</v>
      </c>
    </row>
    <row r="3778" spans="1:11" x14ac:dyDescent="0.25">
      <c r="A3778">
        <v>570681</v>
      </c>
      <c r="B3778" t="s">
        <v>1506</v>
      </c>
      <c r="C3778">
        <v>5205</v>
      </c>
      <c r="D3778" t="s">
        <v>1377</v>
      </c>
      <c r="E3778" t="s">
        <v>1378</v>
      </c>
      <c r="F3778" t="s">
        <v>1377</v>
      </c>
      <c r="G3778" t="s">
        <v>1374</v>
      </c>
      <c r="H3778" t="s">
        <v>1375</v>
      </c>
      <c r="I3778" t="str">
        <f t="shared" si="175"/>
        <v>Královéhradecký</v>
      </c>
      <c r="J3778" t="str">
        <f t="shared" si="176"/>
        <v>Královéhradecký</v>
      </c>
      <c r="K3778" t="str">
        <f t="shared" si="177"/>
        <v>Severovýchod</v>
      </c>
    </row>
    <row r="3779" spans="1:11" x14ac:dyDescent="0.25">
      <c r="A3779">
        <v>570702</v>
      </c>
      <c r="B3779" t="s">
        <v>1507</v>
      </c>
      <c r="C3779">
        <v>5205</v>
      </c>
      <c r="D3779" t="s">
        <v>1377</v>
      </c>
      <c r="E3779" t="s">
        <v>1378</v>
      </c>
      <c r="F3779" t="s">
        <v>1377</v>
      </c>
      <c r="G3779" t="s">
        <v>1374</v>
      </c>
      <c r="H3779" t="s">
        <v>1375</v>
      </c>
      <c r="I3779" t="str">
        <f t="shared" si="175"/>
        <v>Královéhradecký</v>
      </c>
      <c r="J3779" t="str">
        <f t="shared" si="176"/>
        <v>Královéhradecký</v>
      </c>
      <c r="K3779" t="str">
        <f t="shared" si="177"/>
        <v>Severovýchod</v>
      </c>
    </row>
    <row r="3780" spans="1:11" x14ac:dyDescent="0.25">
      <c r="A3780">
        <v>570711</v>
      </c>
      <c r="B3780" t="s">
        <v>1508</v>
      </c>
      <c r="C3780">
        <v>5205</v>
      </c>
      <c r="D3780" t="s">
        <v>1377</v>
      </c>
      <c r="E3780" t="s">
        <v>1378</v>
      </c>
      <c r="F3780" t="s">
        <v>1377</v>
      </c>
      <c r="G3780" t="s">
        <v>1374</v>
      </c>
      <c r="H3780" t="s">
        <v>1375</v>
      </c>
      <c r="I3780" t="str">
        <f t="shared" ref="I3780:I3843" si="178">LEFT(H3780, FIND(" ", H3780 &amp; " ") - 1)</f>
        <v>Královéhradecký</v>
      </c>
      <c r="J3780" t="str">
        <f t="shared" ref="J3780:J3843" si="179">IF(LEFT(H3780,4)="Kraj", MID(H3780, FIND(" ", H3780)+1, LEN(H3780) - FIND(" ", H3780)), LEFT(H3780, FIND(" ", H3780 &amp; " ") - 1))</f>
        <v>Královéhradecký</v>
      </c>
      <c r="K3780" t="str">
        <f t="shared" ref="K3780:K3843" si="180">_xlfn.XLOOKUP(H3780,$N$33:$N$46,$M$33:$M$46)</f>
        <v>Severovýchod</v>
      </c>
    </row>
    <row r="3781" spans="1:11" x14ac:dyDescent="0.25">
      <c r="A3781">
        <v>570729</v>
      </c>
      <c r="B3781" t="s">
        <v>1509</v>
      </c>
      <c r="C3781">
        <v>5205</v>
      </c>
      <c r="D3781" t="s">
        <v>1377</v>
      </c>
      <c r="E3781" t="s">
        <v>1378</v>
      </c>
      <c r="F3781" t="s">
        <v>1377</v>
      </c>
      <c r="G3781" t="s">
        <v>1374</v>
      </c>
      <c r="H3781" t="s">
        <v>1375</v>
      </c>
      <c r="I3781" t="str">
        <f t="shared" si="178"/>
        <v>Královéhradecký</v>
      </c>
      <c r="J3781" t="str">
        <f t="shared" si="179"/>
        <v>Královéhradecký</v>
      </c>
      <c r="K3781" t="str">
        <f t="shared" si="180"/>
        <v>Severovýchod</v>
      </c>
    </row>
    <row r="3782" spans="1:11" x14ac:dyDescent="0.25">
      <c r="A3782">
        <v>570745</v>
      </c>
      <c r="B3782" t="s">
        <v>1510</v>
      </c>
      <c r="C3782">
        <v>5205</v>
      </c>
      <c r="D3782" t="s">
        <v>1377</v>
      </c>
      <c r="E3782" t="s">
        <v>1378</v>
      </c>
      <c r="F3782" t="s">
        <v>1377</v>
      </c>
      <c r="G3782" t="s">
        <v>1374</v>
      </c>
      <c r="H3782" t="s">
        <v>1375</v>
      </c>
      <c r="I3782" t="str">
        <f t="shared" si="178"/>
        <v>Královéhradecký</v>
      </c>
      <c r="J3782" t="str">
        <f t="shared" si="179"/>
        <v>Královéhradecký</v>
      </c>
      <c r="K3782" t="str">
        <f t="shared" si="180"/>
        <v>Severovýchod</v>
      </c>
    </row>
    <row r="3783" spans="1:11" x14ac:dyDescent="0.25">
      <c r="A3783">
        <v>570753</v>
      </c>
      <c r="B3783" t="s">
        <v>4295</v>
      </c>
      <c r="C3783">
        <v>2115</v>
      </c>
      <c r="D3783" t="s">
        <v>3506</v>
      </c>
      <c r="E3783" t="s">
        <v>3507</v>
      </c>
      <c r="F3783" t="s">
        <v>3506</v>
      </c>
      <c r="G3783" t="s">
        <v>3447</v>
      </c>
      <c r="H3783" t="s">
        <v>3448</v>
      </c>
      <c r="I3783" t="str">
        <f t="shared" si="178"/>
        <v>Středočeský</v>
      </c>
      <c r="J3783" t="str">
        <f t="shared" si="179"/>
        <v>Středočeský</v>
      </c>
      <c r="K3783" t="str">
        <f t="shared" si="180"/>
        <v>Střední Čechy</v>
      </c>
    </row>
    <row r="3784" spans="1:11" x14ac:dyDescent="0.25">
      <c r="A3784">
        <v>570761</v>
      </c>
      <c r="B3784" t="s">
        <v>4296</v>
      </c>
      <c r="C3784">
        <v>2115</v>
      </c>
      <c r="D3784" t="s">
        <v>3506</v>
      </c>
      <c r="E3784" t="s">
        <v>3507</v>
      </c>
      <c r="F3784" t="s">
        <v>3506</v>
      </c>
      <c r="G3784" t="s">
        <v>3447</v>
      </c>
      <c r="H3784" t="s">
        <v>3448</v>
      </c>
      <c r="I3784" t="str">
        <f t="shared" si="178"/>
        <v>Středočeský</v>
      </c>
      <c r="J3784" t="str">
        <f t="shared" si="179"/>
        <v>Středočeský</v>
      </c>
      <c r="K3784" t="str">
        <f t="shared" si="180"/>
        <v>Střední Čechy</v>
      </c>
    </row>
    <row r="3785" spans="1:11" x14ac:dyDescent="0.25">
      <c r="A3785">
        <v>570770</v>
      </c>
      <c r="B3785" t="s">
        <v>4297</v>
      </c>
      <c r="C3785">
        <v>2116</v>
      </c>
      <c r="D3785" t="s">
        <v>3509</v>
      </c>
      <c r="E3785" t="s">
        <v>3507</v>
      </c>
      <c r="F3785" t="s">
        <v>3506</v>
      </c>
      <c r="G3785" t="s">
        <v>3447</v>
      </c>
      <c r="H3785" t="s">
        <v>3448</v>
      </c>
      <c r="I3785" t="str">
        <f t="shared" si="178"/>
        <v>Středočeský</v>
      </c>
      <c r="J3785" t="str">
        <f t="shared" si="179"/>
        <v>Středočeský</v>
      </c>
      <c r="K3785" t="str">
        <f t="shared" si="180"/>
        <v>Střední Čechy</v>
      </c>
    </row>
    <row r="3786" spans="1:11" x14ac:dyDescent="0.25">
      <c r="A3786">
        <v>570788</v>
      </c>
      <c r="B3786" t="s">
        <v>4298</v>
      </c>
      <c r="C3786">
        <v>2115</v>
      </c>
      <c r="D3786" t="s">
        <v>3506</v>
      </c>
      <c r="E3786" t="s">
        <v>3507</v>
      </c>
      <c r="F3786" t="s">
        <v>3506</v>
      </c>
      <c r="G3786" t="s">
        <v>3447</v>
      </c>
      <c r="H3786" t="s">
        <v>3448</v>
      </c>
      <c r="I3786" t="str">
        <f t="shared" si="178"/>
        <v>Středočeský</v>
      </c>
      <c r="J3786" t="str">
        <f t="shared" si="179"/>
        <v>Středočeský</v>
      </c>
      <c r="K3786" t="str">
        <f t="shared" si="180"/>
        <v>Střední Čechy</v>
      </c>
    </row>
    <row r="3787" spans="1:11" x14ac:dyDescent="0.25">
      <c r="A3787">
        <v>570796</v>
      </c>
      <c r="B3787" t="s">
        <v>1511</v>
      </c>
      <c r="C3787">
        <v>5205</v>
      </c>
      <c r="D3787" t="s">
        <v>1377</v>
      </c>
      <c r="E3787" t="s">
        <v>1378</v>
      </c>
      <c r="F3787" t="s">
        <v>1377</v>
      </c>
      <c r="G3787" t="s">
        <v>1374</v>
      </c>
      <c r="H3787" t="s">
        <v>1375</v>
      </c>
      <c r="I3787" t="str">
        <f t="shared" si="178"/>
        <v>Královéhradecký</v>
      </c>
      <c r="J3787" t="str">
        <f t="shared" si="179"/>
        <v>Královéhradecký</v>
      </c>
      <c r="K3787" t="str">
        <f t="shared" si="180"/>
        <v>Severovýchod</v>
      </c>
    </row>
    <row r="3788" spans="1:11" x14ac:dyDescent="0.25">
      <c r="A3788">
        <v>570800</v>
      </c>
      <c r="B3788" t="s">
        <v>475</v>
      </c>
      <c r="C3788">
        <v>5205</v>
      </c>
      <c r="D3788" t="s">
        <v>1377</v>
      </c>
      <c r="E3788" t="s">
        <v>1378</v>
      </c>
      <c r="F3788" t="s">
        <v>1377</v>
      </c>
      <c r="G3788" t="s">
        <v>1374</v>
      </c>
      <c r="H3788" t="s">
        <v>1375</v>
      </c>
      <c r="I3788" t="str">
        <f t="shared" si="178"/>
        <v>Královéhradecký</v>
      </c>
      <c r="J3788" t="str">
        <f t="shared" si="179"/>
        <v>Královéhradecký</v>
      </c>
      <c r="K3788" t="str">
        <f t="shared" si="180"/>
        <v>Severovýchod</v>
      </c>
    </row>
    <row r="3789" spans="1:11" x14ac:dyDescent="0.25">
      <c r="A3789">
        <v>570818</v>
      </c>
      <c r="B3789" t="s">
        <v>1261</v>
      </c>
      <c r="C3789">
        <v>2115</v>
      </c>
      <c r="D3789" t="s">
        <v>3506</v>
      </c>
      <c r="E3789" t="s">
        <v>3507</v>
      </c>
      <c r="F3789" t="s">
        <v>3506</v>
      </c>
      <c r="G3789" t="s">
        <v>3447</v>
      </c>
      <c r="H3789" t="s">
        <v>3448</v>
      </c>
      <c r="I3789" t="str">
        <f t="shared" si="178"/>
        <v>Středočeský</v>
      </c>
      <c r="J3789" t="str">
        <f t="shared" si="179"/>
        <v>Středočeský</v>
      </c>
      <c r="K3789" t="str">
        <f t="shared" si="180"/>
        <v>Střední Čechy</v>
      </c>
    </row>
    <row r="3790" spans="1:11" x14ac:dyDescent="0.25">
      <c r="A3790">
        <v>570826</v>
      </c>
      <c r="B3790" t="s">
        <v>4299</v>
      </c>
      <c r="C3790">
        <v>2115</v>
      </c>
      <c r="D3790" t="s">
        <v>3506</v>
      </c>
      <c r="E3790" t="s">
        <v>3507</v>
      </c>
      <c r="F3790" t="s">
        <v>3506</v>
      </c>
      <c r="G3790" t="s">
        <v>3447</v>
      </c>
      <c r="H3790" t="s">
        <v>3448</v>
      </c>
      <c r="I3790" t="str">
        <f t="shared" si="178"/>
        <v>Středočeský</v>
      </c>
      <c r="J3790" t="str">
        <f t="shared" si="179"/>
        <v>Středočeský</v>
      </c>
      <c r="K3790" t="str">
        <f t="shared" si="180"/>
        <v>Střední Čechy</v>
      </c>
    </row>
    <row r="3791" spans="1:11" x14ac:dyDescent="0.25">
      <c r="A3791">
        <v>570834</v>
      </c>
      <c r="B3791" t="s">
        <v>1512</v>
      </c>
      <c r="C3791">
        <v>5212</v>
      </c>
      <c r="D3791" t="s">
        <v>1451</v>
      </c>
      <c r="E3791" t="s">
        <v>1378</v>
      </c>
      <c r="F3791" t="s">
        <v>1377</v>
      </c>
      <c r="G3791" t="s">
        <v>1374</v>
      </c>
      <c r="H3791" t="s">
        <v>1375</v>
      </c>
      <c r="I3791" t="str">
        <f t="shared" si="178"/>
        <v>Královéhradecký</v>
      </c>
      <c r="J3791" t="str">
        <f t="shared" si="179"/>
        <v>Královéhradecký</v>
      </c>
      <c r="K3791" t="str">
        <f t="shared" si="180"/>
        <v>Severovýchod</v>
      </c>
    </row>
    <row r="3792" spans="1:11" x14ac:dyDescent="0.25">
      <c r="A3792">
        <v>570842</v>
      </c>
      <c r="B3792" t="s">
        <v>4300</v>
      </c>
      <c r="C3792">
        <v>2115</v>
      </c>
      <c r="D3792" t="s">
        <v>3506</v>
      </c>
      <c r="E3792" t="s">
        <v>3507</v>
      </c>
      <c r="F3792" t="s">
        <v>3506</v>
      </c>
      <c r="G3792" t="s">
        <v>3447</v>
      </c>
      <c r="H3792" t="s">
        <v>3448</v>
      </c>
      <c r="I3792" t="str">
        <f t="shared" si="178"/>
        <v>Středočeský</v>
      </c>
      <c r="J3792" t="str">
        <f t="shared" si="179"/>
        <v>Středočeský</v>
      </c>
      <c r="K3792" t="str">
        <f t="shared" si="180"/>
        <v>Střední Čechy</v>
      </c>
    </row>
    <row r="3793" spans="1:11" x14ac:dyDescent="0.25">
      <c r="A3793">
        <v>570851</v>
      </c>
      <c r="B3793" t="s">
        <v>1513</v>
      </c>
      <c r="C3793">
        <v>5212</v>
      </c>
      <c r="D3793" t="s">
        <v>1451</v>
      </c>
      <c r="E3793" t="s">
        <v>1378</v>
      </c>
      <c r="F3793" t="s">
        <v>1377</v>
      </c>
      <c r="G3793" t="s">
        <v>1374</v>
      </c>
      <c r="H3793" t="s">
        <v>1375</v>
      </c>
      <c r="I3793" t="str">
        <f t="shared" si="178"/>
        <v>Královéhradecký</v>
      </c>
      <c r="J3793" t="str">
        <f t="shared" si="179"/>
        <v>Královéhradecký</v>
      </c>
      <c r="K3793" t="str">
        <f t="shared" si="180"/>
        <v>Severovýchod</v>
      </c>
    </row>
    <row r="3794" spans="1:11" x14ac:dyDescent="0.25">
      <c r="A3794">
        <v>570869</v>
      </c>
      <c r="B3794" t="s">
        <v>1514</v>
      </c>
      <c r="C3794">
        <v>5212</v>
      </c>
      <c r="D3794" t="s">
        <v>1451</v>
      </c>
      <c r="E3794" t="s">
        <v>1378</v>
      </c>
      <c r="F3794" t="s">
        <v>1377</v>
      </c>
      <c r="G3794" t="s">
        <v>1374</v>
      </c>
      <c r="H3794" t="s">
        <v>1375</v>
      </c>
      <c r="I3794" t="str">
        <f t="shared" si="178"/>
        <v>Královéhradecký</v>
      </c>
      <c r="J3794" t="str">
        <f t="shared" si="179"/>
        <v>Královéhradecký</v>
      </c>
      <c r="K3794" t="str">
        <f t="shared" si="180"/>
        <v>Severovýchod</v>
      </c>
    </row>
    <row r="3795" spans="1:11" x14ac:dyDescent="0.25">
      <c r="A3795">
        <v>570877</v>
      </c>
      <c r="B3795" t="s">
        <v>1515</v>
      </c>
      <c r="C3795">
        <v>5205</v>
      </c>
      <c r="D3795" t="s">
        <v>1377</v>
      </c>
      <c r="E3795" t="s">
        <v>1378</v>
      </c>
      <c r="F3795" t="s">
        <v>1377</v>
      </c>
      <c r="G3795" t="s">
        <v>1374</v>
      </c>
      <c r="H3795" t="s">
        <v>1375</v>
      </c>
      <c r="I3795" t="str">
        <f t="shared" si="178"/>
        <v>Královéhradecký</v>
      </c>
      <c r="J3795" t="str">
        <f t="shared" si="179"/>
        <v>Královéhradecký</v>
      </c>
      <c r="K3795" t="str">
        <f t="shared" si="180"/>
        <v>Severovýchod</v>
      </c>
    </row>
    <row r="3796" spans="1:11" x14ac:dyDescent="0.25">
      <c r="A3796">
        <v>570885</v>
      </c>
      <c r="B3796" t="s">
        <v>514</v>
      </c>
      <c r="C3796">
        <v>5205</v>
      </c>
      <c r="D3796" t="s">
        <v>1377</v>
      </c>
      <c r="E3796" t="s">
        <v>1378</v>
      </c>
      <c r="F3796" t="s">
        <v>1377</v>
      </c>
      <c r="G3796" t="s">
        <v>1374</v>
      </c>
      <c r="H3796" t="s">
        <v>1375</v>
      </c>
      <c r="I3796" t="str">
        <f t="shared" si="178"/>
        <v>Královéhradecký</v>
      </c>
      <c r="J3796" t="str">
        <f t="shared" si="179"/>
        <v>Královéhradecký</v>
      </c>
      <c r="K3796" t="str">
        <f t="shared" si="180"/>
        <v>Severovýchod</v>
      </c>
    </row>
    <row r="3797" spans="1:11" x14ac:dyDescent="0.25">
      <c r="A3797">
        <v>570893</v>
      </c>
      <c r="B3797" t="s">
        <v>4301</v>
      </c>
      <c r="C3797">
        <v>2115</v>
      </c>
      <c r="D3797" t="s">
        <v>3506</v>
      </c>
      <c r="E3797" t="s">
        <v>3507</v>
      </c>
      <c r="F3797" t="s">
        <v>3506</v>
      </c>
      <c r="G3797" t="s">
        <v>3447</v>
      </c>
      <c r="H3797" t="s">
        <v>3448</v>
      </c>
      <c r="I3797" t="str">
        <f t="shared" si="178"/>
        <v>Středočeský</v>
      </c>
      <c r="J3797" t="str">
        <f t="shared" si="179"/>
        <v>Středočeský</v>
      </c>
      <c r="K3797" t="str">
        <f t="shared" si="180"/>
        <v>Střední Čechy</v>
      </c>
    </row>
    <row r="3798" spans="1:11" x14ac:dyDescent="0.25">
      <c r="A3798">
        <v>570907</v>
      </c>
      <c r="B3798" t="s">
        <v>1516</v>
      </c>
      <c r="C3798">
        <v>5205</v>
      </c>
      <c r="D3798" t="s">
        <v>1377</v>
      </c>
      <c r="E3798" t="s">
        <v>1378</v>
      </c>
      <c r="F3798" t="s">
        <v>1377</v>
      </c>
      <c r="G3798" t="s">
        <v>1374</v>
      </c>
      <c r="H3798" t="s">
        <v>1375</v>
      </c>
      <c r="I3798" t="str">
        <f t="shared" si="178"/>
        <v>Královéhradecký</v>
      </c>
      <c r="J3798" t="str">
        <f t="shared" si="179"/>
        <v>Královéhradecký</v>
      </c>
      <c r="K3798" t="str">
        <f t="shared" si="180"/>
        <v>Severovýchod</v>
      </c>
    </row>
    <row r="3799" spans="1:11" x14ac:dyDescent="0.25">
      <c r="A3799">
        <v>570915</v>
      </c>
      <c r="B3799" t="s">
        <v>1283</v>
      </c>
      <c r="C3799">
        <v>5205</v>
      </c>
      <c r="D3799" t="s">
        <v>1377</v>
      </c>
      <c r="E3799" t="s">
        <v>1378</v>
      </c>
      <c r="F3799" t="s">
        <v>1377</v>
      </c>
      <c r="G3799" t="s">
        <v>1374</v>
      </c>
      <c r="H3799" t="s">
        <v>1375</v>
      </c>
      <c r="I3799" t="str">
        <f t="shared" si="178"/>
        <v>Královéhradecký</v>
      </c>
      <c r="J3799" t="str">
        <f t="shared" si="179"/>
        <v>Královéhradecký</v>
      </c>
      <c r="K3799" t="str">
        <f t="shared" si="180"/>
        <v>Severovýchod</v>
      </c>
    </row>
    <row r="3800" spans="1:11" x14ac:dyDescent="0.25">
      <c r="A3800">
        <v>570923</v>
      </c>
      <c r="B3800" t="s">
        <v>1974</v>
      </c>
      <c r="C3800">
        <v>2115</v>
      </c>
      <c r="D3800" t="s">
        <v>3506</v>
      </c>
      <c r="E3800" t="s">
        <v>3507</v>
      </c>
      <c r="F3800" t="s">
        <v>3506</v>
      </c>
      <c r="G3800" t="s">
        <v>3447</v>
      </c>
      <c r="H3800" t="s">
        <v>3448</v>
      </c>
      <c r="I3800" t="str">
        <f t="shared" si="178"/>
        <v>Středočeský</v>
      </c>
      <c r="J3800" t="str">
        <f t="shared" si="179"/>
        <v>Středočeský</v>
      </c>
      <c r="K3800" t="str">
        <f t="shared" si="180"/>
        <v>Střední Čechy</v>
      </c>
    </row>
    <row r="3801" spans="1:11" x14ac:dyDescent="0.25">
      <c r="A3801">
        <v>570931</v>
      </c>
      <c r="B3801" t="s">
        <v>1517</v>
      </c>
      <c r="C3801">
        <v>5205</v>
      </c>
      <c r="D3801" t="s">
        <v>1377</v>
      </c>
      <c r="E3801" t="s">
        <v>1378</v>
      </c>
      <c r="F3801" t="s">
        <v>1377</v>
      </c>
      <c r="G3801" t="s">
        <v>1374</v>
      </c>
      <c r="H3801" t="s">
        <v>1375</v>
      </c>
      <c r="I3801" t="str">
        <f t="shared" si="178"/>
        <v>Královéhradecký</v>
      </c>
      <c r="J3801" t="str">
        <f t="shared" si="179"/>
        <v>Královéhradecký</v>
      </c>
      <c r="K3801" t="str">
        <f t="shared" si="180"/>
        <v>Severovýchod</v>
      </c>
    </row>
    <row r="3802" spans="1:11" x14ac:dyDescent="0.25">
      <c r="A3802">
        <v>570940</v>
      </c>
      <c r="B3802" t="s">
        <v>4302</v>
      </c>
      <c r="C3802">
        <v>2115</v>
      </c>
      <c r="D3802" t="s">
        <v>3506</v>
      </c>
      <c r="E3802" t="s">
        <v>3507</v>
      </c>
      <c r="F3802" t="s">
        <v>3506</v>
      </c>
      <c r="G3802" t="s">
        <v>3447</v>
      </c>
      <c r="H3802" t="s">
        <v>3448</v>
      </c>
      <c r="I3802" t="str">
        <f t="shared" si="178"/>
        <v>Středočeský</v>
      </c>
      <c r="J3802" t="str">
        <f t="shared" si="179"/>
        <v>Středočeský</v>
      </c>
      <c r="K3802" t="str">
        <f t="shared" si="180"/>
        <v>Střední Čechy</v>
      </c>
    </row>
    <row r="3803" spans="1:11" x14ac:dyDescent="0.25">
      <c r="A3803">
        <v>570958</v>
      </c>
      <c r="B3803" t="s">
        <v>1518</v>
      </c>
      <c r="C3803">
        <v>5205</v>
      </c>
      <c r="D3803" t="s">
        <v>1377</v>
      </c>
      <c r="E3803" t="s">
        <v>1378</v>
      </c>
      <c r="F3803" t="s">
        <v>1377</v>
      </c>
      <c r="G3803" t="s">
        <v>1374</v>
      </c>
      <c r="H3803" t="s">
        <v>1375</v>
      </c>
      <c r="I3803" t="str">
        <f t="shared" si="178"/>
        <v>Královéhradecký</v>
      </c>
      <c r="J3803" t="str">
        <f t="shared" si="179"/>
        <v>Královéhradecký</v>
      </c>
      <c r="K3803" t="str">
        <f t="shared" si="180"/>
        <v>Severovýchod</v>
      </c>
    </row>
    <row r="3804" spans="1:11" x14ac:dyDescent="0.25">
      <c r="A3804">
        <v>570966</v>
      </c>
      <c r="B3804" t="s">
        <v>1519</v>
      </c>
      <c r="C3804">
        <v>5205</v>
      </c>
      <c r="D3804" t="s">
        <v>1377</v>
      </c>
      <c r="E3804" t="s">
        <v>1378</v>
      </c>
      <c r="F3804" t="s">
        <v>1377</v>
      </c>
      <c r="G3804" t="s">
        <v>1374</v>
      </c>
      <c r="H3804" t="s">
        <v>1375</v>
      </c>
      <c r="I3804" t="str">
        <f t="shared" si="178"/>
        <v>Královéhradecký</v>
      </c>
      <c r="J3804" t="str">
        <f t="shared" si="179"/>
        <v>Královéhradecký</v>
      </c>
      <c r="K3804" t="str">
        <f t="shared" si="180"/>
        <v>Severovýchod</v>
      </c>
    </row>
    <row r="3805" spans="1:11" x14ac:dyDescent="0.25">
      <c r="A3805">
        <v>570974</v>
      </c>
      <c r="B3805" t="s">
        <v>4303</v>
      </c>
      <c r="C3805">
        <v>2115</v>
      </c>
      <c r="D3805" t="s">
        <v>3506</v>
      </c>
      <c r="E3805" t="s">
        <v>3507</v>
      </c>
      <c r="F3805" t="s">
        <v>3506</v>
      </c>
      <c r="G3805" t="s">
        <v>3447</v>
      </c>
      <c r="H3805" t="s">
        <v>3448</v>
      </c>
      <c r="I3805" t="str">
        <f t="shared" si="178"/>
        <v>Středočeský</v>
      </c>
      <c r="J3805" t="str">
        <f t="shared" si="179"/>
        <v>Středočeský</v>
      </c>
      <c r="K3805" t="str">
        <f t="shared" si="180"/>
        <v>Střední Čechy</v>
      </c>
    </row>
    <row r="3806" spans="1:11" x14ac:dyDescent="0.25">
      <c r="A3806">
        <v>570982</v>
      </c>
      <c r="B3806" t="s">
        <v>4304</v>
      </c>
      <c r="C3806">
        <v>2115</v>
      </c>
      <c r="D3806" t="s">
        <v>3506</v>
      </c>
      <c r="E3806" t="s">
        <v>3507</v>
      </c>
      <c r="F3806" t="s">
        <v>3506</v>
      </c>
      <c r="G3806" t="s">
        <v>3447</v>
      </c>
      <c r="H3806" t="s">
        <v>3448</v>
      </c>
      <c r="I3806" t="str">
        <f t="shared" si="178"/>
        <v>Středočeský</v>
      </c>
      <c r="J3806" t="str">
        <f t="shared" si="179"/>
        <v>Středočeský</v>
      </c>
      <c r="K3806" t="str">
        <f t="shared" si="180"/>
        <v>Střední Čechy</v>
      </c>
    </row>
    <row r="3807" spans="1:11" x14ac:dyDescent="0.25">
      <c r="A3807">
        <v>570991</v>
      </c>
      <c r="B3807" t="s">
        <v>4305</v>
      </c>
      <c r="C3807">
        <v>2115</v>
      </c>
      <c r="D3807" t="s">
        <v>3506</v>
      </c>
      <c r="E3807" t="s">
        <v>3507</v>
      </c>
      <c r="F3807" t="s">
        <v>3506</v>
      </c>
      <c r="G3807" t="s">
        <v>3447</v>
      </c>
      <c r="H3807" t="s">
        <v>3448</v>
      </c>
      <c r="I3807" t="str">
        <f t="shared" si="178"/>
        <v>Středočeský</v>
      </c>
      <c r="J3807" t="str">
        <f t="shared" si="179"/>
        <v>Středočeský</v>
      </c>
      <c r="K3807" t="str">
        <f t="shared" si="180"/>
        <v>Střední Čechy</v>
      </c>
    </row>
    <row r="3808" spans="1:11" x14ac:dyDescent="0.25">
      <c r="A3808">
        <v>571008</v>
      </c>
      <c r="B3808" t="s">
        <v>1520</v>
      </c>
      <c r="C3808">
        <v>5205</v>
      </c>
      <c r="D3808" t="s">
        <v>1377</v>
      </c>
      <c r="E3808" t="s">
        <v>1378</v>
      </c>
      <c r="F3808" t="s">
        <v>1377</v>
      </c>
      <c r="G3808" t="s">
        <v>1374</v>
      </c>
      <c r="H3808" t="s">
        <v>1375</v>
      </c>
      <c r="I3808" t="str">
        <f t="shared" si="178"/>
        <v>Královéhradecký</v>
      </c>
      <c r="J3808" t="str">
        <f t="shared" si="179"/>
        <v>Královéhradecký</v>
      </c>
      <c r="K3808" t="str">
        <f t="shared" si="180"/>
        <v>Severovýchod</v>
      </c>
    </row>
    <row r="3809" spans="1:11" x14ac:dyDescent="0.25">
      <c r="A3809">
        <v>571016</v>
      </c>
      <c r="B3809" t="s">
        <v>1521</v>
      </c>
      <c r="C3809">
        <v>5212</v>
      </c>
      <c r="D3809" t="s">
        <v>1451</v>
      </c>
      <c r="E3809" t="s">
        <v>1378</v>
      </c>
      <c r="F3809" t="s">
        <v>1377</v>
      </c>
      <c r="G3809" t="s">
        <v>1374</v>
      </c>
      <c r="H3809" t="s">
        <v>1375</v>
      </c>
      <c r="I3809" t="str">
        <f t="shared" si="178"/>
        <v>Královéhradecký</v>
      </c>
      <c r="J3809" t="str">
        <f t="shared" si="179"/>
        <v>Královéhradecký</v>
      </c>
      <c r="K3809" t="str">
        <f t="shared" si="180"/>
        <v>Severovýchod</v>
      </c>
    </row>
    <row r="3810" spans="1:11" x14ac:dyDescent="0.25">
      <c r="A3810">
        <v>571024</v>
      </c>
      <c r="B3810" t="s">
        <v>1522</v>
      </c>
      <c r="C3810">
        <v>5205</v>
      </c>
      <c r="D3810" t="s">
        <v>1377</v>
      </c>
      <c r="E3810" t="s">
        <v>1378</v>
      </c>
      <c r="F3810" t="s">
        <v>1377</v>
      </c>
      <c r="G3810" t="s">
        <v>1374</v>
      </c>
      <c r="H3810" t="s">
        <v>1375</v>
      </c>
      <c r="I3810" t="str">
        <f t="shared" si="178"/>
        <v>Královéhradecký</v>
      </c>
      <c r="J3810" t="str">
        <f t="shared" si="179"/>
        <v>Královéhradecký</v>
      </c>
      <c r="K3810" t="str">
        <f t="shared" si="180"/>
        <v>Severovýchod</v>
      </c>
    </row>
    <row r="3811" spans="1:11" x14ac:dyDescent="0.25">
      <c r="A3811">
        <v>571032</v>
      </c>
      <c r="B3811" t="s">
        <v>4306</v>
      </c>
      <c r="C3811">
        <v>2115</v>
      </c>
      <c r="D3811" t="s">
        <v>3506</v>
      </c>
      <c r="E3811" t="s">
        <v>3507</v>
      </c>
      <c r="F3811" t="s">
        <v>3506</v>
      </c>
      <c r="G3811" t="s">
        <v>3447</v>
      </c>
      <c r="H3811" t="s">
        <v>3448</v>
      </c>
      <c r="I3811" t="str">
        <f t="shared" si="178"/>
        <v>Středočeský</v>
      </c>
      <c r="J3811" t="str">
        <f t="shared" si="179"/>
        <v>Středočeský</v>
      </c>
      <c r="K3811" t="str">
        <f t="shared" si="180"/>
        <v>Střední Čechy</v>
      </c>
    </row>
    <row r="3812" spans="1:11" x14ac:dyDescent="0.25">
      <c r="A3812">
        <v>571041</v>
      </c>
      <c r="B3812" t="s">
        <v>1523</v>
      </c>
      <c r="C3812">
        <v>5205</v>
      </c>
      <c r="D3812" t="s">
        <v>1377</v>
      </c>
      <c r="E3812" t="s">
        <v>1378</v>
      </c>
      <c r="F3812" t="s">
        <v>1377</v>
      </c>
      <c r="G3812" t="s">
        <v>1374</v>
      </c>
      <c r="H3812" t="s">
        <v>1375</v>
      </c>
      <c r="I3812" t="str">
        <f t="shared" si="178"/>
        <v>Královéhradecký</v>
      </c>
      <c r="J3812" t="str">
        <f t="shared" si="179"/>
        <v>Královéhradecký</v>
      </c>
      <c r="K3812" t="str">
        <f t="shared" si="180"/>
        <v>Severovýchod</v>
      </c>
    </row>
    <row r="3813" spans="1:11" x14ac:dyDescent="0.25">
      <c r="A3813">
        <v>571059</v>
      </c>
      <c r="B3813" t="s">
        <v>1524</v>
      </c>
      <c r="C3813">
        <v>5205</v>
      </c>
      <c r="D3813" t="s">
        <v>1377</v>
      </c>
      <c r="E3813" t="s">
        <v>1378</v>
      </c>
      <c r="F3813" t="s">
        <v>1377</v>
      </c>
      <c r="G3813" t="s">
        <v>1374</v>
      </c>
      <c r="H3813" t="s">
        <v>1375</v>
      </c>
      <c r="I3813" t="str">
        <f t="shared" si="178"/>
        <v>Královéhradecký</v>
      </c>
      <c r="J3813" t="str">
        <f t="shared" si="179"/>
        <v>Královéhradecký</v>
      </c>
      <c r="K3813" t="str">
        <f t="shared" si="180"/>
        <v>Severovýchod</v>
      </c>
    </row>
    <row r="3814" spans="1:11" x14ac:dyDescent="0.25">
      <c r="A3814">
        <v>571067</v>
      </c>
      <c r="B3814" t="s">
        <v>4307</v>
      </c>
      <c r="C3814">
        <v>2115</v>
      </c>
      <c r="D3814" t="s">
        <v>3506</v>
      </c>
      <c r="E3814" t="s">
        <v>3507</v>
      </c>
      <c r="F3814" t="s">
        <v>3506</v>
      </c>
      <c r="G3814" t="s">
        <v>3447</v>
      </c>
      <c r="H3814" t="s">
        <v>3448</v>
      </c>
      <c r="I3814" t="str">
        <f t="shared" si="178"/>
        <v>Středočeský</v>
      </c>
      <c r="J3814" t="str">
        <f t="shared" si="179"/>
        <v>Středočeský</v>
      </c>
      <c r="K3814" t="str">
        <f t="shared" si="180"/>
        <v>Střední Čechy</v>
      </c>
    </row>
    <row r="3815" spans="1:11" x14ac:dyDescent="0.25">
      <c r="A3815">
        <v>571075</v>
      </c>
      <c r="B3815" t="s">
        <v>317</v>
      </c>
      <c r="C3815">
        <v>2115</v>
      </c>
      <c r="D3815" t="s">
        <v>3506</v>
      </c>
      <c r="E3815" t="s">
        <v>3507</v>
      </c>
      <c r="F3815" t="s">
        <v>3506</v>
      </c>
      <c r="G3815" t="s">
        <v>3447</v>
      </c>
      <c r="H3815" t="s">
        <v>3448</v>
      </c>
      <c r="I3815" t="str">
        <f t="shared" si="178"/>
        <v>Středočeský</v>
      </c>
      <c r="J3815" t="str">
        <f t="shared" si="179"/>
        <v>Středočeský</v>
      </c>
      <c r="K3815" t="str">
        <f t="shared" si="180"/>
        <v>Střední Čechy</v>
      </c>
    </row>
    <row r="3816" spans="1:11" x14ac:dyDescent="0.25">
      <c r="A3816">
        <v>571083</v>
      </c>
      <c r="B3816" t="s">
        <v>1525</v>
      </c>
      <c r="C3816">
        <v>5212</v>
      </c>
      <c r="D3816" t="s">
        <v>1451</v>
      </c>
      <c r="E3816" t="s">
        <v>1378</v>
      </c>
      <c r="F3816" t="s">
        <v>1377</v>
      </c>
      <c r="G3816" t="s">
        <v>1374</v>
      </c>
      <c r="H3816" t="s">
        <v>1375</v>
      </c>
      <c r="I3816" t="str">
        <f t="shared" si="178"/>
        <v>Královéhradecký</v>
      </c>
      <c r="J3816" t="str">
        <f t="shared" si="179"/>
        <v>Královéhradecký</v>
      </c>
      <c r="K3816" t="str">
        <f t="shared" si="180"/>
        <v>Severovýchod</v>
      </c>
    </row>
    <row r="3817" spans="1:11" x14ac:dyDescent="0.25">
      <c r="A3817">
        <v>571091</v>
      </c>
      <c r="B3817" t="s">
        <v>1526</v>
      </c>
      <c r="C3817">
        <v>5205</v>
      </c>
      <c r="D3817" t="s">
        <v>1377</v>
      </c>
      <c r="E3817" t="s">
        <v>1378</v>
      </c>
      <c r="F3817" t="s">
        <v>1377</v>
      </c>
      <c r="G3817" t="s">
        <v>1374</v>
      </c>
      <c r="H3817" t="s">
        <v>1375</v>
      </c>
      <c r="I3817" t="str">
        <f t="shared" si="178"/>
        <v>Královéhradecký</v>
      </c>
      <c r="J3817" t="str">
        <f t="shared" si="179"/>
        <v>Královéhradecký</v>
      </c>
      <c r="K3817" t="str">
        <f t="shared" si="180"/>
        <v>Severovýchod</v>
      </c>
    </row>
    <row r="3818" spans="1:11" x14ac:dyDescent="0.25">
      <c r="A3818">
        <v>571105</v>
      </c>
      <c r="B3818" t="s">
        <v>1527</v>
      </c>
      <c r="C3818">
        <v>5205</v>
      </c>
      <c r="D3818" t="s">
        <v>1377</v>
      </c>
      <c r="E3818" t="s">
        <v>1378</v>
      </c>
      <c r="F3818" t="s">
        <v>1377</v>
      </c>
      <c r="G3818" t="s">
        <v>1374</v>
      </c>
      <c r="H3818" t="s">
        <v>1375</v>
      </c>
      <c r="I3818" t="str">
        <f t="shared" si="178"/>
        <v>Královéhradecký</v>
      </c>
      <c r="J3818" t="str">
        <f t="shared" si="179"/>
        <v>Královéhradecký</v>
      </c>
      <c r="K3818" t="str">
        <f t="shared" si="180"/>
        <v>Severovýchod</v>
      </c>
    </row>
    <row r="3819" spans="1:11" x14ac:dyDescent="0.25">
      <c r="A3819">
        <v>571113</v>
      </c>
      <c r="B3819" t="s">
        <v>1528</v>
      </c>
      <c r="C3819">
        <v>5205</v>
      </c>
      <c r="D3819" t="s">
        <v>1377</v>
      </c>
      <c r="E3819" t="s">
        <v>1378</v>
      </c>
      <c r="F3819" t="s">
        <v>1377</v>
      </c>
      <c r="G3819" t="s">
        <v>1374</v>
      </c>
      <c r="H3819" t="s">
        <v>1375</v>
      </c>
      <c r="I3819" t="str">
        <f t="shared" si="178"/>
        <v>Královéhradecký</v>
      </c>
      <c r="J3819" t="str">
        <f t="shared" si="179"/>
        <v>Královéhradecký</v>
      </c>
      <c r="K3819" t="str">
        <f t="shared" si="180"/>
        <v>Severovýchod</v>
      </c>
    </row>
    <row r="3820" spans="1:11" x14ac:dyDescent="0.25">
      <c r="A3820">
        <v>571121</v>
      </c>
      <c r="B3820" t="s">
        <v>4308</v>
      </c>
      <c r="C3820">
        <v>2115</v>
      </c>
      <c r="D3820" t="s">
        <v>3506</v>
      </c>
      <c r="E3820" t="s">
        <v>3507</v>
      </c>
      <c r="F3820" t="s">
        <v>3506</v>
      </c>
      <c r="G3820" t="s">
        <v>3447</v>
      </c>
      <c r="H3820" t="s">
        <v>3448</v>
      </c>
      <c r="I3820" t="str">
        <f t="shared" si="178"/>
        <v>Středočeský</v>
      </c>
      <c r="J3820" t="str">
        <f t="shared" si="179"/>
        <v>Středočeský</v>
      </c>
      <c r="K3820" t="str">
        <f t="shared" si="180"/>
        <v>Střední Čechy</v>
      </c>
    </row>
    <row r="3821" spans="1:11" x14ac:dyDescent="0.25">
      <c r="A3821">
        <v>571130</v>
      </c>
      <c r="B3821" t="s">
        <v>1529</v>
      </c>
      <c r="C3821">
        <v>5212</v>
      </c>
      <c r="D3821" t="s">
        <v>1451</v>
      </c>
      <c r="E3821" t="s">
        <v>1378</v>
      </c>
      <c r="F3821" t="s">
        <v>1377</v>
      </c>
      <c r="G3821" t="s">
        <v>1374</v>
      </c>
      <c r="H3821" t="s">
        <v>1375</v>
      </c>
      <c r="I3821" t="str">
        <f t="shared" si="178"/>
        <v>Královéhradecký</v>
      </c>
      <c r="J3821" t="str">
        <f t="shared" si="179"/>
        <v>Královéhradecký</v>
      </c>
      <c r="K3821" t="str">
        <f t="shared" si="180"/>
        <v>Severovýchod</v>
      </c>
    </row>
    <row r="3822" spans="1:11" x14ac:dyDescent="0.25">
      <c r="A3822">
        <v>571148</v>
      </c>
      <c r="B3822" t="s">
        <v>4309</v>
      </c>
      <c r="C3822">
        <v>2115</v>
      </c>
      <c r="D3822" t="s">
        <v>3506</v>
      </c>
      <c r="E3822" t="s">
        <v>3507</v>
      </c>
      <c r="F3822" t="s">
        <v>3506</v>
      </c>
      <c r="G3822" t="s">
        <v>3447</v>
      </c>
      <c r="H3822" t="s">
        <v>3448</v>
      </c>
      <c r="I3822" t="str">
        <f t="shared" si="178"/>
        <v>Středočeský</v>
      </c>
      <c r="J3822" t="str">
        <f t="shared" si="179"/>
        <v>Středočeský</v>
      </c>
      <c r="K3822" t="str">
        <f t="shared" si="180"/>
        <v>Střední Čechy</v>
      </c>
    </row>
    <row r="3823" spans="1:11" x14ac:dyDescent="0.25">
      <c r="A3823">
        <v>571156</v>
      </c>
      <c r="B3823" t="s">
        <v>4310</v>
      </c>
      <c r="C3823">
        <v>2115</v>
      </c>
      <c r="D3823" t="s">
        <v>3506</v>
      </c>
      <c r="E3823" t="s">
        <v>3507</v>
      </c>
      <c r="F3823" t="s">
        <v>3506</v>
      </c>
      <c r="G3823" t="s">
        <v>3447</v>
      </c>
      <c r="H3823" t="s">
        <v>3448</v>
      </c>
      <c r="I3823" t="str">
        <f t="shared" si="178"/>
        <v>Středočeský</v>
      </c>
      <c r="J3823" t="str">
        <f t="shared" si="179"/>
        <v>Středočeský</v>
      </c>
      <c r="K3823" t="str">
        <f t="shared" si="180"/>
        <v>Střední Čechy</v>
      </c>
    </row>
    <row r="3824" spans="1:11" x14ac:dyDescent="0.25">
      <c r="A3824">
        <v>571164</v>
      </c>
      <c r="B3824" t="s">
        <v>2631</v>
      </c>
      <c r="C3824">
        <v>5304</v>
      </c>
      <c r="D3824" t="s">
        <v>2631</v>
      </c>
      <c r="E3824" t="s">
        <v>2632</v>
      </c>
      <c r="F3824" t="s">
        <v>2631</v>
      </c>
      <c r="G3824" t="s">
        <v>2633</v>
      </c>
      <c r="H3824" t="s">
        <v>2634</v>
      </c>
      <c r="I3824" t="str">
        <f t="shared" si="178"/>
        <v>Pardubický</v>
      </c>
      <c r="J3824" t="str">
        <f t="shared" si="179"/>
        <v>Pardubický</v>
      </c>
      <c r="K3824" t="str">
        <f t="shared" si="180"/>
        <v>Severovýchod</v>
      </c>
    </row>
    <row r="3825" spans="1:11" x14ac:dyDescent="0.25">
      <c r="A3825">
        <v>571172</v>
      </c>
      <c r="B3825" t="s">
        <v>815</v>
      </c>
      <c r="C3825">
        <v>2115</v>
      </c>
      <c r="D3825" t="s">
        <v>3506</v>
      </c>
      <c r="E3825" t="s">
        <v>3507</v>
      </c>
      <c r="F3825" t="s">
        <v>3506</v>
      </c>
      <c r="G3825" t="s">
        <v>3447</v>
      </c>
      <c r="H3825" t="s">
        <v>3448</v>
      </c>
      <c r="I3825" t="str">
        <f t="shared" si="178"/>
        <v>Středočeský</v>
      </c>
      <c r="J3825" t="str">
        <f t="shared" si="179"/>
        <v>Středočeský</v>
      </c>
      <c r="K3825" t="str">
        <f t="shared" si="180"/>
        <v>Střední Čechy</v>
      </c>
    </row>
    <row r="3826" spans="1:11" x14ac:dyDescent="0.25">
      <c r="A3826">
        <v>571181</v>
      </c>
      <c r="B3826" t="s">
        <v>2676</v>
      </c>
      <c r="C3826">
        <v>5304</v>
      </c>
      <c r="D3826" t="s">
        <v>2631</v>
      </c>
      <c r="E3826" t="s">
        <v>2632</v>
      </c>
      <c r="F3826" t="s">
        <v>2631</v>
      </c>
      <c r="G3826" t="s">
        <v>2633</v>
      </c>
      <c r="H3826" t="s">
        <v>2634</v>
      </c>
      <c r="I3826" t="str">
        <f t="shared" si="178"/>
        <v>Pardubický</v>
      </c>
      <c r="J3826" t="str">
        <f t="shared" si="179"/>
        <v>Pardubický</v>
      </c>
      <c r="K3826" t="str">
        <f t="shared" si="180"/>
        <v>Severovýchod</v>
      </c>
    </row>
    <row r="3827" spans="1:11" x14ac:dyDescent="0.25">
      <c r="A3827">
        <v>571199</v>
      </c>
      <c r="B3827" t="s">
        <v>4311</v>
      </c>
      <c r="C3827">
        <v>2105</v>
      </c>
      <c r="D3827" t="s">
        <v>3473</v>
      </c>
      <c r="E3827" t="s">
        <v>3474</v>
      </c>
      <c r="F3827" t="s">
        <v>3475</v>
      </c>
      <c r="G3827" t="s">
        <v>3447</v>
      </c>
      <c r="H3827" t="s">
        <v>3448</v>
      </c>
      <c r="I3827" t="str">
        <f t="shared" si="178"/>
        <v>Středočeský</v>
      </c>
      <c r="J3827" t="str">
        <f t="shared" si="179"/>
        <v>Středočeský</v>
      </c>
      <c r="K3827" t="str">
        <f t="shared" si="180"/>
        <v>Střední Čechy</v>
      </c>
    </row>
    <row r="3828" spans="1:11" x14ac:dyDescent="0.25">
      <c r="A3828">
        <v>571202</v>
      </c>
      <c r="B3828" t="s">
        <v>2677</v>
      </c>
      <c r="C3828">
        <v>5304</v>
      </c>
      <c r="D3828" t="s">
        <v>2631</v>
      </c>
      <c r="E3828" t="s">
        <v>2632</v>
      </c>
      <c r="F3828" t="s">
        <v>2631</v>
      </c>
      <c r="G3828" t="s">
        <v>2633</v>
      </c>
      <c r="H3828" t="s">
        <v>2634</v>
      </c>
      <c r="I3828" t="str">
        <f t="shared" si="178"/>
        <v>Pardubický</v>
      </c>
      <c r="J3828" t="str">
        <f t="shared" si="179"/>
        <v>Pardubický</v>
      </c>
      <c r="K3828" t="str">
        <f t="shared" si="180"/>
        <v>Severovýchod</v>
      </c>
    </row>
    <row r="3829" spans="1:11" x14ac:dyDescent="0.25">
      <c r="A3829">
        <v>571211</v>
      </c>
      <c r="B3829" t="s">
        <v>4312</v>
      </c>
      <c r="C3829">
        <v>2105</v>
      </c>
      <c r="D3829" t="s">
        <v>3473</v>
      </c>
      <c r="E3829" t="s">
        <v>3474</v>
      </c>
      <c r="F3829" t="s">
        <v>3475</v>
      </c>
      <c r="G3829" t="s">
        <v>3447</v>
      </c>
      <c r="H3829" t="s">
        <v>3448</v>
      </c>
      <c r="I3829" t="str">
        <f t="shared" si="178"/>
        <v>Středočeský</v>
      </c>
      <c r="J3829" t="str">
        <f t="shared" si="179"/>
        <v>Středočeský</v>
      </c>
      <c r="K3829" t="str">
        <f t="shared" si="180"/>
        <v>Střední Čechy</v>
      </c>
    </row>
    <row r="3830" spans="1:11" x14ac:dyDescent="0.25">
      <c r="A3830">
        <v>571229</v>
      </c>
      <c r="B3830" t="s">
        <v>2678</v>
      </c>
      <c r="C3830">
        <v>5304</v>
      </c>
      <c r="D3830" t="s">
        <v>2631</v>
      </c>
      <c r="E3830" t="s">
        <v>2632</v>
      </c>
      <c r="F3830" t="s">
        <v>2631</v>
      </c>
      <c r="G3830" t="s">
        <v>2633</v>
      </c>
      <c r="H3830" t="s">
        <v>2634</v>
      </c>
      <c r="I3830" t="str">
        <f t="shared" si="178"/>
        <v>Pardubický</v>
      </c>
      <c r="J3830" t="str">
        <f t="shared" si="179"/>
        <v>Pardubický</v>
      </c>
      <c r="K3830" t="str">
        <f t="shared" si="180"/>
        <v>Severovýchod</v>
      </c>
    </row>
    <row r="3831" spans="1:11" x14ac:dyDescent="0.25">
      <c r="A3831">
        <v>571237</v>
      </c>
      <c r="B3831" t="s">
        <v>2679</v>
      </c>
      <c r="C3831">
        <v>5304</v>
      </c>
      <c r="D3831" t="s">
        <v>2631</v>
      </c>
      <c r="E3831" t="s">
        <v>2632</v>
      </c>
      <c r="F3831" t="s">
        <v>2631</v>
      </c>
      <c r="G3831" t="s">
        <v>2633</v>
      </c>
      <c r="H3831" t="s">
        <v>2634</v>
      </c>
      <c r="I3831" t="str">
        <f t="shared" si="178"/>
        <v>Pardubický</v>
      </c>
      <c r="J3831" t="str">
        <f t="shared" si="179"/>
        <v>Pardubický</v>
      </c>
      <c r="K3831" t="str">
        <f t="shared" si="180"/>
        <v>Severovýchod</v>
      </c>
    </row>
    <row r="3832" spans="1:11" x14ac:dyDescent="0.25">
      <c r="A3832">
        <v>571245</v>
      </c>
      <c r="B3832" t="s">
        <v>2680</v>
      </c>
      <c r="C3832">
        <v>5304</v>
      </c>
      <c r="D3832" t="s">
        <v>2631</v>
      </c>
      <c r="E3832" t="s">
        <v>2632</v>
      </c>
      <c r="F3832" t="s">
        <v>2631</v>
      </c>
      <c r="G3832" t="s">
        <v>2633</v>
      </c>
      <c r="H3832" t="s">
        <v>2634</v>
      </c>
      <c r="I3832" t="str">
        <f t="shared" si="178"/>
        <v>Pardubický</v>
      </c>
      <c r="J3832" t="str">
        <f t="shared" si="179"/>
        <v>Pardubický</v>
      </c>
      <c r="K3832" t="str">
        <f t="shared" si="180"/>
        <v>Severovýchod</v>
      </c>
    </row>
    <row r="3833" spans="1:11" x14ac:dyDescent="0.25">
      <c r="A3833">
        <v>571253</v>
      </c>
      <c r="B3833" t="s">
        <v>2681</v>
      </c>
      <c r="C3833">
        <v>5304</v>
      </c>
      <c r="D3833" t="s">
        <v>2631</v>
      </c>
      <c r="E3833" t="s">
        <v>2632</v>
      </c>
      <c r="F3833" t="s">
        <v>2631</v>
      </c>
      <c r="G3833" t="s">
        <v>2633</v>
      </c>
      <c r="H3833" t="s">
        <v>2634</v>
      </c>
      <c r="I3833" t="str">
        <f t="shared" si="178"/>
        <v>Pardubický</v>
      </c>
      <c r="J3833" t="str">
        <f t="shared" si="179"/>
        <v>Pardubický</v>
      </c>
      <c r="K3833" t="str">
        <f t="shared" si="180"/>
        <v>Severovýchod</v>
      </c>
    </row>
    <row r="3834" spans="1:11" x14ac:dyDescent="0.25">
      <c r="A3834">
        <v>571261</v>
      </c>
      <c r="B3834" t="s">
        <v>4313</v>
      </c>
      <c r="C3834">
        <v>2105</v>
      </c>
      <c r="D3834" t="s">
        <v>3473</v>
      </c>
      <c r="E3834" t="s">
        <v>3474</v>
      </c>
      <c r="F3834" t="s">
        <v>3475</v>
      </c>
      <c r="G3834" t="s">
        <v>3447</v>
      </c>
      <c r="H3834" t="s">
        <v>3448</v>
      </c>
      <c r="I3834" t="str">
        <f t="shared" si="178"/>
        <v>Středočeský</v>
      </c>
      <c r="J3834" t="str">
        <f t="shared" si="179"/>
        <v>Středočeský</v>
      </c>
      <c r="K3834" t="str">
        <f t="shared" si="180"/>
        <v>Střední Čechy</v>
      </c>
    </row>
    <row r="3835" spans="1:11" x14ac:dyDescent="0.25">
      <c r="A3835">
        <v>571270</v>
      </c>
      <c r="B3835" t="s">
        <v>2682</v>
      </c>
      <c r="C3835">
        <v>5304</v>
      </c>
      <c r="D3835" t="s">
        <v>2631</v>
      </c>
      <c r="E3835" t="s">
        <v>2632</v>
      </c>
      <c r="F3835" t="s">
        <v>2631</v>
      </c>
      <c r="G3835" t="s">
        <v>2633</v>
      </c>
      <c r="H3835" t="s">
        <v>2634</v>
      </c>
      <c r="I3835" t="str">
        <f t="shared" si="178"/>
        <v>Pardubický</v>
      </c>
      <c r="J3835" t="str">
        <f t="shared" si="179"/>
        <v>Pardubický</v>
      </c>
      <c r="K3835" t="str">
        <f t="shared" si="180"/>
        <v>Severovýchod</v>
      </c>
    </row>
    <row r="3836" spans="1:11" x14ac:dyDescent="0.25">
      <c r="A3836">
        <v>571288</v>
      </c>
      <c r="B3836" t="s">
        <v>3171</v>
      </c>
      <c r="C3836">
        <v>2105</v>
      </c>
      <c r="D3836" t="s">
        <v>3473</v>
      </c>
      <c r="E3836" t="s">
        <v>3474</v>
      </c>
      <c r="F3836" t="s">
        <v>3475</v>
      </c>
      <c r="G3836" t="s">
        <v>3447</v>
      </c>
      <c r="H3836" t="s">
        <v>3448</v>
      </c>
      <c r="I3836" t="str">
        <f t="shared" si="178"/>
        <v>Středočeský</v>
      </c>
      <c r="J3836" t="str">
        <f t="shared" si="179"/>
        <v>Středočeský</v>
      </c>
      <c r="K3836" t="str">
        <f t="shared" si="180"/>
        <v>Střední Čechy</v>
      </c>
    </row>
    <row r="3837" spans="1:11" x14ac:dyDescent="0.25">
      <c r="A3837">
        <v>571296</v>
      </c>
      <c r="B3837" t="s">
        <v>2683</v>
      </c>
      <c r="C3837">
        <v>5304</v>
      </c>
      <c r="D3837" t="s">
        <v>2631</v>
      </c>
      <c r="E3837" t="s">
        <v>2632</v>
      </c>
      <c r="F3837" t="s">
        <v>2631</v>
      </c>
      <c r="G3837" t="s">
        <v>2633</v>
      </c>
      <c r="H3837" t="s">
        <v>2634</v>
      </c>
      <c r="I3837" t="str">
        <f t="shared" si="178"/>
        <v>Pardubický</v>
      </c>
      <c r="J3837" t="str">
        <f t="shared" si="179"/>
        <v>Pardubický</v>
      </c>
      <c r="K3837" t="str">
        <f t="shared" si="180"/>
        <v>Severovýchod</v>
      </c>
    </row>
    <row r="3838" spans="1:11" x14ac:dyDescent="0.25">
      <c r="A3838">
        <v>571300</v>
      </c>
      <c r="B3838" t="s">
        <v>2684</v>
      </c>
      <c r="C3838">
        <v>5302</v>
      </c>
      <c r="D3838" t="s">
        <v>2528</v>
      </c>
      <c r="E3838" t="s">
        <v>2632</v>
      </c>
      <c r="F3838" t="s">
        <v>2631</v>
      </c>
      <c r="G3838" t="s">
        <v>2633</v>
      </c>
      <c r="H3838" t="s">
        <v>2634</v>
      </c>
      <c r="I3838" t="str">
        <f t="shared" si="178"/>
        <v>Pardubický</v>
      </c>
      <c r="J3838" t="str">
        <f t="shared" si="179"/>
        <v>Pardubický</v>
      </c>
      <c r="K3838" t="str">
        <f t="shared" si="180"/>
        <v>Severovýchod</v>
      </c>
    </row>
    <row r="3839" spans="1:11" x14ac:dyDescent="0.25">
      <c r="A3839">
        <v>571318</v>
      </c>
      <c r="B3839" t="s">
        <v>4314</v>
      </c>
      <c r="C3839">
        <v>2105</v>
      </c>
      <c r="D3839" t="s">
        <v>3473</v>
      </c>
      <c r="E3839" t="s">
        <v>3474</v>
      </c>
      <c r="F3839" t="s">
        <v>3475</v>
      </c>
      <c r="G3839" t="s">
        <v>3447</v>
      </c>
      <c r="H3839" t="s">
        <v>3448</v>
      </c>
      <c r="I3839" t="str">
        <f t="shared" si="178"/>
        <v>Středočeský</v>
      </c>
      <c r="J3839" t="str">
        <f t="shared" si="179"/>
        <v>Středočeský</v>
      </c>
      <c r="K3839" t="str">
        <f t="shared" si="180"/>
        <v>Střední Čechy</v>
      </c>
    </row>
    <row r="3840" spans="1:11" x14ac:dyDescent="0.25">
      <c r="A3840">
        <v>571326</v>
      </c>
      <c r="B3840" t="s">
        <v>4315</v>
      </c>
      <c r="C3840">
        <v>2105</v>
      </c>
      <c r="D3840" t="s">
        <v>3473</v>
      </c>
      <c r="E3840" t="s">
        <v>3474</v>
      </c>
      <c r="F3840" t="s">
        <v>3475</v>
      </c>
      <c r="G3840" t="s">
        <v>3447</v>
      </c>
      <c r="H3840" t="s">
        <v>3448</v>
      </c>
      <c r="I3840" t="str">
        <f t="shared" si="178"/>
        <v>Středočeský</v>
      </c>
      <c r="J3840" t="str">
        <f t="shared" si="179"/>
        <v>Středočeský</v>
      </c>
      <c r="K3840" t="str">
        <f t="shared" si="180"/>
        <v>Střední Čechy</v>
      </c>
    </row>
    <row r="3841" spans="1:11" x14ac:dyDescent="0.25">
      <c r="A3841">
        <v>571334</v>
      </c>
      <c r="B3841" t="s">
        <v>4316</v>
      </c>
      <c r="C3841">
        <v>2105</v>
      </c>
      <c r="D3841" t="s">
        <v>3473</v>
      </c>
      <c r="E3841" t="s">
        <v>3474</v>
      </c>
      <c r="F3841" t="s">
        <v>3475</v>
      </c>
      <c r="G3841" t="s">
        <v>3447</v>
      </c>
      <c r="H3841" t="s">
        <v>3448</v>
      </c>
      <c r="I3841" t="str">
        <f t="shared" si="178"/>
        <v>Středočeský</v>
      </c>
      <c r="J3841" t="str">
        <f t="shared" si="179"/>
        <v>Středočeský</v>
      </c>
      <c r="K3841" t="str">
        <f t="shared" si="180"/>
        <v>Střední Čechy</v>
      </c>
    </row>
    <row r="3842" spans="1:11" x14ac:dyDescent="0.25">
      <c r="A3842">
        <v>571342</v>
      </c>
      <c r="B3842" t="s">
        <v>4317</v>
      </c>
      <c r="C3842">
        <v>2105</v>
      </c>
      <c r="D3842" t="s">
        <v>3473</v>
      </c>
      <c r="E3842" t="s">
        <v>3474</v>
      </c>
      <c r="F3842" t="s">
        <v>3475</v>
      </c>
      <c r="G3842" t="s">
        <v>3447</v>
      </c>
      <c r="H3842" t="s">
        <v>3448</v>
      </c>
      <c r="I3842" t="str">
        <f t="shared" si="178"/>
        <v>Středočeský</v>
      </c>
      <c r="J3842" t="str">
        <f t="shared" si="179"/>
        <v>Středočeský</v>
      </c>
      <c r="K3842" t="str">
        <f t="shared" si="180"/>
        <v>Střední Čechy</v>
      </c>
    </row>
    <row r="3843" spans="1:11" x14ac:dyDescent="0.25">
      <c r="A3843">
        <v>571351</v>
      </c>
      <c r="B3843" t="s">
        <v>4318</v>
      </c>
      <c r="C3843">
        <v>2105</v>
      </c>
      <c r="D3843" t="s">
        <v>3473</v>
      </c>
      <c r="E3843" t="s">
        <v>3474</v>
      </c>
      <c r="F3843" t="s">
        <v>3475</v>
      </c>
      <c r="G3843" t="s">
        <v>3447</v>
      </c>
      <c r="H3843" t="s">
        <v>3448</v>
      </c>
      <c r="I3843" t="str">
        <f t="shared" si="178"/>
        <v>Středočeský</v>
      </c>
      <c r="J3843" t="str">
        <f t="shared" si="179"/>
        <v>Středočeský</v>
      </c>
      <c r="K3843" t="str">
        <f t="shared" si="180"/>
        <v>Střední Čechy</v>
      </c>
    </row>
    <row r="3844" spans="1:11" x14ac:dyDescent="0.25">
      <c r="A3844">
        <v>571377</v>
      </c>
      <c r="B3844" t="s">
        <v>2685</v>
      </c>
      <c r="C3844">
        <v>5302</v>
      </c>
      <c r="D3844" t="s">
        <v>2528</v>
      </c>
      <c r="E3844" t="s">
        <v>2632</v>
      </c>
      <c r="F3844" t="s">
        <v>2631</v>
      </c>
      <c r="G3844" t="s">
        <v>2633</v>
      </c>
      <c r="H3844" t="s">
        <v>2634</v>
      </c>
      <c r="I3844" t="str">
        <f t="shared" ref="I3844:I3907" si="181">LEFT(H3844, FIND(" ", H3844 &amp; " ") - 1)</f>
        <v>Pardubický</v>
      </c>
      <c r="J3844" t="str">
        <f t="shared" ref="J3844:J3907" si="182">IF(LEFT(H3844,4)="Kraj", MID(H3844, FIND(" ", H3844)+1, LEN(H3844) - FIND(" ", H3844)), LEFT(H3844, FIND(" ", H3844 &amp; " ") - 1))</f>
        <v>Pardubický</v>
      </c>
      <c r="K3844" t="str">
        <f t="shared" ref="K3844:K3907" si="183">_xlfn.XLOOKUP(H3844,$N$33:$N$46,$M$33:$M$46)</f>
        <v>Severovýchod</v>
      </c>
    </row>
    <row r="3845" spans="1:11" x14ac:dyDescent="0.25">
      <c r="A3845">
        <v>571385</v>
      </c>
      <c r="B3845" t="s">
        <v>2686</v>
      </c>
      <c r="C3845">
        <v>5304</v>
      </c>
      <c r="D3845" t="s">
        <v>2631</v>
      </c>
      <c r="E3845" t="s">
        <v>2632</v>
      </c>
      <c r="F3845" t="s">
        <v>2631</v>
      </c>
      <c r="G3845" t="s">
        <v>2633</v>
      </c>
      <c r="H3845" t="s">
        <v>2634</v>
      </c>
      <c r="I3845" t="str">
        <f t="shared" si="181"/>
        <v>Pardubický</v>
      </c>
      <c r="J3845" t="str">
        <f t="shared" si="182"/>
        <v>Pardubický</v>
      </c>
      <c r="K3845" t="str">
        <f t="shared" si="183"/>
        <v>Severovýchod</v>
      </c>
    </row>
    <row r="3846" spans="1:11" x14ac:dyDescent="0.25">
      <c r="A3846">
        <v>571393</v>
      </c>
      <c r="B3846" t="s">
        <v>2528</v>
      </c>
      <c r="C3846">
        <v>5302</v>
      </c>
      <c r="D3846" t="s">
        <v>2528</v>
      </c>
      <c r="E3846" t="s">
        <v>2632</v>
      </c>
      <c r="F3846" t="s">
        <v>2631</v>
      </c>
      <c r="G3846" t="s">
        <v>2633</v>
      </c>
      <c r="H3846" t="s">
        <v>2634</v>
      </c>
      <c r="I3846" t="str">
        <f t="shared" si="181"/>
        <v>Pardubický</v>
      </c>
      <c r="J3846" t="str">
        <f t="shared" si="182"/>
        <v>Pardubický</v>
      </c>
      <c r="K3846" t="str">
        <f t="shared" si="183"/>
        <v>Severovýchod</v>
      </c>
    </row>
    <row r="3847" spans="1:11" x14ac:dyDescent="0.25">
      <c r="A3847">
        <v>571407</v>
      </c>
      <c r="B3847" t="s">
        <v>2687</v>
      </c>
      <c r="C3847">
        <v>5304</v>
      </c>
      <c r="D3847" t="s">
        <v>2631</v>
      </c>
      <c r="E3847" t="s">
        <v>2632</v>
      </c>
      <c r="F3847" t="s">
        <v>2631</v>
      </c>
      <c r="G3847" t="s">
        <v>2633</v>
      </c>
      <c r="H3847" t="s">
        <v>2634</v>
      </c>
      <c r="I3847" t="str">
        <f t="shared" si="181"/>
        <v>Pardubický</v>
      </c>
      <c r="J3847" t="str">
        <f t="shared" si="182"/>
        <v>Pardubický</v>
      </c>
      <c r="K3847" t="str">
        <f t="shared" si="183"/>
        <v>Severovýchod</v>
      </c>
    </row>
    <row r="3848" spans="1:11" x14ac:dyDescent="0.25">
      <c r="A3848">
        <v>571415</v>
      </c>
      <c r="B3848" t="s">
        <v>4319</v>
      </c>
      <c r="C3848">
        <v>2101</v>
      </c>
      <c r="D3848" t="s">
        <v>681</v>
      </c>
      <c r="E3848" t="s">
        <v>3476</v>
      </c>
      <c r="F3848" t="s">
        <v>681</v>
      </c>
      <c r="G3848" t="s">
        <v>3447</v>
      </c>
      <c r="H3848" t="s">
        <v>3448</v>
      </c>
      <c r="I3848" t="str">
        <f t="shared" si="181"/>
        <v>Středočeský</v>
      </c>
      <c r="J3848" t="str">
        <f t="shared" si="182"/>
        <v>Středočeský</v>
      </c>
      <c r="K3848" t="str">
        <f t="shared" si="183"/>
        <v>Střední Čechy</v>
      </c>
    </row>
    <row r="3849" spans="1:11" x14ac:dyDescent="0.25">
      <c r="A3849">
        <v>571423</v>
      </c>
      <c r="B3849" t="s">
        <v>4320</v>
      </c>
      <c r="C3849">
        <v>2124</v>
      </c>
      <c r="D3849" t="s">
        <v>3454</v>
      </c>
      <c r="E3849" t="s">
        <v>3455</v>
      </c>
      <c r="F3849" t="s">
        <v>2698</v>
      </c>
      <c r="G3849" t="s">
        <v>3447</v>
      </c>
      <c r="H3849" t="s">
        <v>3448</v>
      </c>
      <c r="I3849" t="str">
        <f t="shared" si="181"/>
        <v>Středočeský</v>
      </c>
      <c r="J3849" t="str">
        <f t="shared" si="182"/>
        <v>Středočeský</v>
      </c>
      <c r="K3849" t="str">
        <f t="shared" si="183"/>
        <v>Střední Čechy</v>
      </c>
    </row>
    <row r="3850" spans="1:11" x14ac:dyDescent="0.25">
      <c r="A3850">
        <v>571431</v>
      </c>
      <c r="B3850" t="s">
        <v>4321</v>
      </c>
      <c r="C3850">
        <v>2124</v>
      </c>
      <c r="D3850" t="s">
        <v>3454</v>
      </c>
      <c r="E3850" t="s">
        <v>3455</v>
      </c>
      <c r="F3850" t="s">
        <v>2698</v>
      </c>
      <c r="G3850" t="s">
        <v>3447</v>
      </c>
      <c r="H3850" t="s">
        <v>3448</v>
      </c>
      <c r="I3850" t="str">
        <f t="shared" si="181"/>
        <v>Středočeský</v>
      </c>
      <c r="J3850" t="str">
        <f t="shared" si="182"/>
        <v>Středočeský</v>
      </c>
      <c r="K3850" t="str">
        <f t="shared" si="183"/>
        <v>Střední Čechy</v>
      </c>
    </row>
    <row r="3851" spans="1:11" x14ac:dyDescent="0.25">
      <c r="A3851">
        <v>571440</v>
      </c>
      <c r="B3851" t="s">
        <v>2688</v>
      </c>
      <c r="C3851">
        <v>5302</v>
      </c>
      <c r="D3851" t="s">
        <v>2528</v>
      </c>
      <c r="E3851" t="s">
        <v>2632</v>
      </c>
      <c r="F3851" t="s">
        <v>2631</v>
      </c>
      <c r="G3851" t="s">
        <v>2633</v>
      </c>
      <c r="H3851" t="s">
        <v>2634</v>
      </c>
      <c r="I3851" t="str">
        <f t="shared" si="181"/>
        <v>Pardubický</v>
      </c>
      <c r="J3851" t="str">
        <f t="shared" si="182"/>
        <v>Pardubický</v>
      </c>
      <c r="K3851" t="str">
        <f t="shared" si="183"/>
        <v>Severovýchod</v>
      </c>
    </row>
    <row r="3852" spans="1:11" x14ac:dyDescent="0.25">
      <c r="A3852">
        <v>571458</v>
      </c>
      <c r="B3852" t="s">
        <v>2689</v>
      </c>
      <c r="C3852">
        <v>5304</v>
      </c>
      <c r="D3852" t="s">
        <v>2631</v>
      </c>
      <c r="E3852" t="s">
        <v>2632</v>
      </c>
      <c r="F3852" t="s">
        <v>2631</v>
      </c>
      <c r="G3852" t="s">
        <v>2633</v>
      </c>
      <c r="H3852" t="s">
        <v>2634</v>
      </c>
      <c r="I3852" t="str">
        <f t="shared" si="181"/>
        <v>Pardubický</v>
      </c>
      <c r="J3852" t="str">
        <f t="shared" si="182"/>
        <v>Pardubický</v>
      </c>
      <c r="K3852" t="str">
        <f t="shared" si="183"/>
        <v>Severovýchod</v>
      </c>
    </row>
    <row r="3853" spans="1:11" x14ac:dyDescent="0.25">
      <c r="A3853">
        <v>571466</v>
      </c>
      <c r="B3853" t="s">
        <v>2690</v>
      </c>
      <c r="C3853">
        <v>5304</v>
      </c>
      <c r="D3853" t="s">
        <v>2631</v>
      </c>
      <c r="E3853" t="s">
        <v>2632</v>
      </c>
      <c r="F3853" t="s">
        <v>2631</v>
      </c>
      <c r="G3853" t="s">
        <v>2633</v>
      </c>
      <c r="H3853" t="s">
        <v>2634</v>
      </c>
      <c r="I3853" t="str">
        <f t="shared" si="181"/>
        <v>Pardubický</v>
      </c>
      <c r="J3853" t="str">
        <f t="shared" si="182"/>
        <v>Pardubický</v>
      </c>
      <c r="K3853" t="str">
        <f t="shared" si="183"/>
        <v>Severovýchod</v>
      </c>
    </row>
    <row r="3854" spans="1:11" x14ac:dyDescent="0.25">
      <c r="A3854">
        <v>571474</v>
      </c>
      <c r="B3854" t="s">
        <v>2691</v>
      </c>
      <c r="C3854">
        <v>5304</v>
      </c>
      <c r="D3854" t="s">
        <v>2631</v>
      </c>
      <c r="E3854" t="s">
        <v>2632</v>
      </c>
      <c r="F3854" t="s">
        <v>2631</v>
      </c>
      <c r="G3854" t="s">
        <v>2633</v>
      </c>
      <c r="H3854" t="s">
        <v>2634</v>
      </c>
      <c r="I3854" t="str">
        <f t="shared" si="181"/>
        <v>Pardubický</v>
      </c>
      <c r="J3854" t="str">
        <f t="shared" si="182"/>
        <v>Pardubický</v>
      </c>
      <c r="K3854" t="str">
        <f t="shared" si="183"/>
        <v>Severovýchod</v>
      </c>
    </row>
    <row r="3855" spans="1:11" x14ac:dyDescent="0.25">
      <c r="A3855">
        <v>571482</v>
      </c>
      <c r="B3855" t="s">
        <v>2692</v>
      </c>
      <c r="C3855">
        <v>5304</v>
      </c>
      <c r="D3855" t="s">
        <v>2631</v>
      </c>
      <c r="E3855" t="s">
        <v>2632</v>
      </c>
      <c r="F3855" t="s">
        <v>2631</v>
      </c>
      <c r="G3855" t="s">
        <v>2633</v>
      </c>
      <c r="H3855" t="s">
        <v>2634</v>
      </c>
      <c r="I3855" t="str">
        <f t="shared" si="181"/>
        <v>Pardubický</v>
      </c>
      <c r="J3855" t="str">
        <f t="shared" si="182"/>
        <v>Pardubický</v>
      </c>
      <c r="K3855" t="str">
        <f t="shared" si="183"/>
        <v>Severovýchod</v>
      </c>
    </row>
    <row r="3856" spans="1:11" x14ac:dyDescent="0.25">
      <c r="A3856">
        <v>571491</v>
      </c>
      <c r="B3856" t="s">
        <v>2693</v>
      </c>
      <c r="C3856">
        <v>5304</v>
      </c>
      <c r="D3856" t="s">
        <v>2631</v>
      </c>
      <c r="E3856" t="s">
        <v>2632</v>
      </c>
      <c r="F3856" t="s">
        <v>2631</v>
      </c>
      <c r="G3856" t="s">
        <v>2633</v>
      </c>
      <c r="H3856" t="s">
        <v>2634</v>
      </c>
      <c r="I3856" t="str">
        <f t="shared" si="181"/>
        <v>Pardubický</v>
      </c>
      <c r="J3856" t="str">
        <f t="shared" si="182"/>
        <v>Pardubický</v>
      </c>
      <c r="K3856" t="str">
        <f t="shared" si="183"/>
        <v>Severovýchod</v>
      </c>
    </row>
    <row r="3857" spans="1:11" x14ac:dyDescent="0.25">
      <c r="A3857">
        <v>571504</v>
      </c>
      <c r="B3857" t="s">
        <v>2694</v>
      </c>
      <c r="C3857">
        <v>5304</v>
      </c>
      <c r="D3857" t="s">
        <v>2631</v>
      </c>
      <c r="E3857" t="s">
        <v>2632</v>
      </c>
      <c r="F3857" t="s">
        <v>2631</v>
      </c>
      <c r="G3857" t="s">
        <v>2633</v>
      </c>
      <c r="H3857" t="s">
        <v>2634</v>
      </c>
      <c r="I3857" t="str">
        <f t="shared" si="181"/>
        <v>Pardubický</v>
      </c>
      <c r="J3857" t="str">
        <f t="shared" si="182"/>
        <v>Pardubický</v>
      </c>
      <c r="K3857" t="str">
        <f t="shared" si="183"/>
        <v>Severovýchod</v>
      </c>
    </row>
    <row r="3858" spans="1:11" x14ac:dyDescent="0.25">
      <c r="A3858">
        <v>571512</v>
      </c>
      <c r="B3858" t="s">
        <v>4322</v>
      </c>
      <c r="C3858">
        <v>2124</v>
      </c>
      <c r="D3858" t="s">
        <v>3454</v>
      </c>
      <c r="E3858" t="s">
        <v>3455</v>
      </c>
      <c r="F3858" t="s">
        <v>2698</v>
      </c>
      <c r="G3858" t="s">
        <v>3447</v>
      </c>
      <c r="H3858" t="s">
        <v>3448</v>
      </c>
      <c r="I3858" t="str">
        <f t="shared" si="181"/>
        <v>Středočeský</v>
      </c>
      <c r="J3858" t="str">
        <f t="shared" si="182"/>
        <v>Středočeský</v>
      </c>
      <c r="K3858" t="str">
        <f t="shared" si="183"/>
        <v>Střední Čechy</v>
      </c>
    </row>
    <row r="3859" spans="1:11" x14ac:dyDescent="0.25">
      <c r="A3859">
        <v>571521</v>
      </c>
      <c r="B3859" t="s">
        <v>4323</v>
      </c>
      <c r="C3859">
        <v>2124</v>
      </c>
      <c r="D3859" t="s">
        <v>3454</v>
      </c>
      <c r="E3859" t="s">
        <v>3455</v>
      </c>
      <c r="F3859" t="s">
        <v>2698</v>
      </c>
      <c r="G3859" t="s">
        <v>3447</v>
      </c>
      <c r="H3859" t="s">
        <v>3448</v>
      </c>
      <c r="I3859" t="str">
        <f t="shared" si="181"/>
        <v>Středočeský</v>
      </c>
      <c r="J3859" t="str">
        <f t="shared" si="182"/>
        <v>Středočeský</v>
      </c>
      <c r="K3859" t="str">
        <f t="shared" si="183"/>
        <v>Střední Čechy</v>
      </c>
    </row>
    <row r="3860" spans="1:11" x14ac:dyDescent="0.25">
      <c r="A3860">
        <v>571539</v>
      </c>
      <c r="B3860" t="s">
        <v>2695</v>
      </c>
      <c r="C3860">
        <v>5304</v>
      </c>
      <c r="D3860" t="s">
        <v>2631</v>
      </c>
      <c r="E3860" t="s">
        <v>2632</v>
      </c>
      <c r="F3860" t="s">
        <v>2631</v>
      </c>
      <c r="G3860" t="s">
        <v>2633</v>
      </c>
      <c r="H3860" t="s">
        <v>2634</v>
      </c>
      <c r="I3860" t="str">
        <f t="shared" si="181"/>
        <v>Pardubický</v>
      </c>
      <c r="J3860" t="str">
        <f t="shared" si="182"/>
        <v>Pardubický</v>
      </c>
      <c r="K3860" t="str">
        <f t="shared" si="183"/>
        <v>Severovýchod</v>
      </c>
    </row>
    <row r="3861" spans="1:11" x14ac:dyDescent="0.25">
      <c r="A3861">
        <v>571547</v>
      </c>
      <c r="B3861" t="s">
        <v>2696</v>
      </c>
      <c r="C3861">
        <v>5304</v>
      </c>
      <c r="D3861" t="s">
        <v>2631</v>
      </c>
      <c r="E3861" t="s">
        <v>2632</v>
      </c>
      <c r="F3861" t="s">
        <v>2631</v>
      </c>
      <c r="G3861" t="s">
        <v>2633</v>
      </c>
      <c r="H3861" t="s">
        <v>2634</v>
      </c>
      <c r="I3861" t="str">
        <f t="shared" si="181"/>
        <v>Pardubický</v>
      </c>
      <c r="J3861" t="str">
        <f t="shared" si="182"/>
        <v>Pardubický</v>
      </c>
      <c r="K3861" t="str">
        <f t="shared" si="183"/>
        <v>Severovýchod</v>
      </c>
    </row>
    <row r="3862" spans="1:11" x14ac:dyDescent="0.25">
      <c r="A3862">
        <v>571555</v>
      </c>
      <c r="B3862" t="s">
        <v>4324</v>
      </c>
      <c r="C3862">
        <v>2124</v>
      </c>
      <c r="D3862" t="s">
        <v>3454</v>
      </c>
      <c r="E3862" t="s">
        <v>3455</v>
      </c>
      <c r="F3862" t="s">
        <v>2698</v>
      </c>
      <c r="G3862" t="s">
        <v>3447</v>
      </c>
      <c r="H3862" t="s">
        <v>3448</v>
      </c>
      <c r="I3862" t="str">
        <f t="shared" si="181"/>
        <v>Středočeský</v>
      </c>
      <c r="J3862" t="str">
        <f t="shared" si="182"/>
        <v>Středočeský</v>
      </c>
      <c r="K3862" t="str">
        <f t="shared" si="183"/>
        <v>Střední Čechy</v>
      </c>
    </row>
    <row r="3863" spans="1:11" x14ac:dyDescent="0.25">
      <c r="A3863">
        <v>571563</v>
      </c>
      <c r="B3863" t="s">
        <v>1883</v>
      </c>
      <c r="C3863">
        <v>5304</v>
      </c>
      <c r="D3863" t="s">
        <v>2631</v>
      </c>
      <c r="E3863" t="s">
        <v>2632</v>
      </c>
      <c r="F3863" t="s">
        <v>2631</v>
      </c>
      <c r="G3863" t="s">
        <v>2633</v>
      </c>
      <c r="H3863" t="s">
        <v>2634</v>
      </c>
      <c r="I3863" t="str">
        <f t="shared" si="181"/>
        <v>Pardubický</v>
      </c>
      <c r="J3863" t="str">
        <f t="shared" si="182"/>
        <v>Pardubický</v>
      </c>
      <c r="K3863" t="str">
        <f t="shared" si="183"/>
        <v>Severovýchod</v>
      </c>
    </row>
    <row r="3864" spans="1:11" x14ac:dyDescent="0.25">
      <c r="A3864">
        <v>571571</v>
      </c>
      <c r="B3864" t="s">
        <v>2697</v>
      </c>
      <c r="C3864">
        <v>5302</v>
      </c>
      <c r="D3864" t="s">
        <v>2528</v>
      </c>
      <c r="E3864" t="s">
        <v>2632</v>
      </c>
      <c r="F3864" t="s">
        <v>2631</v>
      </c>
      <c r="G3864" t="s">
        <v>2633</v>
      </c>
      <c r="H3864" t="s">
        <v>2634</v>
      </c>
      <c r="I3864" t="str">
        <f t="shared" si="181"/>
        <v>Pardubický</v>
      </c>
      <c r="J3864" t="str">
        <f t="shared" si="182"/>
        <v>Pardubický</v>
      </c>
      <c r="K3864" t="str">
        <f t="shared" si="183"/>
        <v>Severovýchod</v>
      </c>
    </row>
    <row r="3865" spans="1:11" x14ac:dyDescent="0.25">
      <c r="A3865">
        <v>571580</v>
      </c>
      <c r="B3865" t="s">
        <v>2698</v>
      </c>
      <c r="C3865">
        <v>5302</v>
      </c>
      <c r="D3865" t="s">
        <v>2528</v>
      </c>
      <c r="E3865" t="s">
        <v>2632</v>
      </c>
      <c r="F3865" t="s">
        <v>2631</v>
      </c>
      <c r="G3865" t="s">
        <v>2633</v>
      </c>
      <c r="H3865" t="s">
        <v>2634</v>
      </c>
      <c r="I3865" t="str">
        <f t="shared" si="181"/>
        <v>Pardubický</v>
      </c>
      <c r="J3865" t="str">
        <f t="shared" si="182"/>
        <v>Pardubický</v>
      </c>
      <c r="K3865" t="str">
        <f t="shared" si="183"/>
        <v>Severovýchod</v>
      </c>
    </row>
    <row r="3866" spans="1:11" x14ac:dyDescent="0.25">
      <c r="A3866">
        <v>571598</v>
      </c>
      <c r="B3866" t="s">
        <v>4325</v>
      </c>
      <c r="C3866">
        <v>2109</v>
      </c>
      <c r="D3866" t="s">
        <v>2698</v>
      </c>
      <c r="E3866" t="s">
        <v>3455</v>
      </c>
      <c r="F3866" t="s">
        <v>2698</v>
      </c>
      <c r="G3866" t="s">
        <v>3447</v>
      </c>
      <c r="H3866" t="s">
        <v>3448</v>
      </c>
      <c r="I3866" t="str">
        <f t="shared" si="181"/>
        <v>Středočeský</v>
      </c>
      <c r="J3866" t="str">
        <f t="shared" si="182"/>
        <v>Středočeský</v>
      </c>
      <c r="K3866" t="str">
        <f t="shared" si="183"/>
        <v>Střední Čechy</v>
      </c>
    </row>
    <row r="3867" spans="1:11" x14ac:dyDescent="0.25">
      <c r="A3867">
        <v>571601</v>
      </c>
      <c r="B3867" t="s">
        <v>4326</v>
      </c>
      <c r="C3867">
        <v>2124</v>
      </c>
      <c r="D3867" t="s">
        <v>3454</v>
      </c>
      <c r="E3867" t="s">
        <v>3455</v>
      </c>
      <c r="F3867" t="s">
        <v>2698</v>
      </c>
      <c r="G3867" t="s">
        <v>3447</v>
      </c>
      <c r="H3867" t="s">
        <v>3448</v>
      </c>
      <c r="I3867" t="str">
        <f t="shared" si="181"/>
        <v>Středočeský</v>
      </c>
      <c r="J3867" t="str">
        <f t="shared" si="182"/>
        <v>Středočeský</v>
      </c>
      <c r="K3867" t="str">
        <f t="shared" si="183"/>
        <v>Střední Čechy</v>
      </c>
    </row>
    <row r="3868" spans="1:11" x14ac:dyDescent="0.25">
      <c r="A3868">
        <v>571610</v>
      </c>
      <c r="B3868" t="s">
        <v>2699</v>
      </c>
      <c r="C3868">
        <v>5304</v>
      </c>
      <c r="D3868" t="s">
        <v>2631</v>
      </c>
      <c r="E3868" t="s">
        <v>2632</v>
      </c>
      <c r="F3868" t="s">
        <v>2631</v>
      </c>
      <c r="G3868" t="s">
        <v>2633</v>
      </c>
      <c r="H3868" t="s">
        <v>2634</v>
      </c>
      <c r="I3868" t="str">
        <f t="shared" si="181"/>
        <v>Pardubický</v>
      </c>
      <c r="J3868" t="str">
        <f t="shared" si="182"/>
        <v>Pardubický</v>
      </c>
      <c r="K3868" t="str">
        <f t="shared" si="183"/>
        <v>Severovýchod</v>
      </c>
    </row>
    <row r="3869" spans="1:11" x14ac:dyDescent="0.25">
      <c r="A3869">
        <v>571628</v>
      </c>
      <c r="B3869" t="s">
        <v>2700</v>
      </c>
      <c r="C3869">
        <v>5304</v>
      </c>
      <c r="D3869" t="s">
        <v>2631</v>
      </c>
      <c r="E3869" t="s">
        <v>2632</v>
      </c>
      <c r="F3869" t="s">
        <v>2631</v>
      </c>
      <c r="G3869" t="s">
        <v>2633</v>
      </c>
      <c r="H3869" t="s">
        <v>2634</v>
      </c>
      <c r="I3869" t="str">
        <f t="shared" si="181"/>
        <v>Pardubický</v>
      </c>
      <c r="J3869" t="str">
        <f t="shared" si="182"/>
        <v>Pardubický</v>
      </c>
      <c r="K3869" t="str">
        <f t="shared" si="183"/>
        <v>Severovýchod</v>
      </c>
    </row>
    <row r="3870" spans="1:11" x14ac:dyDescent="0.25">
      <c r="A3870">
        <v>571636</v>
      </c>
      <c r="B3870" t="s">
        <v>123</v>
      </c>
      <c r="C3870">
        <v>2110</v>
      </c>
      <c r="D3870" t="s">
        <v>3460</v>
      </c>
      <c r="E3870" t="s">
        <v>3461</v>
      </c>
      <c r="F3870" t="s">
        <v>3460</v>
      </c>
      <c r="G3870" t="s">
        <v>3447</v>
      </c>
      <c r="H3870" t="s">
        <v>3448</v>
      </c>
      <c r="I3870" t="str">
        <f t="shared" si="181"/>
        <v>Středočeský</v>
      </c>
      <c r="J3870" t="str">
        <f t="shared" si="182"/>
        <v>Středočeský</v>
      </c>
      <c r="K3870" t="str">
        <f t="shared" si="183"/>
        <v>Střední Čechy</v>
      </c>
    </row>
    <row r="3871" spans="1:11" x14ac:dyDescent="0.25">
      <c r="A3871">
        <v>571644</v>
      </c>
      <c r="B3871" t="s">
        <v>4327</v>
      </c>
      <c r="C3871">
        <v>2122</v>
      </c>
      <c r="D3871" t="s">
        <v>868</v>
      </c>
      <c r="E3871" t="s">
        <v>3451</v>
      </c>
      <c r="F3871" t="s">
        <v>3452</v>
      </c>
      <c r="G3871" t="s">
        <v>3447</v>
      </c>
      <c r="H3871" t="s">
        <v>3448</v>
      </c>
      <c r="I3871" t="str">
        <f t="shared" si="181"/>
        <v>Středočeský</v>
      </c>
      <c r="J3871" t="str">
        <f t="shared" si="182"/>
        <v>Středočeský</v>
      </c>
      <c r="K3871" t="str">
        <f t="shared" si="183"/>
        <v>Střední Čechy</v>
      </c>
    </row>
    <row r="3872" spans="1:11" x14ac:dyDescent="0.25">
      <c r="A3872">
        <v>571652</v>
      </c>
      <c r="B3872" t="s">
        <v>2701</v>
      </c>
      <c r="C3872">
        <v>5304</v>
      </c>
      <c r="D3872" t="s">
        <v>2631</v>
      </c>
      <c r="E3872" t="s">
        <v>2632</v>
      </c>
      <c r="F3872" t="s">
        <v>2631</v>
      </c>
      <c r="G3872" t="s">
        <v>2633</v>
      </c>
      <c r="H3872" t="s">
        <v>2634</v>
      </c>
      <c r="I3872" t="str">
        <f t="shared" si="181"/>
        <v>Pardubický</v>
      </c>
      <c r="J3872" t="str">
        <f t="shared" si="182"/>
        <v>Pardubický</v>
      </c>
      <c r="K3872" t="str">
        <f t="shared" si="183"/>
        <v>Severovýchod</v>
      </c>
    </row>
    <row r="3873" spans="1:11" x14ac:dyDescent="0.25">
      <c r="A3873">
        <v>571661</v>
      </c>
      <c r="B3873" t="s">
        <v>2702</v>
      </c>
      <c r="C3873">
        <v>5302</v>
      </c>
      <c r="D3873" t="s">
        <v>2528</v>
      </c>
      <c r="E3873" t="s">
        <v>2632</v>
      </c>
      <c r="F3873" t="s">
        <v>2631</v>
      </c>
      <c r="G3873" t="s">
        <v>2633</v>
      </c>
      <c r="H3873" t="s">
        <v>2634</v>
      </c>
      <c r="I3873" t="str">
        <f t="shared" si="181"/>
        <v>Pardubický</v>
      </c>
      <c r="J3873" t="str">
        <f t="shared" si="182"/>
        <v>Pardubický</v>
      </c>
      <c r="K3873" t="str">
        <f t="shared" si="183"/>
        <v>Severovýchod</v>
      </c>
    </row>
    <row r="3874" spans="1:11" x14ac:dyDescent="0.25">
      <c r="A3874">
        <v>571679</v>
      </c>
      <c r="B3874" t="s">
        <v>4328</v>
      </c>
      <c r="C3874">
        <v>2122</v>
      </c>
      <c r="D3874" t="s">
        <v>868</v>
      </c>
      <c r="E3874" t="s">
        <v>3451</v>
      </c>
      <c r="F3874" t="s">
        <v>3452</v>
      </c>
      <c r="G3874" t="s">
        <v>3447</v>
      </c>
      <c r="H3874" t="s">
        <v>3448</v>
      </c>
      <c r="I3874" t="str">
        <f t="shared" si="181"/>
        <v>Středočeský</v>
      </c>
      <c r="J3874" t="str">
        <f t="shared" si="182"/>
        <v>Středočeský</v>
      </c>
      <c r="K3874" t="str">
        <f t="shared" si="183"/>
        <v>Střední Čechy</v>
      </c>
    </row>
    <row r="3875" spans="1:11" x14ac:dyDescent="0.25">
      <c r="A3875">
        <v>571687</v>
      </c>
      <c r="B3875" t="s">
        <v>4329</v>
      </c>
      <c r="C3875">
        <v>2110</v>
      </c>
      <c r="D3875" t="s">
        <v>3460</v>
      </c>
      <c r="E3875" t="s">
        <v>3461</v>
      </c>
      <c r="F3875" t="s">
        <v>3460</v>
      </c>
      <c r="G3875" t="s">
        <v>3447</v>
      </c>
      <c r="H3875" t="s">
        <v>3448</v>
      </c>
      <c r="I3875" t="str">
        <f t="shared" si="181"/>
        <v>Středočeský</v>
      </c>
      <c r="J3875" t="str">
        <f t="shared" si="182"/>
        <v>Středočeský</v>
      </c>
      <c r="K3875" t="str">
        <f t="shared" si="183"/>
        <v>Střední Čechy</v>
      </c>
    </row>
    <row r="3876" spans="1:11" x14ac:dyDescent="0.25">
      <c r="A3876">
        <v>571695</v>
      </c>
      <c r="B3876" t="s">
        <v>2411</v>
      </c>
      <c r="C3876">
        <v>5314</v>
      </c>
      <c r="D3876" t="s">
        <v>2665</v>
      </c>
      <c r="E3876" t="s">
        <v>2658</v>
      </c>
      <c r="F3876" t="s">
        <v>2659</v>
      </c>
      <c r="G3876" t="s">
        <v>2633</v>
      </c>
      <c r="H3876" t="s">
        <v>2634</v>
      </c>
      <c r="I3876" t="str">
        <f t="shared" si="181"/>
        <v>Pardubický</v>
      </c>
      <c r="J3876" t="str">
        <f t="shared" si="182"/>
        <v>Pardubický</v>
      </c>
      <c r="K3876" t="str">
        <f t="shared" si="183"/>
        <v>Severovýchod</v>
      </c>
    </row>
    <row r="3877" spans="1:11" x14ac:dyDescent="0.25">
      <c r="A3877">
        <v>571709</v>
      </c>
      <c r="B3877" t="s">
        <v>2703</v>
      </c>
      <c r="C3877">
        <v>5304</v>
      </c>
      <c r="D3877" t="s">
        <v>2631</v>
      </c>
      <c r="E3877" t="s">
        <v>2632</v>
      </c>
      <c r="F3877" t="s">
        <v>2631</v>
      </c>
      <c r="G3877" t="s">
        <v>2633</v>
      </c>
      <c r="H3877" t="s">
        <v>2634</v>
      </c>
      <c r="I3877" t="str">
        <f t="shared" si="181"/>
        <v>Pardubický</v>
      </c>
      <c r="J3877" t="str">
        <f t="shared" si="182"/>
        <v>Pardubický</v>
      </c>
      <c r="K3877" t="str">
        <f t="shared" si="183"/>
        <v>Severovýchod</v>
      </c>
    </row>
    <row r="3878" spans="1:11" x14ac:dyDescent="0.25">
      <c r="A3878">
        <v>571717</v>
      </c>
      <c r="B3878" t="s">
        <v>4330</v>
      </c>
      <c r="C3878">
        <v>2106</v>
      </c>
      <c r="D3878" t="s">
        <v>3468</v>
      </c>
      <c r="E3878" t="s">
        <v>3461</v>
      </c>
      <c r="F3878" t="s">
        <v>3460</v>
      </c>
      <c r="G3878" t="s">
        <v>3447</v>
      </c>
      <c r="H3878" t="s">
        <v>3448</v>
      </c>
      <c r="I3878" t="str">
        <f t="shared" si="181"/>
        <v>Středočeský</v>
      </c>
      <c r="J3878" t="str">
        <f t="shared" si="182"/>
        <v>Středočeský</v>
      </c>
      <c r="K3878" t="str">
        <f t="shared" si="183"/>
        <v>Střední Čechy</v>
      </c>
    </row>
    <row r="3879" spans="1:11" x14ac:dyDescent="0.25">
      <c r="A3879">
        <v>571725</v>
      </c>
      <c r="B3879" t="s">
        <v>2704</v>
      </c>
      <c r="C3879">
        <v>5304</v>
      </c>
      <c r="D3879" t="s">
        <v>2631</v>
      </c>
      <c r="E3879" t="s">
        <v>2632</v>
      </c>
      <c r="F3879" t="s">
        <v>2631</v>
      </c>
      <c r="G3879" t="s">
        <v>2633</v>
      </c>
      <c r="H3879" t="s">
        <v>2634</v>
      </c>
      <c r="I3879" t="str">
        <f t="shared" si="181"/>
        <v>Pardubický</v>
      </c>
      <c r="J3879" t="str">
        <f t="shared" si="182"/>
        <v>Pardubický</v>
      </c>
      <c r="K3879" t="str">
        <f t="shared" si="183"/>
        <v>Severovýchod</v>
      </c>
    </row>
    <row r="3880" spans="1:11" x14ac:dyDescent="0.25">
      <c r="A3880">
        <v>571733</v>
      </c>
      <c r="B3880" t="s">
        <v>2705</v>
      </c>
      <c r="C3880">
        <v>5304</v>
      </c>
      <c r="D3880" t="s">
        <v>2631</v>
      </c>
      <c r="E3880" t="s">
        <v>2632</v>
      </c>
      <c r="F3880" t="s">
        <v>2631</v>
      </c>
      <c r="G3880" t="s">
        <v>2633</v>
      </c>
      <c r="H3880" t="s">
        <v>2634</v>
      </c>
      <c r="I3880" t="str">
        <f t="shared" si="181"/>
        <v>Pardubický</v>
      </c>
      <c r="J3880" t="str">
        <f t="shared" si="182"/>
        <v>Pardubický</v>
      </c>
      <c r="K3880" t="str">
        <f t="shared" si="183"/>
        <v>Severovýchod</v>
      </c>
    </row>
    <row r="3881" spans="1:11" x14ac:dyDescent="0.25">
      <c r="A3881">
        <v>571741</v>
      </c>
      <c r="B3881" t="s">
        <v>4331</v>
      </c>
      <c r="C3881">
        <v>2104</v>
      </c>
      <c r="D3881" t="s">
        <v>3490</v>
      </c>
      <c r="E3881" t="s">
        <v>3491</v>
      </c>
      <c r="F3881" t="s">
        <v>3492</v>
      </c>
      <c r="G3881" t="s">
        <v>3447</v>
      </c>
      <c r="H3881" t="s">
        <v>3448</v>
      </c>
      <c r="I3881" t="str">
        <f t="shared" si="181"/>
        <v>Středočeský</v>
      </c>
      <c r="J3881" t="str">
        <f t="shared" si="182"/>
        <v>Středočeský</v>
      </c>
      <c r="K3881" t="str">
        <f t="shared" si="183"/>
        <v>Střední Čechy</v>
      </c>
    </row>
    <row r="3882" spans="1:11" x14ac:dyDescent="0.25">
      <c r="A3882">
        <v>571750</v>
      </c>
      <c r="B3882" t="s">
        <v>2706</v>
      </c>
      <c r="C3882">
        <v>5304</v>
      </c>
      <c r="D3882" t="s">
        <v>2631</v>
      </c>
      <c r="E3882" t="s">
        <v>2632</v>
      </c>
      <c r="F3882" t="s">
        <v>2631</v>
      </c>
      <c r="G3882" t="s">
        <v>2633</v>
      </c>
      <c r="H3882" t="s">
        <v>2634</v>
      </c>
      <c r="I3882" t="str">
        <f t="shared" si="181"/>
        <v>Pardubický</v>
      </c>
      <c r="J3882" t="str">
        <f t="shared" si="182"/>
        <v>Pardubický</v>
      </c>
      <c r="K3882" t="str">
        <f t="shared" si="183"/>
        <v>Severovýchod</v>
      </c>
    </row>
    <row r="3883" spans="1:11" x14ac:dyDescent="0.25">
      <c r="A3883">
        <v>571768</v>
      </c>
      <c r="B3883" t="s">
        <v>1697</v>
      </c>
      <c r="C3883">
        <v>5304</v>
      </c>
      <c r="D3883" t="s">
        <v>2631</v>
      </c>
      <c r="E3883" t="s">
        <v>2632</v>
      </c>
      <c r="F3883" t="s">
        <v>2631</v>
      </c>
      <c r="G3883" t="s">
        <v>2633</v>
      </c>
      <c r="H3883" t="s">
        <v>2634</v>
      </c>
      <c r="I3883" t="str">
        <f t="shared" si="181"/>
        <v>Pardubický</v>
      </c>
      <c r="J3883" t="str">
        <f t="shared" si="182"/>
        <v>Pardubický</v>
      </c>
      <c r="K3883" t="str">
        <f t="shared" si="183"/>
        <v>Severovýchod</v>
      </c>
    </row>
    <row r="3884" spans="1:11" x14ac:dyDescent="0.25">
      <c r="A3884">
        <v>571776</v>
      </c>
      <c r="B3884" t="s">
        <v>2707</v>
      </c>
      <c r="C3884">
        <v>5304</v>
      </c>
      <c r="D3884" t="s">
        <v>2631</v>
      </c>
      <c r="E3884" t="s">
        <v>2632</v>
      </c>
      <c r="F3884" t="s">
        <v>2631</v>
      </c>
      <c r="G3884" t="s">
        <v>2633</v>
      </c>
      <c r="H3884" t="s">
        <v>2634</v>
      </c>
      <c r="I3884" t="str">
        <f t="shared" si="181"/>
        <v>Pardubický</v>
      </c>
      <c r="J3884" t="str">
        <f t="shared" si="182"/>
        <v>Pardubický</v>
      </c>
      <c r="K3884" t="str">
        <f t="shared" si="183"/>
        <v>Severovýchod</v>
      </c>
    </row>
    <row r="3885" spans="1:11" x14ac:dyDescent="0.25">
      <c r="A3885">
        <v>571784</v>
      </c>
      <c r="B3885" t="s">
        <v>4332</v>
      </c>
      <c r="C3885">
        <v>2117</v>
      </c>
      <c r="D3885" t="s">
        <v>3647</v>
      </c>
      <c r="E3885" t="s">
        <v>3504</v>
      </c>
      <c r="F3885" t="s">
        <v>3503</v>
      </c>
      <c r="G3885" t="s">
        <v>3447</v>
      </c>
      <c r="H3885" t="s">
        <v>3448</v>
      </c>
      <c r="I3885" t="str">
        <f t="shared" si="181"/>
        <v>Středočeský</v>
      </c>
      <c r="J3885" t="str">
        <f t="shared" si="182"/>
        <v>Středočeský</v>
      </c>
      <c r="K3885" t="str">
        <f t="shared" si="183"/>
        <v>Střední Čechy</v>
      </c>
    </row>
    <row r="3886" spans="1:11" x14ac:dyDescent="0.25">
      <c r="A3886">
        <v>571792</v>
      </c>
      <c r="B3886" t="s">
        <v>4333</v>
      </c>
      <c r="C3886">
        <v>2111</v>
      </c>
      <c r="D3886" t="s">
        <v>3618</v>
      </c>
      <c r="E3886" t="s">
        <v>3504</v>
      </c>
      <c r="F3886" t="s">
        <v>3503</v>
      </c>
      <c r="G3886" t="s">
        <v>3447</v>
      </c>
      <c r="H3886" t="s">
        <v>3448</v>
      </c>
      <c r="I3886" t="str">
        <f t="shared" si="181"/>
        <v>Středočeský</v>
      </c>
      <c r="J3886" t="str">
        <f t="shared" si="182"/>
        <v>Středočeský</v>
      </c>
      <c r="K3886" t="str">
        <f t="shared" si="183"/>
        <v>Střední Čechy</v>
      </c>
    </row>
    <row r="3887" spans="1:11" x14ac:dyDescent="0.25">
      <c r="A3887">
        <v>571806</v>
      </c>
      <c r="B3887" t="s">
        <v>4334</v>
      </c>
      <c r="C3887">
        <v>2115</v>
      </c>
      <c r="D3887" t="s">
        <v>3506</v>
      </c>
      <c r="E3887" t="s">
        <v>3507</v>
      </c>
      <c r="F3887" t="s">
        <v>3506</v>
      </c>
      <c r="G3887" t="s">
        <v>3447</v>
      </c>
      <c r="H3887" t="s">
        <v>3448</v>
      </c>
      <c r="I3887" t="str">
        <f t="shared" si="181"/>
        <v>Středočeský</v>
      </c>
      <c r="J3887" t="str">
        <f t="shared" si="182"/>
        <v>Středočeský</v>
      </c>
      <c r="K3887" t="str">
        <f t="shared" si="183"/>
        <v>Střední Čechy</v>
      </c>
    </row>
    <row r="3888" spans="1:11" x14ac:dyDescent="0.25">
      <c r="A3888">
        <v>571814</v>
      </c>
      <c r="B3888" t="s">
        <v>2625</v>
      </c>
      <c r="C3888">
        <v>2115</v>
      </c>
      <c r="D3888" t="s">
        <v>3506</v>
      </c>
      <c r="E3888" t="s">
        <v>3507</v>
      </c>
      <c r="F3888" t="s">
        <v>3506</v>
      </c>
      <c r="G3888" t="s">
        <v>3447</v>
      </c>
      <c r="H3888" t="s">
        <v>3448</v>
      </c>
      <c r="I3888" t="str">
        <f t="shared" si="181"/>
        <v>Středočeský</v>
      </c>
      <c r="J3888" t="str">
        <f t="shared" si="182"/>
        <v>Středočeský</v>
      </c>
      <c r="K3888" t="str">
        <f t="shared" si="183"/>
        <v>Střední Čechy</v>
      </c>
    </row>
    <row r="3889" spans="1:11" x14ac:dyDescent="0.25">
      <c r="A3889">
        <v>571822</v>
      </c>
      <c r="B3889" t="s">
        <v>2708</v>
      </c>
      <c r="C3889">
        <v>5304</v>
      </c>
      <c r="D3889" t="s">
        <v>2631</v>
      </c>
      <c r="E3889" t="s">
        <v>2632</v>
      </c>
      <c r="F3889" t="s">
        <v>2631</v>
      </c>
      <c r="G3889" t="s">
        <v>2633</v>
      </c>
      <c r="H3889" t="s">
        <v>2634</v>
      </c>
      <c r="I3889" t="str">
        <f t="shared" si="181"/>
        <v>Pardubický</v>
      </c>
      <c r="J3889" t="str">
        <f t="shared" si="182"/>
        <v>Pardubický</v>
      </c>
      <c r="K3889" t="str">
        <f t="shared" si="183"/>
        <v>Severovýchod</v>
      </c>
    </row>
    <row r="3890" spans="1:11" x14ac:dyDescent="0.25">
      <c r="A3890">
        <v>571831</v>
      </c>
      <c r="B3890" t="s">
        <v>2709</v>
      </c>
      <c r="C3890">
        <v>5302</v>
      </c>
      <c r="D3890" t="s">
        <v>2528</v>
      </c>
      <c r="E3890" t="s">
        <v>2632</v>
      </c>
      <c r="F3890" t="s">
        <v>2631</v>
      </c>
      <c r="G3890" t="s">
        <v>2633</v>
      </c>
      <c r="H3890" t="s">
        <v>2634</v>
      </c>
      <c r="I3890" t="str">
        <f t="shared" si="181"/>
        <v>Pardubický</v>
      </c>
      <c r="J3890" t="str">
        <f t="shared" si="182"/>
        <v>Pardubický</v>
      </c>
      <c r="K3890" t="str">
        <f t="shared" si="183"/>
        <v>Severovýchod</v>
      </c>
    </row>
    <row r="3891" spans="1:11" x14ac:dyDescent="0.25">
      <c r="A3891">
        <v>571849</v>
      </c>
      <c r="B3891" t="s">
        <v>4335</v>
      </c>
      <c r="C3891">
        <v>2115</v>
      </c>
      <c r="D3891" t="s">
        <v>3506</v>
      </c>
      <c r="E3891" t="s">
        <v>3507</v>
      </c>
      <c r="F3891" t="s">
        <v>3506</v>
      </c>
      <c r="G3891" t="s">
        <v>3447</v>
      </c>
      <c r="H3891" t="s">
        <v>3448</v>
      </c>
      <c r="I3891" t="str">
        <f t="shared" si="181"/>
        <v>Středočeský</v>
      </c>
      <c r="J3891" t="str">
        <f t="shared" si="182"/>
        <v>Středočeský</v>
      </c>
      <c r="K3891" t="str">
        <f t="shared" si="183"/>
        <v>Střední Čechy</v>
      </c>
    </row>
    <row r="3892" spans="1:11" x14ac:dyDescent="0.25">
      <c r="A3892">
        <v>571857</v>
      </c>
      <c r="B3892" t="s">
        <v>2710</v>
      </c>
      <c r="C3892">
        <v>5304</v>
      </c>
      <c r="D3892" t="s">
        <v>2631</v>
      </c>
      <c r="E3892" t="s">
        <v>2632</v>
      </c>
      <c r="F3892" t="s">
        <v>2631</v>
      </c>
      <c r="G3892" t="s">
        <v>2633</v>
      </c>
      <c r="H3892" t="s">
        <v>2634</v>
      </c>
      <c r="I3892" t="str">
        <f t="shared" si="181"/>
        <v>Pardubický</v>
      </c>
      <c r="J3892" t="str">
        <f t="shared" si="182"/>
        <v>Pardubický</v>
      </c>
      <c r="K3892" t="str">
        <f t="shared" si="183"/>
        <v>Severovýchod</v>
      </c>
    </row>
    <row r="3893" spans="1:11" x14ac:dyDescent="0.25">
      <c r="A3893">
        <v>571865</v>
      </c>
      <c r="B3893" t="s">
        <v>4058</v>
      </c>
      <c r="C3893">
        <v>2116</v>
      </c>
      <c r="D3893" t="s">
        <v>3509</v>
      </c>
      <c r="E3893" t="s">
        <v>3507</v>
      </c>
      <c r="F3893" t="s">
        <v>3506</v>
      </c>
      <c r="G3893" t="s">
        <v>3447</v>
      </c>
      <c r="H3893" t="s">
        <v>3448</v>
      </c>
      <c r="I3893" t="str">
        <f t="shared" si="181"/>
        <v>Středočeský</v>
      </c>
      <c r="J3893" t="str">
        <f t="shared" si="182"/>
        <v>Středočeský</v>
      </c>
      <c r="K3893" t="str">
        <f t="shared" si="183"/>
        <v>Střední Čechy</v>
      </c>
    </row>
    <row r="3894" spans="1:11" x14ac:dyDescent="0.25">
      <c r="A3894">
        <v>571873</v>
      </c>
      <c r="B3894" t="s">
        <v>1170</v>
      </c>
      <c r="C3894">
        <v>5304</v>
      </c>
      <c r="D3894" t="s">
        <v>2631</v>
      </c>
      <c r="E3894" t="s">
        <v>2632</v>
      </c>
      <c r="F3894" t="s">
        <v>2631</v>
      </c>
      <c r="G3894" t="s">
        <v>2633</v>
      </c>
      <c r="H3894" t="s">
        <v>2634</v>
      </c>
      <c r="I3894" t="str">
        <f t="shared" si="181"/>
        <v>Pardubický</v>
      </c>
      <c r="J3894" t="str">
        <f t="shared" si="182"/>
        <v>Pardubický</v>
      </c>
      <c r="K3894" t="str">
        <f t="shared" si="183"/>
        <v>Severovýchod</v>
      </c>
    </row>
    <row r="3895" spans="1:11" x14ac:dyDescent="0.25">
      <c r="A3895">
        <v>571881</v>
      </c>
      <c r="B3895" t="s">
        <v>4336</v>
      </c>
      <c r="C3895">
        <v>2116</v>
      </c>
      <c r="D3895" t="s">
        <v>3509</v>
      </c>
      <c r="E3895" t="s">
        <v>3507</v>
      </c>
      <c r="F3895" t="s">
        <v>3506</v>
      </c>
      <c r="G3895" t="s">
        <v>3447</v>
      </c>
      <c r="H3895" t="s">
        <v>3448</v>
      </c>
      <c r="I3895" t="str">
        <f t="shared" si="181"/>
        <v>Středočeský</v>
      </c>
      <c r="J3895" t="str">
        <f t="shared" si="182"/>
        <v>Středočeský</v>
      </c>
      <c r="K3895" t="str">
        <f t="shared" si="183"/>
        <v>Střední Čechy</v>
      </c>
    </row>
    <row r="3896" spans="1:11" x14ac:dyDescent="0.25">
      <c r="A3896">
        <v>571890</v>
      </c>
      <c r="B3896" t="s">
        <v>2711</v>
      </c>
      <c r="C3896">
        <v>5304</v>
      </c>
      <c r="D3896" t="s">
        <v>2631</v>
      </c>
      <c r="E3896" t="s">
        <v>2632</v>
      </c>
      <c r="F3896" t="s">
        <v>2631</v>
      </c>
      <c r="G3896" t="s">
        <v>2633</v>
      </c>
      <c r="H3896" t="s">
        <v>2634</v>
      </c>
      <c r="I3896" t="str">
        <f t="shared" si="181"/>
        <v>Pardubický</v>
      </c>
      <c r="J3896" t="str">
        <f t="shared" si="182"/>
        <v>Pardubický</v>
      </c>
      <c r="K3896" t="str">
        <f t="shared" si="183"/>
        <v>Severovýchod</v>
      </c>
    </row>
    <row r="3897" spans="1:11" x14ac:dyDescent="0.25">
      <c r="A3897">
        <v>571903</v>
      </c>
      <c r="B3897" t="s">
        <v>2712</v>
      </c>
      <c r="C3897">
        <v>5304</v>
      </c>
      <c r="D3897" t="s">
        <v>2631</v>
      </c>
      <c r="E3897" t="s">
        <v>2632</v>
      </c>
      <c r="F3897" t="s">
        <v>2631</v>
      </c>
      <c r="G3897" t="s">
        <v>2633</v>
      </c>
      <c r="H3897" t="s">
        <v>2634</v>
      </c>
      <c r="I3897" t="str">
        <f t="shared" si="181"/>
        <v>Pardubický</v>
      </c>
      <c r="J3897" t="str">
        <f t="shared" si="182"/>
        <v>Pardubický</v>
      </c>
      <c r="K3897" t="str">
        <f t="shared" si="183"/>
        <v>Severovýchod</v>
      </c>
    </row>
    <row r="3898" spans="1:11" x14ac:dyDescent="0.25">
      <c r="A3898">
        <v>571911</v>
      </c>
      <c r="B3898" t="s">
        <v>493</v>
      </c>
      <c r="C3898">
        <v>5304</v>
      </c>
      <c r="D3898" t="s">
        <v>2631</v>
      </c>
      <c r="E3898" t="s">
        <v>2632</v>
      </c>
      <c r="F3898" t="s">
        <v>2631</v>
      </c>
      <c r="G3898" t="s">
        <v>2633</v>
      </c>
      <c r="H3898" t="s">
        <v>2634</v>
      </c>
      <c r="I3898" t="str">
        <f t="shared" si="181"/>
        <v>Pardubický</v>
      </c>
      <c r="J3898" t="str">
        <f t="shared" si="182"/>
        <v>Pardubický</v>
      </c>
      <c r="K3898" t="str">
        <f t="shared" si="183"/>
        <v>Severovýchod</v>
      </c>
    </row>
    <row r="3899" spans="1:11" x14ac:dyDescent="0.25">
      <c r="A3899">
        <v>571920</v>
      </c>
      <c r="B3899" t="s">
        <v>200</v>
      </c>
      <c r="C3899">
        <v>5314</v>
      </c>
      <c r="D3899" t="s">
        <v>2665</v>
      </c>
      <c r="E3899" t="s">
        <v>2658</v>
      </c>
      <c r="F3899" t="s">
        <v>2659</v>
      </c>
      <c r="G3899" t="s">
        <v>2633</v>
      </c>
      <c r="H3899" t="s">
        <v>2634</v>
      </c>
      <c r="I3899" t="str">
        <f t="shared" si="181"/>
        <v>Pardubický</v>
      </c>
      <c r="J3899" t="str">
        <f t="shared" si="182"/>
        <v>Pardubický</v>
      </c>
      <c r="K3899" t="str">
        <f t="shared" si="183"/>
        <v>Severovýchod</v>
      </c>
    </row>
    <row r="3900" spans="1:11" x14ac:dyDescent="0.25">
      <c r="A3900">
        <v>571938</v>
      </c>
      <c r="B3900" t="s">
        <v>4337</v>
      </c>
      <c r="C3900">
        <v>2116</v>
      </c>
      <c r="D3900" t="s">
        <v>3509</v>
      </c>
      <c r="E3900" t="s">
        <v>3507</v>
      </c>
      <c r="F3900" t="s">
        <v>3506</v>
      </c>
      <c r="G3900" t="s">
        <v>3447</v>
      </c>
      <c r="H3900" t="s">
        <v>3448</v>
      </c>
      <c r="I3900" t="str">
        <f t="shared" si="181"/>
        <v>Středočeský</v>
      </c>
      <c r="J3900" t="str">
        <f t="shared" si="182"/>
        <v>Středočeský</v>
      </c>
      <c r="K3900" t="str">
        <f t="shared" si="183"/>
        <v>Střední Čechy</v>
      </c>
    </row>
    <row r="3901" spans="1:11" x14ac:dyDescent="0.25">
      <c r="A3901">
        <v>571946</v>
      </c>
      <c r="B3901" t="s">
        <v>4338</v>
      </c>
      <c r="C3901">
        <v>2116</v>
      </c>
      <c r="D3901" t="s">
        <v>3509</v>
      </c>
      <c r="E3901" t="s">
        <v>3507</v>
      </c>
      <c r="F3901" t="s">
        <v>3506</v>
      </c>
      <c r="G3901" t="s">
        <v>3447</v>
      </c>
      <c r="H3901" t="s">
        <v>3448</v>
      </c>
      <c r="I3901" t="str">
        <f t="shared" si="181"/>
        <v>Středočeský</v>
      </c>
      <c r="J3901" t="str">
        <f t="shared" si="182"/>
        <v>Středočeský</v>
      </c>
      <c r="K3901" t="str">
        <f t="shared" si="183"/>
        <v>Střední Čechy</v>
      </c>
    </row>
    <row r="3902" spans="1:11" x14ac:dyDescent="0.25">
      <c r="A3902">
        <v>571954</v>
      </c>
      <c r="B3902" t="s">
        <v>4339</v>
      </c>
      <c r="C3902">
        <v>2103</v>
      </c>
      <c r="D3902" t="s">
        <v>3450</v>
      </c>
      <c r="E3902" t="s">
        <v>3451</v>
      </c>
      <c r="F3902" t="s">
        <v>3452</v>
      </c>
      <c r="G3902" t="s">
        <v>3447</v>
      </c>
      <c r="H3902" t="s">
        <v>3448</v>
      </c>
      <c r="I3902" t="str">
        <f t="shared" si="181"/>
        <v>Středočeský</v>
      </c>
      <c r="J3902" t="str">
        <f t="shared" si="182"/>
        <v>Středočeský</v>
      </c>
      <c r="K3902" t="str">
        <f t="shared" si="183"/>
        <v>Střední Čechy</v>
      </c>
    </row>
    <row r="3903" spans="1:11" x14ac:dyDescent="0.25">
      <c r="A3903">
        <v>571962</v>
      </c>
      <c r="B3903" t="s">
        <v>2713</v>
      </c>
      <c r="C3903">
        <v>5304</v>
      </c>
      <c r="D3903" t="s">
        <v>2631</v>
      </c>
      <c r="E3903" t="s">
        <v>2632</v>
      </c>
      <c r="F3903" t="s">
        <v>2631</v>
      </c>
      <c r="G3903" t="s">
        <v>2633</v>
      </c>
      <c r="H3903" t="s">
        <v>2634</v>
      </c>
      <c r="I3903" t="str">
        <f t="shared" si="181"/>
        <v>Pardubický</v>
      </c>
      <c r="J3903" t="str">
        <f t="shared" si="182"/>
        <v>Pardubický</v>
      </c>
      <c r="K3903" t="str">
        <f t="shared" si="183"/>
        <v>Severovýchod</v>
      </c>
    </row>
    <row r="3904" spans="1:11" x14ac:dyDescent="0.25">
      <c r="A3904">
        <v>571971</v>
      </c>
      <c r="B3904" t="s">
        <v>4340</v>
      </c>
      <c r="C3904">
        <v>2115</v>
      </c>
      <c r="D3904" t="s">
        <v>3506</v>
      </c>
      <c r="E3904" t="s">
        <v>3507</v>
      </c>
      <c r="F3904" t="s">
        <v>3506</v>
      </c>
      <c r="G3904" t="s">
        <v>3447</v>
      </c>
      <c r="H3904" t="s">
        <v>3448</v>
      </c>
      <c r="I3904" t="str">
        <f t="shared" si="181"/>
        <v>Středočeský</v>
      </c>
      <c r="J3904" t="str">
        <f t="shared" si="182"/>
        <v>Středočeský</v>
      </c>
      <c r="K3904" t="str">
        <f t="shared" si="183"/>
        <v>Střední Čechy</v>
      </c>
    </row>
    <row r="3905" spans="1:11" x14ac:dyDescent="0.25">
      <c r="A3905">
        <v>571989</v>
      </c>
      <c r="B3905" t="s">
        <v>4341</v>
      </c>
      <c r="C3905">
        <v>2115</v>
      </c>
      <c r="D3905" t="s">
        <v>3506</v>
      </c>
      <c r="E3905" t="s">
        <v>3507</v>
      </c>
      <c r="F3905" t="s">
        <v>3506</v>
      </c>
      <c r="G3905" t="s">
        <v>3447</v>
      </c>
      <c r="H3905" t="s">
        <v>3448</v>
      </c>
      <c r="I3905" t="str">
        <f t="shared" si="181"/>
        <v>Středočeský</v>
      </c>
      <c r="J3905" t="str">
        <f t="shared" si="182"/>
        <v>Středočeský</v>
      </c>
      <c r="K3905" t="str">
        <f t="shared" si="183"/>
        <v>Střední Čechy</v>
      </c>
    </row>
    <row r="3906" spans="1:11" x14ac:dyDescent="0.25">
      <c r="A3906">
        <v>571997</v>
      </c>
      <c r="B3906" t="s">
        <v>4342</v>
      </c>
      <c r="C3906">
        <v>2116</v>
      </c>
      <c r="D3906" t="s">
        <v>3509</v>
      </c>
      <c r="E3906" t="s">
        <v>3507</v>
      </c>
      <c r="F3906" t="s">
        <v>3506</v>
      </c>
      <c r="G3906" t="s">
        <v>3447</v>
      </c>
      <c r="H3906" t="s">
        <v>3448</v>
      </c>
      <c r="I3906" t="str">
        <f t="shared" si="181"/>
        <v>Středočeský</v>
      </c>
      <c r="J3906" t="str">
        <f t="shared" si="182"/>
        <v>Středočeský</v>
      </c>
      <c r="K3906" t="str">
        <f t="shared" si="183"/>
        <v>Střední Čechy</v>
      </c>
    </row>
    <row r="3907" spans="1:11" x14ac:dyDescent="0.25">
      <c r="A3907">
        <v>572004</v>
      </c>
      <c r="B3907" t="s">
        <v>2714</v>
      </c>
      <c r="C3907">
        <v>5304</v>
      </c>
      <c r="D3907" t="s">
        <v>2631</v>
      </c>
      <c r="E3907" t="s">
        <v>2632</v>
      </c>
      <c r="F3907" t="s">
        <v>2631</v>
      </c>
      <c r="G3907" t="s">
        <v>2633</v>
      </c>
      <c r="H3907" t="s">
        <v>2634</v>
      </c>
      <c r="I3907" t="str">
        <f t="shared" si="181"/>
        <v>Pardubický</v>
      </c>
      <c r="J3907" t="str">
        <f t="shared" si="182"/>
        <v>Pardubický</v>
      </c>
      <c r="K3907" t="str">
        <f t="shared" si="183"/>
        <v>Severovýchod</v>
      </c>
    </row>
    <row r="3908" spans="1:11" x14ac:dyDescent="0.25">
      <c r="A3908">
        <v>572012</v>
      </c>
      <c r="B3908" t="s">
        <v>4343</v>
      </c>
      <c r="C3908">
        <v>2115</v>
      </c>
      <c r="D3908" t="s">
        <v>3506</v>
      </c>
      <c r="E3908" t="s">
        <v>3507</v>
      </c>
      <c r="F3908" t="s">
        <v>3506</v>
      </c>
      <c r="G3908" t="s">
        <v>3447</v>
      </c>
      <c r="H3908" t="s">
        <v>3448</v>
      </c>
      <c r="I3908" t="str">
        <f t="shared" ref="I3908:I3971" si="184">LEFT(H3908, FIND(" ", H3908 &amp; " ") - 1)</f>
        <v>Středočeský</v>
      </c>
      <c r="J3908" t="str">
        <f t="shared" ref="J3908:J3971" si="185">IF(LEFT(H3908,4)="Kraj", MID(H3908, FIND(" ", H3908)+1, LEN(H3908) - FIND(" ", H3908)), LEFT(H3908, FIND(" ", H3908 &amp; " ") - 1))</f>
        <v>Středočeský</v>
      </c>
      <c r="K3908" t="str">
        <f t="shared" ref="K3908:K3971" si="186">_xlfn.XLOOKUP(H3908,$N$33:$N$46,$M$33:$M$46)</f>
        <v>Střední Čechy</v>
      </c>
    </row>
    <row r="3909" spans="1:11" x14ac:dyDescent="0.25">
      <c r="A3909">
        <v>572021</v>
      </c>
      <c r="B3909" t="s">
        <v>4344</v>
      </c>
      <c r="C3909">
        <v>2115</v>
      </c>
      <c r="D3909" t="s">
        <v>3506</v>
      </c>
      <c r="E3909" t="s">
        <v>3507</v>
      </c>
      <c r="F3909" t="s">
        <v>3506</v>
      </c>
      <c r="G3909" t="s">
        <v>3447</v>
      </c>
      <c r="H3909" t="s">
        <v>3448</v>
      </c>
      <c r="I3909" t="str">
        <f t="shared" si="184"/>
        <v>Středočeský</v>
      </c>
      <c r="J3909" t="str">
        <f t="shared" si="185"/>
        <v>Středočeský</v>
      </c>
      <c r="K3909" t="str">
        <f t="shared" si="186"/>
        <v>Střední Čechy</v>
      </c>
    </row>
    <row r="3910" spans="1:11" x14ac:dyDescent="0.25">
      <c r="A3910">
        <v>572039</v>
      </c>
      <c r="B3910" t="s">
        <v>2715</v>
      </c>
      <c r="C3910">
        <v>5304</v>
      </c>
      <c r="D3910" t="s">
        <v>2631</v>
      </c>
      <c r="E3910" t="s">
        <v>2632</v>
      </c>
      <c r="F3910" t="s">
        <v>2631</v>
      </c>
      <c r="G3910" t="s">
        <v>2633</v>
      </c>
      <c r="H3910" t="s">
        <v>2634</v>
      </c>
      <c r="I3910" t="str">
        <f t="shared" si="184"/>
        <v>Pardubický</v>
      </c>
      <c r="J3910" t="str">
        <f t="shared" si="185"/>
        <v>Pardubický</v>
      </c>
      <c r="K3910" t="str">
        <f t="shared" si="186"/>
        <v>Severovýchod</v>
      </c>
    </row>
    <row r="3911" spans="1:11" x14ac:dyDescent="0.25">
      <c r="A3911">
        <v>572047</v>
      </c>
      <c r="B3911" t="s">
        <v>1530</v>
      </c>
      <c r="C3911">
        <v>5207</v>
      </c>
      <c r="D3911" t="s">
        <v>1381</v>
      </c>
      <c r="E3911" t="s">
        <v>1382</v>
      </c>
      <c r="F3911" t="s">
        <v>1381</v>
      </c>
      <c r="G3911" t="s">
        <v>1374</v>
      </c>
      <c r="H3911" t="s">
        <v>1375</v>
      </c>
      <c r="I3911" t="str">
        <f t="shared" si="184"/>
        <v>Královéhradecký</v>
      </c>
      <c r="J3911" t="str">
        <f t="shared" si="185"/>
        <v>Královéhradecký</v>
      </c>
      <c r="K3911" t="str">
        <f t="shared" si="186"/>
        <v>Severovýchod</v>
      </c>
    </row>
    <row r="3912" spans="1:11" x14ac:dyDescent="0.25">
      <c r="A3912">
        <v>572063</v>
      </c>
      <c r="B3912" t="s">
        <v>2716</v>
      </c>
      <c r="C3912">
        <v>5302</v>
      </c>
      <c r="D3912" t="s">
        <v>2528</v>
      </c>
      <c r="E3912" t="s">
        <v>2632</v>
      </c>
      <c r="F3912" t="s">
        <v>2631</v>
      </c>
      <c r="G3912" t="s">
        <v>2633</v>
      </c>
      <c r="H3912" t="s">
        <v>2634</v>
      </c>
      <c r="I3912" t="str">
        <f t="shared" si="184"/>
        <v>Pardubický</v>
      </c>
      <c r="J3912" t="str">
        <f t="shared" si="185"/>
        <v>Pardubický</v>
      </c>
      <c r="K3912" t="str">
        <f t="shared" si="186"/>
        <v>Severovýchod</v>
      </c>
    </row>
    <row r="3913" spans="1:11" x14ac:dyDescent="0.25">
      <c r="A3913">
        <v>572071</v>
      </c>
      <c r="B3913" t="s">
        <v>2717</v>
      </c>
      <c r="C3913">
        <v>5304</v>
      </c>
      <c r="D3913" t="s">
        <v>2631</v>
      </c>
      <c r="E3913" t="s">
        <v>2632</v>
      </c>
      <c r="F3913" t="s">
        <v>2631</v>
      </c>
      <c r="G3913" t="s">
        <v>2633</v>
      </c>
      <c r="H3913" t="s">
        <v>2634</v>
      </c>
      <c r="I3913" t="str">
        <f t="shared" si="184"/>
        <v>Pardubický</v>
      </c>
      <c r="J3913" t="str">
        <f t="shared" si="185"/>
        <v>Pardubický</v>
      </c>
      <c r="K3913" t="str">
        <f t="shared" si="186"/>
        <v>Severovýchod</v>
      </c>
    </row>
    <row r="3914" spans="1:11" x14ac:dyDescent="0.25">
      <c r="A3914">
        <v>572080</v>
      </c>
      <c r="B3914" t="s">
        <v>2718</v>
      </c>
      <c r="C3914">
        <v>5304</v>
      </c>
      <c r="D3914" t="s">
        <v>2631</v>
      </c>
      <c r="E3914" t="s">
        <v>2632</v>
      </c>
      <c r="F3914" t="s">
        <v>2631</v>
      </c>
      <c r="G3914" t="s">
        <v>2633</v>
      </c>
      <c r="H3914" t="s">
        <v>2634</v>
      </c>
      <c r="I3914" t="str">
        <f t="shared" si="184"/>
        <v>Pardubický</v>
      </c>
      <c r="J3914" t="str">
        <f t="shared" si="185"/>
        <v>Pardubický</v>
      </c>
      <c r="K3914" t="str">
        <f t="shared" si="186"/>
        <v>Severovýchod</v>
      </c>
    </row>
    <row r="3915" spans="1:11" x14ac:dyDescent="0.25">
      <c r="A3915">
        <v>572098</v>
      </c>
      <c r="B3915" t="s">
        <v>2719</v>
      </c>
      <c r="C3915">
        <v>5304</v>
      </c>
      <c r="D3915" t="s">
        <v>2631</v>
      </c>
      <c r="E3915" t="s">
        <v>2632</v>
      </c>
      <c r="F3915" t="s">
        <v>2631</v>
      </c>
      <c r="G3915" t="s">
        <v>2633</v>
      </c>
      <c r="H3915" t="s">
        <v>2634</v>
      </c>
      <c r="I3915" t="str">
        <f t="shared" si="184"/>
        <v>Pardubický</v>
      </c>
      <c r="J3915" t="str">
        <f t="shared" si="185"/>
        <v>Pardubický</v>
      </c>
      <c r="K3915" t="str">
        <f t="shared" si="186"/>
        <v>Severovýchod</v>
      </c>
    </row>
    <row r="3916" spans="1:11" x14ac:dyDescent="0.25">
      <c r="A3916">
        <v>572101</v>
      </c>
      <c r="B3916" t="s">
        <v>2720</v>
      </c>
      <c r="C3916">
        <v>5304</v>
      </c>
      <c r="D3916" t="s">
        <v>2631</v>
      </c>
      <c r="E3916" t="s">
        <v>2632</v>
      </c>
      <c r="F3916" t="s">
        <v>2631</v>
      </c>
      <c r="G3916" t="s">
        <v>2633</v>
      </c>
      <c r="H3916" t="s">
        <v>2634</v>
      </c>
      <c r="I3916" t="str">
        <f t="shared" si="184"/>
        <v>Pardubický</v>
      </c>
      <c r="J3916" t="str">
        <f t="shared" si="185"/>
        <v>Pardubický</v>
      </c>
      <c r="K3916" t="str">
        <f t="shared" si="186"/>
        <v>Severovýchod</v>
      </c>
    </row>
    <row r="3917" spans="1:11" x14ac:dyDescent="0.25">
      <c r="A3917">
        <v>572110</v>
      </c>
      <c r="B3917" t="s">
        <v>2365</v>
      </c>
      <c r="C3917">
        <v>5304</v>
      </c>
      <c r="D3917" t="s">
        <v>2631</v>
      </c>
      <c r="E3917" t="s">
        <v>2632</v>
      </c>
      <c r="F3917" t="s">
        <v>2631</v>
      </c>
      <c r="G3917" t="s">
        <v>2633</v>
      </c>
      <c r="H3917" t="s">
        <v>2634</v>
      </c>
      <c r="I3917" t="str">
        <f t="shared" si="184"/>
        <v>Pardubický</v>
      </c>
      <c r="J3917" t="str">
        <f t="shared" si="185"/>
        <v>Pardubický</v>
      </c>
      <c r="K3917" t="str">
        <f t="shared" si="186"/>
        <v>Severovýchod</v>
      </c>
    </row>
    <row r="3918" spans="1:11" x14ac:dyDescent="0.25">
      <c r="A3918">
        <v>572128</v>
      </c>
      <c r="B3918" t="s">
        <v>56</v>
      </c>
      <c r="C3918">
        <v>5207</v>
      </c>
      <c r="D3918" t="s">
        <v>1381</v>
      </c>
      <c r="E3918" t="s">
        <v>1382</v>
      </c>
      <c r="F3918" t="s">
        <v>1381</v>
      </c>
      <c r="G3918" t="s">
        <v>1374</v>
      </c>
      <c r="H3918" t="s">
        <v>1375</v>
      </c>
      <c r="I3918" t="str">
        <f t="shared" si="184"/>
        <v>Královéhradecký</v>
      </c>
      <c r="J3918" t="str">
        <f t="shared" si="185"/>
        <v>Královéhradecký</v>
      </c>
      <c r="K3918" t="str">
        <f t="shared" si="186"/>
        <v>Severovýchod</v>
      </c>
    </row>
    <row r="3919" spans="1:11" x14ac:dyDescent="0.25">
      <c r="A3919">
        <v>572136</v>
      </c>
      <c r="B3919" t="s">
        <v>1531</v>
      </c>
      <c r="C3919">
        <v>5207</v>
      </c>
      <c r="D3919" t="s">
        <v>1381</v>
      </c>
      <c r="E3919" t="s">
        <v>1382</v>
      </c>
      <c r="F3919" t="s">
        <v>1381</v>
      </c>
      <c r="G3919" t="s">
        <v>1374</v>
      </c>
      <c r="H3919" t="s">
        <v>1375</v>
      </c>
      <c r="I3919" t="str">
        <f t="shared" si="184"/>
        <v>Královéhradecký</v>
      </c>
      <c r="J3919" t="str">
        <f t="shared" si="185"/>
        <v>Královéhradecký</v>
      </c>
      <c r="K3919" t="str">
        <f t="shared" si="186"/>
        <v>Severovýchod</v>
      </c>
    </row>
    <row r="3920" spans="1:11" x14ac:dyDescent="0.25">
      <c r="A3920">
        <v>572144</v>
      </c>
      <c r="B3920" t="s">
        <v>1532</v>
      </c>
      <c r="C3920">
        <v>5207</v>
      </c>
      <c r="D3920" t="s">
        <v>1381</v>
      </c>
      <c r="E3920" t="s">
        <v>1382</v>
      </c>
      <c r="F3920" t="s">
        <v>1381</v>
      </c>
      <c r="G3920" t="s">
        <v>1374</v>
      </c>
      <c r="H3920" t="s">
        <v>1375</v>
      </c>
      <c r="I3920" t="str">
        <f t="shared" si="184"/>
        <v>Královéhradecký</v>
      </c>
      <c r="J3920" t="str">
        <f t="shared" si="185"/>
        <v>Královéhradecký</v>
      </c>
      <c r="K3920" t="str">
        <f t="shared" si="186"/>
        <v>Severovýchod</v>
      </c>
    </row>
    <row r="3921" spans="1:11" x14ac:dyDescent="0.25">
      <c r="A3921">
        <v>572152</v>
      </c>
      <c r="B3921" t="s">
        <v>2721</v>
      </c>
      <c r="C3921">
        <v>5302</v>
      </c>
      <c r="D3921" t="s">
        <v>2528</v>
      </c>
      <c r="E3921" t="s">
        <v>2632</v>
      </c>
      <c r="F3921" t="s">
        <v>2631</v>
      </c>
      <c r="G3921" t="s">
        <v>2633</v>
      </c>
      <c r="H3921" t="s">
        <v>2634</v>
      </c>
      <c r="I3921" t="str">
        <f t="shared" si="184"/>
        <v>Pardubický</v>
      </c>
      <c r="J3921" t="str">
        <f t="shared" si="185"/>
        <v>Pardubický</v>
      </c>
      <c r="K3921" t="str">
        <f t="shared" si="186"/>
        <v>Severovýchod</v>
      </c>
    </row>
    <row r="3922" spans="1:11" x14ac:dyDescent="0.25">
      <c r="A3922">
        <v>572161</v>
      </c>
      <c r="B3922" t="s">
        <v>2722</v>
      </c>
      <c r="C3922">
        <v>5304</v>
      </c>
      <c r="D3922" t="s">
        <v>2631</v>
      </c>
      <c r="E3922" t="s">
        <v>2632</v>
      </c>
      <c r="F3922" t="s">
        <v>2631</v>
      </c>
      <c r="G3922" t="s">
        <v>2633</v>
      </c>
      <c r="H3922" t="s">
        <v>2634</v>
      </c>
      <c r="I3922" t="str">
        <f t="shared" si="184"/>
        <v>Pardubický</v>
      </c>
      <c r="J3922" t="str">
        <f t="shared" si="185"/>
        <v>Pardubický</v>
      </c>
      <c r="K3922" t="str">
        <f t="shared" si="186"/>
        <v>Severovýchod</v>
      </c>
    </row>
    <row r="3923" spans="1:11" x14ac:dyDescent="0.25">
      <c r="A3923">
        <v>572179</v>
      </c>
      <c r="B3923" t="s">
        <v>644</v>
      </c>
      <c r="C3923">
        <v>5304</v>
      </c>
      <c r="D3923" t="s">
        <v>2631</v>
      </c>
      <c r="E3923" t="s">
        <v>2632</v>
      </c>
      <c r="F3923" t="s">
        <v>2631</v>
      </c>
      <c r="G3923" t="s">
        <v>2633</v>
      </c>
      <c r="H3923" t="s">
        <v>2634</v>
      </c>
      <c r="I3923" t="str">
        <f t="shared" si="184"/>
        <v>Pardubický</v>
      </c>
      <c r="J3923" t="str">
        <f t="shared" si="185"/>
        <v>Pardubický</v>
      </c>
      <c r="K3923" t="str">
        <f t="shared" si="186"/>
        <v>Severovýchod</v>
      </c>
    </row>
    <row r="3924" spans="1:11" x14ac:dyDescent="0.25">
      <c r="A3924">
        <v>572187</v>
      </c>
      <c r="B3924" t="s">
        <v>1533</v>
      </c>
      <c r="C3924">
        <v>5207</v>
      </c>
      <c r="D3924" t="s">
        <v>1381</v>
      </c>
      <c r="E3924" t="s">
        <v>1382</v>
      </c>
      <c r="F3924" t="s">
        <v>1381</v>
      </c>
      <c r="G3924" t="s">
        <v>1374</v>
      </c>
      <c r="H3924" t="s">
        <v>1375</v>
      </c>
      <c r="I3924" t="str">
        <f t="shared" si="184"/>
        <v>Královéhradecký</v>
      </c>
      <c r="J3924" t="str">
        <f t="shared" si="185"/>
        <v>Královéhradecký</v>
      </c>
      <c r="K3924" t="str">
        <f t="shared" si="186"/>
        <v>Severovýchod</v>
      </c>
    </row>
    <row r="3925" spans="1:11" x14ac:dyDescent="0.25">
      <c r="A3925">
        <v>572195</v>
      </c>
      <c r="B3925" t="s">
        <v>2723</v>
      </c>
      <c r="C3925">
        <v>5312</v>
      </c>
      <c r="D3925" t="s">
        <v>2641</v>
      </c>
      <c r="E3925" t="s">
        <v>2642</v>
      </c>
      <c r="F3925" t="s">
        <v>2641</v>
      </c>
      <c r="G3925" t="s">
        <v>2633</v>
      </c>
      <c r="H3925" t="s">
        <v>2634</v>
      </c>
      <c r="I3925" t="str">
        <f t="shared" si="184"/>
        <v>Pardubický</v>
      </c>
      <c r="J3925" t="str">
        <f t="shared" si="185"/>
        <v>Pardubický</v>
      </c>
      <c r="K3925" t="str">
        <f t="shared" si="186"/>
        <v>Severovýchod</v>
      </c>
    </row>
    <row r="3926" spans="1:11" x14ac:dyDescent="0.25">
      <c r="A3926">
        <v>572209</v>
      </c>
      <c r="B3926" t="s">
        <v>2724</v>
      </c>
      <c r="C3926">
        <v>5314</v>
      </c>
      <c r="D3926" t="s">
        <v>2665</v>
      </c>
      <c r="E3926" t="s">
        <v>2658</v>
      </c>
      <c r="F3926" t="s">
        <v>2659</v>
      </c>
      <c r="G3926" t="s">
        <v>2633</v>
      </c>
      <c r="H3926" t="s">
        <v>2634</v>
      </c>
      <c r="I3926" t="str">
        <f t="shared" si="184"/>
        <v>Pardubický</v>
      </c>
      <c r="J3926" t="str">
        <f t="shared" si="185"/>
        <v>Pardubický</v>
      </c>
      <c r="K3926" t="str">
        <f t="shared" si="186"/>
        <v>Severovýchod</v>
      </c>
    </row>
    <row r="3927" spans="1:11" x14ac:dyDescent="0.25">
      <c r="A3927">
        <v>572217</v>
      </c>
      <c r="B3927" t="s">
        <v>2725</v>
      </c>
      <c r="C3927">
        <v>5304</v>
      </c>
      <c r="D3927" t="s">
        <v>2631</v>
      </c>
      <c r="E3927" t="s">
        <v>2632</v>
      </c>
      <c r="F3927" t="s">
        <v>2631</v>
      </c>
      <c r="G3927" t="s">
        <v>2633</v>
      </c>
      <c r="H3927" t="s">
        <v>2634</v>
      </c>
      <c r="I3927" t="str">
        <f t="shared" si="184"/>
        <v>Pardubický</v>
      </c>
      <c r="J3927" t="str">
        <f t="shared" si="185"/>
        <v>Pardubický</v>
      </c>
      <c r="K3927" t="str">
        <f t="shared" si="186"/>
        <v>Severovýchod</v>
      </c>
    </row>
    <row r="3928" spans="1:11" x14ac:dyDescent="0.25">
      <c r="A3928">
        <v>572225</v>
      </c>
      <c r="B3928" t="s">
        <v>2726</v>
      </c>
      <c r="C3928">
        <v>5304</v>
      </c>
      <c r="D3928" t="s">
        <v>2631</v>
      </c>
      <c r="E3928" t="s">
        <v>2632</v>
      </c>
      <c r="F3928" t="s">
        <v>2631</v>
      </c>
      <c r="G3928" t="s">
        <v>2633</v>
      </c>
      <c r="H3928" t="s">
        <v>2634</v>
      </c>
      <c r="I3928" t="str">
        <f t="shared" si="184"/>
        <v>Pardubický</v>
      </c>
      <c r="J3928" t="str">
        <f t="shared" si="185"/>
        <v>Pardubický</v>
      </c>
      <c r="K3928" t="str">
        <f t="shared" si="186"/>
        <v>Severovýchod</v>
      </c>
    </row>
    <row r="3929" spans="1:11" x14ac:dyDescent="0.25">
      <c r="A3929">
        <v>572233</v>
      </c>
      <c r="B3929" t="s">
        <v>2727</v>
      </c>
      <c r="C3929">
        <v>5307</v>
      </c>
      <c r="D3929" t="s">
        <v>2728</v>
      </c>
      <c r="E3929" t="s">
        <v>2642</v>
      </c>
      <c r="F3929" t="s">
        <v>2641</v>
      </c>
      <c r="G3929" t="s">
        <v>2633</v>
      </c>
      <c r="H3929" t="s">
        <v>2634</v>
      </c>
      <c r="I3929" t="str">
        <f t="shared" si="184"/>
        <v>Pardubický</v>
      </c>
      <c r="J3929" t="str">
        <f t="shared" si="185"/>
        <v>Pardubický</v>
      </c>
      <c r="K3929" t="str">
        <f t="shared" si="186"/>
        <v>Severovýchod</v>
      </c>
    </row>
    <row r="3930" spans="1:11" x14ac:dyDescent="0.25">
      <c r="A3930">
        <v>572241</v>
      </c>
      <c r="B3930" t="s">
        <v>2729</v>
      </c>
      <c r="C3930">
        <v>5304</v>
      </c>
      <c r="D3930" t="s">
        <v>2631</v>
      </c>
      <c r="E3930" t="s">
        <v>2632</v>
      </c>
      <c r="F3930" t="s">
        <v>2631</v>
      </c>
      <c r="G3930" t="s">
        <v>2633</v>
      </c>
      <c r="H3930" t="s">
        <v>2634</v>
      </c>
      <c r="I3930" t="str">
        <f t="shared" si="184"/>
        <v>Pardubický</v>
      </c>
      <c r="J3930" t="str">
        <f t="shared" si="185"/>
        <v>Pardubický</v>
      </c>
      <c r="K3930" t="str">
        <f t="shared" si="186"/>
        <v>Severovýchod</v>
      </c>
    </row>
    <row r="3931" spans="1:11" x14ac:dyDescent="0.25">
      <c r="A3931">
        <v>572250</v>
      </c>
      <c r="B3931" t="s">
        <v>2730</v>
      </c>
      <c r="C3931">
        <v>5308</v>
      </c>
      <c r="D3931" t="s">
        <v>2644</v>
      </c>
      <c r="E3931" t="s">
        <v>2642</v>
      </c>
      <c r="F3931" t="s">
        <v>2641</v>
      </c>
      <c r="G3931" t="s">
        <v>2633</v>
      </c>
      <c r="H3931" t="s">
        <v>2634</v>
      </c>
      <c r="I3931" t="str">
        <f t="shared" si="184"/>
        <v>Pardubický</v>
      </c>
      <c r="J3931" t="str">
        <f t="shared" si="185"/>
        <v>Pardubický</v>
      </c>
      <c r="K3931" t="str">
        <f t="shared" si="186"/>
        <v>Severovýchod</v>
      </c>
    </row>
    <row r="3932" spans="1:11" x14ac:dyDescent="0.25">
      <c r="A3932">
        <v>572268</v>
      </c>
      <c r="B3932" t="s">
        <v>2731</v>
      </c>
      <c r="C3932">
        <v>5304</v>
      </c>
      <c r="D3932" t="s">
        <v>2631</v>
      </c>
      <c r="E3932" t="s">
        <v>2632</v>
      </c>
      <c r="F3932" t="s">
        <v>2631</v>
      </c>
      <c r="G3932" t="s">
        <v>2633</v>
      </c>
      <c r="H3932" t="s">
        <v>2634</v>
      </c>
      <c r="I3932" t="str">
        <f t="shared" si="184"/>
        <v>Pardubický</v>
      </c>
      <c r="J3932" t="str">
        <f t="shared" si="185"/>
        <v>Pardubický</v>
      </c>
      <c r="K3932" t="str">
        <f t="shared" si="186"/>
        <v>Severovýchod</v>
      </c>
    </row>
    <row r="3933" spans="1:11" x14ac:dyDescent="0.25">
      <c r="A3933">
        <v>572276</v>
      </c>
      <c r="B3933" t="s">
        <v>2732</v>
      </c>
      <c r="C3933">
        <v>5304</v>
      </c>
      <c r="D3933" t="s">
        <v>2631</v>
      </c>
      <c r="E3933" t="s">
        <v>2632</v>
      </c>
      <c r="F3933" t="s">
        <v>2631</v>
      </c>
      <c r="G3933" t="s">
        <v>2633</v>
      </c>
      <c r="H3933" t="s">
        <v>2634</v>
      </c>
      <c r="I3933" t="str">
        <f t="shared" si="184"/>
        <v>Pardubický</v>
      </c>
      <c r="J3933" t="str">
        <f t="shared" si="185"/>
        <v>Pardubický</v>
      </c>
      <c r="K3933" t="str">
        <f t="shared" si="186"/>
        <v>Severovýchod</v>
      </c>
    </row>
    <row r="3934" spans="1:11" x14ac:dyDescent="0.25">
      <c r="A3934">
        <v>572284</v>
      </c>
      <c r="B3934" t="s">
        <v>2733</v>
      </c>
      <c r="C3934">
        <v>5308</v>
      </c>
      <c r="D3934" t="s">
        <v>2644</v>
      </c>
      <c r="E3934" t="s">
        <v>2642</v>
      </c>
      <c r="F3934" t="s">
        <v>2641</v>
      </c>
      <c r="G3934" t="s">
        <v>2633</v>
      </c>
      <c r="H3934" t="s">
        <v>2634</v>
      </c>
      <c r="I3934" t="str">
        <f t="shared" si="184"/>
        <v>Pardubický</v>
      </c>
      <c r="J3934" t="str">
        <f t="shared" si="185"/>
        <v>Pardubický</v>
      </c>
      <c r="K3934" t="str">
        <f t="shared" si="186"/>
        <v>Severovýchod</v>
      </c>
    </row>
    <row r="3935" spans="1:11" x14ac:dyDescent="0.25">
      <c r="A3935">
        <v>572292</v>
      </c>
      <c r="B3935" t="s">
        <v>2734</v>
      </c>
      <c r="C3935">
        <v>5308</v>
      </c>
      <c r="D3935" t="s">
        <v>2644</v>
      </c>
      <c r="E3935" t="s">
        <v>2642</v>
      </c>
      <c r="F3935" t="s">
        <v>2641</v>
      </c>
      <c r="G3935" t="s">
        <v>2633</v>
      </c>
      <c r="H3935" t="s">
        <v>2634</v>
      </c>
      <c r="I3935" t="str">
        <f t="shared" si="184"/>
        <v>Pardubický</v>
      </c>
      <c r="J3935" t="str">
        <f t="shared" si="185"/>
        <v>Pardubický</v>
      </c>
      <c r="K3935" t="str">
        <f t="shared" si="186"/>
        <v>Severovýchod</v>
      </c>
    </row>
    <row r="3936" spans="1:11" x14ac:dyDescent="0.25">
      <c r="A3936">
        <v>572306</v>
      </c>
      <c r="B3936" t="s">
        <v>2735</v>
      </c>
      <c r="C3936">
        <v>5314</v>
      </c>
      <c r="D3936" t="s">
        <v>2665</v>
      </c>
      <c r="E3936" t="s">
        <v>2658</v>
      </c>
      <c r="F3936" t="s">
        <v>2659</v>
      </c>
      <c r="G3936" t="s">
        <v>2633</v>
      </c>
      <c r="H3936" t="s">
        <v>2634</v>
      </c>
      <c r="I3936" t="str">
        <f t="shared" si="184"/>
        <v>Pardubický</v>
      </c>
      <c r="J3936" t="str">
        <f t="shared" si="185"/>
        <v>Pardubický</v>
      </c>
      <c r="K3936" t="str">
        <f t="shared" si="186"/>
        <v>Severovýchod</v>
      </c>
    </row>
    <row r="3937" spans="1:11" x14ac:dyDescent="0.25">
      <c r="A3937">
        <v>572314</v>
      </c>
      <c r="B3937" t="s">
        <v>2736</v>
      </c>
      <c r="C3937">
        <v>5304</v>
      </c>
      <c r="D3937" t="s">
        <v>2631</v>
      </c>
      <c r="E3937" t="s">
        <v>2632</v>
      </c>
      <c r="F3937" t="s">
        <v>2631</v>
      </c>
      <c r="G3937" t="s">
        <v>2633</v>
      </c>
      <c r="H3937" t="s">
        <v>2634</v>
      </c>
      <c r="I3937" t="str">
        <f t="shared" si="184"/>
        <v>Pardubický</v>
      </c>
      <c r="J3937" t="str">
        <f t="shared" si="185"/>
        <v>Pardubický</v>
      </c>
      <c r="K3937" t="str">
        <f t="shared" si="186"/>
        <v>Severovýchod</v>
      </c>
    </row>
    <row r="3938" spans="1:11" x14ac:dyDescent="0.25">
      <c r="A3938">
        <v>572322</v>
      </c>
      <c r="B3938" t="s">
        <v>1095</v>
      </c>
      <c r="C3938">
        <v>5302</v>
      </c>
      <c r="D3938" t="s">
        <v>2528</v>
      </c>
      <c r="E3938" t="s">
        <v>2632</v>
      </c>
      <c r="F3938" t="s">
        <v>2631</v>
      </c>
      <c r="G3938" t="s">
        <v>2633</v>
      </c>
      <c r="H3938" t="s">
        <v>2634</v>
      </c>
      <c r="I3938" t="str">
        <f t="shared" si="184"/>
        <v>Pardubický</v>
      </c>
      <c r="J3938" t="str">
        <f t="shared" si="185"/>
        <v>Pardubický</v>
      </c>
      <c r="K3938" t="str">
        <f t="shared" si="186"/>
        <v>Severovýchod</v>
      </c>
    </row>
    <row r="3939" spans="1:11" x14ac:dyDescent="0.25">
      <c r="A3939">
        <v>572331</v>
      </c>
      <c r="B3939" t="s">
        <v>1412</v>
      </c>
      <c r="C3939">
        <v>5304</v>
      </c>
      <c r="D3939" t="s">
        <v>2631</v>
      </c>
      <c r="E3939" t="s">
        <v>2632</v>
      </c>
      <c r="F3939" t="s">
        <v>2631</v>
      </c>
      <c r="G3939" t="s">
        <v>2633</v>
      </c>
      <c r="H3939" t="s">
        <v>2634</v>
      </c>
      <c r="I3939" t="str">
        <f t="shared" si="184"/>
        <v>Pardubický</v>
      </c>
      <c r="J3939" t="str">
        <f t="shared" si="185"/>
        <v>Pardubický</v>
      </c>
      <c r="K3939" t="str">
        <f t="shared" si="186"/>
        <v>Severovýchod</v>
      </c>
    </row>
    <row r="3940" spans="1:11" x14ac:dyDescent="0.25">
      <c r="A3940">
        <v>572349</v>
      </c>
      <c r="B3940" t="s">
        <v>2737</v>
      </c>
      <c r="C3940">
        <v>5302</v>
      </c>
      <c r="D3940" t="s">
        <v>2528</v>
      </c>
      <c r="E3940" t="s">
        <v>2632</v>
      </c>
      <c r="F3940" t="s">
        <v>2631</v>
      </c>
      <c r="G3940" t="s">
        <v>2633</v>
      </c>
      <c r="H3940" t="s">
        <v>2634</v>
      </c>
      <c r="I3940" t="str">
        <f t="shared" si="184"/>
        <v>Pardubický</v>
      </c>
      <c r="J3940" t="str">
        <f t="shared" si="185"/>
        <v>Pardubický</v>
      </c>
      <c r="K3940" t="str">
        <f t="shared" si="186"/>
        <v>Severovýchod</v>
      </c>
    </row>
    <row r="3941" spans="1:11" x14ac:dyDescent="0.25">
      <c r="A3941">
        <v>572357</v>
      </c>
      <c r="B3941" t="s">
        <v>1878</v>
      </c>
      <c r="C3941">
        <v>5307</v>
      </c>
      <c r="D3941" t="s">
        <v>2728</v>
      </c>
      <c r="E3941" t="s">
        <v>2642</v>
      </c>
      <c r="F3941" t="s">
        <v>2641</v>
      </c>
      <c r="G3941" t="s">
        <v>2633</v>
      </c>
      <c r="H3941" t="s">
        <v>2634</v>
      </c>
      <c r="I3941" t="str">
        <f t="shared" si="184"/>
        <v>Pardubický</v>
      </c>
      <c r="J3941" t="str">
        <f t="shared" si="185"/>
        <v>Pardubický</v>
      </c>
      <c r="K3941" t="str">
        <f t="shared" si="186"/>
        <v>Severovýchod</v>
      </c>
    </row>
    <row r="3942" spans="1:11" x14ac:dyDescent="0.25">
      <c r="A3942">
        <v>572365</v>
      </c>
      <c r="B3942" t="s">
        <v>2538</v>
      </c>
      <c r="C3942">
        <v>5307</v>
      </c>
      <c r="D3942" t="s">
        <v>2728</v>
      </c>
      <c r="E3942" t="s">
        <v>2642</v>
      </c>
      <c r="F3942" t="s">
        <v>2641</v>
      </c>
      <c r="G3942" t="s">
        <v>2633</v>
      </c>
      <c r="H3942" t="s">
        <v>2634</v>
      </c>
      <c r="I3942" t="str">
        <f t="shared" si="184"/>
        <v>Pardubický</v>
      </c>
      <c r="J3942" t="str">
        <f t="shared" si="185"/>
        <v>Pardubický</v>
      </c>
      <c r="K3942" t="str">
        <f t="shared" si="186"/>
        <v>Severovýchod</v>
      </c>
    </row>
    <row r="3943" spans="1:11" x14ac:dyDescent="0.25">
      <c r="A3943">
        <v>572373</v>
      </c>
      <c r="B3943" t="s">
        <v>2738</v>
      </c>
      <c r="C3943">
        <v>5307</v>
      </c>
      <c r="D3943" t="s">
        <v>2728</v>
      </c>
      <c r="E3943" t="s">
        <v>2642</v>
      </c>
      <c r="F3943" t="s">
        <v>2641</v>
      </c>
      <c r="G3943" t="s">
        <v>2633</v>
      </c>
      <c r="H3943" t="s">
        <v>2634</v>
      </c>
      <c r="I3943" t="str">
        <f t="shared" si="184"/>
        <v>Pardubický</v>
      </c>
      <c r="J3943" t="str">
        <f t="shared" si="185"/>
        <v>Pardubický</v>
      </c>
      <c r="K3943" t="str">
        <f t="shared" si="186"/>
        <v>Severovýchod</v>
      </c>
    </row>
    <row r="3944" spans="1:11" x14ac:dyDescent="0.25">
      <c r="A3944">
        <v>572381</v>
      </c>
      <c r="B3944" t="s">
        <v>2739</v>
      </c>
      <c r="C3944">
        <v>5302</v>
      </c>
      <c r="D3944" t="s">
        <v>2528</v>
      </c>
      <c r="E3944" t="s">
        <v>2632</v>
      </c>
      <c r="F3944" t="s">
        <v>2631</v>
      </c>
      <c r="G3944" t="s">
        <v>2633</v>
      </c>
      <c r="H3944" t="s">
        <v>2634</v>
      </c>
      <c r="I3944" t="str">
        <f t="shared" si="184"/>
        <v>Pardubický</v>
      </c>
      <c r="J3944" t="str">
        <f t="shared" si="185"/>
        <v>Pardubický</v>
      </c>
      <c r="K3944" t="str">
        <f t="shared" si="186"/>
        <v>Severovýchod</v>
      </c>
    </row>
    <row r="3945" spans="1:11" x14ac:dyDescent="0.25">
      <c r="A3945">
        <v>572390</v>
      </c>
      <c r="B3945" t="s">
        <v>2740</v>
      </c>
      <c r="C3945">
        <v>5302</v>
      </c>
      <c r="D3945" t="s">
        <v>2528</v>
      </c>
      <c r="E3945" t="s">
        <v>2632</v>
      </c>
      <c r="F3945" t="s">
        <v>2631</v>
      </c>
      <c r="G3945" t="s">
        <v>2633</v>
      </c>
      <c r="H3945" t="s">
        <v>2634</v>
      </c>
      <c r="I3945" t="str">
        <f t="shared" si="184"/>
        <v>Pardubický</v>
      </c>
      <c r="J3945" t="str">
        <f t="shared" si="185"/>
        <v>Pardubický</v>
      </c>
      <c r="K3945" t="str">
        <f t="shared" si="186"/>
        <v>Severovýchod</v>
      </c>
    </row>
    <row r="3946" spans="1:11" x14ac:dyDescent="0.25">
      <c r="A3946">
        <v>572403</v>
      </c>
      <c r="B3946" t="s">
        <v>2741</v>
      </c>
      <c r="C3946">
        <v>5304</v>
      </c>
      <c r="D3946" t="s">
        <v>2631</v>
      </c>
      <c r="E3946" t="s">
        <v>2632</v>
      </c>
      <c r="F3946" t="s">
        <v>2631</v>
      </c>
      <c r="G3946" t="s">
        <v>2633</v>
      </c>
      <c r="H3946" t="s">
        <v>2634</v>
      </c>
      <c r="I3946" t="str">
        <f t="shared" si="184"/>
        <v>Pardubický</v>
      </c>
      <c r="J3946" t="str">
        <f t="shared" si="185"/>
        <v>Pardubický</v>
      </c>
      <c r="K3946" t="str">
        <f t="shared" si="186"/>
        <v>Severovýchod</v>
      </c>
    </row>
    <row r="3947" spans="1:11" x14ac:dyDescent="0.25">
      <c r="A3947">
        <v>572411</v>
      </c>
      <c r="B3947" t="s">
        <v>2742</v>
      </c>
      <c r="C3947">
        <v>5304</v>
      </c>
      <c r="D3947" t="s">
        <v>2631</v>
      </c>
      <c r="E3947" t="s">
        <v>2632</v>
      </c>
      <c r="F3947" t="s">
        <v>2631</v>
      </c>
      <c r="G3947" t="s">
        <v>2633</v>
      </c>
      <c r="H3947" t="s">
        <v>2634</v>
      </c>
      <c r="I3947" t="str">
        <f t="shared" si="184"/>
        <v>Pardubický</v>
      </c>
      <c r="J3947" t="str">
        <f t="shared" si="185"/>
        <v>Pardubický</v>
      </c>
      <c r="K3947" t="str">
        <f t="shared" si="186"/>
        <v>Severovýchod</v>
      </c>
    </row>
    <row r="3948" spans="1:11" x14ac:dyDescent="0.25">
      <c r="A3948">
        <v>572420</v>
      </c>
      <c r="B3948" t="s">
        <v>2743</v>
      </c>
      <c r="C3948">
        <v>5304</v>
      </c>
      <c r="D3948" t="s">
        <v>2631</v>
      </c>
      <c r="E3948" t="s">
        <v>2632</v>
      </c>
      <c r="F3948" t="s">
        <v>2631</v>
      </c>
      <c r="G3948" t="s">
        <v>2633</v>
      </c>
      <c r="H3948" t="s">
        <v>2634</v>
      </c>
      <c r="I3948" t="str">
        <f t="shared" si="184"/>
        <v>Pardubický</v>
      </c>
      <c r="J3948" t="str">
        <f t="shared" si="185"/>
        <v>Pardubický</v>
      </c>
      <c r="K3948" t="str">
        <f t="shared" si="186"/>
        <v>Severovýchod</v>
      </c>
    </row>
    <row r="3949" spans="1:11" x14ac:dyDescent="0.25">
      <c r="A3949">
        <v>572438</v>
      </c>
      <c r="B3949" t="s">
        <v>2744</v>
      </c>
      <c r="C3949">
        <v>5307</v>
      </c>
      <c r="D3949" t="s">
        <v>2728</v>
      </c>
      <c r="E3949" t="s">
        <v>2642</v>
      </c>
      <c r="F3949" t="s">
        <v>2641</v>
      </c>
      <c r="G3949" t="s">
        <v>2633</v>
      </c>
      <c r="H3949" t="s">
        <v>2634</v>
      </c>
      <c r="I3949" t="str">
        <f t="shared" si="184"/>
        <v>Pardubický</v>
      </c>
      <c r="J3949" t="str">
        <f t="shared" si="185"/>
        <v>Pardubický</v>
      </c>
      <c r="K3949" t="str">
        <f t="shared" si="186"/>
        <v>Severovýchod</v>
      </c>
    </row>
    <row r="3950" spans="1:11" x14ac:dyDescent="0.25">
      <c r="A3950">
        <v>572446</v>
      </c>
      <c r="B3950" t="s">
        <v>2745</v>
      </c>
      <c r="C3950">
        <v>5304</v>
      </c>
      <c r="D3950" t="s">
        <v>2631</v>
      </c>
      <c r="E3950" t="s">
        <v>2632</v>
      </c>
      <c r="F3950" t="s">
        <v>2631</v>
      </c>
      <c r="G3950" t="s">
        <v>2633</v>
      </c>
      <c r="H3950" t="s">
        <v>2634</v>
      </c>
      <c r="I3950" t="str">
        <f t="shared" si="184"/>
        <v>Pardubický</v>
      </c>
      <c r="J3950" t="str">
        <f t="shared" si="185"/>
        <v>Pardubický</v>
      </c>
      <c r="K3950" t="str">
        <f t="shared" si="186"/>
        <v>Severovýchod</v>
      </c>
    </row>
    <row r="3951" spans="1:11" x14ac:dyDescent="0.25">
      <c r="A3951">
        <v>572454</v>
      </c>
      <c r="B3951" t="s">
        <v>2746</v>
      </c>
      <c r="C3951">
        <v>5304</v>
      </c>
      <c r="D3951" t="s">
        <v>2631</v>
      </c>
      <c r="E3951" t="s">
        <v>2632</v>
      </c>
      <c r="F3951" t="s">
        <v>2631</v>
      </c>
      <c r="G3951" t="s">
        <v>2633</v>
      </c>
      <c r="H3951" t="s">
        <v>2634</v>
      </c>
      <c r="I3951" t="str">
        <f t="shared" si="184"/>
        <v>Pardubický</v>
      </c>
      <c r="J3951" t="str">
        <f t="shared" si="185"/>
        <v>Pardubický</v>
      </c>
      <c r="K3951" t="str">
        <f t="shared" si="186"/>
        <v>Severovýchod</v>
      </c>
    </row>
    <row r="3952" spans="1:11" x14ac:dyDescent="0.25">
      <c r="A3952">
        <v>572462</v>
      </c>
      <c r="B3952" t="s">
        <v>2747</v>
      </c>
      <c r="C3952">
        <v>5302</v>
      </c>
      <c r="D3952" t="s">
        <v>2528</v>
      </c>
      <c r="E3952" t="s">
        <v>2632</v>
      </c>
      <c r="F3952" t="s">
        <v>2631</v>
      </c>
      <c r="G3952" t="s">
        <v>2633</v>
      </c>
      <c r="H3952" t="s">
        <v>2634</v>
      </c>
      <c r="I3952" t="str">
        <f t="shared" si="184"/>
        <v>Pardubický</v>
      </c>
      <c r="J3952" t="str">
        <f t="shared" si="185"/>
        <v>Pardubický</v>
      </c>
      <c r="K3952" t="str">
        <f t="shared" si="186"/>
        <v>Severovýchod</v>
      </c>
    </row>
    <row r="3953" spans="1:11" x14ac:dyDescent="0.25">
      <c r="A3953">
        <v>572471</v>
      </c>
      <c r="B3953" t="s">
        <v>2748</v>
      </c>
      <c r="C3953">
        <v>5304</v>
      </c>
      <c r="D3953" t="s">
        <v>2631</v>
      </c>
      <c r="E3953" t="s">
        <v>2632</v>
      </c>
      <c r="F3953" t="s">
        <v>2631</v>
      </c>
      <c r="G3953" t="s">
        <v>2633</v>
      </c>
      <c r="H3953" t="s">
        <v>2634</v>
      </c>
      <c r="I3953" t="str">
        <f t="shared" si="184"/>
        <v>Pardubický</v>
      </c>
      <c r="J3953" t="str">
        <f t="shared" si="185"/>
        <v>Pardubický</v>
      </c>
      <c r="K3953" t="str">
        <f t="shared" si="186"/>
        <v>Severovýchod</v>
      </c>
    </row>
    <row r="3954" spans="1:11" x14ac:dyDescent="0.25">
      <c r="A3954">
        <v>572489</v>
      </c>
      <c r="B3954" t="s">
        <v>1525</v>
      </c>
      <c r="C3954">
        <v>5314</v>
      </c>
      <c r="D3954" t="s">
        <v>2665</v>
      </c>
      <c r="E3954" t="s">
        <v>2658</v>
      </c>
      <c r="F3954" t="s">
        <v>2659</v>
      </c>
      <c r="G3954" t="s">
        <v>2633</v>
      </c>
      <c r="H3954" t="s">
        <v>2634</v>
      </c>
      <c r="I3954" t="str">
        <f t="shared" si="184"/>
        <v>Pardubický</v>
      </c>
      <c r="J3954" t="str">
        <f t="shared" si="185"/>
        <v>Pardubický</v>
      </c>
      <c r="K3954" t="str">
        <f t="shared" si="186"/>
        <v>Severovýchod</v>
      </c>
    </row>
    <row r="3955" spans="1:11" x14ac:dyDescent="0.25">
      <c r="A3955">
        <v>572497</v>
      </c>
      <c r="B3955" t="s">
        <v>2749</v>
      </c>
      <c r="C3955">
        <v>5302</v>
      </c>
      <c r="D3955" t="s">
        <v>2528</v>
      </c>
      <c r="E3955" t="s">
        <v>2632</v>
      </c>
      <c r="F3955" t="s">
        <v>2631</v>
      </c>
      <c r="G3955" t="s">
        <v>2633</v>
      </c>
      <c r="H3955" t="s">
        <v>2634</v>
      </c>
      <c r="I3955" t="str">
        <f t="shared" si="184"/>
        <v>Pardubický</v>
      </c>
      <c r="J3955" t="str">
        <f t="shared" si="185"/>
        <v>Pardubický</v>
      </c>
      <c r="K3955" t="str">
        <f t="shared" si="186"/>
        <v>Severovýchod</v>
      </c>
    </row>
    <row r="3956" spans="1:11" x14ac:dyDescent="0.25">
      <c r="A3956">
        <v>572501</v>
      </c>
      <c r="B3956" t="s">
        <v>2750</v>
      </c>
      <c r="C3956">
        <v>5302</v>
      </c>
      <c r="D3956" t="s">
        <v>2528</v>
      </c>
      <c r="E3956" t="s">
        <v>2632</v>
      </c>
      <c r="F3956" t="s">
        <v>2631</v>
      </c>
      <c r="G3956" t="s">
        <v>2633</v>
      </c>
      <c r="H3956" t="s">
        <v>2634</v>
      </c>
      <c r="I3956" t="str">
        <f t="shared" si="184"/>
        <v>Pardubický</v>
      </c>
      <c r="J3956" t="str">
        <f t="shared" si="185"/>
        <v>Pardubický</v>
      </c>
      <c r="K3956" t="str">
        <f t="shared" si="186"/>
        <v>Severovýchod</v>
      </c>
    </row>
    <row r="3957" spans="1:11" x14ac:dyDescent="0.25">
      <c r="A3957">
        <v>572519</v>
      </c>
      <c r="B3957" t="s">
        <v>2550</v>
      </c>
      <c r="C3957">
        <v>5308</v>
      </c>
      <c r="D3957" t="s">
        <v>2644</v>
      </c>
      <c r="E3957" t="s">
        <v>2642</v>
      </c>
      <c r="F3957" t="s">
        <v>2641</v>
      </c>
      <c r="G3957" t="s">
        <v>2633</v>
      </c>
      <c r="H3957" t="s">
        <v>2634</v>
      </c>
      <c r="I3957" t="str">
        <f t="shared" si="184"/>
        <v>Pardubický</v>
      </c>
      <c r="J3957" t="str">
        <f t="shared" si="185"/>
        <v>Pardubický</v>
      </c>
      <c r="K3957" t="str">
        <f t="shared" si="186"/>
        <v>Severovýchod</v>
      </c>
    </row>
    <row r="3958" spans="1:11" x14ac:dyDescent="0.25">
      <c r="A3958">
        <v>572527</v>
      </c>
      <c r="B3958" t="s">
        <v>2751</v>
      </c>
      <c r="C3958">
        <v>5302</v>
      </c>
      <c r="D3958" t="s">
        <v>2528</v>
      </c>
      <c r="E3958" t="s">
        <v>2632</v>
      </c>
      <c r="F3958" t="s">
        <v>2631</v>
      </c>
      <c r="G3958" t="s">
        <v>2633</v>
      </c>
      <c r="H3958" t="s">
        <v>2634</v>
      </c>
      <c r="I3958" t="str">
        <f t="shared" si="184"/>
        <v>Pardubický</v>
      </c>
      <c r="J3958" t="str">
        <f t="shared" si="185"/>
        <v>Pardubický</v>
      </c>
      <c r="K3958" t="str">
        <f t="shared" si="186"/>
        <v>Severovýchod</v>
      </c>
    </row>
    <row r="3959" spans="1:11" x14ac:dyDescent="0.25">
      <c r="A3959">
        <v>572535</v>
      </c>
      <c r="B3959" t="s">
        <v>2752</v>
      </c>
      <c r="C3959">
        <v>5304</v>
      </c>
      <c r="D3959" t="s">
        <v>2631</v>
      </c>
      <c r="E3959" t="s">
        <v>2632</v>
      </c>
      <c r="F3959" t="s">
        <v>2631</v>
      </c>
      <c r="G3959" t="s">
        <v>2633</v>
      </c>
      <c r="H3959" t="s">
        <v>2634</v>
      </c>
      <c r="I3959" t="str">
        <f t="shared" si="184"/>
        <v>Pardubický</v>
      </c>
      <c r="J3959" t="str">
        <f t="shared" si="185"/>
        <v>Pardubický</v>
      </c>
      <c r="K3959" t="str">
        <f t="shared" si="186"/>
        <v>Severovýchod</v>
      </c>
    </row>
    <row r="3960" spans="1:11" x14ac:dyDescent="0.25">
      <c r="A3960">
        <v>572543</v>
      </c>
      <c r="B3960" t="s">
        <v>2753</v>
      </c>
      <c r="C3960">
        <v>5302</v>
      </c>
      <c r="D3960" t="s">
        <v>2528</v>
      </c>
      <c r="E3960" t="s">
        <v>2632</v>
      </c>
      <c r="F3960" t="s">
        <v>2631</v>
      </c>
      <c r="G3960" t="s">
        <v>2633</v>
      </c>
      <c r="H3960" t="s">
        <v>2634</v>
      </c>
      <c r="I3960" t="str">
        <f t="shared" si="184"/>
        <v>Pardubický</v>
      </c>
      <c r="J3960" t="str">
        <f t="shared" si="185"/>
        <v>Pardubický</v>
      </c>
      <c r="K3960" t="str">
        <f t="shared" si="186"/>
        <v>Severovýchod</v>
      </c>
    </row>
    <row r="3961" spans="1:11" x14ac:dyDescent="0.25">
      <c r="A3961">
        <v>572551</v>
      </c>
      <c r="B3961" t="s">
        <v>2754</v>
      </c>
      <c r="C3961">
        <v>5302</v>
      </c>
      <c r="D3961" t="s">
        <v>2528</v>
      </c>
      <c r="E3961" t="s">
        <v>2632</v>
      </c>
      <c r="F3961" t="s">
        <v>2631</v>
      </c>
      <c r="G3961" t="s">
        <v>2633</v>
      </c>
      <c r="H3961" t="s">
        <v>2634</v>
      </c>
      <c r="I3961" t="str">
        <f t="shared" si="184"/>
        <v>Pardubický</v>
      </c>
      <c r="J3961" t="str">
        <f t="shared" si="185"/>
        <v>Pardubický</v>
      </c>
      <c r="K3961" t="str">
        <f t="shared" si="186"/>
        <v>Severovýchod</v>
      </c>
    </row>
    <row r="3962" spans="1:11" x14ac:dyDescent="0.25">
      <c r="A3962">
        <v>572560</v>
      </c>
      <c r="B3962" t="s">
        <v>2755</v>
      </c>
      <c r="C3962">
        <v>5312</v>
      </c>
      <c r="D3962" t="s">
        <v>2641</v>
      </c>
      <c r="E3962" t="s">
        <v>2642</v>
      </c>
      <c r="F3962" t="s">
        <v>2641</v>
      </c>
      <c r="G3962" t="s">
        <v>2633</v>
      </c>
      <c r="H3962" t="s">
        <v>2634</v>
      </c>
      <c r="I3962" t="str">
        <f t="shared" si="184"/>
        <v>Pardubický</v>
      </c>
      <c r="J3962" t="str">
        <f t="shared" si="185"/>
        <v>Pardubický</v>
      </c>
      <c r="K3962" t="str">
        <f t="shared" si="186"/>
        <v>Severovýchod</v>
      </c>
    </row>
    <row r="3963" spans="1:11" x14ac:dyDescent="0.25">
      <c r="A3963">
        <v>572578</v>
      </c>
      <c r="B3963" t="s">
        <v>2756</v>
      </c>
      <c r="C3963">
        <v>5304</v>
      </c>
      <c r="D3963" t="s">
        <v>2631</v>
      </c>
      <c r="E3963" t="s">
        <v>2632</v>
      </c>
      <c r="F3963" t="s">
        <v>2631</v>
      </c>
      <c r="G3963" t="s">
        <v>2633</v>
      </c>
      <c r="H3963" t="s">
        <v>2634</v>
      </c>
      <c r="I3963" t="str">
        <f t="shared" si="184"/>
        <v>Pardubický</v>
      </c>
      <c r="J3963" t="str">
        <f t="shared" si="185"/>
        <v>Pardubický</v>
      </c>
      <c r="K3963" t="str">
        <f t="shared" si="186"/>
        <v>Severovýchod</v>
      </c>
    </row>
    <row r="3964" spans="1:11" x14ac:dyDescent="0.25">
      <c r="A3964">
        <v>572586</v>
      </c>
      <c r="B3964" t="s">
        <v>2757</v>
      </c>
      <c r="C3964">
        <v>5312</v>
      </c>
      <c r="D3964" t="s">
        <v>2641</v>
      </c>
      <c r="E3964" t="s">
        <v>2642</v>
      </c>
      <c r="F3964" t="s">
        <v>2641</v>
      </c>
      <c r="G3964" t="s">
        <v>2633</v>
      </c>
      <c r="H3964" t="s">
        <v>2634</v>
      </c>
      <c r="I3964" t="str">
        <f t="shared" si="184"/>
        <v>Pardubický</v>
      </c>
      <c r="J3964" t="str">
        <f t="shared" si="185"/>
        <v>Pardubický</v>
      </c>
      <c r="K3964" t="str">
        <f t="shared" si="186"/>
        <v>Severovýchod</v>
      </c>
    </row>
    <row r="3965" spans="1:11" x14ac:dyDescent="0.25">
      <c r="A3965">
        <v>572594</v>
      </c>
      <c r="B3965" t="s">
        <v>2758</v>
      </c>
      <c r="C3965">
        <v>5312</v>
      </c>
      <c r="D3965" t="s">
        <v>2641</v>
      </c>
      <c r="E3965" t="s">
        <v>2642</v>
      </c>
      <c r="F3965" t="s">
        <v>2641</v>
      </c>
      <c r="G3965" t="s">
        <v>2633</v>
      </c>
      <c r="H3965" t="s">
        <v>2634</v>
      </c>
      <c r="I3965" t="str">
        <f t="shared" si="184"/>
        <v>Pardubický</v>
      </c>
      <c r="J3965" t="str">
        <f t="shared" si="185"/>
        <v>Pardubický</v>
      </c>
      <c r="K3965" t="str">
        <f t="shared" si="186"/>
        <v>Severovýchod</v>
      </c>
    </row>
    <row r="3966" spans="1:11" x14ac:dyDescent="0.25">
      <c r="A3966">
        <v>572608</v>
      </c>
      <c r="B3966" t="s">
        <v>2759</v>
      </c>
      <c r="C3966">
        <v>5307</v>
      </c>
      <c r="D3966" t="s">
        <v>2728</v>
      </c>
      <c r="E3966" t="s">
        <v>2642</v>
      </c>
      <c r="F3966" t="s">
        <v>2641</v>
      </c>
      <c r="G3966" t="s">
        <v>2633</v>
      </c>
      <c r="H3966" t="s">
        <v>2634</v>
      </c>
      <c r="I3966" t="str">
        <f t="shared" si="184"/>
        <v>Pardubický</v>
      </c>
      <c r="J3966" t="str">
        <f t="shared" si="185"/>
        <v>Pardubický</v>
      </c>
      <c r="K3966" t="str">
        <f t="shared" si="186"/>
        <v>Severovýchod</v>
      </c>
    </row>
    <row r="3967" spans="1:11" x14ac:dyDescent="0.25">
      <c r="A3967">
        <v>572616</v>
      </c>
      <c r="B3967" t="s">
        <v>2760</v>
      </c>
      <c r="C3967">
        <v>5307</v>
      </c>
      <c r="D3967" t="s">
        <v>2728</v>
      </c>
      <c r="E3967" t="s">
        <v>2642</v>
      </c>
      <c r="F3967" t="s">
        <v>2641</v>
      </c>
      <c r="G3967" t="s">
        <v>2633</v>
      </c>
      <c r="H3967" t="s">
        <v>2634</v>
      </c>
      <c r="I3967" t="str">
        <f t="shared" si="184"/>
        <v>Pardubický</v>
      </c>
      <c r="J3967" t="str">
        <f t="shared" si="185"/>
        <v>Pardubický</v>
      </c>
      <c r="K3967" t="str">
        <f t="shared" si="186"/>
        <v>Severovýchod</v>
      </c>
    </row>
    <row r="3968" spans="1:11" x14ac:dyDescent="0.25">
      <c r="A3968">
        <v>572624</v>
      </c>
      <c r="B3968" t="s">
        <v>2761</v>
      </c>
      <c r="C3968">
        <v>5308</v>
      </c>
      <c r="D3968" t="s">
        <v>2644</v>
      </c>
      <c r="E3968" t="s">
        <v>2642</v>
      </c>
      <c r="F3968" t="s">
        <v>2641</v>
      </c>
      <c r="G3968" t="s">
        <v>2633</v>
      </c>
      <c r="H3968" t="s">
        <v>2634</v>
      </c>
      <c r="I3968" t="str">
        <f t="shared" si="184"/>
        <v>Pardubický</v>
      </c>
      <c r="J3968" t="str">
        <f t="shared" si="185"/>
        <v>Pardubický</v>
      </c>
      <c r="K3968" t="str">
        <f t="shared" si="186"/>
        <v>Severovýchod</v>
      </c>
    </row>
    <row r="3969" spans="1:11" x14ac:dyDescent="0.25">
      <c r="A3969">
        <v>572632</v>
      </c>
      <c r="B3969" t="s">
        <v>2762</v>
      </c>
      <c r="C3969">
        <v>5308</v>
      </c>
      <c r="D3969" t="s">
        <v>2644</v>
      </c>
      <c r="E3969" t="s">
        <v>2642</v>
      </c>
      <c r="F3969" t="s">
        <v>2641</v>
      </c>
      <c r="G3969" t="s">
        <v>2633</v>
      </c>
      <c r="H3969" t="s">
        <v>2634</v>
      </c>
      <c r="I3969" t="str">
        <f t="shared" si="184"/>
        <v>Pardubický</v>
      </c>
      <c r="J3969" t="str">
        <f t="shared" si="185"/>
        <v>Pardubický</v>
      </c>
      <c r="K3969" t="str">
        <f t="shared" si="186"/>
        <v>Severovýchod</v>
      </c>
    </row>
    <row r="3970" spans="1:11" x14ac:dyDescent="0.25">
      <c r="A3970">
        <v>572641</v>
      </c>
      <c r="B3970" t="s">
        <v>2763</v>
      </c>
      <c r="C3970">
        <v>5304</v>
      </c>
      <c r="D3970" t="s">
        <v>2631</v>
      </c>
      <c r="E3970" t="s">
        <v>2632</v>
      </c>
      <c r="F3970" t="s">
        <v>2631</v>
      </c>
      <c r="G3970" t="s">
        <v>2633</v>
      </c>
      <c r="H3970" t="s">
        <v>2634</v>
      </c>
      <c r="I3970" t="str">
        <f t="shared" si="184"/>
        <v>Pardubický</v>
      </c>
      <c r="J3970" t="str">
        <f t="shared" si="185"/>
        <v>Pardubický</v>
      </c>
      <c r="K3970" t="str">
        <f t="shared" si="186"/>
        <v>Severovýchod</v>
      </c>
    </row>
    <row r="3971" spans="1:11" x14ac:dyDescent="0.25">
      <c r="A3971">
        <v>572659</v>
      </c>
      <c r="B3971" t="s">
        <v>1381</v>
      </c>
      <c r="C3971">
        <v>5207</v>
      </c>
      <c r="D3971" t="s">
        <v>1381</v>
      </c>
      <c r="E3971" t="s">
        <v>1382</v>
      </c>
      <c r="F3971" t="s">
        <v>1381</v>
      </c>
      <c r="G3971" t="s">
        <v>1374</v>
      </c>
      <c r="H3971" t="s">
        <v>1375</v>
      </c>
      <c r="I3971" t="str">
        <f t="shared" si="184"/>
        <v>Královéhradecký</v>
      </c>
      <c r="J3971" t="str">
        <f t="shared" si="185"/>
        <v>Královéhradecký</v>
      </c>
      <c r="K3971" t="str">
        <f t="shared" si="186"/>
        <v>Severovýchod</v>
      </c>
    </row>
    <row r="3972" spans="1:11" x14ac:dyDescent="0.25">
      <c r="A3972">
        <v>572667</v>
      </c>
      <c r="B3972" t="s">
        <v>1534</v>
      </c>
      <c r="C3972">
        <v>5204</v>
      </c>
      <c r="D3972" t="s">
        <v>1422</v>
      </c>
      <c r="E3972" t="s">
        <v>1382</v>
      </c>
      <c r="F3972" t="s">
        <v>1381</v>
      </c>
      <c r="G3972" t="s">
        <v>1374</v>
      </c>
      <c r="H3972" t="s">
        <v>1375</v>
      </c>
      <c r="I3972" t="str">
        <f t="shared" ref="I3972:I4035" si="187">LEFT(H3972, FIND(" ", H3972 &amp; " ") - 1)</f>
        <v>Královéhradecký</v>
      </c>
      <c r="J3972" t="str">
        <f t="shared" ref="J3972:J4035" si="188">IF(LEFT(H3972,4)="Kraj", MID(H3972, FIND(" ", H3972)+1, LEN(H3972) - FIND(" ", H3972)), LEFT(H3972, FIND(" ", H3972 &amp; " ") - 1))</f>
        <v>Královéhradecký</v>
      </c>
      <c r="K3972" t="str">
        <f t="shared" ref="K3972:K4035" si="189">_xlfn.XLOOKUP(H3972,$N$33:$N$46,$M$33:$M$46)</f>
        <v>Severovýchod</v>
      </c>
    </row>
    <row r="3973" spans="1:11" x14ac:dyDescent="0.25">
      <c r="A3973">
        <v>572675</v>
      </c>
      <c r="B3973" t="s">
        <v>1535</v>
      </c>
      <c r="C3973">
        <v>5207</v>
      </c>
      <c r="D3973" t="s">
        <v>1381</v>
      </c>
      <c r="E3973" t="s">
        <v>1382</v>
      </c>
      <c r="F3973" t="s">
        <v>1381</v>
      </c>
      <c r="G3973" t="s">
        <v>1374</v>
      </c>
      <c r="H3973" t="s">
        <v>1375</v>
      </c>
      <c r="I3973" t="str">
        <f t="shared" si="187"/>
        <v>Královéhradecký</v>
      </c>
      <c r="J3973" t="str">
        <f t="shared" si="188"/>
        <v>Královéhradecký</v>
      </c>
      <c r="K3973" t="str">
        <f t="shared" si="189"/>
        <v>Severovýchod</v>
      </c>
    </row>
    <row r="3974" spans="1:11" x14ac:dyDescent="0.25">
      <c r="A3974">
        <v>572683</v>
      </c>
      <c r="B3974" t="s">
        <v>2764</v>
      </c>
      <c r="C3974">
        <v>5308</v>
      </c>
      <c r="D3974" t="s">
        <v>2644</v>
      </c>
      <c r="E3974" t="s">
        <v>2642</v>
      </c>
      <c r="F3974" t="s">
        <v>2641</v>
      </c>
      <c r="G3974" t="s">
        <v>2633</v>
      </c>
      <c r="H3974" t="s">
        <v>2634</v>
      </c>
      <c r="I3974" t="str">
        <f t="shared" si="187"/>
        <v>Pardubický</v>
      </c>
      <c r="J3974" t="str">
        <f t="shared" si="188"/>
        <v>Pardubický</v>
      </c>
      <c r="K3974" t="str">
        <f t="shared" si="189"/>
        <v>Severovýchod</v>
      </c>
    </row>
    <row r="3975" spans="1:11" x14ac:dyDescent="0.25">
      <c r="A3975">
        <v>572691</v>
      </c>
      <c r="B3975" t="s">
        <v>2765</v>
      </c>
      <c r="C3975">
        <v>5312</v>
      </c>
      <c r="D3975" t="s">
        <v>2641</v>
      </c>
      <c r="E3975" t="s">
        <v>2642</v>
      </c>
      <c r="F3975" t="s">
        <v>2641</v>
      </c>
      <c r="G3975" t="s">
        <v>2633</v>
      </c>
      <c r="H3975" t="s">
        <v>2634</v>
      </c>
      <c r="I3975" t="str">
        <f t="shared" si="187"/>
        <v>Pardubický</v>
      </c>
      <c r="J3975" t="str">
        <f t="shared" si="188"/>
        <v>Pardubický</v>
      </c>
      <c r="K3975" t="str">
        <f t="shared" si="189"/>
        <v>Severovýchod</v>
      </c>
    </row>
    <row r="3976" spans="1:11" x14ac:dyDescent="0.25">
      <c r="A3976">
        <v>572705</v>
      </c>
      <c r="B3976" t="s">
        <v>1536</v>
      </c>
      <c r="C3976">
        <v>5204</v>
      </c>
      <c r="D3976" t="s">
        <v>1422</v>
      </c>
      <c r="E3976" t="s">
        <v>1382</v>
      </c>
      <c r="F3976" t="s">
        <v>1381</v>
      </c>
      <c r="G3976" t="s">
        <v>1374</v>
      </c>
      <c r="H3976" t="s">
        <v>1375</v>
      </c>
      <c r="I3976" t="str">
        <f t="shared" si="187"/>
        <v>Královéhradecký</v>
      </c>
      <c r="J3976" t="str">
        <f t="shared" si="188"/>
        <v>Královéhradecký</v>
      </c>
      <c r="K3976" t="str">
        <f t="shared" si="189"/>
        <v>Severovýchod</v>
      </c>
    </row>
    <row r="3977" spans="1:11" x14ac:dyDescent="0.25">
      <c r="A3977">
        <v>572713</v>
      </c>
      <c r="B3977" t="s">
        <v>986</v>
      </c>
      <c r="C3977">
        <v>5312</v>
      </c>
      <c r="D3977" t="s">
        <v>2641</v>
      </c>
      <c r="E3977" t="s">
        <v>2642</v>
      </c>
      <c r="F3977" t="s">
        <v>2641</v>
      </c>
      <c r="G3977" t="s">
        <v>2633</v>
      </c>
      <c r="H3977" t="s">
        <v>2634</v>
      </c>
      <c r="I3977" t="str">
        <f t="shared" si="187"/>
        <v>Pardubický</v>
      </c>
      <c r="J3977" t="str">
        <f t="shared" si="188"/>
        <v>Pardubický</v>
      </c>
      <c r="K3977" t="str">
        <f t="shared" si="189"/>
        <v>Severovýchod</v>
      </c>
    </row>
    <row r="3978" spans="1:11" x14ac:dyDescent="0.25">
      <c r="A3978">
        <v>572721</v>
      </c>
      <c r="B3978" t="s">
        <v>2766</v>
      </c>
      <c r="C3978">
        <v>5312</v>
      </c>
      <c r="D3978" t="s">
        <v>2641</v>
      </c>
      <c r="E3978" t="s">
        <v>2642</v>
      </c>
      <c r="F3978" t="s">
        <v>2641</v>
      </c>
      <c r="G3978" t="s">
        <v>2633</v>
      </c>
      <c r="H3978" t="s">
        <v>2634</v>
      </c>
      <c r="I3978" t="str">
        <f t="shared" si="187"/>
        <v>Pardubický</v>
      </c>
      <c r="J3978" t="str">
        <f t="shared" si="188"/>
        <v>Pardubický</v>
      </c>
      <c r="K3978" t="str">
        <f t="shared" si="189"/>
        <v>Severovýchod</v>
      </c>
    </row>
    <row r="3979" spans="1:11" x14ac:dyDescent="0.25">
      <c r="A3979">
        <v>572730</v>
      </c>
      <c r="B3979" t="s">
        <v>2767</v>
      </c>
      <c r="C3979">
        <v>5307</v>
      </c>
      <c r="D3979" t="s">
        <v>2728</v>
      </c>
      <c r="E3979" t="s">
        <v>2642</v>
      </c>
      <c r="F3979" t="s">
        <v>2641</v>
      </c>
      <c r="G3979" t="s">
        <v>2633</v>
      </c>
      <c r="H3979" t="s">
        <v>2634</v>
      </c>
      <c r="I3979" t="str">
        <f t="shared" si="187"/>
        <v>Pardubický</v>
      </c>
      <c r="J3979" t="str">
        <f t="shared" si="188"/>
        <v>Pardubický</v>
      </c>
      <c r="K3979" t="str">
        <f t="shared" si="189"/>
        <v>Severovýchod</v>
      </c>
    </row>
    <row r="3980" spans="1:11" x14ac:dyDescent="0.25">
      <c r="A3980">
        <v>572748</v>
      </c>
      <c r="B3980" t="s">
        <v>2768</v>
      </c>
      <c r="C3980">
        <v>5312</v>
      </c>
      <c r="D3980" t="s">
        <v>2641</v>
      </c>
      <c r="E3980" t="s">
        <v>2642</v>
      </c>
      <c r="F3980" t="s">
        <v>2641</v>
      </c>
      <c r="G3980" t="s">
        <v>2633</v>
      </c>
      <c r="H3980" t="s">
        <v>2634</v>
      </c>
      <c r="I3980" t="str">
        <f t="shared" si="187"/>
        <v>Pardubický</v>
      </c>
      <c r="J3980" t="str">
        <f t="shared" si="188"/>
        <v>Pardubický</v>
      </c>
      <c r="K3980" t="str">
        <f t="shared" si="189"/>
        <v>Severovýchod</v>
      </c>
    </row>
    <row r="3981" spans="1:11" x14ac:dyDescent="0.25">
      <c r="A3981">
        <v>572756</v>
      </c>
      <c r="B3981" t="s">
        <v>1537</v>
      </c>
      <c r="C3981">
        <v>5204</v>
      </c>
      <c r="D3981" t="s">
        <v>1422</v>
      </c>
      <c r="E3981" t="s">
        <v>1382</v>
      </c>
      <c r="F3981" t="s">
        <v>1381</v>
      </c>
      <c r="G3981" t="s">
        <v>1374</v>
      </c>
      <c r="H3981" t="s">
        <v>1375</v>
      </c>
      <c r="I3981" t="str">
        <f t="shared" si="187"/>
        <v>Královéhradecký</v>
      </c>
      <c r="J3981" t="str">
        <f t="shared" si="188"/>
        <v>Královéhradecký</v>
      </c>
      <c r="K3981" t="str">
        <f t="shared" si="189"/>
        <v>Severovýchod</v>
      </c>
    </row>
    <row r="3982" spans="1:11" x14ac:dyDescent="0.25">
      <c r="A3982">
        <v>572764</v>
      </c>
      <c r="B3982" t="s">
        <v>2769</v>
      </c>
      <c r="C3982">
        <v>5311</v>
      </c>
      <c r="D3982" t="s">
        <v>2646</v>
      </c>
      <c r="E3982" t="s">
        <v>2647</v>
      </c>
      <c r="F3982" t="s">
        <v>2648</v>
      </c>
      <c r="G3982" t="s">
        <v>2633</v>
      </c>
      <c r="H3982" t="s">
        <v>2634</v>
      </c>
      <c r="I3982" t="str">
        <f t="shared" si="187"/>
        <v>Pardubický</v>
      </c>
      <c r="J3982" t="str">
        <f t="shared" si="188"/>
        <v>Pardubický</v>
      </c>
      <c r="K3982" t="str">
        <f t="shared" si="189"/>
        <v>Severovýchod</v>
      </c>
    </row>
    <row r="3983" spans="1:11" x14ac:dyDescent="0.25">
      <c r="A3983">
        <v>572772</v>
      </c>
      <c r="B3983" t="s">
        <v>1538</v>
      </c>
      <c r="C3983">
        <v>5207</v>
      </c>
      <c r="D3983" t="s">
        <v>1381</v>
      </c>
      <c r="E3983" t="s">
        <v>1382</v>
      </c>
      <c r="F3983" t="s">
        <v>1381</v>
      </c>
      <c r="G3983" t="s">
        <v>1374</v>
      </c>
      <c r="H3983" t="s">
        <v>1375</v>
      </c>
      <c r="I3983" t="str">
        <f t="shared" si="187"/>
        <v>Královéhradecký</v>
      </c>
      <c r="J3983" t="str">
        <f t="shared" si="188"/>
        <v>Královéhradecký</v>
      </c>
      <c r="K3983" t="str">
        <f t="shared" si="189"/>
        <v>Severovýchod</v>
      </c>
    </row>
    <row r="3984" spans="1:11" x14ac:dyDescent="0.25">
      <c r="A3984">
        <v>572781</v>
      </c>
      <c r="B3984" t="s">
        <v>1539</v>
      </c>
      <c r="C3984">
        <v>5204</v>
      </c>
      <c r="D3984" t="s">
        <v>1422</v>
      </c>
      <c r="E3984" t="s">
        <v>1382</v>
      </c>
      <c r="F3984" t="s">
        <v>1381</v>
      </c>
      <c r="G3984" t="s">
        <v>1374</v>
      </c>
      <c r="H3984" t="s">
        <v>1375</v>
      </c>
      <c r="I3984" t="str">
        <f t="shared" si="187"/>
        <v>Královéhradecký</v>
      </c>
      <c r="J3984" t="str">
        <f t="shared" si="188"/>
        <v>Královéhradecký</v>
      </c>
      <c r="K3984" t="str">
        <f t="shared" si="189"/>
        <v>Severovýchod</v>
      </c>
    </row>
    <row r="3985" spans="1:11" x14ac:dyDescent="0.25">
      <c r="A3985">
        <v>572799</v>
      </c>
      <c r="B3985" t="s">
        <v>2770</v>
      </c>
      <c r="C3985">
        <v>5309</v>
      </c>
      <c r="D3985" t="s">
        <v>2648</v>
      </c>
      <c r="E3985" t="s">
        <v>2647</v>
      </c>
      <c r="F3985" t="s">
        <v>2648</v>
      </c>
      <c r="G3985" t="s">
        <v>2633</v>
      </c>
      <c r="H3985" t="s">
        <v>2634</v>
      </c>
      <c r="I3985" t="str">
        <f t="shared" si="187"/>
        <v>Pardubický</v>
      </c>
      <c r="J3985" t="str">
        <f t="shared" si="188"/>
        <v>Pardubický</v>
      </c>
      <c r="K3985" t="str">
        <f t="shared" si="189"/>
        <v>Severovýchod</v>
      </c>
    </row>
    <row r="3986" spans="1:11" x14ac:dyDescent="0.25">
      <c r="A3986">
        <v>572802</v>
      </c>
      <c r="B3986" t="s">
        <v>2771</v>
      </c>
      <c r="C3986">
        <v>5309</v>
      </c>
      <c r="D3986" t="s">
        <v>2648</v>
      </c>
      <c r="E3986" t="s">
        <v>2647</v>
      </c>
      <c r="F3986" t="s">
        <v>2648</v>
      </c>
      <c r="G3986" t="s">
        <v>2633</v>
      </c>
      <c r="H3986" t="s">
        <v>2634</v>
      </c>
      <c r="I3986" t="str">
        <f t="shared" si="187"/>
        <v>Pardubický</v>
      </c>
      <c r="J3986" t="str">
        <f t="shared" si="188"/>
        <v>Pardubický</v>
      </c>
      <c r="K3986" t="str">
        <f t="shared" si="189"/>
        <v>Severovýchod</v>
      </c>
    </row>
    <row r="3987" spans="1:11" x14ac:dyDescent="0.25">
      <c r="A3987">
        <v>572811</v>
      </c>
      <c r="B3987" t="s">
        <v>1540</v>
      </c>
      <c r="C3987">
        <v>5207</v>
      </c>
      <c r="D3987" t="s">
        <v>1381</v>
      </c>
      <c r="E3987" t="s">
        <v>1382</v>
      </c>
      <c r="F3987" t="s">
        <v>1381</v>
      </c>
      <c r="G3987" t="s">
        <v>1374</v>
      </c>
      <c r="H3987" t="s">
        <v>1375</v>
      </c>
      <c r="I3987" t="str">
        <f t="shared" si="187"/>
        <v>Královéhradecký</v>
      </c>
      <c r="J3987" t="str">
        <f t="shared" si="188"/>
        <v>Královéhradecký</v>
      </c>
      <c r="K3987" t="str">
        <f t="shared" si="189"/>
        <v>Severovýchod</v>
      </c>
    </row>
    <row r="3988" spans="1:11" x14ac:dyDescent="0.25">
      <c r="A3988">
        <v>572829</v>
      </c>
      <c r="B3988" t="s">
        <v>1541</v>
      </c>
      <c r="C3988">
        <v>5207</v>
      </c>
      <c r="D3988" t="s">
        <v>1381</v>
      </c>
      <c r="E3988" t="s">
        <v>1382</v>
      </c>
      <c r="F3988" t="s">
        <v>1381</v>
      </c>
      <c r="G3988" t="s">
        <v>1374</v>
      </c>
      <c r="H3988" t="s">
        <v>1375</v>
      </c>
      <c r="I3988" t="str">
        <f t="shared" si="187"/>
        <v>Královéhradecký</v>
      </c>
      <c r="J3988" t="str">
        <f t="shared" si="188"/>
        <v>Královéhradecký</v>
      </c>
      <c r="K3988" t="str">
        <f t="shared" si="189"/>
        <v>Severovýchod</v>
      </c>
    </row>
    <row r="3989" spans="1:11" x14ac:dyDescent="0.25">
      <c r="A3989">
        <v>572837</v>
      </c>
      <c r="B3989" t="s">
        <v>1542</v>
      </c>
      <c r="C3989">
        <v>5204</v>
      </c>
      <c r="D3989" t="s">
        <v>1422</v>
      </c>
      <c r="E3989" t="s">
        <v>1382</v>
      </c>
      <c r="F3989" t="s">
        <v>1381</v>
      </c>
      <c r="G3989" t="s">
        <v>1374</v>
      </c>
      <c r="H3989" t="s">
        <v>1375</v>
      </c>
      <c r="I3989" t="str">
        <f t="shared" si="187"/>
        <v>Královéhradecký</v>
      </c>
      <c r="J3989" t="str">
        <f t="shared" si="188"/>
        <v>Královéhradecký</v>
      </c>
      <c r="K3989" t="str">
        <f t="shared" si="189"/>
        <v>Severovýchod</v>
      </c>
    </row>
    <row r="3990" spans="1:11" x14ac:dyDescent="0.25">
      <c r="A3990">
        <v>572845</v>
      </c>
      <c r="B3990" t="s">
        <v>2772</v>
      </c>
      <c r="C3990">
        <v>5309</v>
      </c>
      <c r="D3990" t="s">
        <v>2648</v>
      </c>
      <c r="E3990" t="s">
        <v>2647</v>
      </c>
      <c r="F3990" t="s">
        <v>2648</v>
      </c>
      <c r="G3990" t="s">
        <v>2633</v>
      </c>
      <c r="H3990" t="s">
        <v>2634</v>
      </c>
      <c r="I3990" t="str">
        <f t="shared" si="187"/>
        <v>Pardubický</v>
      </c>
      <c r="J3990" t="str">
        <f t="shared" si="188"/>
        <v>Pardubický</v>
      </c>
      <c r="K3990" t="str">
        <f t="shared" si="189"/>
        <v>Severovýchod</v>
      </c>
    </row>
    <row r="3991" spans="1:11" x14ac:dyDescent="0.25">
      <c r="A3991">
        <v>572853</v>
      </c>
      <c r="B3991" t="s">
        <v>2773</v>
      </c>
      <c r="C3991">
        <v>5309</v>
      </c>
      <c r="D3991" t="s">
        <v>2648</v>
      </c>
      <c r="E3991" t="s">
        <v>2647</v>
      </c>
      <c r="F3991" t="s">
        <v>2648</v>
      </c>
      <c r="G3991" t="s">
        <v>2633</v>
      </c>
      <c r="H3991" t="s">
        <v>2634</v>
      </c>
      <c r="I3991" t="str">
        <f t="shared" si="187"/>
        <v>Pardubický</v>
      </c>
      <c r="J3991" t="str">
        <f t="shared" si="188"/>
        <v>Pardubický</v>
      </c>
      <c r="K3991" t="str">
        <f t="shared" si="189"/>
        <v>Severovýchod</v>
      </c>
    </row>
    <row r="3992" spans="1:11" x14ac:dyDescent="0.25">
      <c r="A3992">
        <v>572861</v>
      </c>
      <c r="B3992" t="s">
        <v>2774</v>
      </c>
      <c r="C3992">
        <v>5309</v>
      </c>
      <c r="D3992" t="s">
        <v>2648</v>
      </c>
      <c r="E3992" t="s">
        <v>2647</v>
      </c>
      <c r="F3992" t="s">
        <v>2648</v>
      </c>
      <c r="G3992" t="s">
        <v>2633</v>
      </c>
      <c r="H3992" t="s">
        <v>2634</v>
      </c>
      <c r="I3992" t="str">
        <f t="shared" si="187"/>
        <v>Pardubický</v>
      </c>
      <c r="J3992" t="str">
        <f t="shared" si="188"/>
        <v>Pardubický</v>
      </c>
      <c r="K3992" t="str">
        <f t="shared" si="189"/>
        <v>Severovýchod</v>
      </c>
    </row>
    <row r="3993" spans="1:11" x14ac:dyDescent="0.25">
      <c r="A3993">
        <v>572870</v>
      </c>
      <c r="B3993" t="s">
        <v>123</v>
      </c>
      <c r="C3993">
        <v>5309</v>
      </c>
      <c r="D3993" t="s">
        <v>2648</v>
      </c>
      <c r="E3993" t="s">
        <v>2647</v>
      </c>
      <c r="F3993" t="s">
        <v>2648</v>
      </c>
      <c r="G3993" t="s">
        <v>2633</v>
      </c>
      <c r="H3993" t="s">
        <v>2634</v>
      </c>
      <c r="I3993" t="str">
        <f t="shared" si="187"/>
        <v>Pardubický</v>
      </c>
      <c r="J3993" t="str">
        <f t="shared" si="188"/>
        <v>Pardubický</v>
      </c>
      <c r="K3993" t="str">
        <f t="shared" si="189"/>
        <v>Severovýchod</v>
      </c>
    </row>
    <row r="3994" spans="1:11" x14ac:dyDescent="0.25">
      <c r="A3994">
        <v>572888</v>
      </c>
      <c r="B3994" t="s">
        <v>2775</v>
      </c>
      <c r="C3994">
        <v>5309</v>
      </c>
      <c r="D3994" t="s">
        <v>2648</v>
      </c>
      <c r="E3994" t="s">
        <v>2647</v>
      </c>
      <c r="F3994" t="s">
        <v>2648</v>
      </c>
      <c r="G3994" t="s">
        <v>2633</v>
      </c>
      <c r="H3994" t="s">
        <v>2634</v>
      </c>
      <c r="I3994" t="str">
        <f t="shared" si="187"/>
        <v>Pardubický</v>
      </c>
      <c r="J3994" t="str">
        <f t="shared" si="188"/>
        <v>Pardubický</v>
      </c>
      <c r="K3994" t="str">
        <f t="shared" si="189"/>
        <v>Severovýchod</v>
      </c>
    </row>
    <row r="3995" spans="1:11" x14ac:dyDescent="0.25">
      <c r="A3995">
        <v>572896</v>
      </c>
      <c r="B3995" t="s">
        <v>2776</v>
      </c>
      <c r="C3995">
        <v>5309</v>
      </c>
      <c r="D3995" t="s">
        <v>2648</v>
      </c>
      <c r="E3995" t="s">
        <v>2647</v>
      </c>
      <c r="F3995" t="s">
        <v>2648</v>
      </c>
      <c r="G3995" t="s">
        <v>2633</v>
      </c>
      <c r="H3995" t="s">
        <v>2634</v>
      </c>
      <c r="I3995" t="str">
        <f t="shared" si="187"/>
        <v>Pardubický</v>
      </c>
      <c r="J3995" t="str">
        <f t="shared" si="188"/>
        <v>Pardubický</v>
      </c>
      <c r="K3995" t="str">
        <f t="shared" si="189"/>
        <v>Severovýchod</v>
      </c>
    </row>
    <row r="3996" spans="1:11" x14ac:dyDescent="0.25">
      <c r="A3996">
        <v>572900</v>
      </c>
      <c r="B3996" t="s">
        <v>1543</v>
      </c>
      <c r="C3996">
        <v>5207</v>
      </c>
      <c r="D3996" t="s">
        <v>1381</v>
      </c>
      <c r="E3996" t="s">
        <v>1382</v>
      </c>
      <c r="F3996" t="s">
        <v>1381</v>
      </c>
      <c r="G3996" t="s">
        <v>1374</v>
      </c>
      <c r="H3996" t="s">
        <v>1375</v>
      </c>
      <c r="I3996" t="str">
        <f t="shared" si="187"/>
        <v>Královéhradecký</v>
      </c>
      <c r="J3996" t="str">
        <f t="shared" si="188"/>
        <v>Královéhradecký</v>
      </c>
      <c r="K3996" t="str">
        <f t="shared" si="189"/>
        <v>Severovýchod</v>
      </c>
    </row>
    <row r="3997" spans="1:11" x14ac:dyDescent="0.25">
      <c r="A3997">
        <v>572918</v>
      </c>
      <c r="B3997" t="s">
        <v>1544</v>
      </c>
      <c r="C3997">
        <v>5204</v>
      </c>
      <c r="D3997" t="s">
        <v>1422</v>
      </c>
      <c r="E3997" t="s">
        <v>1382</v>
      </c>
      <c r="F3997" t="s">
        <v>1381</v>
      </c>
      <c r="G3997" t="s">
        <v>1374</v>
      </c>
      <c r="H3997" t="s">
        <v>1375</v>
      </c>
      <c r="I3997" t="str">
        <f t="shared" si="187"/>
        <v>Královéhradecký</v>
      </c>
      <c r="J3997" t="str">
        <f t="shared" si="188"/>
        <v>Královéhradecký</v>
      </c>
      <c r="K3997" t="str">
        <f t="shared" si="189"/>
        <v>Severovýchod</v>
      </c>
    </row>
    <row r="3998" spans="1:11" x14ac:dyDescent="0.25">
      <c r="A3998">
        <v>572926</v>
      </c>
      <c r="B3998" t="s">
        <v>1422</v>
      </c>
      <c r="C3998">
        <v>5204</v>
      </c>
      <c r="D3998" t="s">
        <v>1422</v>
      </c>
      <c r="E3998" t="s">
        <v>1382</v>
      </c>
      <c r="F3998" t="s">
        <v>1381</v>
      </c>
      <c r="G3998" t="s">
        <v>1374</v>
      </c>
      <c r="H3998" t="s">
        <v>1375</v>
      </c>
      <c r="I3998" t="str">
        <f t="shared" si="187"/>
        <v>Královéhradecký</v>
      </c>
      <c r="J3998" t="str">
        <f t="shared" si="188"/>
        <v>Královéhradecký</v>
      </c>
      <c r="K3998" t="str">
        <f t="shared" si="189"/>
        <v>Severovýchod</v>
      </c>
    </row>
    <row r="3999" spans="1:11" x14ac:dyDescent="0.25">
      <c r="A3999">
        <v>572934</v>
      </c>
      <c r="B3999" t="s">
        <v>2777</v>
      </c>
      <c r="C3999">
        <v>5309</v>
      </c>
      <c r="D3999" t="s">
        <v>2648</v>
      </c>
      <c r="E3999" t="s">
        <v>2647</v>
      </c>
      <c r="F3999" t="s">
        <v>2648</v>
      </c>
      <c r="G3999" t="s">
        <v>2633</v>
      </c>
      <c r="H3999" t="s">
        <v>2634</v>
      </c>
      <c r="I3999" t="str">
        <f t="shared" si="187"/>
        <v>Pardubický</v>
      </c>
      <c r="J3999" t="str">
        <f t="shared" si="188"/>
        <v>Pardubický</v>
      </c>
      <c r="K3999" t="str">
        <f t="shared" si="189"/>
        <v>Severovýchod</v>
      </c>
    </row>
    <row r="4000" spans="1:11" x14ac:dyDescent="0.25">
      <c r="A4000">
        <v>572942</v>
      </c>
      <c r="B4000" t="s">
        <v>2778</v>
      </c>
      <c r="C4000">
        <v>5309</v>
      </c>
      <c r="D4000" t="s">
        <v>2648</v>
      </c>
      <c r="E4000" t="s">
        <v>2647</v>
      </c>
      <c r="F4000" t="s">
        <v>2648</v>
      </c>
      <c r="G4000" t="s">
        <v>2633</v>
      </c>
      <c r="H4000" t="s">
        <v>2634</v>
      </c>
      <c r="I4000" t="str">
        <f t="shared" si="187"/>
        <v>Pardubický</v>
      </c>
      <c r="J4000" t="str">
        <f t="shared" si="188"/>
        <v>Pardubický</v>
      </c>
      <c r="K4000" t="str">
        <f t="shared" si="189"/>
        <v>Severovýchod</v>
      </c>
    </row>
    <row r="4001" spans="1:11" x14ac:dyDescent="0.25">
      <c r="A4001">
        <v>572951</v>
      </c>
      <c r="B4001" t="s">
        <v>2779</v>
      </c>
      <c r="C4001">
        <v>5309</v>
      </c>
      <c r="D4001" t="s">
        <v>2648</v>
      </c>
      <c r="E4001" t="s">
        <v>2647</v>
      </c>
      <c r="F4001" t="s">
        <v>2648</v>
      </c>
      <c r="G4001" t="s">
        <v>2633</v>
      </c>
      <c r="H4001" t="s">
        <v>2634</v>
      </c>
      <c r="I4001" t="str">
        <f t="shared" si="187"/>
        <v>Pardubický</v>
      </c>
      <c r="J4001" t="str">
        <f t="shared" si="188"/>
        <v>Pardubický</v>
      </c>
      <c r="K4001" t="str">
        <f t="shared" si="189"/>
        <v>Severovýchod</v>
      </c>
    </row>
    <row r="4002" spans="1:11" x14ac:dyDescent="0.25">
      <c r="A4002">
        <v>572969</v>
      </c>
      <c r="B4002" t="s">
        <v>1545</v>
      </c>
      <c r="C4002">
        <v>5204</v>
      </c>
      <c r="D4002" t="s">
        <v>1422</v>
      </c>
      <c r="E4002" t="s">
        <v>1382</v>
      </c>
      <c r="F4002" t="s">
        <v>1381</v>
      </c>
      <c r="G4002" t="s">
        <v>1374</v>
      </c>
      <c r="H4002" t="s">
        <v>1375</v>
      </c>
      <c r="I4002" t="str">
        <f t="shared" si="187"/>
        <v>Královéhradecký</v>
      </c>
      <c r="J4002" t="str">
        <f t="shared" si="188"/>
        <v>Královéhradecký</v>
      </c>
      <c r="K4002" t="str">
        <f t="shared" si="189"/>
        <v>Severovýchod</v>
      </c>
    </row>
    <row r="4003" spans="1:11" x14ac:dyDescent="0.25">
      <c r="A4003">
        <v>572977</v>
      </c>
      <c r="B4003" t="s">
        <v>2780</v>
      </c>
      <c r="C4003">
        <v>5309</v>
      </c>
      <c r="D4003" t="s">
        <v>2648</v>
      </c>
      <c r="E4003" t="s">
        <v>2647</v>
      </c>
      <c r="F4003" t="s">
        <v>2648</v>
      </c>
      <c r="G4003" t="s">
        <v>2633</v>
      </c>
      <c r="H4003" t="s">
        <v>2634</v>
      </c>
      <c r="I4003" t="str">
        <f t="shared" si="187"/>
        <v>Pardubický</v>
      </c>
      <c r="J4003" t="str">
        <f t="shared" si="188"/>
        <v>Pardubický</v>
      </c>
      <c r="K4003" t="str">
        <f t="shared" si="189"/>
        <v>Severovýchod</v>
      </c>
    </row>
    <row r="4004" spans="1:11" x14ac:dyDescent="0.25">
      <c r="A4004">
        <v>572985</v>
      </c>
      <c r="B4004" t="s">
        <v>2781</v>
      </c>
      <c r="C4004">
        <v>5309</v>
      </c>
      <c r="D4004" t="s">
        <v>2648</v>
      </c>
      <c r="E4004" t="s">
        <v>2647</v>
      </c>
      <c r="F4004" t="s">
        <v>2648</v>
      </c>
      <c r="G4004" t="s">
        <v>2633</v>
      </c>
      <c r="H4004" t="s">
        <v>2634</v>
      </c>
      <c r="I4004" t="str">
        <f t="shared" si="187"/>
        <v>Pardubický</v>
      </c>
      <c r="J4004" t="str">
        <f t="shared" si="188"/>
        <v>Pardubický</v>
      </c>
      <c r="K4004" t="str">
        <f t="shared" si="189"/>
        <v>Severovýchod</v>
      </c>
    </row>
    <row r="4005" spans="1:11" x14ac:dyDescent="0.25">
      <c r="A4005">
        <v>572993</v>
      </c>
      <c r="B4005" t="s">
        <v>1546</v>
      </c>
      <c r="C4005">
        <v>5204</v>
      </c>
      <c r="D4005" t="s">
        <v>1422</v>
      </c>
      <c r="E4005" t="s">
        <v>1382</v>
      </c>
      <c r="F4005" t="s">
        <v>1381</v>
      </c>
      <c r="G4005" t="s">
        <v>1374</v>
      </c>
      <c r="H4005" t="s">
        <v>1375</v>
      </c>
      <c r="I4005" t="str">
        <f t="shared" si="187"/>
        <v>Královéhradecký</v>
      </c>
      <c r="J4005" t="str">
        <f t="shared" si="188"/>
        <v>Královéhradecký</v>
      </c>
      <c r="K4005" t="str">
        <f t="shared" si="189"/>
        <v>Severovýchod</v>
      </c>
    </row>
    <row r="4006" spans="1:11" x14ac:dyDescent="0.25">
      <c r="A4006">
        <v>573001</v>
      </c>
      <c r="B4006" t="s">
        <v>1547</v>
      </c>
      <c r="C4006">
        <v>5207</v>
      </c>
      <c r="D4006" t="s">
        <v>1381</v>
      </c>
      <c r="E4006" t="s">
        <v>1382</v>
      </c>
      <c r="F4006" t="s">
        <v>1381</v>
      </c>
      <c r="G4006" t="s">
        <v>1374</v>
      </c>
      <c r="H4006" t="s">
        <v>1375</v>
      </c>
      <c r="I4006" t="str">
        <f t="shared" si="187"/>
        <v>Královéhradecký</v>
      </c>
      <c r="J4006" t="str">
        <f t="shared" si="188"/>
        <v>Královéhradecký</v>
      </c>
      <c r="K4006" t="str">
        <f t="shared" si="189"/>
        <v>Severovýchod</v>
      </c>
    </row>
    <row r="4007" spans="1:11" x14ac:dyDescent="0.25">
      <c r="A4007">
        <v>573019</v>
      </c>
      <c r="B4007" t="s">
        <v>2782</v>
      </c>
      <c r="C4007">
        <v>5311</v>
      </c>
      <c r="D4007" t="s">
        <v>2646</v>
      </c>
      <c r="E4007" t="s">
        <v>2647</v>
      </c>
      <c r="F4007" t="s">
        <v>2648</v>
      </c>
      <c r="G4007" t="s">
        <v>2633</v>
      </c>
      <c r="H4007" t="s">
        <v>2634</v>
      </c>
      <c r="I4007" t="str">
        <f t="shared" si="187"/>
        <v>Pardubický</v>
      </c>
      <c r="J4007" t="str">
        <f t="shared" si="188"/>
        <v>Pardubický</v>
      </c>
      <c r="K4007" t="str">
        <f t="shared" si="189"/>
        <v>Severovýchod</v>
      </c>
    </row>
    <row r="4008" spans="1:11" x14ac:dyDescent="0.25">
      <c r="A4008">
        <v>573027</v>
      </c>
      <c r="B4008" t="s">
        <v>2783</v>
      </c>
      <c r="C4008">
        <v>5311</v>
      </c>
      <c r="D4008" t="s">
        <v>2646</v>
      </c>
      <c r="E4008" t="s">
        <v>2647</v>
      </c>
      <c r="F4008" t="s">
        <v>2648</v>
      </c>
      <c r="G4008" t="s">
        <v>2633</v>
      </c>
      <c r="H4008" t="s">
        <v>2634</v>
      </c>
      <c r="I4008" t="str">
        <f t="shared" si="187"/>
        <v>Pardubický</v>
      </c>
      <c r="J4008" t="str">
        <f t="shared" si="188"/>
        <v>Pardubický</v>
      </c>
      <c r="K4008" t="str">
        <f t="shared" si="189"/>
        <v>Severovýchod</v>
      </c>
    </row>
    <row r="4009" spans="1:11" x14ac:dyDescent="0.25">
      <c r="A4009">
        <v>573035</v>
      </c>
      <c r="B4009" t="s">
        <v>1170</v>
      </c>
      <c r="C4009">
        <v>5311</v>
      </c>
      <c r="D4009" t="s">
        <v>2646</v>
      </c>
      <c r="E4009" t="s">
        <v>2647</v>
      </c>
      <c r="F4009" t="s">
        <v>2648</v>
      </c>
      <c r="G4009" t="s">
        <v>2633</v>
      </c>
      <c r="H4009" t="s">
        <v>2634</v>
      </c>
      <c r="I4009" t="str">
        <f t="shared" si="187"/>
        <v>Pardubický</v>
      </c>
      <c r="J4009" t="str">
        <f t="shared" si="188"/>
        <v>Pardubický</v>
      </c>
      <c r="K4009" t="str">
        <f t="shared" si="189"/>
        <v>Severovýchod</v>
      </c>
    </row>
    <row r="4010" spans="1:11" x14ac:dyDescent="0.25">
      <c r="A4010">
        <v>573043</v>
      </c>
      <c r="B4010" t="s">
        <v>1548</v>
      </c>
      <c r="C4010">
        <v>5207</v>
      </c>
      <c r="D4010" t="s">
        <v>1381</v>
      </c>
      <c r="E4010" t="s">
        <v>1382</v>
      </c>
      <c r="F4010" t="s">
        <v>1381</v>
      </c>
      <c r="G4010" t="s">
        <v>1374</v>
      </c>
      <c r="H4010" t="s">
        <v>1375</v>
      </c>
      <c r="I4010" t="str">
        <f t="shared" si="187"/>
        <v>Královéhradecký</v>
      </c>
      <c r="J4010" t="str">
        <f t="shared" si="188"/>
        <v>Královéhradecký</v>
      </c>
      <c r="K4010" t="str">
        <f t="shared" si="189"/>
        <v>Severovýchod</v>
      </c>
    </row>
    <row r="4011" spans="1:11" x14ac:dyDescent="0.25">
      <c r="A4011">
        <v>573051</v>
      </c>
      <c r="B4011" t="s">
        <v>1549</v>
      </c>
      <c r="C4011">
        <v>5207</v>
      </c>
      <c r="D4011" t="s">
        <v>1381</v>
      </c>
      <c r="E4011" t="s">
        <v>1382</v>
      </c>
      <c r="F4011" t="s">
        <v>1381</v>
      </c>
      <c r="G4011" t="s">
        <v>1374</v>
      </c>
      <c r="H4011" t="s">
        <v>1375</v>
      </c>
      <c r="I4011" t="str">
        <f t="shared" si="187"/>
        <v>Královéhradecký</v>
      </c>
      <c r="J4011" t="str">
        <f t="shared" si="188"/>
        <v>Královéhradecký</v>
      </c>
      <c r="K4011" t="str">
        <f t="shared" si="189"/>
        <v>Severovýchod</v>
      </c>
    </row>
    <row r="4012" spans="1:11" x14ac:dyDescent="0.25">
      <c r="A4012">
        <v>573060</v>
      </c>
      <c r="B4012" t="s">
        <v>1550</v>
      </c>
      <c r="C4012">
        <v>5207</v>
      </c>
      <c r="D4012" t="s">
        <v>1381</v>
      </c>
      <c r="E4012" t="s">
        <v>1382</v>
      </c>
      <c r="F4012" t="s">
        <v>1381</v>
      </c>
      <c r="G4012" t="s">
        <v>1374</v>
      </c>
      <c r="H4012" t="s">
        <v>1375</v>
      </c>
      <c r="I4012" t="str">
        <f t="shared" si="187"/>
        <v>Královéhradecký</v>
      </c>
      <c r="J4012" t="str">
        <f t="shared" si="188"/>
        <v>Královéhradecký</v>
      </c>
      <c r="K4012" t="str">
        <f t="shared" si="189"/>
        <v>Severovýchod</v>
      </c>
    </row>
    <row r="4013" spans="1:11" x14ac:dyDescent="0.25">
      <c r="A4013">
        <v>573078</v>
      </c>
      <c r="B4013" t="s">
        <v>2784</v>
      </c>
      <c r="C4013">
        <v>5309</v>
      </c>
      <c r="D4013" t="s">
        <v>2648</v>
      </c>
      <c r="E4013" t="s">
        <v>2647</v>
      </c>
      <c r="F4013" t="s">
        <v>2648</v>
      </c>
      <c r="G4013" t="s">
        <v>2633</v>
      </c>
      <c r="H4013" t="s">
        <v>2634</v>
      </c>
      <c r="I4013" t="str">
        <f t="shared" si="187"/>
        <v>Pardubický</v>
      </c>
      <c r="J4013" t="str">
        <f t="shared" si="188"/>
        <v>Pardubický</v>
      </c>
      <c r="K4013" t="str">
        <f t="shared" si="189"/>
        <v>Severovýchod</v>
      </c>
    </row>
    <row r="4014" spans="1:11" x14ac:dyDescent="0.25">
      <c r="A4014">
        <v>573086</v>
      </c>
      <c r="B4014" t="s">
        <v>1551</v>
      </c>
      <c r="C4014">
        <v>5204</v>
      </c>
      <c r="D4014" t="s">
        <v>1422</v>
      </c>
      <c r="E4014" t="s">
        <v>1382</v>
      </c>
      <c r="F4014" t="s">
        <v>1381</v>
      </c>
      <c r="G4014" t="s">
        <v>1374</v>
      </c>
      <c r="H4014" t="s">
        <v>1375</v>
      </c>
      <c r="I4014" t="str">
        <f t="shared" si="187"/>
        <v>Královéhradecký</v>
      </c>
      <c r="J4014" t="str">
        <f t="shared" si="188"/>
        <v>Královéhradecký</v>
      </c>
      <c r="K4014" t="str">
        <f t="shared" si="189"/>
        <v>Severovýchod</v>
      </c>
    </row>
    <row r="4015" spans="1:11" x14ac:dyDescent="0.25">
      <c r="A4015">
        <v>573094</v>
      </c>
      <c r="B4015" t="s">
        <v>1552</v>
      </c>
      <c r="C4015">
        <v>5207</v>
      </c>
      <c r="D4015" t="s">
        <v>1381</v>
      </c>
      <c r="E4015" t="s">
        <v>1382</v>
      </c>
      <c r="F4015" t="s">
        <v>1381</v>
      </c>
      <c r="G4015" t="s">
        <v>1374</v>
      </c>
      <c r="H4015" t="s">
        <v>1375</v>
      </c>
      <c r="I4015" t="str">
        <f t="shared" si="187"/>
        <v>Královéhradecký</v>
      </c>
      <c r="J4015" t="str">
        <f t="shared" si="188"/>
        <v>Královéhradecký</v>
      </c>
      <c r="K4015" t="str">
        <f t="shared" si="189"/>
        <v>Severovýchod</v>
      </c>
    </row>
    <row r="4016" spans="1:11" x14ac:dyDescent="0.25">
      <c r="A4016">
        <v>573108</v>
      </c>
      <c r="B4016" t="s">
        <v>1553</v>
      </c>
      <c r="C4016">
        <v>5207</v>
      </c>
      <c r="D4016" t="s">
        <v>1381</v>
      </c>
      <c r="E4016" t="s">
        <v>1382</v>
      </c>
      <c r="F4016" t="s">
        <v>1381</v>
      </c>
      <c r="G4016" t="s">
        <v>1374</v>
      </c>
      <c r="H4016" t="s">
        <v>1375</v>
      </c>
      <c r="I4016" t="str">
        <f t="shared" si="187"/>
        <v>Královéhradecký</v>
      </c>
      <c r="J4016" t="str">
        <f t="shared" si="188"/>
        <v>Královéhradecký</v>
      </c>
      <c r="K4016" t="str">
        <f t="shared" si="189"/>
        <v>Severovýchod</v>
      </c>
    </row>
    <row r="4017" spans="1:11" x14ac:dyDescent="0.25">
      <c r="A4017">
        <v>573116</v>
      </c>
      <c r="B4017" t="s">
        <v>1554</v>
      </c>
      <c r="C4017">
        <v>5207</v>
      </c>
      <c r="D4017" t="s">
        <v>1381</v>
      </c>
      <c r="E4017" t="s">
        <v>1382</v>
      </c>
      <c r="F4017" t="s">
        <v>1381</v>
      </c>
      <c r="G4017" t="s">
        <v>1374</v>
      </c>
      <c r="H4017" t="s">
        <v>1375</v>
      </c>
      <c r="I4017" t="str">
        <f t="shared" si="187"/>
        <v>Královéhradecký</v>
      </c>
      <c r="J4017" t="str">
        <f t="shared" si="188"/>
        <v>Královéhradecký</v>
      </c>
      <c r="K4017" t="str">
        <f t="shared" si="189"/>
        <v>Severovýchod</v>
      </c>
    </row>
    <row r="4018" spans="1:11" x14ac:dyDescent="0.25">
      <c r="A4018">
        <v>573124</v>
      </c>
      <c r="B4018" t="s">
        <v>1555</v>
      </c>
      <c r="C4018">
        <v>5207</v>
      </c>
      <c r="D4018" t="s">
        <v>1381</v>
      </c>
      <c r="E4018" t="s">
        <v>1382</v>
      </c>
      <c r="F4018" t="s">
        <v>1381</v>
      </c>
      <c r="G4018" t="s">
        <v>1374</v>
      </c>
      <c r="H4018" t="s">
        <v>1375</v>
      </c>
      <c r="I4018" t="str">
        <f t="shared" si="187"/>
        <v>Královéhradecký</v>
      </c>
      <c r="J4018" t="str">
        <f t="shared" si="188"/>
        <v>Královéhradecký</v>
      </c>
      <c r="K4018" t="str">
        <f t="shared" si="189"/>
        <v>Severovýchod</v>
      </c>
    </row>
    <row r="4019" spans="1:11" x14ac:dyDescent="0.25">
      <c r="A4019">
        <v>573132</v>
      </c>
      <c r="B4019" t="s">
        <v>1556</v>
      </c>
      <c r="C4019">
        <v>5212</v>
      </c>
      <c r="D4019" t="s">
        <v>1451</v>
      </c>
      <c r="E4019" t="s">
        <v>1378</v>
      </c>
      <c r="F4019" t="s">
        <v>1377</v>
      </c>
      <c r="G4019" t="s">
        <v>1374</v>
      </c>
      <c r="H4019" t="s">
        <v>1375</v>
      </c>
      <c r="I4019" t="str">
        <f t="shared" si="187"/>
        <v>Královéhradecký</v>
      </c>
      <c r="J4019" t="str">
        <f t="shared" si="188"/>
        <v>Královéhradecký</v>
      </c>
      <c r="K4019" t="str">
        <f t="shared" si="189"/>
        <v>Severovýchod</v>
      </c>
    </row>
    <row r="4020" spans="1:11" x14ac:dyDescent="0.25">
      <c r="A4020">
        <v>573141</v>
      </c>
      <c r="B4020" t="s">
        <v>1557</v>
      </c>
      <c r="C4020">
        <v>5204</v>
      </c>
      <c r="D4020" t="s">
        <v>1422</v>
      </c>
      <c r="E4020" t="s">
        <v>1382</v>
      </c>
      <c r="F4020" t="s">
        <v>1381</v>
      </c>
      <c r="G4020" t="s">
        <v>1374</v>
      </c>
      <c r="H4020" t="s">
        <v>1375</v>
      </c>
      <c r="I4020" t="str">
        <f t="shared" si="187"/>
        <v>Královéhradecký</v>
      </c>
      <c r="J4020" t="str">
        <f t="shared" si="188"/>
        <v>Královéhradecký</v>
      </c>
      <c r="K4020" t="str">
        <f t="shared" si="189"/>
        <v>Severovýchod</v>
      </c>
    </row>
    <row r="4021" spans="1:11" x14ac:dyDescent="0.25">
      <c r="A4021">
        <v>573159</v>
      </c>
      <c r="B4021" t="s">
        <v>1489</v>
      </c>
      <c r="C4021">
        <v>5207</v>
      </c>
      <c r="D4021" t="s">
        <v>1381</v>
      </c>
      <c r="E4021" t="s">
        <v>1382</v>
      </c>
      <c r="F4021" t="s">
        <v>1381</v>
      </c>
      <c r="G4021" t="s">
        <v>1374</v>
      </c>
      <c r="H4021" t="s">
        <v>1375</v>
      </c>
      <c r="I4021" t="str">
        <f t="shared" si="187"/>
        <v>Královéhradecký</v>
      </c>
      <c r="J4021" t="str">
        <f t="shared" si="188"/>
        <v>Královéhradecký</v>
      </c>
      <c r="K4021" t="str">
        <f t="shared" si="189"/>
        <v>Severovýchod</v>
      </c>
    </row>
    <row r="4022" spans="1:11" x14ac:dyDescent="0.25">
      <c r="A4022">
        <v>573167</v>
      </c>
      <c r="B4022" t="s">
        <v>1558</v>
      </c>
      <c r="C4022">
        <v>5207</v>
      </c>
      <c r="D4022" t="s">
        <v>1381</v>
      </c>
      <c r="E4022" t="s">
        <v>1382</v>
      </c>
      <c r="F4022" t="s">
        <v>1381</v>
      </c>
      <c r="G4022" t="s">
        <v>1374</v>
      </c>
      <c r="H4022" t="s">
        <v>1375</v>
      </c>
      <c r="I4022" t="str">
        <f t="shared" si="187"/>
        <v>Královéhradecký</v>
      </c>
      <c r="J4022" t="str">
        <f t="shared" si="188"/>
        <v>Královéhradecký</v>
      </c>
      <c r="K4022" t="str">
        <f t="shared" si="189"/>
        <v>Severovýchod</v>
      </c>
    </row>
    <row r="4023" spans="1:11" x14ac:dyDescent="0.25">
      <c r="A4023">
        <v>573175</v>
      </c>
      <c r="B4023" t="s">
        <v>1559</v>
      </c>
      <c r="C4023">
        <v>5204</v>
      </c>
      <c r="D4023" t="s">
        <v>1422</v>
      </c>
      <c r="E4023" t="s">
        <v>1382</v>
      </c>
      <c r="F4023" t="s">
        <v>1381</v>
      </c>
      <c r="G4023" t="s">
        <v>1374</v>
      </c>
      <c r="H4023" t="s">
        <v>1375</v>
      </c>
      <c r="I4023" t="str">
        <f t="shared" si="187"/>
        <v>Královéhradecký</v>
      </c>
      <c r="J4023" t="str">
        <f t="shared" si="188"/>
        <v>Královéhradecký</v>
      </c>
      <c r="K4023" t="str">
        <f t="shared" si="189"/>
        <v>Severovýchod</v>
      </c>
    </row>
    <row r="4024" spans="1:11" x14ac:dyDescent="0.25">
      <c r="A4024">
        <v>573183</v>
      </c>
      <c r="B4024" t="s">
        <v>1560</v>
      </c>
      <c r="C4024">
        <v>5207</v>
      </c>
      <c r="D4024" t="s">
        <v>1381</v>
      </c>
      <c r="E4024" t="s">
        <v>1382</v>
      </c>
      <c r="F4024" t="s">
        <v>1381</v>
      </c>
      <c r="G4024" t="s">
        <v>1374</v>
      </c>
      <c r="H4024" t="s">
        <v>1375</v>
      </c>
      <c r="I4024" t="str">
        <f t="shared" si="187"/>
        <v>Královéhradecký</v>
      </c>
      <c r="J4024" t="str">
        <f t="shared" si="188"/>
        <v>Královéhradecký</v>
      </c>
      <c r="K4024" t="str">
        <f t="shared" si="189"/>
        <v>Severovýchod</v>
      </c>
    </row>
    <row r="4025" spans="1:11" x14ac:dyDescent="0.25">
      <c r="A4025">
        <v>573191</v>
      </c>
      <c r="B4025" t="s">
        <v>1561</v>
      </c>
      <c r="C4025">
        <v>5205</v>
      </c>
      <c r="D4025" t="s">
        <v>1377</v>
      </c>
      <c r="E4025" t="s">
        <v>1378</v>
      </c>
      <c r="F4025" t="s">
        <v>1377</v>
      </c>
      <c r="G4025" t="s">
        <v>1374</v>
      </c>
      <c r="H4025" t="s">
        <v>1375</v>
      </c>
      <c r="I4025" t="str">
        <f t="shared" si="187"/>
        <v>Královéhradecký</v>
      </c>
      <c r="J4025" t="str">
        <f t="shared" si="188"/>
        <v>Královéhradecký</v>
      </c>
      <c r="K4025" t="str">
        <f t="shared" si="189"/>
        <v>Severovýchod</v>
      </c>
    </row>
    <row r="4026" spans="1:11" x14ac:dyDescent="0.25">
      <c r="A4026">
        <v>573205</v>
      </c>
      <c r="B4026" t="s">
        <v>1562</v>
      </c>
      <c r="C4026">
        <v>5207</v>
      </c>
      <c r="D4026" t="s">
        <v>1381</v>
      </c>
      <c r="E4026" t="s">
        <v>1382</v>
      </c>
      <c r="F4026" t="s">
        <v>1381</v>
      </c>
      <c r="G4026" t="s">
        <v>1374</v>
      </c>
      <c r="H4026" t="s">
        <v>1375</v>
      </c>
      <c r="I4026" t="str">
        <f t="shared" si="187"/>
        <v>Královéhradecký</v>
      </c>
      <c r="J4026" t="str">
        <f t="shared" si="188"/>
        <v>Královéhradecký</v>
      </c>
      <c r="K4026" t="str">
        <f t="shared" si="189"/>
        <v>Severovýchod</v>
      </c>
    </row>
    <row r="4027" spans="1:11" x14ac:dyDescent="0.25">
      <c r="A4027">
        <v>573213</v>
      </c>
      <c r="B4027" t="s">
        <v>1563</v>
      </c>
      <c r="C4027">
        <v>5207</v>
      </c>
      <c r="D4027" t="s">
        <v>1381</v>
      </c>
      <c r="E4027" t="s">
        <v>1382</v>
      </c>
      <c r="F4027" t="s">
        <v>1381</v>
      </c>
      <c r="G4027" t="s">
        <v>1374</v>
      </c>
      <c r="H4027" t="s">
        <v>1375</v>
      </c>
      <c r="I4027" t="str">
        <f t="shared" si="187"/>
        <v>Královéhradecký</v>
      </c>
      <c r="J4027" t="str">
        <f t="shared" si="188"/>
        <v>Královéhradecký</v>
      </c>
      <c r="K4027" t="str">
        <f t="shared" si="189"/>
        <v>Severovýchod</v>
      </c>
    </row>
    <row r="4028" spans="1:11" x14ac:dyDescent="0.25">
      <c r="A4028">
        <v>573221</v>
      </c>
      <c r="B4028" t="s">
        <v>1564</v>
      </c>
      <c r="C4028">
        <v>5204</v>
      </c>
      <c r="D4028" t="s">
        <v>1422</v>
      </c>
      <c r="E4028" t="s">
        <v>1382</v>
      </c>
      <c r="F4028" t="s">
        <v>1381</v>
      </c>
      <c r="G4028" t="s">
        <v>1374</v>
      </c>
      <c r="H4028" t="s">
        <v>1375</v>
      </c>
      <c r="I4028" t="str">
        <f t="shared" si="187"/>
        <v>Královéhradecký</v>
      </c>
      <c r="J4028" t="str">
        <f t="shared" si="188"/>
        <v>Královéhradecký</v>
      </c>
      <c r="K4028" t="str">
        <f t="shared" si="189"/>
        <v>Severovýchod</v>
      </c>
    </row>
    <row r="4029" spans="1:11" x14ac:dyDescent="0.25">
      <c r="A4029">
        <v>573230</v>
      </c>
      <c r="B4029" t="s">
        <v>1565</v>
      </c>
      <c r="C4029">
        <v>5207</v>
      </c>
      <c r="D4029" t="s">
        <v>1381</v>
      </c>
      <c r="E4029" t="s">
        <v>1382</v>
      </c>
      <c r="F4029" t="s">
        <v>1381</v>
      </c>
      <c r="G4029" t="s">
        <v>1374</v>
      </c>
      <c r="H4029" t="s">
        <v>1375</v>
      </c>
      <c r="I4029" t="str">
        <f t="shared" si="187"/>
        <v>Královéhradecký</v>
      </c>
      <c r="J4029" t="str">
        <f t="shared" si="188"/>
        <v>Královéhradecký</v>
      </c>
      <c r="K4029" t="str">
        <f t="shared" si="189"/>
        <v>Severovýchod</v>
      </c>
    </row>
    <row r="4030" spans="1:11" x14ac:dyDescent="0.25">
      <c r="A4030">
        <v>573248</v>
      </c>
      <c r="B4030" t="s">
        <v>1566</v>
      </c>
      <c r="C4030">
        <v>5210</v>
      </c>
      <c r="D4030" t="s">
        <v>1566</v>
      </c>
      <c r="E4030" t="s">
        <v>1382</v>
      </c>
      <c r="F4030" t="s">
        <v>1381</v>
      </c>
      <c r="G4030" t="s">
        <v>1374</v>
      </c>
      <c r="H4030" t="s">
        <v>1375</v>
      </c>
      <c r="I4030" t="str">
        <f t="shared" si="187"/>
        <v>Královéhradecký</v>
      </c>
      <c r="J4030" t="str">
        <f t="shared" si="188"/>
        <v>Královéhradecký</v>
      </c>
      <c r="K4030" t="str">
        <f t="shared" si="189"/>
        <v>Severovýchod</v>
      </c>
    </row>
    <row r="4031" spans="1:11" x14ac:dyDescent="0.25">
      <c r="A4031">
        <v>573256</v>
      </c>
      <c r="B4031" t="s">
        <v>1567</v>
      </c>
      <c r="C4031">
        <v>5207</v>
      </c>
      <c r="D4031" t="s">
        <v>1381</v>
      </c>
      <c r="E4031" t="s">
        <v>1382</v>
      </c>
      <c r="F4031" t="s">
        <v>1381</v>
      </c>
      <c r="G4031" t="s">
        <v>1374</v>
      </c>
      <c r="H4031" t="s">
        <v>1375</v>
      </c>
      <c r="I4031" t="str">
        <f t="shared" si="187"/>
        <v>Královéhradecký</v>
      </c>
      <c r="J4031" t="str">
        <f t="shared" si="188"/>
        <v>Královéhradecký</v>
      </c>
      <c r="K4031" t="str">
        <f t="shared" si="189"/>
        <v>Severovýchod</v>
      </c>
    </row>
    <row r="4032" spans="1:11" x14ac:dyDescent="0.25">
      <c r="A4032">
        <v>573264</v>
      </c>
      <c r="B4032" t="s">
        <v>416</v>
      </c>
      <c r="C4032">
        <v>5207</v>
      </c>
      <c r="D4032" t="s">
        <v>1381</v>
      </c>
      <c r="E4032" t="s">
        <v>1382</v>
      </c>
      <c r="F4032" t="s">
        <v>1381</v>
      </c>
      <c r="G4032" t="s">
        <v>1374</v>
      </c>
      <c r="H4032" t="s">
        <v>1375</v>
      </c>
      <c r="I4032" t="str">
        <f t="shared" si="187"/>
        <v>Královéhradecký</v>
      </c>
      <c r="J4032" t="str">
        <f t="shared" si="188"/>
        <v>Královéhradecký</v>
      </c>
      <c r="K4032" t="str">
        <f t="shared" si="189"/>
        <v>Severovýchod</v>
      </c>
    </row>
    <row r="4033" spans="1:11" x14ac:dyDescent="0.25">
      <c r="A4033">
        <v>573272</v>
      </c>
      <c r="B4033" t="s">
        <v>1568</v>
      </c>
      <c r="C4033">
        <v>5204</v>
      </c>
      <c r="D4033" t="s">
        <v>1422</v>
      </c>
      <c r="E4033" t="s">
        <v>1382</v>
      </c>
      <c r="F4033" t="s">
        <v>1381</v>
      </c>
      <c r="G4033" t="s">
        <v>1374</v>
      </c>
      <c r="H4033" t="s">
        <v>1375</v>
      </c>
      <c r="I4033" t="str">
        <f t="shared" si="187"/>
        <v>Královéhradecký</v>
      </c>
      <c r="J4033" t="str">
        <f t="shared" si="188"/>
        <v>Královéhradecký</v>
      </c>
      <c r="K4033" t="str">
        <f t="shared" si="189"/>
        <v>Severovýchod</v>
      </c>
    </row>
    <row r="4034" spans="1:11" x14ac:dyDescent="0.25">
      <c r="A4034">
        <v>573281</v>
      </c>
      <c r="B4034" t="s">
        <v>1569</v>
      </c>
      <c r="C4034">
        <v>5207</v>
      </c>
      <c r="D4034" t="s">
        <v>1381</v>
      </c>
      <c r="E4034" t="s">
        <v>1382</v>
      </c>
      <c r="F4034" t="s">
        <v>1381</v>
      </c>
      <c r="G4034" t="s">
        <v>1374</v>
      </c>
      <c r="H4034" t="s">
        <v>1375</v>
      </c>
      <c r="I4034" t="str">
        <f t="shared" si="187"/>
        <v>Královéhradecký</v>
      </c>
      <c r="J4034" t="str">
        <f t="shared" si="188"/>
        <v>Královéhradecký</v>
      </c>
      <c r="K4034" t="str">
        <f t="shared" si="189"/>
        <v>Severovýchod</v>
      </c>
    </row>
    <row r="4035" spans="1:11" x14ac:dyDescent="0.25">
      <c r="A4035">
        <v>573299</v>
      </c>
      <c r="B4035" t="s">
        <v>1570</v>
      </c>
      <c r="C4035">
        <v>5210</v>
      </c>
      <c r="D4035" t="s">
        <v>1566</v>
      </c>
      <c r="E4035" t="s">
        <v>1382</v>
      </c>
      <c r="F4035" t="s">
        <v>1381</v>
      </c>
      <c r="G4035" t="s">
        <v>1374</v>
      </c>
      <c r="H4035" t="s">
        <v>1375</v>
      </c>
      <c r="I4035" t="str">
        <f t="shared" si="187"/>
        <v>Královéhradecký</v>
      </c>
      <c r="J4035" t="str">
        <f t="shared" si="188"/>
        <v>Královéhradecký</v>
      </c>
      <c r="K4035" t="str">
        <f t="shared" si="189"/>
        <v>Severovýchod</v>
      </c>
    </row>
    <row r="4036" spans="1:11" x14ac:dyDescent="0.25">
      <c r="A4036">
        <v>573302</v>
      </c>
      <c r="B4036" t="s">
        <v>1571</v>
      </c>
      <c r="C4036">
        <v>5207</v>
      </c>
      <c r="D4036" t="s">
        <v>1381</v>
      </c>
      <c r="E4036" t="s">
        <v>1382</v>
      </c>
      <c r="F4036" t="s">
        <v>1381</v>
      </c>
      <c r="G4036" t="s">
        <v>1374</v>
      </c>
      <c r="H4036" t="s">
        <v>1375</v>
      </c>
      <c r="I4036" t="str">
        <f t="shared" ref="I4036:I4099" si="190">LEFT(H4036, FIND(" ", H4036 &amp; " ") - 1)</f>
        <v>Královéhradecký</v>
      </c>
      <c r="J4036" t="str">
        <f t="shared" ref="J4036:J4099" si="191">IF(LEFT(H4036,4)="Kraj", MID(H4036, FIND(" ", H4036)+1, LEN(H4036) - FIND(" ", H4036)), LEFT(H4036, FIND(" ", H4036 &amp; " ") - 1))</f>
        <v>Královéhradecký</v>
      </c>
      <c r="K4036" t="str">
        <f t="shared" ref="K4036:K4099" si="192">_xlfn.XLOOKUP(H4036,$N$33:$N$46,$M$33:$M$46)</f>
        <v>Severovýchod</v>
      </c>
    </row>
    <row r="4037" spans="1:11" x14ac:dyDescent="0.25">
      <c r="A4037">
        <v>573311</v>
      </c>
      <c r="B4037" t="s">
        <v>1572</v>
      </c>
      <c r="C4037">
        <v>5204</v>
      </c>
      <c r="D4037" t="s">
        <v>1422</v>
      </c>
      <c r="E4037" t="s">
        <v>1382</v>
      </c>
      <c r="F4037" t="s">
        <v>1381</v>
      </c>
      <c r="G4037" t="s">
        <v>1374</v>
      </c>
      <c r="H4037" t="s">
        <v>1375</v>
      </c>
      <c r="I4037" t="str">
        <f t="shared" si="190"/>
        <v>Královéhradecký</v>
      </c>
      <c r="J4037" t="str">
        <f t="shared" si="191"/>
        <v>Královéhradecký</v>
      </c>
      <c r="K4037" t="str">
        <f t="shared" si="192"/>
        <v>Severovýchod</v>
      </c>
    </row>
    <row r="4038" spans="1:11" x14ac:dyDescent="0.25">
      <c r="A4038">
        <v>573329</v>
      </c>
      <c r="B4038" t="s">
        <v>1278</v>
      </c>
      <c r="C4038">
        <v>5207</v>
      </c>
      <c r="D4038" t="s">
        <v>1381</v>
      </c>
      <c r="E4038" t="s">
        <v>1382</v>
      </c>
      <c r="F4038" t="s">
        <v>1381</v>
      </c>
      <c r="G4038" t="s">
        <v>1374</v>
      </c>
      <c r="H4038" t="s">
        <v>1375</v>
      </c>
      <c r="I4038" t="str">
        <f t="shared" si="190"/>
        <v>Královéhradecký</v>
      </c>
      <c r="J4038" t="str">
        <f t="shared" si="191"/>
        <v>Královéhradecký</v>
      </c>
      <c r="K4038" t="str">
        <f t="shared" si="192"/>
        <v>Severovýchod</v>
      </c>
    </row>
    <row r="4039" spans="1:11" x14ac:dyDescent="0.25">
      <c r="A4039">
        <v>573337</v>
      </c>
      <c r="B4039" t="s">
        <v>1573</v>
      </c>
      <c r="C4039">
        <v>5207</v>
      </c>
      <c r="D4039" t="s">
        <v>1381</v>
      </c>
      <c r="E4039" t="s">
        <v>1382</v>
      </c>
      <c r="F4039" t="s">
        <v>1381</v>
      </c>
      <c r="G4039" t="s">
        <v>1374</v>
      </c>
      <c r="H4039" t="s">
        <v>1375</v>
      </c>
      <c r="I4039" t="str">
        <f t="shared" si="190"/>
        <v>Královéhradecký</v>
      </c>
      <c r="J4039" t="str">
        <f t="shared" si="191"/>
        <v>Královéhradecký</v>
      </c>
      <c r="K4039" t="str">
        <f t="shared" si="192"/>
        <v>Severovýchod</v>
      </c>
    </row>
    <row r="4040" spans="1:11" x14ac:dyDescent="0.25">
      <c r="A4040">
        <v>573345</v>
      </c>
      <c r="B4040" t="s">
        <v>1574</v>
      </c>
      <c r="C4040">
        <v>5207</v>
      </c>
      <c r="D4040" t="s">
        <v>1381</v>
      </c>
      <c r="E4040" t="s">
        <v>1382</v>
      </c>
      <c r="F4040" t="s">
        <v>1381</v>
      </c>
      <c r="G4040" t="s">
        <v>1374</v>
      </c>
      <c r="H4040" t="s">
        <v>1375</v>
      </c>
      <c r="I4040" t="str">
        <f t="shared" si="190"/>
        <v>Královéhradecký</v>
      </c>
      <c r="J4040" t="str">
        <f t="shared" si="191"/>
        <v>Královéhradecký</v>
      </c>
      <c r="K4040" t="str">
        <f t="shared" si="192"/>
        <v>Severovýchod</v>
      </c>
    </row>
    <row r="4041" spans="1:11" x14ac:dyDescent="0.25">
      <c r="A4041">
        <v>573353</v>
      </c>
      <c r="B4041" t="s">
        <v>1575</v>
      </c>
      <c r="C4041">
        <v>5207</v>
      </c>
      <c r="D4041" t="s">
        <v>1381</v>
      </c>
      <c r="E4041" t="s">
        <v>1382</v>
      </c>
      <c r="F4041" t="s">
        <v>1381</v>
      </c>
      <c r="G4041" t="s">
        <v>1374</v>
      </c>
      <c r="H4041" t="s">
        <v>1375</v>
      </c>
      <c r="I4041" t="str">
        <f t="shared" si="190"/>
        <v>Královéhradecký</v>
      </c>
      <c r="J4041" t="str">
        <f t="shared" si="191"/>
        <v>Královéhradecký</v>
      </c>
      <c r="K4041" t="str">
        <f t="shared" si="192"/>
        <v>Severovýchod</v>
      </c>
    </row>
    <row r="4042" spans="1:11" x14ac:dyDescent="0.25">
      <c r="A4042">
        <v>573361</v>
      </c>
      <c r="B4042" t="s">
        <v>1576</v>
      </c>
      <c r="C4042">
        <v>5207</v>
      </c>
      <c r="D4042" t="s">
        <v>1381</v>
      </c>
      <c r="E4042" t="s">
        <v>1382</v>
      </c>
      <c r="F4042" t="s">
        <v>1381</v>
      </c>
      <c r="G4042" t="s">
        <v>1374</v>
      </c>
      <c r="H4042" t="s">
        <v>1375</v>
      </c>
      <c r="I4042" t="str">
        <f t="shared" si="190"/>
        <v>Královéhradecký</v>
      </c>
      <c r="J4042" t="str">
        <f t="shared" si="191"/>
        <v>Královéhradecký</v>
      </c>
      <c r="K4042" t="str">
        <f t="shared" si="192"/>
        <v>Severovýchod</v>
      </c>
    </row>
    <row r="4043" spans="1:11" x14ac:dyDescent="0.25">
      <c r="A4043">
        <v>573370</v>
      </c>
      <c r="B4043" t="s">
        <v>1577</v>
      </c>
      <c r="C4043">
        <v>5207</v>
      </c>
      <c r="D4043" t="s">
        <v>1381</v>
      </c>
      <c r="E4043" t="s">
        <v>1382</v>
      </c>
      <c r="F4043" t="s">
        <v>1381</v>
      </c>
      <c r="G4043" t="s">
        <v>1374</v>
      </c>
      <c r="H4043" t="s">
        <v>1375</v>
      </c>
      <c r="I4043" t="str">
        <f t="shared" si="190"/>
        <v>Královéhradecký</v>
      </c>
      <c r="J4043" t="str">
        <f t="shared" si="191"/>
        <v>Královéhradecký</v>
      </c>
      <c r="K4043" t="str">
        <f t="shared" si="192"/>
        <v>Severovýchod</v>
      </c>
    </row>
    <row r="4044" spans="1:11" x14ac:dyDescent="0.25">
      <c r="A4044">
        <v>573388</v>
      </c>
      <c r="B4044" t="s">
        <v>1578</v>
      </c>
      <c r="C4044">
        <v>5209</v>
      </c>
      <c r="D4044" t="s">
        <v>1372</v>
      </c>
      <c r="E4044" t="s">
        <v>1373</v>
      </c>
      <c r="F4044" t="s">
        <v>1372</v>
      </c>
      <c r="G4044" t="s">
        <v>1374</v>
      </c>
      <c r="H4044" t="s">
        <v>1375</v>
      </c>
      <c r="I4044" t="str">
        <f t="shared" si="190"/>
        <v>Královéhradecký</v>
      </c>
      <c r="J4044" t="str">
        <f t="shared" si="191"/>
        <v>Královéhradecký</v>
      </c>
      <c r="K4044" t="str">
        <f t="shared" si="192"/>
        <v>Severovýchod</v>
      </c>
    </row>
    <row r="4045" spans="1:11" x14ac:dyDescent="0.25">
      <c r="A4045">
        <v>573400</v>
      </c>
      <c r="B4045" t="s">
        <v>1939</v>
      </c>
      <c r="C4045">
        <v>5109</v>
      </c>
      <c r="D4045" t="s">
        <v>1814</v>
      </c>
      <c r="E4045" t="s">
        <v>1832</v>
      </c>
      <c r="F4045" t="s">
        <v>1833</v>
      </c>
      <c r="G4045" t="s">
        <v>1794</v>
      </c>
      <c r="H4045" t="s">
        <v>1795</v>
      </c>
      <c r="I4045" t="str">
        <f t="shared" si="190"/>
        <v>Liberecký</v>
      </c>
      <c r="J4045" t="str">
        <f t="shared" si="191"/>
        <v>Liberecký</v>
      </c>
      <c r="K4045" t="str">
        <f t="shared" si="192"/>
        <v>Severovýchod</v>
      </c>
    </row>
    <row r="4046" spans="1:11" x14ac:dyDescent="0.25">
      <c r="A4046">
        <v>573418</v>
      </c>
      <c r="B4046" t="s">
        <v>1940</v>
      </c>
      <c r="C4046">
        <v>5104</v>
      </c>
      <c r="D4046" t="s">
        <v>1831</v>
      </c>
      <c r="E4046" t="s">
        <v>1832</v>
      </c>
      <c r="F4046" t="s">
        <v>1833</v>
      </c>
      <c r="G4046" t="s">
        <v>1794</v>
      </c>
      <c r="H4046" t="s">
        <v>1795</v>
      </c>
      <c r="I4046" t="str">
        <f t="shared" si="190"/>
        <v>Liberecký</v>
      </c>
      <c r="J4046" t="str">
        <f t="shared" si="191"/>
        <v>Liberecký</v>
      </c>
      <c r="K4046" t="str">
        <f t="shared" si="192"/>
        <v>Severovýchod</v>
      </c>
    </row>
    <row r="4047" spans="1:11" x14ac:dyDescent="0.25">
      <c r="A4047">
        <v>573426</v>
      </c>
      <c r="B4047" t="s">
        <v>2785</v>
      </c>
      <c r="C4047">
        <v>5306</v>
      </c>
      <c r="D4047" t="s">
        <v>2661</v>
      </c>
      <c r="E4047" t="s">
        <v>2658</v>
      </c>
      <c r="F4047" t="s">
        <v>2659</v>
      </c>
      <c r="G4047" t="s">
        <v>2633</v>
      </c>
      <c r="H4047" t="s">
        <v>2634</v>
      </c>
      <c r="I4047" t="str">
        <f t="shared" si="190"/>
        <v>Pardubický</v>
      </c>
      <c r="J4047" t="str">
        <f t="shared" si="191"/>
        <v>Pardubický</v>
      </c>
      <c r="K4047" t="str">
        <f t="shared" si="192"/>
        <v>Severovýchod</v>
      </c>
    </row>
    <row r="4048" spans="1:11" x14ac:dyDescent="0.25">
      <c r="A4048">
        <v>573434</v>
      </c>
      <c r="B4048" t="s">
        <v>2349</v>
      </c>
      <c r="C4048">
        <v>7213</v>
      </c>
      <c r="D4048" t="s">
        <v>5223</v>
      </c>
      <c r="E4048" t="s">
        <v>5224</v>
      </c>
      <c r="F4048" t="s">
        <v>5223</v>
      </c>
      <c r="G4048" t="s">
        <v>5225</v>
      </c>
      <c r="H4048" t="s">
        <v>5226</v>
      </c>
      <c r="I4048" t="str">
        <f t="shared" si="190"/>
        <v>Zlínský</v>
      </c>
      <c r="J4048" t="str">
        <f t="shared" si="191"/>
        <v>Zlínský</v>
      </c>
      <c r="K4048" t="str">
        <f t="shared" si="192"/>
        <v>Střední Morava</v>
      </c>
    </row>
    <row r="4049" spans="1:11" x14ac:dyDescent="0.25">
      <c r="A4049">
        <v>573442</v>
      </c>
      <c r="B4049" t="s">
        <v>1579</v>
      </c>
      <c r="C4049">
        <v>5207</v>
      </c>
      <c r="D4049" t="s">
        <v>1381</v>
      </c>
      <c r="E4049" t="s">
        <v>1382</v>
      </c>
      <c r="F4049" t="s">
        <v>1381</v>
      </c>
      <c r="G4049" t="s">
        <v>1374</v>
      </c>
      <c r="H4049" t="s">
        <v>1375</v>
      </c>
      <c r="I4049" t="str">
        <f t="shared" si="190"/>
        <v>Královéhradecký</v>
      </c>
      <c r="J4049" t="str">
        <f t="shared" si="191"/>
        <v>Královéhradecký</v>
      </c>
      <c r="K4049" t="str">
        <f t="shared" si="192"/>
        <v>Severovýchod</v>
      </c>
    </row>
    <row r="4050" spans="1:11" x14ac:dyDescent="0.25">
      <c r="A4050">
        <v>573451</v>
      </c>
      <c r="B4050" t="s">
        <v>1580</v>
      </c>
      <c r="C4050">
        <v>5207</v>
      </c>
      <c r="D4050" t="s">
        <v>1381</v>
      </c>
      <c r="E4050" t="s">
        <v>1382</v>
      </c>
      <c r="F4050" t="s">
        <v>1381</v>
      </c>
      <c r="G4050" t="s">
        <v>1374</v>
      </c>
      <c r="H4050" t="s">
        <v>1375</v>
      </c>
      <c r="I4050" t="str">
        <f t="shared" si="190"/>
        <v>Královéhradecký</v>
      </c>
      <c r="J4050" t="str">
        <f t="shared" si="191"/>
        <v>Královéhradecký</v>
      </c>
      <c r="K4050" t="str">
        <f t="shared" si="192"/>
        <v>Severovýchod</v>
      </c>
    </row>
    <row r="4051" spans="1:11" x14ac:dyDescent="0.25">
      <c r="A4051">
        <v>573469</v>
      </c>
      <c r="B4051" t="s">
        <v>1581</v>
      </c>
      <c r="C4051">
        <v>5207</v>
      </c>
      <c r="D4051" t="s">
        <v>1381</v>
      </c>
      <c r="E4051" t="s">
        <v>1382</v>
      </c>
      <c r="F4051" t="s">
        <v>1381</v>
      </c>
      <c r="G4051" t="s">
        <v>1374</v>
      </c>
      <c r="H4051" t="s">
        <v>1375</v>
      </c>
      <c r="I4051" t="str">
        <f t="shared" si="190"/>
        <v>Královéhradecký</v>
      </c>
      <c r="J4051" t="str">
        <f t="shared" si="191"/>
        <v>Královéhradecký</v>
      </c>
      <c r="K4051" t="str">
        <f t="shared" si="192"/>
        <v>Severovýchod</v>
      </c>
    </row>
    <row r="4052" spans="1:11" x14ac:dyDescent="0.25">
      <c r="A4052">
        <v>573477</v>
      </c>
      <c r="B4052" t="s">
        <v>1582</v>
      </c>
      <c r="C4052">
        <v>5204</v>
      </c>
      <c r="D4052" t="s">
        <v>1422</v>
      </c>
      <c r="E4052" t="s">
        <v>1382</v>
      </c>
      <c r="F4052" t="s">
        <v>1381</v>
      </c>
      <c r="G4052" t="s">
        <v>1374</v>
      </c>
      <c r="H4052" t="s">
        <v>1375</v>
      </c>
      <c r="I4052" t="str">
        <f t="shared" si="190"/>
        <v>Královéhradecký</v>
      </c>
      <c r="J4052" t="str">
        <f t="shared" si="191"/>
        <v>Královéhradecký</v>
      </c>
      <c r="K4052" t="str">
        <f t="shared" si="192"/>
        <v>Severovýchod</v>
      </c>
    </row>
    <row r="4053" spans="1:11" x14ac:dyDescent="0.25">
      <c r="A4053">
        <v>573485</v>
      </c>
      <c r="B4053" t="s">
        <v>4902</v>
      </c>
      <c r="C4053">
        <v>6113</v>
      </c>
      <c r="D4053" t="s">
        <v>4694</v>
      </c>
      <c r="E4053" t="s">
        <v>4693</v>
      </c>
      <c r="F4053" t="s">
        <v>4694</v>
      </c>
      <c r="G4053" t="s">
        <v>4687</v>
      </c>
      <c r="H4053" t="s">
        <v>4688</v>
      </c>
      <c r="I4053" t="str">
        <f t="shared" si="190"/>
        <v>Kraj</v>
      </c>
      <c r="J4053" t="str">
        <f t="shared" si="191"/>
        <v>Vysočina</v>
      </c>
      <c r="K4053" t="str">
        <f t="shared" si="192"/>
        <v>Jihovýchod</v>
      </c>
    </row>
    <row r="4054" spans="1:11" x14ac:dyDescent="0.25">
      <c r="A4054">
        <v>573493</v>
      </c>
      <c r="B4054" t="s">
        <v>1583</v>
      </c>
      <c r="C4054">
        <v>5207</v>
      </c>
      <c r="D4054" t="s">
        <v>1381</v>
      </c>
      <c r="E4054" t="s">
        <v>1382</v>
      </c>
      <c r="F4054" t="s">
        <v>1381</v>
      </c>
      <c r="G4054" t="s">
        <v>1374</v>
      </c>
      <c r="H4054" t="s">
        <v>1375</v>
      </c>
      <c r="I4054" t="str">
        <f t="shared" si="190"/>
        <v>Královéhradecký</v>
      </c>
      <c r="J4054" t="str">
        <f t="shared" si="191"/>
        <v>Královéhradecký</v>
      </c>
      <c r="K4054" t="str">
        <f t="shared" si="192"/>
        <v>Severovýchod</v>
      </c>
    </row>
    <row r="4055" spans="1:11" x14ac:dyDescent="0.25">
      <c r="A4055">
        <v>573507</v>
      </c>
      <c r="B4055" t="s">
        <v>1584</v>
      </c>
      <c r="C4055">
        <v>5210</v>
      </c>
      <c r="D4055" t="s">
        <v>1566</v>
      </c>
      <c r="E4055" t="s">
        <v>1382</v>
      </c>
      <c r="F4055" t="s">
        <v>1381</v>
      </c>
      <c r="G4055" t="s">
        <v>1374</v>
      </c>
      <c r="H4055" t="s">
        <v>1375</v>
      </c>
      <c r="I4055" t="str">
        <f t="shared" si="190"/>
        <v>Královéhradecký</v>
      </c>
      <c r="J4055" t="str">
        <f t="shared" si="191"/>
        <v>Královéhradecký</v>
      </c>
      <c r="K4055" t="str">
        <f t="shared" si="192"/>
        <v>Severovýchod</v>
      </c>
    </row>
    <row r="4056" spans="1:11" x14ac:dyDescent="0.25">
      <c r="A4056">
        <v>573515</v>
      </c>
      <c r="B4056" t="s">
        <v>2786</v>
      </c>
      <c r="C4056">
        <v>5309</v>
      </c>
      <c r="D4056" t="s">
        <v>2648</v>
      </c>
      <c r="E4056" t="s">
        <v>2647</v>
      </c>
      <c r="F4056" t="s">
        <v>2648</v>
      </c>
      <c r="G4056" t="s">
        <v>2633</v>
      </c>
      <c r="H4056" t="s">
        <v>2634</v>
      </c>
      <c r="I4056" t="str">
        <f t="shared" si="190"/>
        <v>Pardubický</v>
      </c>
      <c r="J4056" t="str">
        <f t="shared" si="191"/>
        <v>Pardubický</v>
      </c>
      <c r="K4056" t="str">
        <f t="shared" si="192"/>
        <v>Severovýchod</v>
      </c>
    </row>
    <row r="4057" spans="1:11" x14ac:dyDescent="0.25">
      <c r="A4057">
        <v>573523</v>
      </c>
      <c r="B4057" t="s">
        <v>1585</v>
      </c>
      <c r="C4057">
        <v>5204</v>
      </c>
      <c r="D4057" t="s">
        <v>1422</v>
      </c>
      <c r="E4057" t="s">
        <v>1382</v>
      </c>
      <c r="F4057" t="s">
        <v>1381</v>
      </c>
      <c r="G4057" t="s">
        <v>1374</v>
      </c>
      <c r="H4057" t="s">
        <v>1375</v>
      </c>
      <c r="I4057" t="str">
        <f t="shared" si="190"/>
        <v>Královéhradecký</v>
      </c>
      <c r="J4057" t="str">
        <f t="shared" si="191"/>
        <v>Královéhradecký</v>
      </c>
      <c r="K4057" t="str">
        <f t="shared" si="192"/>
        <v>Severovýchod</v>
      </c>
    </row>
    <row r="4058" spans="1:11" x14ac:dyDescent="0.25">
      <c r="A4058">
        <v>573531</v>
      </c>
      <c r="B4058" t="s">
        <v>1586</v>
      </c>
      <c r="C4058">
        <v>5205</v>
      </c>
      <c r="D4058" t="s">
        <v>1377</v>
      </c>
      <c r="E4058" t="s">
        <v>1378</v>
      </c>
      <c r="F4058" t="s">
        <v>1377</v>
      </c>
      <c r="G4058" t="s">
        <v>1374</v>
      </c>
      <c r="H4058" t="s">
        <v>1375</v>
      </c>
      <c r="I4058" t="str">
        <f t="shared" si="190"/>
        <v>Královéhradecký</v>
      </c>
      <c r="J4058" t="str">
        <f t="shared" si="191"/>
        <v>Královéhradecký</v>
      </c>
      <c r="K4058" t="str">
        <f t="shared" si="192"/>
        <v>Severovýchod</v>
      </c>
    </row>
    <row r="4059" spans="1:11" x14ac:dyDescent="0.25">
      <c r="A4059">
        <v>573540</v>
      </c>
      <c r="B4059" t="s">
        <v>1587</v>
      </c>
      <c r="C4059">
        <v>5207</v>
      </c>
      <c r="D4059" t="s">
        <v>1381</v>
      </c>
      <c r="E4059" t="s">
        <v>1382</v>
      </c>
      <c r="F4059" t="s">
        <v>1381</v>
      </c>
      <c r="G4059" t="s">
        <v>1374</v>
      </c>
      <c r="H4059" t="s">
        <v>1375</v>
      </c>
      <c r="I4059" t="str">
        <f t="shared" si="190"/>
        <v>Královéhradecký</v>
      </c>
      <c r="J4059" t="str">
        <f t="shared" si="191"/>
        <v>Královéhradecký</v>
      </c>
      <c r="K4059" t="str">
        <f t="shared" si="192"/>
        <v>Severovýchod</v>
      </c>
    </row>
    <row r="4060" spans="1:11" x14ac:dyDescent="0.25">
      <c r="A4060">
        <v>573558</v>
      </c>
      <c r="B4060" t="s">
        <v>4903</v>
      </c>
      <c r="C4060">
        <v>6102</v>
      </c>
      <c r="D4060" t="s">
        <v>4708</v>
      </c>
      <c r="E4060" t="s">
        <v>4709</v>
      </c>
      <c r="F4060" t="s">
        <v>4708</v>
      </c>
      <c r="G4060" t="s">
        <v>4687</v>
      </c>
      <c r="H4060" t="s">
        <v>4688</v>
      </c>
      <c r="I4060" t="str">
        <f t="shared" si="190"/>
        <v>Kraj</v>
      </c>
      <c r="J4060" t="str">
        <f t="shared" si="191"/>
        <v>Vysočina</v>
      </c>
      <c r="K4060" t="str">
        <f t="shared" si="192"/>
        <v>Jihovýchod</v>
      </c>
    </row>
    <row r="4061" spans="1:11" x14ac:dyDescent="0.25">
      <c r="A4061">
        <v>573566</v>
      </c>
      <c r="B4061" t="s">
        <v>1942</v>
      </c>
      <c r="C4061">
        <v>6111</v>
      </c>
      <c r="D4061" t="s">
        <v>4744</v>
      </c>
      <c r="E4061" t="s">
        <v>4709</v>
      </c>
      <c r="F4061" t="s">
        <v>4708</v>
      </c>
      <c r="G4061" t="s">
        <v>4687</v>
      </c>
      <c r="H4061" t="s">
        <v>4688</v>
      </c>
      <c r="I4061" t="str">
        <f t="shared" si="190"/>
        <v>Kraj</v>
      </c>
      <c r="J4061" t="str">
        <f t="shared" si="191"/>
        <v>Vysočina</v>
      </c>
      <c r="K4061" t="str">
        <f t="shared" si="192"/>
        <v>Jihovýchod</v>
      </c>
    </row>
    <row r="4062" spans="1:11" x14ac:dyDescent="0.25">
      <c r="A4062">
        <v>573574</v>
      </c>
      <c r="B4062" t="s">
        <v>4904</v>
      </c>
      <c r="C4062">
        <v>6111</v>
      </c>
      <c r="D4062" t="s">
        <v>4744</v>
      </c>
      <c r="E4062" t="s">
        <v>4709</v>
      </c>
      <c r="F4062" t="s">
        <v>4708</v>
      </c>
      <c r="G4062" t="s">
        <v>4687</v>
      </c>
      <c r="H4062" t="s">
        <v>4688</v>
      </c>
      <c r="I4062" t="str">
        <f t="shared" si="190"/>
        <v>Kraj</v>
      </c>
      <c r="J4062" t="str">
        <f t="shared" si="191"/>
        <v>Vysočina</v>
      </c>
      <c r="K4062" t="str">
        <f t="shared" si="192"/>
        <v>Jihovýchod</v>
      </c>
    </row>
    <row r="4063" spans="1:11" x14ac:dyDescent="0.25">
      <c r="A4063">
        <v>573582</v>
      </c>
      <c r="B4063" t="s">
        <v>4905</v>
      </c>
      <c r="C4063">
        <v>6104</v>
      </c>
      <c r="D4063" t="s">
        <v>4723</v>
      </c>
      <c r="E4063" t="s">
        <v>4709</v>
      </c>
      <c r="F4063" t="s">
        <v>4708</v>
      </c>
      <c r="G4063" t="s">
        <v>4687</v>
      </c>
      <c r="H4063" t="s">
        <v>4688</v>
      </c>
      <c r="I4063" t="str">
        <f t="shared" si="190"/>
        <v>Kraj</v>
      </c>
      <c r="J4063" t="str">
        <f t="shared" si="191"/>
        <v>Vysočina</v>
      </c>
      <c r="K4063" t="str">
        <f t="shared" si="192"/>
        <v>Jihovýchod</v>
      </c>
    </row>
    <row r="4064" spans="1:11" x14ac:dyDescent="0.25">
      <c r="A4064">
        <v>573591</v>
      </c>
      <c r="B4064" t="s">
        <v>4906</v>
      </c>
      <c r="C4064">
        <v>6111</v>
      </c>
      <c r="D4064" t="s">
        <v>4744</v>
      </c>
      <c r="E4064" t="s">
        <v>4709</v>
      </c>
      <c r="F4064" t="s">
        <v>4708</v>
      </c>
      <c r="G4064" t="s">
        <v>4687</v>
      </c>
      <c r="H4064" t="s">
        <v>4688</v>
      </c>
      <c r="I4064" t="str">
        <f t="shared" si="190"/>
        <v>Kraj</v>
      </c>
      <c r="J4064" t="str">
        <f t="shared" si="191"/>
        <v>Vysočina</v>
      </c>
      <c r="K4064" t="str">
        <f t="shared" si="192"/>
        <v>Jihovýchod</v>
      </c>
    </row>
    <row r="4065" spans="1:11" x14ac:dyDescent="0.25">
      <c r="A4065">
        <v>573604</v>
      </c>
      <c r="B4065" t="s">
        <v>4907</v>
      </c>
      <c r="C4065">
        <v>6111</v>
      </c>
      <c r="D4065" t="s">
        <v>4744</v>
      </c>
      <c r="E4065" t="s">
        <v>4709</v>
      </c>
      <c r="F4065" t="s">
        <v>4708</v>
      </c>
      <c r="G4065" t="s">
        <v>4687</v>
      </c>
      <c r="H4065" t="s">
        <v>4688</v>
      </c>
      <c r="I4065" t="str">
        <f t="shared" si="190"/>
        <v>Kraj</v>
      </c>
      <c r="J4065" t="str">
        <f t="shared" si="191"/>
        <v>Vysočina</v>
      </c>
      <c r="K4065" t="str">
        <f t="shared" si="192"/>
        <v>Jihovýchod</v>
      </c>
    </row>
    <row r="4066" spans="1:11" x14ac:dyDescent="0.25">
      <c r="A4066">
        <v>573612</v>
      </c>
      <c r="B4066" t="s">
        <v>1588</v>
      </c>
      <c r="C4066">
        <v>5204</v>
      </c>
      <c r="D4066" t="s">
        <v>1422</v>
      </c>
      <c r="E4066" t="s">
        <v>1382</v>
      </c>
      <c r="F4066" t="s">
        <v>1381</v>
      </c>
      <c r="G4066" t="s">
        <v>1374</v>
      </c>
      <c r="H4066" t="s">
        <v>1375</v>
      </c>
      <c r="I4066" t="str">
        <f t="shared" si="190"/>
        <v>Královéhradecký</v>
      </c>
      <c r="J4066" t="str">
        <f t="shared" si="191"/>
        <v>Královéhradecký</v>
      </c>
      <c r="K4066" t="str">
        <f t="shared" si="192"/>
        <v>Severovýchod</v>
      </c>
    </row>
    <row r="4067" spans="1:11" x14ac:dyDescent="0.25">
      <c r="A4067">
        <v>573621</v>
      </c>
      <c r="B4067" t="s">
        <v>1589</v>
      </c>
      <c r="C4067">
        <v>5205</v>
      </c>
      <c r="D4067" t="s">
        <v>1377</v>
      </c>
      <c r="E4067" t="s">
        <v>1378</v>
      </c>
      <c r="F4067" t="s">
        <v>1377</v>
      </c>
      <c r="G4067" t="s">
        <v>1374</v>
      </c>
      <c r="H4067" t="s">
        <v>1375</v>
      </c>
      <c r="I4067" t="str">
        <f t="shared" si="190"/>
        <v>Královéhradecký</v>
      </c>
      <c r="J4067" t="str">
        <f t="shared" si="191"/>
        <v>Královéhradecký</v>
      </c>
      <c r="K4067" t="str">
        <f t="shared" si="192"/>
        <v>Severovýchod</v>
      </c>
    </row>
    <row r="4068" spans="1:11" x14ac:dyDescent="0.25">
      <c r="A4068">
        <v>573639</v>
      </c>
      <c r="B4068" t="s">
        <v>1590</v>
      </c>
      <c r="C4068">
        <v>5207</v>
      </c>
      <c r="D4068" t="s">
        <v>1381</v>
      </c>
      <c r="E4068" t="s">
        <v>1382</v>
      </c>
      <c r="F4068" t="s">
        <v>1381</v>
      </c>
      <c r="G4068" t="s">
        <v>1374</v>
      </c>
      <c r="H4068" t="s">
        <v>1375</v>
      </c>
      <c r="I4068" t="str">
        <f t="shared" si="190"/>
        <v>Královéhradecký</v>
      </c>
      <c r="J4068" t="str">
        <f t="shared" si="191"/>
        <v>Královéhradecký</v>
      </c>
      <c r="K4068" t="str">
        <f t="shared" si="192"/>
        <v>Severovýchod</v>
      </c>
    </row>
    <row r="4069" spans="1:11" x14ac:dyDescent="0.25">
      <c r="A4069">
        <v>573647</v>
      </c>
      <c r="B4069" t="s">
        <v>1591</v>
      </c>
      <c r="C4069">
        <v>5207</v>
      </c>
      <c r="D4069" t="s">
        <v>1381</v>
      </c>
      <c r="E4069" t="s">
        <v>1382</v>
      </c>
      <c r="F4069" t="s">
        <v>1381</v>
      </c>
      <c r="G4069" t="s">
        <v>1374</v>
      </c>
      <c r="H4069" t="s">
        <v>1375</v>
      </c>
      <c r="I4069" t="str">
        <f t="shared" si="190"/>
        <v>Královéhradecký</v>
      </c>
      <c r="J4069" t="str">
        <f t="shared" si="191"/>
        <v>Královéhradecký</v>
      </c>
      <c r="K4069" t="str">
        <f t="shared" si="192"/>
        <v>Severovýchod</v>
      </c>
    </row>
    <row r="4070" spans="1:11" x14ac:dyDescent="0.25">
      <c r="A4070">
        <v>573655</v>
      </c>
      <c r="B4070" t="s">
        <v>1592</v>
      </c>
      <c r="C4070">
        <v>5210</v>
      </c>
      <c r="D4070" t="s">
        <v>1566</v>
      </c>
      <c r="E4070" t="s">
        <v>1382</v>
      </c>
      <c r="F4070" t="s">
        <v>1381</v>
      </c>
      <c r="G4070" t="s">
        <v>1374</v>
      </c>
      <c r="H4070" t="s">
        <v>1375</v>
      </c>
      <c r="I4070" t="str">
        <f t="shared" si="190"/>
        <v>Královéhradecký</v>
      </c>
      <c r="J4070" t="str">
        <f t="shared" si="191"/>
        <v>Královéhradecký</v>
      </c>
      <c r="K4070" t="str">
        <f t="shared" si="192"/>
        <v>Severovýchod</v>
      </c>
    </row>
    <row r="4071" spans="1:11" x14ac:dyDescent="0.25">
      <c r="A4071">
        <v>573663</v>
      </c>
      <c r="B4071" t="s">
        <v>1593</v>
      </c>
      <c r="C4071">
        <v>5207</v>
      </c>
      <c r="D4071" t="s">
        <v>1381</v>
      </c>
      <c r="E4071" t="s">
        <v>1382</v>
      </c>
      <c r="F4071" t="s">
        <v>1381</v>
      </c>
      <c r="G4071" t="s">
        <v>1374</v>
      </c>
      <c r="H4071" t="s">
        <v>1375</v>
      </c>
      <c r="I4071" t="str">
        <f t="shared" si="190"/>
        <v>Královéhradecký</v>
      </c>
      <c r="J4071" t="str">
        <f t="shared" si="191"/>
        <v>Královéhradecký</v>
      </c>
      <c r="K4071" t="str">
        <f t="shared" si="192"/>
        <v>Severovýchod</v>
      </c>
    </row>
    <row r="4072" spans="1:11" x14ac:dyDescent="0.25">
      <c r="A4072">
        <v>573671</v>
      </c>
      <c r="B4072" t="s">
        <v>1594</v>
      </c>
      <c r="C4072">
        <v>5204</v>
      </c>
      <c r="D4072" t="s">
        <v>1422</v>
      </c>
      <c r="E4072" t="s">
        <v>1382</v>
      </c>
      <c r="F4072" t="s">
        <v>1381</v>
      </c>
      <c r="G4072" t="s">
        <v>1374</v>
      </c>
      <c r="H4072" t="s">
        <v>1375</v>
      </c>
      <c r="I4072" t="str">
        <f t="shared" si="190"/>
        <v>Královéhradecký</v>
      </c>
      <c r="J4072" t="str">
        <f t="shared" si="191"/>
        <v>Královéhradecký</v>
      </c>
      <c r="K4072" t="str">
        <f t="shared" si="192"/>
        <v>Severovýchod</v>
      </c>
    </row>
    <row r="4073" spans="1:11" x14ac:dyDescent="0.25">
      <c r="A4073">
        <v>573680</v>
      </c>
      <c r="B4073" t="s">
        <v>1595</v>
      </c>
      <c r="C4073">
        <v>5207</v>
      </c>
      <c r="D4073" t="s">
        <v>1381</v>
      </c>
      <c r="E4073" t="s">
        <v>1382</v>
      </c>
      <c r="F4073" t="s">
        <v>1381</v>
      </c>
      <c r="G4073" t="s">
        <v>1374</v>
      </c>
      <c r="H4073" t="s">
        <v>1375</v>
      </c>
      <c r="I4073" t="str">
        <f t="shared" si="190"/>
        <v>Královéhradecký</v>
      </c>
      <c r="J4073" t="str">
        <f t="shared" si="191"/>
        <v>Královéhradecký</v>
      </c>
      <c r="K4073" t="str">
        <f t="shared" si="192"/>
        <v>Severovýchod</v>
      </c>
    </row>
    <row r="4074" spans="1:11" x14ac:dyDescent="0.25">
      <c r="A4074">
        <v>573698</v>
      </c>
      <c r="B4074" t="s">
        <v>1596</v>
      </c>
      <c r="C4074">
        <v>5207</v>
      </c>
      <c r="D4074" t="s">
        <v>1381</v>
      </c>
      <c r="E4074" t="s">
        <v>1382</v>
      </c>
      <c r="F4074" t="s">
        <v>1381</v>
      </c>
      <c r="G4074" t="s">
        <v>1374</v>
      </c>
      <c r="H4074" t="s">
        <v>1375</v>
      </c>
      <c r="I4074" t="str">
        <f t="shared" si="190"/>
        <v>Královéhradecký</v>
      </c>
      <c r="J4074" t="str">
        <f t="shared" si="191"/>
        <v>Královéhradecký</v>
      </c>
      <c r="K4074" t="str">
        <f t="shared" si="192"/>
        <v>Severovýchod</v>
      </c>
    </row>
    <row r="4075" spans="1:11" x14ac:dyDescent="0.25">
      <c r="A4075">
        <v>573701</v>
      </c>
      <c r="B4075" t="s">
        <v>1597</v>
      </c>
      <c r="C4075">
        <v>5207</v>
      </c>
      <c r="D4075" t="s">
        <v>1381</v>
      </c>
      <c r="E4075" t="s">
        <v>1382</v>
      </c>
      <c r="F4075" t="s">
        <v>1381</v>
      </c>
      <c r="G4075" t="s">
        <v>1374</v>
      </c>
      <c r="H4075" t="s">
        <v>1375</v>
      </c>
      <c r="I4075" t="str">
        <f t="shared" si="190"/>
        <v>Královéhradecký</v>
      </c>
      <c r="J4075" t="str">
        <f t="shared" si="191"/>
        <v>Královéhradecký</v>
      </c>
      <c r="K4075" t="str">
        <f t="shared" si="192"/>
        <v>Severovýchod</v>
      </c>
    </row>
    <row r="4076" spans="1:11" x14ac:dyDescent="0.25">
      <c r="A4076">
        <v>573710</v>
      </c>
      <c r="B4076" t="s">
        <v>1598</v>
      </c>
      <c r="C4076">
        <v>5212</v>
      </c>
      <c r="D4076" t="s">
        <v>1451</v>
      </c>
      <c r="E4076" t="s">
        <v>1378</v>
      </c>
      <c r="F4076" t="s">
        <v>1377</v>
      </c>
      <c r="G4076" t="s">
        <v>1374</v>
      </c>
      <c r="H4076" t="s">
        <v>1375</v>
      </c>
      <c r="I4076" t="str">
        <f t="shared" si="190"/>
        <v>Královéhradecký</v>
      </c>
      <c r="J4076" t="str">
        <f t="shared" si="191"/>
        <v>Královéhradecký</v>
      </c>
      <c r="K4076" t="str">
        <f t="shared" si="192"/>
        <v>Severovýchod</v>
      </c>
    </row>
    <row r="4077" spans="1:11" x14ac:dyDescent="0.25">
      <c r="A4077">
        <v>573728</v>
      </c>
      <c r="B4077" t="s">
        <v>1599</v>
      </c>
      <c r="C4077">
        <v>5207</v>
      </c>
      <c r="D4077" t="s">
        <v>1381</v>
      </c>
      <c r="E4077" t="s">
        <v>1382</v>
      </c>
      <c r="F4077" t="s">
        <v>1381</v>
      </c>
      <c r="G4077" t="s">
        <v>1374</v>
      </c>
      <c r="H4077" t="s">
        <v>1375</v>
      </c>
      <c r="I4077" t="str">
        <f t="shared" si="190"/>
        <v>Královéhradecký</v>
      </c>
      <c r="J4077" t="str">
        <f t="shared" si="191"/>
        <v>Královéhradecký</v>
      </c>
      <c r="K4077" t="str">
        <f t="shared" si="192"/>
        <v>Severovýchod</v>
      </c>
    </row>
    <row r="4078" spans="1:11" x14ac:dyDescent="0.25">
      <c r="A4078">
        <v>573736</v>
      </c>
      <c r="B4078" t="s">
        <v>1600</v>
      </c>
      <c r="C4078">
        <v>5210</v>
      </c>
      <c r="D4078" t="s">
        <v>1566</v>
      </c>
      <c r="E4078" t="s">
        <v>1382</v>
      </c>
      <c r="F4078" t="s">
        <v>1381</v>
      </c>
      <c r="G4078" t="s">
        <v>1374</v>
      </c>
      <c r="H4078" t="s">
        <v>1375</v>
      </c>
      <c r="I4078" t="str">
        <f t="shared" si="190"/>
        <v>Královéhradecký</v>
      </c>
      <c r="J4078" t="str">
        <f t="shared" si="191"/>
        <v>Královéhradecký</v>
      </c>
      <c r="K4078" t="str">
        <f t="shared" si="192"/>
        <v>Severovýchod</v>
      </c>
    </row>
    <row r="4079" spans="1:11" x14ac:dyDescent="0.25">
      <c r="A4079">
        <v>573744</v>
      </c>
      <c r="B4079" t="s">
        <v>1601</v>
      </c>
      <c r="C4079">
        <v>5212</v>
      </c>
      <c r="D4079" t="s">
        <v>1451</v>
      </c>
      <c r="E4079" t="s">
        <v>1378</v>
      </c>
      <c r="F4079" t="s">
        <v>1377</v>
      </c>
      <c r="G4079" t="s">
        <v>1374</v>
      </c>
      <c r="H4079" t="s">
        <v>1375</v>
      </c>
      <c r="I4079" t="str">
        <f t="shared" si="190"/>
        <v>Královéhradecký</v>
      </c>
      <c r="J4079" t="str">
        <f t="shared" si="191"/>
        <v>Královéhradecký</v>
      </c>
      <c r="K4079" t="str">
        <f t="shared" si="192"/>
        <v>Severovýchod</v>
      </c>
    </row>
    <row r="4080" spans="1:11" x14ac:dyDescent="0.25">
      <c r="A4080">
        <v>573752</v>
      </c>
      <c r="B4080" t="s">
        <v>1602</v>
      </c>
      <c r="C4080">
        <v>5207</v>
      </c>
      <c r="D4080" t="s">
        <v>1381</v>
      </c>
      <c r="E4080" t="s">
        <v>1382</v>
      </c>
      <c r="F4080" t="s">
        <v>1381</v>
      </c>
      <c r="G4080" t="s">
        <v>1374</v>
      </c>
      <c r="H4080" t="s">
        <v>1375</v>
      </c>
      <c r="I4080" t="str">
        <f t="shared" si="190"/>
        <v>Královéhradecký</v>
      </c>
      <c r="J4080" t="str">
        <f t="shared" si="191"/>
        <v>Královéhradecký</v>
      </c>
      <c r="K4080" t="str">
        <f t="shared" si="192"/>
        <v>Severovýchod</v>
      </c>
    </row>
    <row r="4081" spans="1:11" x14ac:dyDescent="0.25">
      <c r="A4081">
        <v>573761</v>
      </c>
      <c r="B4081" t="s">
        <v>1603</v>
      </c>
      <c r="C4081">
        <v>5207</v>
      </c>
      <c r="D4081" t="s">
        <v>1381</v>
      </c>
      <c r="E4081" t="s">
        <v>1382</v>
      </c>
      <c r="F4081" t="s">
        <v>1381</v>
      </c>
      <c r="G4081" t="s">
        <v>1374</v>
      </c>
      <c r="H4081" t="s">
        <v>1375</v>
      </c>
      <c r="I4081" t="str">
        <f t="shared" si="190"/>
        <v>Královéhradecký</v>
      </c>
      <c r="J4081" t="str">
        <f t="shared" si="191"/>
        <v>Královéhradecký</v>
      </c>
      <c r="K4081" t="str">
        <f t="shared" si="192"/>
        <v>Severovýchod</v>
      </c>
    </row>
    <row r="4082" spans="1:11" x14ac:dyDescent="0.25">
      <c r="A4082">
        <v>573779</v>
      </c>
      <c r="B4082" t="s">
        <v>1604</v>
      </c>
      <c r="C4082">
        <v>5205</v>
      </c>
      <c r="D4082" t="s">
        <v>1377</v>
      </c>
      <c r="E4082" t="s">
        <v>1378</v>
      </c>
      <c r="F4082" t="s">
        <v>1377</v>
      </c>
      <c r="G4082" t="s">
        <v>1374</v>
      </c>
      <c r="H4082" t="s">
        <v>1375</v>
      </c>
      <c r="I4082" t="str">
        <f t="shared" si="190"/>
        <v>Královéhradecký</v>
      </c>
      <c r="J4082" t="str">
        <f t="shared" si="191"/>
        <v>Královéhradecký</v>
      </c>
      <c r="K4082" t="str">
        <f t="shared" si="192"/>
        <v>Severovýchod</v>
      </c>
    </row>
    <row r="4083" spans="1:11" x14ac:dyDescent="0.25">
      <c r="A4083">
        <v>573787</v>
      </c>
      <c r="B4083" t="s">
        <v>2787</v>
      </c>
      <c r="C4083">
        <v>5304</v>
      </c>
      <c r="D4083" t="s">
        <v>2631</v>
      </c>
      <c r="E4083" t="s">
        <v>2632</v>
      </c>
      <c r="F4083" t="s">
        <v>2631</v>
      </c>
      <c r="G4083" t="s">
        <v>2633</v>
      </c>
      <c r="H4083" t="s">
        <v>2634</v>
      </c>
      <c r="I4083" t="str">
        <f t="shared" si="190"/>
        <v>Pardubický</v>
      </c>
      <c r="J4083" t="str">
        <f t="shared" si="191"/>
        <v>Pardubický</v>
      </c>
      <c r="K4083" t="str">
        <f t="shared" si="192"/>
        <v>Severovýchod</v>
      </c>
    </row>
    <row r="4084" spans="1:11" x14ac:dyDescent="0.25">
      <c r="A4084">
        <v>573795</v>
      </c>
      <c r="B4084" t="s">
        <v>1605</v>
      </c>
      <c r="C4084">
        <v>5207</v>
      </c>
      <c r="D4084" t="s">
        <v>1381</v>
      </c>
      <c r="E4084" t="s">
        <v>1382</v>
      </c>
      <c r="F4084" t="s">
        <v>1381</v>
      </c>
      <c r="G4084" t="s">
        <v>1374</v>
      </c>
      <c r="H4084" t="s">
        <v>1375</v>
      </c>
      <c r="I4084" t="str">
        <f t="shared" si="190"/>
        <v>Královéhradecký</v>
      </c>
      <c r="J4084" t="str">
        <f t="shared" si="191"/>
        <v>Královéhradecký</v>
      </c>
      <c r="K4084" t="str">
        <f t="shared" si="192"/>
        <v>Severovýchod</v>
      </c>
    </row>
    <row r="4085" spans="1:11" x14ac:dyDescent="0.25">
      <c r="A4085">
        <v>573809</v>
      </c>
      <c r="B4085" t="s">
        <v>1606</v>
      </c>
      <c r="C4085">
        <v>5207</v>
      </c>
      <c r="D4085" t="s">
        <v>1381</v>
      </c>
      <c r="E4085" t="s">
        <v>1382</v>
      </c>
      <c r="F4085" t="s">
        <v>1381</v>
      </c>
      <c r="G4085" t="s">
        <v>1374</v>
      </c>
      <c r="H4085" t="s">
        <v>1375</v>
      </c>
      <c r="I4085" t="str">
        <f t="shared" si="190"/>
        <v>Královéhradecký</v>
      </c>
      <c r="J4085" t="str">
        <f t="shared" si="191"/>
        <v>Královéhradecký</v>
      </c>
      <c r="K4085" t="str">
        <f t="shared" si="192"/>
        <v>Severovýchod</v>
      </c>
    </row>
    <row r="4086" spans="1:11" x14ac:dyDescent="0.25">
      <c r="A4086">
        <v>573817</v>
      </c>
      <c r="B4086" t="s">
        <v>2788</v>
      </c>
      <c r="C4086">
        <v>5304</v>
      </c>
      <c r="D4086" t="s">
        <v>2631</v>
      </c>
      <c r="E4086" t="s">
        <v>2632</v>
      </c>
      <c r="F4086" t="s">
        <v>2631</v>
      </c>
      <c r="G4086" t="s">
        <v>2633</v>
      </c>
      <c r="H4086" t="s">
        <v>2634</v>
      </c>
      <c r="I4086" t="str">
        <f t="shared" si="190"/>
        <v>Pardubický</v>
      </c>
      <c r="J4086" t="str">
        <f t="shared" si="191"/>
        <v>Pardubický</v>
      </c>
      <c r="K4086" t="str">
        <f t="shared" si="192"/>
        <v>Severovýchod</v>
      </c>
    </row>
    <row r="4087" spans="1:11" x14ac:dyDescent="0.25">
      <c r="A4087">
        <v>573825</v>
      </c>
      <c r="B4087" t="s">
        <v>1607</v>
      </c>
      <c r="C4087">
        <v>5207</v>
      </c>
      <c r="D4087" t="s">
        <v>1381</v>
      </c>
      <c r="E4087" t="s">
        <v>1382</v>
      </c>
      <c r="F4087" t="s">
        <v>1381</v>
      </c>
      <c r="G4087" t="s">
        <v>1374</v>
      </c>
      <c r="H4087" t="s">
        <v>1375</v>
      </c>
      <c r="I4087" t="str">
        <f t="shared" si="190"/>
        <v>Královéhradecký</v>
      </c>
      <c r="J4087" t="str">
        <f t="shared" si="191"/>
        <v>Královéhradecký</v>
      </c>
      <c r="K4087" t="str">
        <f t="shared" si="192"/>
        <v>Severovýchod</v>
      </c>
    </row>
    <row r="4088" spans="1:11" x14ac:dyDescent="0.25">
      <c r="A4088">
        <v>573833</v>
      </c>
      <c r="B4088" t="s">
        <v>1608</v>
      </c>
      <c r="C4088">
        <v>5207</v>
      </c>
      <c r="D4088" t="s">
        <v>1381</v>
      </c>
      <c r="E4088" t="s">
        <v>1382</v>
      </c>
      <c r="F4088" t="s">
        <v>1381</v>
      </c>
      <c r="G4088" t="s">
        <v>1374</v>
      </c>
      <c r="H4088" t="s">
        <v>1375</v>
      </c>
      <c r="I4088" t="str">
        <f t="shared" si="190"/>
        <v>Královéhradecký</v>
      </c>
      <c r="J4088" t="str">
        <f t="shared" si="191"/>
        <v>Královéhradecký</v>
      </c>
      <c r="K4088" t="str">
        <f t="shared" si="192"/>
        <v>Severovýchod</v>
      </c>
    </row>
    <row r="4089" spans="1:11" x14ac:dyDescent="0.25">
      <c r="A4089">
        <v>573841</v>
      </c>
      <c r="B4089" t="s">
        <v>1609</v>
      </c>
      <c r="C4089">
        <v>5207</v>
      </c>
      <c r="D4089" t="s">
        <v>1381</v>
      </c>
      <c r="E4089" t="s">
        <v>1382</v>
      </c>
      <c r="F4089" t="s">
        <v>1381</v>
      </c>
      <c r="G4089" t="s">
        <v>1374</v>
      </c>
      <c r="H4089" t="s">
        <v>1375</v>
      </c>
      <c r="I4089" t="str">
        <f t="shared" si="190"/>
        <v>Královéhradecký</v>
      </c>
      <c r="J4089" t="str">
        <f t="shared" si="191"/>
        <v>Královéhradecký</v>
      </c>
      <c r="K4089" t="str">
        <f t="shared" si="192"/>
        <v>Severovýchod</v>
      </c>
    </row>
    <row r="4090" spans="1:11" x14ac:dyDescent="0.25">
      <c r="A4090">
        <v>573850</v>
      </c>
      <c r="B4090" t="s">
        <v>1610</v>
      </c>
      <c r="C4090">
        <v>5207</v>
      </c>
      <c r="D4090" t="s">
        <v>1381</v>
      </c>
      <c r="E4090" t="s">
        <v>1382</v>
      </c>
      <c r="F4090" t="s">
        <v>1381</v>
      </c>
      <c r="G4090" t="s">
        <v>1374</v>
      </c>
      <c r="H4090" t="s">
        <v>1375</v>
      </c>
      <c r="I4090" t="str">
        <f t="shared" si="190"/>
        <v>Královéhradecký</v>
      </c>
      <c r="J4090" t="str">
        <f t="shared" si="191"/>
        <v>Královéhradecký</v>
      </c>
      <c r="K4090" t="str">
        <f t="shared" si="192"/>
        <v>Severovýchod</v>
      </c>
    </row>
    <row r="4091" spans="1:11" x14ac:dyDescent="0.25">
      <c r="A4091">
        <v>573868</v>
      </c>
      <c r="B4091" t="s">
        <v>1372</v>
      </c>
      <c r="C4091">
        <v>5209</v>
      </c>
      <c r="D4091" t="s">
        <v>1372</v>
      </c>
      <c r="E4091" t="s">
        <v>1373</v>
      </c>
      <c r="F4091" t="s">
        <v>1372</v>
      </c>
      <c r="G4091" t="s">
        <v>1374</v>
      </c>
      <c r="H4091" t="s">
        <v>1375</v>
      </c>
      <c r="I4091" t="str">
        <f t="shared" si="190"/>
        <v>Královéhradecký</v>
      </c>
      <c r="J4091" t="str">
        <f t="shared" si="191"/>
        <v>Královéhradecký</v>
      </c>
      <c r="K4091" t="str">
        <f t="shared" si="192"/>
        <v>Severovýchod</v>
      </c>
    </row>
    <row r="4092" spans="1:11" x14ac:dyDescent="0.25">
      <c r="A4092">
        <v>573876</v>
      </c>
      <c r="B4092" t="s">
        <v>2789</v>
      </c>
      <c r="C4092">
        <v>5304</v>
      </c>
      <c r="D4092" t="s">
        <v>2631</v>
      </c>
      <c r="E4092" t="s">
        <v>2632</v>
      </c>
      <c r="F4092" t="s">
        <v>2631</v>
      </c>
      <c r="G4092" t="s">
        <v>2633</v>
      </c>
      <c r="H4092" t="s">
        <v>2634</v>
      </c>
      <c r="I4092" t="str">
        <f t="shared" si="190"/>
        <v>Pardubický</v>
      </c>
      <c r="J4092" t="str">
        <f t="shared" si="191"/>
        <v>Pardubický</v>
      </c>
      <c r="K4092" t="str">
        <f t="shared" si="192"/>
        <v>Severovýchod</v>
      </c>
    </row>
    <row r="4093" spans="1:11" x14ac:dyDescent="0.25">
      <c r="A4093">
        <v>573884</v>
      </c>
      <c r="B4093" t="s">
        <v>1611</v>
      </c>
      <c r="C4093">
        <v>5209</v>
      </c>
      <c r="D4093" t="s">
        <v>1372</v>
      </c>
      <c r="E4093" t="s">
        <v>1373</v>
      </c>
      <c r="F4093" t="s">
        <v>1372</v>
      </c>
      <c r="G4093" t="s">
        <v>1374</v>
      </c>
      <c r="H4093" t="s">
        <v>1375</v>
      </c>
      <c r="I4093" t="str">
        <f t="shared" si="190"/>
        <v>Královéhradecký</v>
      </c>
      <c r="J4093" t="str">
        <f t="shared" si="191"/>
        <v>Královéhradecký</v>
      </c>
      <c r="K4093" t="str">
        <f t="shared" si="192"/>
        <v>Severovýchod</v>
      </c>
    </row>
    <row r="4094" spans="1:11" x14ac:dyDescent="0.25">
      <c r="A4094">
        <v>573892</v>
      </c>
      <c r="B4094" t="s">
        <v>1612</v>
      </c>
      <c r="C4094">
        <v>5211</v>
      </c>
      <c r="D4094" t="s">
        <v>1395</v>
      </c>
      <c r="E4094" t="s">
        <v>1373</v>
      </c>
      <c r="F4094" t="s">
        <v>1372</v>
      </c>
      <c r="G4094" t="s">
        <v>1374</v>
      </c>
      <c r="H4094" t="s">
        <v>1375</v>
      </c>
      <c r="I4094" t="str">
        <f t="shared" si="190"/>
        <v>Královéhradecký</v>
      </c>
      <c r="J4094" t="str">
        <f t="shared" si="191"/>
        <v>Královéhradecký</v>
      </c>
      <c r="K4094" t="str">
        <f t="shared" si="192"/>
        <v>Severovýchod</v>
      </c>
    </row>
    <row r="4095" spans="1:11" x14ac:dyDescent="0.25">
      <c r="A4095">
        <v>573906</v>
      </c>
      <c r="B4095" t="s">
        <v>1613</v>
      </c>
      <c r="C4095">
        <v>5209</v>
      </c>
      <c r="D4095" t="s">
        <v>1372</v>
      </c>
      <c r="E4095" t="s">
        <v>1373</v>
      </c>
      <c r="F4095" t="s">
        <v>1372</v>
      </c>
      <c r="G4095" t="s">
        <v>1374</v>
      </c>
      <c r="H4095" t="s">
        <v>1375</v>
      </c>
      <c r="I4095" t="str">
        <f t="shared" si="190"/>
        <v>Královéhradecký</v>
      </c>
      <c r="J4095" t="str">
        <f t="shared" si="191"/>
        <v>Královéhradecký</v>
      </c>
      <c r="K4095" t="str">
        <f t="shared" si="192"/>
        <v>Severovýchod</v>
      </c>
    </row>
    <row r="4096" spans="1:11" x14ac:dyDescent="0.25">
      <c r="A4096">
        <v>573914</v>
      </c>
      <c r="B4096" t="s">
        <v>1614</v>
      </c>
      <c r="C4096">
        <v>5201</v>
      </c>
      <c r="D4096" t="s">
        <v>1398</v>
      </c>
      <c r="E4096" t="s">
        <v>1373</v>
      </c>
      <c r="F4096" t="s">
        <v>1372</v>
      </c>
      <c r="G4096" t="s">
        <v>1374</v>
      </c>
      <c r="H4096" t="s">
        <v>1375</v>
      </c>
      <c r="I4096" t="str">
        <f t="shared" si="190"/>
        <v>Královéhradecký</v>
      </c>
      <c r="J4096" t="str">
        <f t="shared" si="191"/>
        <v>Královéhradecký</v>
      </c>
      <c r="K4096" t="str">
        <f t="shared" si="192"/>
        <v>Severovýchod</v>
      </c>
    </row>
    <row r="4097" spans="1:11" x14ac:dyDescent="0.25">
      <c r="A4097">
        <v>573922</v>
      </c>
      <c r="B4097" t="s">
        <v>1398</v>
      </c>
      <c r="C4097">
        <v>5201</v>
      </c>
      <c r="D4097" t="s">
        <v>1398</v>
      </c>
      <c r="E4097" t="s">
        <v>1373</v>
      </c>
      <c r="F4097" t="s">
        <v>1372</v>
      </c>
      <c r="G4097" t="s">
        <v>1374</v>
      </c>
      <c r="H4097" t="s">
        <v>1375</v>
      </c>
      <c r="I4097" t="str">
        <f t="shared" si="190"/>
        <v>Královéhradecký</v>
      </c>
      <c r="J4097" t="str">
        <f t="shared" si="191"/>
        <v>Královéhradecký</v>
      </c>
      <c r="K4097" t="str">
        <f t="shared" si="192"/>
        <v>Severovýchod</v>
      </c>
    </row>
    <row r="4098" spans="1:11" x14ac:dyDescent="0.25">
      <c r="A4098">
        <v>573931</v>
      </c>
      <c r="B4098" t="s">
        <v>1615</v>
      </c>
      <c r="C4098">
        <v>5209</v>
      </c>
      <c r="D4098" t="s">
        <v>1372</v>
      </c>
      <c r="E4098" t="s">
        <v>1373</v>
      </c>
      <c r="F4098" t="s">
        <v>1372</v>
      </c>
      <c r="G4098" t="s">
        <v>1374</v>
      </c>
      <c r="H4098" t="s">
        <v>1375</v>
      </c>
      <c r="I4098" t="str">
        <f t="shared" si="190"/>
        <v>Královéhradecký</v>
      </c>
      <c r="J4098" t="str">
        <f t="shared" si="191"/>
        <v>Královéhradecký</v>
      </c>
      <c r="K4098" t="str">
        <f t="shared" si="192"/>
        <v>Severovýchod</v>
      </c>
    </row>
    <row r="4099" spans="1:11" x14ac:dyDescent="0.25">
      <c r="A4099">
        <v>573949</v>
      </c>
      <c r="B4099" t="s">
        <v>2550</v>
      </c>
      <c r="C4099">
        <v>5304</v>
      </c>
      <c r="D4099" t="s">
        <v>2631</v>
      </c>
      <c r="E4099" t="s">
        <v>2632</v>
      </c>
      <c r="F4099" t="s">
        <v>2631</v>
      </c>
      <c r="G4099" t="s">
        <v>2633</v>
      </c>
      <c r="H4099" t="s">
        <v>2634</v>
      </c>
      <c r="I4099" t="str">
        <f t="shared" si="190"/>
        <v>Pardubický</v>
      </c>
      <c r="J4099" t="str">
        <f t="shared" si="191"/>
        <v>Pardubický</v>
      </c>
      <c r="K4099" t="str">
        <f t="shared" si="192"/>
        <v>Severovýchod</v>
      </c>
    </row>
    <row r="4100" spans="1:11" x14ac:dyDescent="0.25">
      <c r="A4100">
        <v>573957</v>
      </c>
      <c r="B4100" t="s">
        <v>1616</v>
      </c>
      <c r="C4100">
        <v>5211</v>
      </c>
      <c r="D4100" t="s">
        <v>1395</v>
      </c>
      <c r="E4100" t="s">
        <v>1373</v>
      </c>
      <c r="F4100" t="s">
        <v>1372</v>
      </c>
      <c r="G4100" t="s">
        <v>1374</v>
      </c>
      <c r="H4100" t="s">
        <v>1375</v>
      </c>
      <c r="I4100" t="str">
        <f t="shared" ref="I4100:I4163" si="193">LEFT(H4100, FIND(" ", H4100 &amp; " ") - 1)</f>
        <v>Královéhradecký</v>
      </c>
      <c r="J4100" t="str">
        <f t="shared" ref="J4100:J4163" si="194">IF(LEFT(H4100,4)="Kraj", MID(H4100, FIND(" ", H4100)+1, LEN(H4100) - FIND(" ", H4100)), LEFT(H4100, FIND(" ", H4100 &amp; " ") - 1))</f>
        <v>Královéhradecký</v>
      </c>
      <c r="K4100" t="str">
        <f t="shared" ref="K4100:K4163" si="195">_xlfn.XLOOKUP(H4100,$N$33:$N$46,$M$33:$M$46)</f>
        <v>Severovýchod</v>
      </c>
    </row>
    <row r="4101" spans="1:11" x14ac:dyDescent="0.25">
      <c r="A4101">
        <v>573965</v>
      </c>
      <c r="B4101" t="s">
        <v>1617</v>
      </c>
      <c r="C4101">
        <v>5209</v>
      </c>
      <c r="D4101" t="s">
        <v>1372</v>
      </c>
      <c r="E4101" t="s">
        <v>1373</v>
      </c>
      <c r="F4101" t="s">
        <v>1372</v>
      </c>
      <c r="G4101" t="s">
        <v>1374</v>
      </c>
      <c r="H4101" t="s">
        <v>1375</v>
      </c>
      <c r="I4101" t="str">
        <f t="shared" si="193"/>
        <v>Královéhradecký</v>
      </c>
      <c r="J4101" t="str">
        <f t="shared" si="194"/>
        <v>Královéhradecký</v>
      </c>
      <c r="K4101" t="str">
        <f t="shared" si="195"/>
        <v>Severovýchod</v>
      </c>
    </row>
    <row r="4102" spans="1:11" x14ac:dyDescent="0.25">
      <c r="A4102">
        <v>573973</v>
      </c>
      <c r="B4102" t="s">
        <v>1618</v>
      </c>
      <c r="C4102">
        <v>5209</v>
      </c>
      <c r="D4102" t="s">
        <v>1372</v>
      </c>
      <c r="E4102" t="s">
        <v>1373</v>
      </c>
      <c r="F4102" t="s">
        <v>1372</v>
      </c>
      <c r="G4102" t="s">
        <v>1374</v>
      </c>
      <c r="H4102" t="s">
        <v>1375</v>
      </c>
      <c r="I4102" t="str">
        <f t="shared" si="193"/>
        <v>Královéhradecký</v>
      </c>
      <c r="J4102" t="str">
        <f t="shared" si="194"/>
        <v>Královéhradecký</v>
      </c>
      <c r="K4102" t="str">
        <f t="shared" si="195"/>
        <v>Severovýchod</v>
      </c>
    </row>
    <row r="4103" spans="1:11" x14ac:dyDescent="0.25">
      <c r="A4103">
        <v>573981</v>
      </c>
      <c r="B4103" t="s">
        <v>1619</v>
      </c>
      <c r="C4103">
        <v>5209</v>
      </c>
      <c r="D4103" t="s">
        <v>1372</v>
      </c>
      <c r="E4103" t="s">
        <v>1373</v>
      </c>
      <c r="F4103" t="s">
        <v>1372</v>
      </c>
      <c r="G4103" t="s">
        <v>1374</v>
      </c>
      <c r="H4103" t="s">
        <v>1375</v>
      </c>
      <c r="I4103" t="str">
        <f t="shared" si="193"/>
        <v>Královéhradecký</v>
      </c>
      <c r="J4103" t="str">
        <f t="shared" si="194"/>
        <v>Královéhradecký</v>
      </c>
      <c r="K4103" t="str">
        <f t="shared" si="195"/>
        <v>Severovýchod</v>
      </c>
    </row>
    <row r="4104" spans="1:11" x14ac:dyDescent="0.25">
      <c r="A4104">
        <v>573990</v>
      </c>
      <c r="B4104" t="s">
        <v>1620</v>
      </c>
      <c r="C4104">
        <v>5209</v>
      </c>
      <c r="D4104" t="s">
        <v>1372</v>
      </c>
      <c r="E4104" t="s">
        <v>1373</v>
      </c>
      <c r="F4104" t="s">
        <v>1372</v>
      </c>
      <c r="G4104" t="s">
        <v>1374</v>
      </c>
      <c r="H4104" t="s">
        <v>1375</v>
      </c>
      <c r="I4104" t="str">
        <f t="shared" si="193"/>
        <v>Královéhradecký</v>
      </c>
      <c r="J4104" t="str">
        <f t="shared" si="194"/>
        <v>Královéhradecký</v>
      </c>
      <c r="K4104" t="str">
        <f t="shared" si="195"/>
        <v>Severovýchod</v>
      </c>
    </row>
    <row r="4105" spans="1:11" x14ac:dyDescent="0.25">
      <c r="A4105">
        <v>574007</v>
      </c>
      <c r="B4105" t="s">
        <v>2790</v>
      </c>
      <c r="C4105">
        <v>5304</v>
      </c>
      <c r="D4105" t="s">
        <v>2631</v>
      </c>
      <c r="E4105" t="s">
        <v>2632</v>
      </c>
      <c r="F4105" t="s">
        <v>2631</v>
      </c>
      <c r="G4105" t="s">
        <v>2633</v>
      </c>
      <c r="H4105" t="s">
        <v>2634</v>
      </c>
      <c r="I4105" t="str">
        <f t="shared" si="193"/>
        <v>Pardubický</v>
      </c>
      <c r="J4105" t="str">
        <f t="shared" si="194"/>
        <v>Pardubický</v>
      </c>
      <c r="K4105" t="str">
        <f t="shared" si="195"/>
        <v>Severovýchod</v>
      </c>
    </row>
    <row r="4106" spans="1:11" x14ac:dyDescent="0.25">
      <c r="A4106">
        <v>574015</v>
      </c>
      <c r="B4106" t="s">
        <v>1621</v>
      </c>
      <c r="C4106">
        <v>5206</v>
      </c>
      <c r="D4106" t="s">
        <v>1390</v>
      </c>
      <c r="E4106" t="s">
        <v>1373</v>
      </c>
      <c r="F4106" t="s">
        <v>1372</v>
      </c>
      <c r="G4106" t="s">
        <v>1374</v>
      </c>
      <c r="H4106" t="s">
        <v>1375</v>
      </c>
      <c r="I4106" t="str">
        <f t="shared" si="193"/>
        <v>Královéhradecký</v>
      </c>
      <c r="J4106" t="str">
        <f t="shared" si="194"/>
        <v>Královéhradecký</v>
      </c>
      <c r="K4106" t="str">
        <f t="shared" si="195"/>
        <v>Severovýchod</v>
      </c>
    </row>
    <row r="4107" spans="1:11" x14ac:dyDescent="0.25">
      <c r="A4107">
        <v>574023</v>
      </c>
      <c r="B4107" t="s">
        <v>1622</v>
      </c>
      <c r="C4107">
        <v>5209</v>
      </c>
      <c r="D4107" t="s">
        <v>1372</v>
      </c>
      <c r="E4107" t="s">
        <v>1373</v>
      </c>
      <c r="F4107" t="s">
        <v>1372</v>
      </c>
      <c r="G4107" t="s">
        <v>1374</v>
      </c>
      <c r="H4107" t="s">
        <v>1375</v>
      </c>
      <c r="I4107" t="str">
        <f t="shared" si="193"/>
        <v>Královéhradecký</v>
      </c>
      <c r="J4107" t="str">
        <f t="shared" si="194"/>
        <v>Královéhradecký</v>
      </c>
      <c r="K4107" t="str">
        <f t="shared" si="195"/>
        <v>Severovýchod</v>
      </c>
    </row>
    <row r="4108" spans="1:11" x14ac:dyDescent="0.25">
      <c r="A4108">
        <v>574031</v>
      </c>
      <c r="B4108" t="s">
        <v>1623</v>
      </c>
      <c r="C4108">
        <v>5201</v>
      </c>
      <c r="D4108" t="s">
        <v>1398</v>
      </c>
      <c r="E4108" t="s">
        <v>1373</v>
      </c>
      <c r="F4108" t="s">
        <v>1372</v>
      </c>
      <c r="G4108" t="s">
        <v>1374</v>
      </c>
      <c r="H4108" t="s">
        <v>1375</v>
      </c>
      <c r="I4108" t="str">
        <f t="shared" si="193"/>
        <v>Královéhradecký</v>
      </c>
      <c r="J4108" t="str">
        <f t="shared" si="194"/>
        <v>Královéhradecký</v>
      </c>
      <c r="K4108" t="str">
        <f t="shared" si="195"/>
        <v>Severovýchod</v>
      </c>
    </row>
    <row r="4109" spans="1:11" x14ac:dyDescent="0.25">
      <c r="A4109">
        <v>574040</v>
      </c>
      <c r="B4109" t="s">
        <v>1624</v>
      </c>
      <c r="C4109">
        <v>5206</v>
      </c>
      <c r="D4109" t="s">
        <v>1390</v>
      </c>
      <c r="E4109" t="s">
        <v>1373</v>
      </c>
      <c r="F4109" t="s">
        <v>1372</v>
      </c>
      <c r="G4109" t="s">
        <v>1374</v>
      </c>
      <c r="H4109" t="s">
        <v>1375</v>
      </c>
      <c r="I4109" t="str">
        <f t="shared" si="193"/>
        <v>Královéhradecký</v>
      </c>
      <c r="J4109" t="str">
        <f t="shared" si="194"/>
        <v>Královéhradecký</v>
      </c>
      <c r="K4109" t="str">
        <f t="shared" si="195"/>
        <v>Severovýchod</v>
      </c>
    </row>
    <row r="4110" spans="1:11" x14ac:dyDescent="0.25">
      <c r="A4110">
        <v>574058</v>
      </c>
      <c r="B4110" t="s">
        <v>1625</v>
      </c>
      <c r="C4110">
        <v>5201</v>
      </c>
      <c r="D4110" t="s">
        <v>1398</v>
      </c>
      <c r="E4110" t="s">
        <v>1373</v>
      </c>
      <c r="F4110" t="s">
        <v>1372</v>
      </c>
      <c r="G4110" t="s">
        <v>1374</v>
      </c>
      <c r="H4110" t="s">
        <v>1375</v>
      </c>
      <c r="I4110" t="str">
        <f t="shared" si="193"/>
        <v>Královéhradecký</v>
      </c>
      <c r="J4110" t="str">
        <f t="shared" si="194"/>
        <v>Královéhradecký</v>
      </c>
      <c r="K4110" t="str">
        <f t="shared" si="195"/>
        <v>Severovýchod</v>
      </c>
    </row>
    <row r="4111" spans="1:11" x14ac:dyDescent="0.25">
      <c r="A4111">
        <v>574066</v>
      </c>
      <c r="B4111" t="s">
        <v>1626</v>
      </c>
      <c r="C4111">
        <v>5209</v>
      </c>
      <c r="D4111" t="s">
        <v>1372</v>
      </c>
      <c r="E4111" t="s">
        <v>1373</v>
      </c>
      <c r="F4111" t="s">
        <v>1372</v>
      </c>
      <c r="G4111" t="s">
        <v>1374</v>
      </c>
      <c r="H4111" t="s">
        <v>1375</v>
      </c>
      <c r="I4111" t="str">
        <f t="shared" si="193"/>
        <v>Královéhradecký</v>
      </c>
      <c r="J4111" t="str">
        <f t="shared" si="194"/>
        <v>Královéhradecký</v>
      </c>
      <c r="K4111" t="str">
        <f t="shared" si="195"/>
        <v>Severovýchod</v>
      </c>
    </row>
    <row r="4112" spans="1:11" x14ac:dyDescent="0.25">
      <c r="A4112">
        <v>574074</v>
      </c>
      <c r="B4112" t="s">
        <v>1627</v>
      </c>
      <c r="C4112">
        <v>5209</v>
      </c>
      <c r="D4112" t="s">
        <v>1372</v>
      </c>
      <c r="E4112" t="s">
        <v>1373</v>
      </c>
      <c r="F4112" t="s">
        <v>1372</v>
      </c>
      <c r="G4112" t="s">
        <v>1374</v>
      </c>
      <c r="H4112" t="s">
        <v>1375</v>
      </c>
      <c r="I4112" t="str">
        <f t="shared" si="193"/>
        <v>Královéhradecký</v>
      </c>
      <c r="J4112" t="str">
        <f t="shared" si="194"/>
        <v>Královéhradecký</v>
      </c>
      <c r="K4112" t="str">
        <f t="shared" si="195"/>
        <v>Severovýchod</v>
      </c>
    </row>
    <row r="4113" spans="1:11" x14ac:dyDescent="0.25">
      <c r="A4113">
        <v>574082</v>
      </c>
      <c r="B4113" t="s">
        <v>1628</v>
      </c>
      <c r="C4113">
        <v>5209</v>
      </c>
      <c r="D4113" t="s">
        <v>1372</v>
      </c>
      <c r="E4113" t="s">
        <v>1373</v>
      </c>
      <c r="F4113" t="s">
        <v>1372</v>
      </c>
      <c r="G4113" t="s">
        <v>1374</v>
      </c>
      <c r="H4113" t="s">
        <v>1375</v>
      </c>
      <c r="I4113" t="str">
        <f t="shared" si="193"/>
        <v>Královéhradecký</v>
      </c>
      <c r="J4113" t="str">
        <f t="shared" si="194"/>
        <v>Královéhradecký</v>
      </c>
      <c r="K4113" t="str">
        <f t="shared" si="195"/>
        <v>Severovýchod</v>
      </c>
    </row>
    <row r="4114" spans="1:11" x14ac:dyDescent="0.25">
      <c r="A4114">
        <v>574091</v>
      </c>
      <c r="B4114" t="s">
        <v>2791</v>
      </c>
      <c r="C4114">
        <v>5304</v>
      </c>
      <c r="D4114" t="s">
        <v>2631</v>
      </c>
      <c r="E4114" t="s">
        <v>2632</v>
      </c>
      <c r="F4114" t="s">
        <v>2631</v>
      </c>
      <c r="G4114" t="s">
        <v>2633</v>
      </c>
      <c r="H4114" t="s">
        <v>2634</v>
      </c>
      <c r="I4114" t="str">
        <f t="shared" si="193"/>
        <v>Pardubický</v>
      </c>
      <c r="J4114" t="str">
        <f t="shared" si="194"/>
        <v>Pardubický</v>
      </c>
      <c r="K4114" t="str">
        <f t="shared" si="195"/>
        <v>Severovýchod</v>
      </c>
    </row>
    <row r="4115" spans="1:11" x14ac:dyDescent="0.25">
      <c r="A4115">
        <v>574104</v>
      </c>
      <c r="B4115" t="s">
        <v>1253</v>
      </c>
      <c r="C4115">
        <v>5304</v>
      </c>
      <c r="D4115" t="s">
        <v>2631</v>
      </c>
      <c r="E4115" t="s">
        <v>2632</v>
      </c>
      <c r="F4115" t="s">
        <v>2631</v>
      </c>
      <c r="G4115" t="s">
        <v>2633</v>
      </c>
      <c r="H4115" t="s">
        <v>2634</v>
      </c>
      <c r="I4115" t="str">
        <f t="shared" si="193"/>
        <v>Pardubický</v>
      </c>
      <c r="J4115" t="str">
        <f t="shared" si="194"/>
        <v>Pardubický</v>
      </c>
      <c r="K4115" t="str">
        <f t="shared" si="195"/>
        <v>Severovýchod</v>
      </c>
    </row>
    <row r="4116" spans="1:11" x14ac:dyDescent="0.25">
      <c r="A4116">
        <v>574112</v>
      </c>
      <c r="B4116" t="s">
        <v>1057</v>
      </c>
      <c r="C4116">
        <v>5206</v>
      </c>
      <c r="D4116" t="s">
        <v>1390</v>
      </c>
      <c r="E4116" t="s">
        <v>1373</v>
      </c>
      <c r="F4116" t="s">
        <v>1372</v>
      </c>
      <c r="G4116" t="s">
        <v>1374</v>
      </c>
      <c r="H4116" t="s">
        <v>1375</v>
      </c>
      <c r="I4116" t="str">
        <f t="shared" si="193"/>
        <v>Královéhradecký</v>
      </c>
      <c r="J4116" t="str">
        <f t="shared" si="194"/>
        <v>Královéhradecký</v>
      </c>
      <c r="K4116" t="str">
        <f t="shared" si="195"/>
        <v>Severovýchod</v>
      </c>
    </row>
    <row r="4117" spans="1:11" x14ac:dyDescent="0.25">
      <c r="A4117">
        <v>574121</v>
      </c>
      <c r="B4117" t="s">
        <v>1390</v>
      </c>
      <c r="C4117">
        <v>5206</v>
      </c>
      <c r="D4117" t="s">
        <v>1390</v>
      </c>
      <c r="E4117" t="s">
        <v>1373</v>
      </c>
      <c r="F4117" t="s">
        <v>1372</v>
      </c>
      <c r="G4117" t="s">
        <v>1374</v>
      </c>
      <c r="H4117" t="s">
        <v>1375</v>
      </c>
      <c r="I4117" t="str">
        <f t="shared" si="193"/>
        <v>Královéhradecký</v>
      </c>
      <c r="J4117" t="str">
        <f t="shared" si="194"/>
        <v>Královéhradecký</v>
      </c>
      <c r="K4117" t="str">
        <f t="shared" si="195"/>
        <v>Severovýchod</v>
      </c>
    </row>
    <row r="4118" spans="1:11" x14ac:dyDescent="0.25">
      <c r="A4118">
        <v>574139</v>
      </c>
      <c r="B4118" t="s">
        <v>1629</v>
      </c>
      <c r="C4118">
        <v>5206</v>
      </c>
      <c r="D4118" t="s">
        <v>1390</v>
      </c>
      <c r="E4118" t="s">
        <v>1373</v>
      </c>
      <c r="F4118" t="s">
        <v>1372</v>
      </c>
      <c r="G4118" t="s">
        <v>1374</v>
      </c>
      <c r="H4118" t="s">
        <v>1375</v>
      </c>
      <c r="I4118" t="str">
        <f t="shared" si="193"/>
        <v>Královéhradecký</v>
      </c>
      <c r="J4118" t="str">
        <f t="shared" si="194"/>
        <v>Královéhradecký</v>
      </c>
      <c r="K4118" t="str">
        <f t="shared" si="195"/>
        <v>Severovýchod</v>
      </c>
    </row>
    <row r="4119" spans="1:11" x14ac:dyDescent="0.25">
      <c r="A4119">
        <v>574147</v>
      </c>
      <c r="B4119" t="s">
        <v>1630</v>
      </c>
      <c r="C4119">
        <v>5211</v>
      </c>
      <c r="D4119" t="s">
        <v>1395</v>
      </c>
      <c r="E4119" t="s">
        <v>1373</v>
      </c>
      <c r="F4119" t="s">
        <v>1372</v>
      </c>
      <c r="G4119" t="s">
        <v>1374</v>
      </c>
      <c r="H4119" t="s">
        <v>1375</v>
      </c>
      <c r="I4119" t="str">
        <f t="shared" si="193"/>
        <v>Královéhradecký</v>
      </c>
      <c r="J4119" t="str">
        <f t="shared" si="194"/>
        <v>Královéhradecký</v>
      </c>
      <c r="K4119" t="str">
        <f t="shared" si="195"/>
        <v>Severovýchod</v>
      </c>
    </row>
    <row r="4120" spans="1:11" x14ac:dyDescent="0.25">
      <c r="A4120">
        <v>574155</v>
      </c>
      <c r="B4120" t="s">
        <v>1631</v>
      </c>
      <c r="C4120">
        <v>5201</v>
      </c>
      <c r="D4120" t="s">
        <v>1398</v>
      </c>
      <c r="E4120" t="s">
        <v>1373</v>
      </c>
      <c r="F4120" t="s">
        <v>1372</v>
      </c>
      <c r="G4120" t="s">
        <v>1374</v>
      </c>
      <c r="H4120" t="s">
        <v>1375</v>
      </c>
      <c r="I4120" t="str">
        <f t="shared" si="193"/>
        <v>Královéhradecký</v>
      </c>
      <c r="J4120" t="str">
        <f t="shared" si="194"/>
        <v>Královéhradecký</v>
      </c>
      <c r="K4120" t="str">
        <f t="shared" si="195"/>
        <v>Severovýchod</v>
      </c>
    </row>
    <row r="4121" spans="1:11" x14ac:dyDescent="0.25">
      <c r="A4121">
        <v>574163</v>
      </c>
      <c r="B4121" t="s">
        <v>1632</v>
      </c>
      <c r="C4121">
        <v>5201</v>
      </c>
      <c r="D4121" t="s">
        <v>1398</v>
      </c>
      <c r="E4121" t="s">
        <v>1373</v>
      </c>
      <c r="F4121" t="s">
        <v>1372</v>
      </c>
      <c r="G4121" t="s">
        <v>1374</v>
      </c>
      <c r="H4121" t="s">
        <v>1375</v>
      </c>
      <c r="I4121" t="str">
        <f t="shared" si="193"/>
        <v>Královéhradecký</v>
      </c>
      <c r="J4121" t="str">
        <f t="shared" si="194"/>
        <v>Královéhradecký</v>
      </c>
      <c r="K4121" t="str">
        <f t="shared" si="195"/>
        <v>Severovýchod</v>
      </c>
    </row>
    <row r="4122" spans="1:11" x14ac:dyDescent="0.25">
      <c r="A4122">
        <v>574171</v>
      </c>
      <c r="B4122" t="s">
        <v>1633</v>
      </c>
      <c r="C4122">
        <v>5201</v>
      </c>
      <c r="D4122" t="s">
        <v>1398</v>
      </c>
      <c r="E4122" t="s">
        <v>1373</v>
      </c>
      <c r="F4122" t="s">
        <v>1372</v>
      </c>
      <c r="G4122" t="s">
        <v>1374</v>
      </c>
      <c r="H4122" t="s">
        <v>1375</v>
      </c>
      <c r="I4122" t="str">
        <f t="shared" si="193"/>
        <v>Královéhradecký</v>
      </c>
      <c r="J4122" t="str">
        <f t="shared" si="194"/>
        <v>Královéhradecký</v>
      </c>
      <c r="K4122" t="str">
        <f t="shared" si="195"/>
        <v>Severovýchod</v>
      </c>
    </row>
    <row r="4123" spans="1:11" x14ac:dyDescent="0.25">
      <c r="A4123">
        <v>574180</v>
      </c>
      <c r="B4123" t="s">
        <v>1634</v>
      </c>
      <c r="C4123">
        <v>5209</v>
      </c>
      <c r="D4123" t="s">
        <v>1372</v>
      </c>
      <c r="E4123" t="s">
        <v>1373</v>
      </c>
      <c r="F4123" t="s">
        <v>1372</v>
      </c>
      <c r="G4123" t="s">
        <v>1374</v>
      </c>
      <c r="H4123" t="s">
        <v>1375</v>
      </c>
      <c r="I4123" t="str">
        <f t="shared" si="193"/>
        <v>Královéhradecký</v>
      </c>
      <c r="J4123" t="str">
        <f t="shared" si="194"/>
        <v>Královéhradecký</v>
      </c>
      <c r="K4123" t="str">
        <f t="shared" si="195"/>
        <v>Severovýchod</v>
      </c>
    </row>
    <row r="4124" spans="1:11" x14ac:dyDescent="0.25">
      <c r="A4124">
        <v>574198</v>
      </c>
      <c r="B4124" t="s">
        <v>2792</v>
      </c>
      <c r="C4124">
        <v>5309</v>
      </c>
      <c r="D4124" t="s">
        <v>2648</v>
      </c>
      <c r="E4124" t="s">
        <v>2647</v>
      </c>
      <c r="F4124" t="s">
        <v>2648</v>
      </c>
      <c r="G4124" t="s">
        <v>2633</v>
      </c>
      <c r="H4124" t="s">
        <v>2634</v>
      </c>
      <c r="I4124" t="str">
        <f t="shared" si="193"/>
        <v>Pardubický</v>
      </c>
      <c r="J4124" t="str">
        <f t="shared" si="194"/>
        <v>Pardubický</v>
      </c>
      <c r="K4124" t="str">
        <f t="shared" si="195"/>
        <v>Severovýchod</v>
      </c>
    </row>
    <row r="4125" spans="1:11" x14ac:dyDescent="0.25">
      <c r="A4125">
        <v>574201</v>
      </c>
      <c r="B4125" t="s">
        <v>1941</v>
      </c>
      <c r="C4125">
        <v>5104</v>
      </c>
      <c r="D4125" t="s">
        <v>1831</v>
      </c>
      <c r="E4125" t="s">
        <v>1832</v>
      </c>
      <c r="F4125" t="s">
        <v>1833</v>
      </c>
      <c r="G4125" t="s">
        <v>1794</v>
      </c>
      <c r="H4125" t="s">
        <v>1795</v>
      </c>
      <c r="I4125" t="str">
        <f t="shared" si="193"/>
        <v>Liberecký</v>
      </c>
      <c r="J4125" t="str">
        <f t="shared" si="194"/>
        <v>Liberecký</v>
      </c>
      <c r="K4125" t="str">
        <f t="shared" si="195"/>
        <v>Severovýchod</v>
      </c>
    </row>
    <row r="4126" spans="1:11" x14ac:dyDescent="0.25">
      <c r="A4126">
        <v>574210</v>
      </c>
      <c r="B4126" t="s">
        <v>1635</v>
      </c>
      <c r="C4126">
        <v>5209</v>
      </c>
      <c r="D4126" t="s">
        <v>1372</v>
      </c>
      <c r="E4126" t="s">
        <v>1373</v>
      </c>
      <c r="F4126" t="s">
        <v>1372</v>
      </c>
      <c r="G4126" t="s">
        <v>1374</v>
      </c>
      <c r="H4126" t="s">
        <v>1375</v>
      </c>
      <c r="I4126" t="str">
        <f t="shared" si="193"/>
        <v>Královéhradecký</v>
      </c>
      <c r="J4126" t="str">
        <f t="shared" si="194"/>
        <v>Královéhradecký</v>
      </c>
      <c r="K4126" t="str">
        <f t="shared" si="195"/>
        <v>Severovýchod</v>
      </c>
    </row>
    <row r="4127" spans="1:11" x14ac:dyDescent="0.25">
      <c r="A4127">
        <v>574228</v>
      </c>
      <c r="B4127" t="s">
        <v>1636</v>
      </c>
      <c r="C4127">
        <v>5201</v>
      </c>
      <c r="D4127" t="s">
        <v>1398</v>
      </c>
      <c r="E4127" t="s">
        <v>1373</v>
      </c>
      <c r="F4127" t="s">
        <v>1372</v>
      </c>
      <c r="G4127" t="s">
        <v>1374</v>
      </c>
      <c r="H4127" t="s">
        <v>1375</v>
      </c>
      <c r="I4127" t="str">
        <f t="shared" si="193"/>
        <v>Královéhradecký</v>
      </c>
      <c r="J4127" t="str">
        <f t="shared" si="194"/>
        <v>Královéhradecký</v>
      </c>
      <c r="K4127" t="str">
        <f t="shared" si="195"/>
        <v>Severovýchod</v>
      </c>
    </row>
    <row r="4128" spans="1:11" x14ac:dyDescent="0.25">
      <c r="A4128">
        <v>574236</v>
      </c>
      <c r="B4128" t="s">
        <v>1637</v>
      </c>
      <c r="C4128">
        <v>5209</v>
      </c>
      <c r="D4128" t="s">
        <v>1372</v>
      </c>
      <c r="E4128" t="s">
        <v>1373</v>
      </c>
      <c r="F4128" t="s">
        <v>1372</v>
      </c>
      <c r="G4128" t="s">
        <v>1374</v>
      </c>
      <c r="H4128" t="s">
        <v>1375</v>
      </c>
      <c r="I4128" t="str">
        <f t="shared" si="193"/>
        <v>Královéhradecký</v>
      </c>
      <c r="J4128" t="str">
        <f t="shared" si="194"/>
        <v>Královéhradecký</v>
      </c>
      <c r="K4128" t="str">
        <f t="shared" si="195"/>
        <v>Severovýchod</v>
      </c>
    </row>
    <row r="4129" spans="1:11" x14ac:dyDescent="0.25">
      <c r="A4129">
        <v>574244</v>
      </c>
      <c r="B4129" t="s">
        <v>1638</v>
      </c>
      <c r="C4129">
        <v>5211</v>
      </c>
      <c r="D4129" t="s">
        <v>1395</v>
      </c>
      <c r="E4129" t="s">
        <v>1373</v>
      </c>
      <c r="F4129" t="s">
        <v>1372</v>
      </c>
      <c r="G4129" t="s">
        <v>1374</v>
      </c>
      <c r="H4129" t="s">
        <v>1375</v>
      </c>
      <c r="I4129" t="str">
        <f t="shared" si="193"/>
        <v>Královéhradecký</v>
      </c>
      <c r="J4129" t="str">
        <f t="shared" si="194"/>
        <v>Královéhradecký</v>
      </c>
      <c r="K4129" t="str">
        <f t="shared" si="195"/>
        <v>Severovýchod</v>
      </c>
    </row>
    <row r="4130" spans="1:11" x14ac:dyDescent="0.25">
      <c r="A4130">
        <v>574252</v>
      </c>
      <c r="B4130" t="s">
        <v>1639</v>
      </c>
      <c r="C4130">
        <v>5201</v>
      </c>
      <c r="D4130" t="s">
        <v>1398</v>
      </c>
      <c r="E4130" t="s">
        <v>1373</v>
      </c>
      <c r="F4130" t="s">
        <v>1372</v>
      </c>
      <c r="G4130" t="s">
        <v>1374</v>
      </c>
      <c r="H4130" t="s">
        <v>1375</v>
      </c>
      <c r="I4130" t="str">
        <f t="shared" si="193"/>
        <v>Královéhradecký</v>
      </c>
      <c r="J4130" t="str">
        <f t="shared" si="194"/>
        <v>Královéhradecký</v>
      </c>
      <c r="K4130" t="str">
        <f t="shared" si="195"/>
        <v>Severovýchod</v>
      </c>
    </row>
    <row r="4131" spans="1:11" x14ac:dyDescent="0.25">
      <c r="A4131">
        <v>574261</v>
      </c>
      <c r="B4131" t="s">
        <v>1640</v>
      </c>
      <c r="C4131">
        <v>5211</v>
      </c>
      <c r="D4131" t="s">
        <v>1395</v>
      </c>
      <c r="E4131" t="s">
        <v>1373</v>
      </c>
      <c r="F4131" t="s">
        <v>1372</v>
      </c>
      <c r="G4131" t="s">
        <v>1374</v>
      </c>
      <c r="H4131" t="s">
        <v>1375</v>
      </c>
      <c r="I4131" t="str">
        <f t="shared" si="193"/>
        <v>Královéhradecký</v>
      </c>
      <c r="J4131" t="str">
        <f t="shared" si="194"/>
        <v>Královéhradecký</v>
      </c>
      <c r="K4131" t="str">
        <f t="shared" si="195"/>
        <v>Severovýchod</v>
      </c>
    </row>
    <row r="4132" spans="1:11" x14ac:dyDescent="0.25">
      <c r="A4132">
        <v>574279</v>
      </c>
      <c r="B4132" t="s">
        <v>1395</v>
      </c>
      <c r="C4132">
        <v>5211</v>
      </c>
      <c r="D4132" t="s">
        <v>1395</v>
      </c>
      <c r="E4132" t="s">
        <v>1373</v>
      </c>
      <c r="F4132" t="s">
        <v>1372</v>
      </c>
      <c r="G4132" t="s">
        <v>1374</v>
      </c>
      <c r="H4132" t="s">
        <v>1375</v>
      </c>
      <c r="I4132" t="str">
        <f t="shared" si="193"/>
        <v>Královéhradecký</v>
      </c>
      <c r="J4132" t="str">
        <f t="shared" si="194"/>
        <v>Královéhradecký</v>
      </c>
      <c r="K4132" t="str">
        <f t="shared" si="195"/>
        <v>Severovýchod</v>
      </c>
    </row>
    <row r="4133" spans="1:11" x14ac:dyDescent="0.25">
      <c r="A4133">
        <v>574287</v>
      </c>
      <c r="B4133" t="s">
        <v>1641</v>
      </c>
      <c r="C4133">
        <v>5209</v>
      </c>
      <c r="D4133" t="s">
        <v>1372</v>
      </c>
      <c r="E4133" t="s">
        <v>1373</v>
      </c>
      <c r="F4133" t="s">
        <v>1372</v>
      </c>
      <c r="G4133" t="s">
        <v>1374</v>
      </c>
      <c r="H4133" t="s">
        <v>1375</v>
      </c>
      <c r="I4133" t="str">
        <f t="shared" si="193"/>
        <v>Královéhradecký</v>
      </c>
      <c r="J4133" t="str">
        <f t="shared" si="194"/>
        <v>Královéhradecký</v>
      </c>
      <c r="K4133" t="str">
        <f t="shared" si="195"/>
        <v>Severovýchod</v>
      </c>
    </row>
    <row r="4134" spans="1:11" x14ac:dyDescent="0.25">
      <c r="A4134">
        <v>574295</v>
      </c>
      <c r="B4134" t="s">
        <v>1642</v>
      </c>
      <c r="C4134">
        <v>5206</v>
      </c>
      <c r="D4134" t="s">
        <v>1390</v>
      </c>
      <c r="E4134" t="s">
        <v>1373</v>
      </c>
      <c r="F4134" t="s">
        <v>1372</v>
      </c>
      <c r="G4134" t="s">
        <v>1374</v>
      </c>
      <c r="H4134" t="s">
        <v>1375</v>
      </c>
      <c r="I4134" t="str">
        <f t="shared" si="193"/>
        <v>Královéhradecký</v>
      </c>
      <c r="J4134" t="str">
        <f t="shared" si="194"/>
        <v>Královéhradecký</v>
      </c>
      <c r="K4134" t="str">
        <f t="shared" si="195"/>
        <v>Severovýchod</v>
      </c>
    </row>
    <row r="4135" spans="1:11" x14ac:dyDescent="0.25">
      <c r="A4135">
        <v>574309</v>
      </c>
      <c r="B4135" t="s">
        <v>2793</v>
      </c>
      <c r="C4135">
        <v>5308</v>
      </c>
      <c r="D4135" t="s">
        <v>2644</v>
      </c>
      <c r="E4135" t="s">
        <v>2642</v>
      </c>
      <c r="F4135" t="s">
        <v>2641</v>
      </c>
      <c r="G4135" t="s">
        <v>2633</v>
      </c>
      <c r="H4135" t="s">
        <v>2634</v>
      </c>
      <c r="I4135" t="str">
        <f t="shared" si="193"/>
        <v>Pardubický</v>
      </c>
      <c r="J4135" t="str">
        <f t="shared" si="194"/>
        <v>Pardubický</v>
      </c>
      <c r="K4135" t="str">
        <f t="shared" si="195"/>
        <v>Severovýchod</v>
      </c>
    </row>
    <row r="4136" spans="1:11" x14ac:dyDescent="0.25">
      <c r="A4136">
        <v>574317</v>
      </c>
      <c r="B4136" t="s">
        <v>1264</v>
      </c>
      <c r="C4136">
        <v>5201</v>
      </c>
      <c r="D4136" t="s">
        <v>1398</v>
      </c>
      <c r="E4136" t="s">
        <v>1373</v>
      </c>
      <c r="F4136" t="s">
        <v>1372</v>
      </c>
      <c r="G4136" t="s">
        <v>1374</v>
      </c>
      <c r="H4136" t="s">
        <v>1375</v>
      </c>
      <c r="I4136" t="str">
        <f t="shared" si="193"/>
        <v>Královéhradecký</v>
      </c>
      <c r="J4136" t="str">
        <f t="shared" si="194"/>
        <v>Královéhradecký</v>
      </c>
      <c r="K4136" t="str">
        <f t="shared" si="195"/>
        <v>Severovýchod</v>
      </c>
    </row>
    <row r="4137" spans="1:11" x14ac:dyDescent="0.25">
      <c r="A4137">
        <v>574325</v>
      </c>
      <c r="B4137" t="s">
        <v>2794</v>
      </c>
      <c r="C4137">
        <v>5308</v>
      </c>
      <c r="D4137" t="s">
        <v>2644</v>
      </c>
      <c r="E4137" t="s">
        <v>2642</v>
      </c>
      <c r="F4137" t="s">
        <v>2641</v>
      </c>
      <c r="G4137" t="s">
        <v>2633</v>
      </c>
      <c r="H4137" t="s">
        <v>2634</v>
      </c>
      <c r="I4137" t="str">
        <f t="shared" si="193"/>
        <v>Pardubický</v>
      </c>
      <c r="J4137" t="str">
        <f t="shared" si="194"/>
        <v>Pardubický</v>
      </c>
      <c r="K4137" t="str">
        <f t="shared" si="195"/>
        <v>Severovýchod</v>
      </c>
    </row>
    <row r="4138" spans="1:11" x14ac:dyDescent="0.25">
      <c r="A4138">
        <v>574333</v>
      </c>
      <c r="B4138" t="s">
        <v>469</v>
      </c>
      <c r="C4138">
        <v>5308</v>
      </c>
      <c r="D4138" t="s">
        <v>2644</v>
      </c>
      <c r="E4138" t="s">
        <v>2642</v>
      </c>
      <c r="F4138" t="s">
        <v>2641</v>
      </c>
      <c r="G4138" t="s">
        <v>2633</v>
      </c>
      <c r="H4138" t="s">
        <v>2634</v>
      </c>
      <c r="I4138" t="str">
        <f t="shared" si="193"/>
        <v>Pardubický</v>
      </c>
      <c r="J4138" t="str">
        <f t="shared" si="194"/>
        <v>Pardubický</v>
      </c>
      <c r="K4138" t="str">
        <f t="shared" si="195"/>
        <v>Severovýchod</v>
      </c>
    </row>
    <row r="4139" spans="1:11" x14ac:dyDescent="0.25">
      <c r="A4139">
        <v>574341</v>
      </c>
      <c r="B4139" t="s">
        <v>1643</v>
      </c>
      <c r="C4139">
        <v>5209</v>
      </c>
      <c r="D4139" t="s">
        <v>1372</v>
      </c>
      <c r="E4139" t="s">
        <v>1373</v>
      </c>
      <c r="F4139" t="s">
        <v>1372</v>
      </c>
      <c r="G4139" t="s">
        <v>1374</v>
      </c>
      <c r="H4139" t="s">
        <v>1375</v>
      </c>
      <c r="I4139" t="str">
        <f t="shared" si="193"/>
        <v>Královéhradecký</v>
      </c>
      <c r="J4139" t="str">
        <f t="shared" si="194"/>
        <v>Královéhradecký</v>
      </c>
      <c r="K4139" t="str">
        <f t="shared" si="195"/>
        <v>Severovýchod</v>
      </c>
    </row>
    <row r="4140" spans="1:11" x14ac:dyDescent="0.25">
      <c r="A4140">
        <v>574350</v>
      </c>
      <c r="B4140" t="s">
        <v>1644</v>
      </c>
      <c r="C4140">
        <v>5211</v>
      </c>
      <c r="D4140" t="s">
        <v>1395</v>
      </c>
      <c r="E4140" t="s">
        <v>1373</v>
      </c>
      <c r="F4140" t="s">
        <v>1372</v>
      </c>
      <c r="G4140" t="s">
        <v>1374</v>
      </c>
      <c r="H4140" t="s">
        <v>1375</v>
      </c>
      <c r="I4140" t="str">
        <f t="shared" si="193"/>
        <v>Královéhradecký</v>
      </c>
      <c r="J4140" t="str">
        <f t="shared" si="194"/>
        <v>Královéhradecký</v>
      </c>
      <c r="K4140" t="str">
        <f t="shared" si="195"/>
        <v>Severovýchod</v>
      </c>
    </row>
    <row r="4141" spans="1:11" x14ac:dyDescent="0.25">
      <c r="A4141">
        <v>574368</v>
      </c>
      <c r="B4141" t="s">
        <v>1645</v>
      </c>
      <c r="C4141">
        <v>5211</v>
      </c>
      <c r="D4141" t="s">
        <v>1395</v>
      </c>
      <c r="E4141" t="s">
        <v>1373</v>
      </c>
      <c r="F4141" t="s">
        <v>1372</v>
      </c>
      <c r="G4141" t="s">
        <v>1374</v>
      </c>
      <c r="H4141" t="s">
        <v>1375</v>
      </c>
      <c r="I4141" t="str">
        <f t="shared" si="193"/>
        <v>Královéhradecký</v>
      </c>
      <c r="J4141" t="str">
        <f t="shared" si="194"/>
        <v>Královéhradecký</v>
      </c>
      <c r="K4141" t="str">
        <f t="shared" si="195"/>
        <v>Severovýchod</v>
      </c>
    </row>
    <row r="4142" spans="1:11" x14ac:dyDescent="0.25">
      <c r="A4142">
        <v>574376</v>
      </c>
      <c r="B4142" t="s">
        <v>1646</v>
      </c>
      <c r="C4142">
        <v>5206</v>
      </c>
      <c r="D4142" t="s">
        <v>1390</v>
      </c>
      <c r="E4142" t="s">
        <v>1373</v>
      </c>
      <c r="F4142" t="s">
        <v>1372</v>
      </c>
      <c r="G4142" t="s">
        <v>1374</v>
      </c>
      <c r="H4142" t="s">
        <v>1375</v>
      </c>
      <c r="I4142" t="str">
        <f t="shared" si="193"/>
        <v>Královéhradecký</v>
      </c>
      <c r="J4142" t="str">
        <f t="shared" si="194"/>
        <v>Královéhradecký</v>
      </c>
      <c r="K4142" t="str">
        <f t="shared" si="195"/>
        <v>Severovýchod</v>
      </c>
    </row>
    <row r="4143" spans="1:11" x14ac:dyDescent="0.25">
      <c r="A4143">
        <v>574384</v>
      </c>
      <c r="B4143" t="s">
        <v>1647</v>
      </c>
      <c r="C4143">
        <v>5206</v>
      </c>
      <c r="D4143" t="s">
        <v>1390</v>
      </c>
      <c r="E4143" t="s">
        <v>1373</v>
      </c>
      <c r="F4143" t="s">
        <v>1372</v>
      </c>
      <c r="G4143" t="s">
        <v>1374</v>
      </c>
      <c r="H4143" t="s">
        <v>1375</v>
      </c>
      <c r="I4143" t="str">
        <f t="shared" si="193"/>
        <v>Královéhradecký</v>
      </c>
      <c r="J4143" t="str">
        <f t="shared" si="194"/>
        <v>Královéhradecký</v>
      </c>
      <c r="K4143" t="str">
        <f t="shared" si="195"/>
        <v>Severovýchod</v>
      </c>
    </row>
    <row r="4144" spans="1:11" x14ac:dyDescent="0.25">
      <c r="A4144">
        <v>574392</v>
      </c>
      <c r="B4144" t="s">
        <v>2795</v>
      </c>
      <c r="C4144">
        <v>5306</v>
      </c>
      <c r="D4144" t="s">
        <v>2661</v>
      </c>
      <c r="E4144" t="s">
        <v>2658</v>
      </c>
      <c r="F4144" t="s">
        <v>2659</v>
      </c>
      <c r="G4144" t="s">
        <v>2633</v>
      </c>
      <c r="H4144" t="s">
        <v>2634</v>
      </c>
      <c r="I4144" t="str">
        <f t="shared" si="193"/>
        <v>Pardubický</v>
      </c>
      <c r="J4144" t="str">
        <f t="shared" si="194"/>
        <v>Pardubický</v>
      </c>
      <c r="K4144" t="str">
        <f t="shared" si="195"/>
        <v>Severovýchod</v>
      </c>
    </row>
    <row r="4145" spans="1:11" x14ac:dyDescent="0.25">
      <c r="A4145">
        <v>574406</v>
      </c>
      <c r="B4145" t="s">
        <v>1648</v>
      </c>
      <c r="C4145">
        <v>5206</v>
      </c>
      <c r="D4145" t="s">
        <v>1390</v>
      </c>
      <c r="E4145" t="s">
        <v>1373</v>
      </c>
      <c r="F4145" t="s">
        <v>1372</v>
      </c>
      <c r="G4145" t="s">
        <v>1374</v>
      </c>
      <c r="H4145" t="s">
        <v>1375</v>
      </c>
      <c r="I4145" t="str">
        <f t="shared" si="193"/>
        <v>Královéhradecký</v>
      </c>
      <c r="J4145" t="str">
        <f t="shared" si="194"/>
        <v>Královéhradecký</v>
      </c>
      <c r="K4145" t="str">
        <f t="shared" si="195"/>
        <v>Severovýchod</v>
      </c>
    </row>
    <row r="4146" spans="1:11" x14ac:dyDescent="0.25">
      <c r="A4146">
        <v>574422</v>
      </c>
      <c r="B4146" t="s">
        <v>1649</v>
      </c>
      <c r="C4146">
        <v>5209</v>
      </c>
      <c r="D4146" t="s">
        <v>1372</v>
      </c>
      <c r="E4146" t="s">
        <v>1373</v>
      </c>
      <c r="F4146" t="s">
        <v>1372</v>
      </c>
      <c r="G4146" t="s">
        <v>1374</v>
      </c>
      <c r="H4146" t="s">
        <v>1375</v>
      </c>
      <c r="I4146" t="str">
        <f t="shared" si="193"/>
        <v>Královéhradecký</v>
      </c>
      <c r="J4146" t="str">
        <f t="shared" si="194"/>
        <v>Královéhradecký</v>
      </c>
      <c r="K4146" t="str">
        <f t="shared" si="195"/>
        <v>Severovýchod</v>
      </c>
    </row>
    <row r="4147" spans="1:11" x14ac:dyDescent="0.25">
      <c r="A4147">
        <v>574431</v>
      </c>
      <c r="B4147" t="s">
        <v>1650</v>
      </c>
      <c r="C4147">
        <v>5211</v>
      </c>
      <c r="D4147" t="s">
        <v>1395</v>
      </c>
      <c r="E4147" t="s">
        <v>1373</v>
      </c>
      <c r="F4147" t="s">
        <v>1372</v>
      </c>
      <c r="G4147" t="s">
        <v>1374</v>
      </c>
      <c r="H4147" t="s">
        <v>1375</v>
      </c>
      <c r="I4147" t="str">
        <f t="shared" si="193"/>
        <v>Královéhradecký</v>
      </c>
      <c r="J4147" t="str">
        <f t="shared" si="194"/>
        <v>Královéhradecký</v>
      </c>
      <c r="K4147" t="str">
        <f t="shared" si="195"/>
        <v>Severovýchod</v>
      </c>
    </row>
    <row r="4148" spans="1:11" x14ac:dyDescent="0.25">
      <c r="A4148">
        <v>574449</v>
      </c>
      <c r="B4148" t="s">
        <v>2796</v>
      </c>
      <c r="C4148">
        <v>5314</v>
      </c>
      <c r="D4148" t="s">
        <v>2665</v>
      </c>
      <c r="E4148" t="s">
        <v>2658</v>
      </c>
      <c r="F4148" t="s">
        <v>2659</v>
      </c>
      <c r="G4148" t="s">
        <v>2633</v>
      </c>
      <c r="H4148" t="s">
        <v>2634</v>
      </c>
      <c r="I4148" t="str">
        <f t="shared" si="193"/>
        <v>Pardubický</v>
      </c>
      <c r="J4148" t="str">
        <f t="shared" si="194"/>
        <v>Pardubický</v>
      </c>
      <c r="K4148" t="str">
        <f t="shared" si="195"/>
        <v>Severovýchod</v>
      </c>
    </row>
    <row r="4149" spans="1:11" x14ac:dyDescent="0.25">
      <c r="A4149">
        <v>574457</v>
      </c>
      <c r="B4149" t="s">
        <v>1651</v>
      </c>
      <c r="C4149">
        <v>5211</v>
      </c>
      <c r="D4149" t="s">
        <v>1395</v>
      </c>
      <c r="E4149" t="s">
        <v>1373</v>
      </c>
      <c r="F4149" t="s">
        <v>1372</v>
      </c>
      <c r="G4149" t="s">
        <v>1374</v>
      </c>
      <c r="H4149" t="s">
        <v>1375</v>
      </c>
      <c r="I4149" t="str">
        <f t="shared" si="193"/>
        <v>Královéhradecký</v>
      </c>
      <c r="J4149" t="str">
        <f t="shared" si="194"/>
        <v>Královéhradecký</v>
      </c>
      <c r="K4149" t="str">
        <f t="shared" si="195"/>
        <v>Severovýchod</v>
      </c>
    </row>
    <row r="4150" spans="1:11" x14ac:dyDescent="0.25">
      <c r="A4150">
        <v>574465</v>
      </c>
      <c r="B4150" t="s">
        <v>1652</v>
      </c>
      <c r="C4150">
        <v>5209</v>
      </c>
      <c r="D4150" t="s">
        <v>1372</v>
      </c>
      <c r="E4150" t="s">
        <v>1373</v>
      </c>
      <c r="F4150" t="s">
        <v>1372</v>
      </c>
      <c r="G4150" t="s">
        <v>1374</v>
      </c>
      <c r="H4150" t="s">
        <v>1375</v>
      </c>
      <c r="I4150" t="str">
        <f t="shared" si="193"/>
        <v>Královéhradecký</v>
      </c>
      <c r="J4150" t="str">
        <f t="shared" si="194"/>
        <v>Královéhradecký</v>
      </c>
      <c r="K4150" t="str">
        <f t="shared" si="195"/>
        <v>Severovýchod</v>
      </c>
    </row>
    <row r="4151" spans="1:11" x14ac:dyDescent="0.25">
      <c r="A4151">
        <v>574481</v>
      </c>
      <c r="B4151" t="s">
        <v>1095</v>
      </c>
      <c r="C4151">
        <v>5209</v>
      </c>
      <c r="D4151" t="s">
        <v>1372</v>
      </c>
      <c r="E4151" t="s">
        <v>1373</v>
      </c>
      <c r="F4151" t="s">
        <v>1372</v>
      </c>
      <c r="G4151" t="s">
        <v>1374</v>
      </c>
      <c r="H4151" t="s">
        <v>1375</v>
      </c>
      <c r="I4151" t="str">
        <f t="shared" si="193"/>
        <v>Královéhradecký</v>
      </c>
      <c r="J4151" t="str">
        <f t="shared" si="194"/>
        <v>Královéhradecký</v>
      </c>
      <c r="K4151" t="str">
        <f t="shared" si="195"/>
        <v>Severovýchod</v>
      </c>
    </row>
    <row r="4152" spans="1:11" x14ac:dyDescent="0.25">
      <c r="A4152">
        <v>574490</v>
      </c>
      <c r="B4152" t="s">
        <v>1653</v>
      </c>
      <c r="C4152">
        <v>5209</v>
      </c>
      <c r="D4152" t="s">
        <v>1372</v>
      </c>
      <c r="E4152" t="s">
        <v>1373</v>
      </c>
      <c r="F4152" t="s">
        <v>1372</v>
      </c>
      <c r="G4152" t="s">
        <v>1374</v>
      </c>
      <c r="H4152" t="s">
        <v>1375</v>
      </c>
      <c r="I4152" t="str">
        <f t="shared" si="193"/>
        <v>Královéhradecký</v>
      </c>
      <c r="J4152" t="str">
        <f t="shared" si="194"/>
        <v>Královéhradecký</v>
      </c>
      <c r="K4152" t="str">
        <f t="shared" si="195"/>
        <v>Severovýchod</v>
      </c>
    </row>
    <row r="4153" spans="1:11" x14ac:dyDescent="0.25">
      <c r="A4153">
        <v>574511</v>
      </c>
      <c r="B4153" t="s">
        <v>1654</v>
      </c>
      <c r="C4153">
        <v>5201</v>
      </c>
      <c r="D4153" t="s">
        <v>1398</v>
      </c>
      <c r="E4153" t="s">
        <v>1373</v>
      </c>
      <c r="F4153" t="s">
        <v>1372</v>
      </c>
      <c r="G4153" t="s">
        <v>1374</v>
      </c>
      <c r="H4153" t="s">
        <v>1375</v>
      </c>
      <c r="I4153" t="str">
        <f t="shared" si="193"/>
        <v>Královéhradecký</v>
      </c>
      <c r="J4153" t="str">
        <f t="shared" si="194"/>
        <v>Královéhradecký</v>
      </c>
      <c r="K4153" t="str">
        <f t="shared" si="195"/>
        <v>Severovýchod</v>
      </c>
    </row>
    <row r="4154" spans="1:11" x14ac:dyDescent="0.25">
      <c r="A4154">
        <v>574538</v>
      </c>
      <c r="B4154" t="s">
        <v>1655</v>
      </c>
      <c r="C4154">
        <v>5201</v>
      </c>
      <c r="D4154" t="s">
        <v>1398</v>
      </c>
      <c r="E4154" t="s">
        <v>1373</v>
      </c>
      <c r="F4154" t="s">
        <v>1372</v>
      </c>
      <c r="G4154" t="s">
        <v>1374</v>
      </c>
      <c r="H4154" t="s">
        <v>1375</v>
      </c>
      <c r="I4154" t="str">
        <f t="shared" si="193"/>
        <v>Královéhradecký</v>
      </c>
      <c r="J4154" t="str">
        <f t="shared" si="194"/>
        <v>Královéhradecký</v>
      </c>
      <c r="K4154" t="str">
        <f t="shared" si="195"/>
        <v>Severovýchod</v>
      </c>
    </row>
    <row r="4155" spans="1:11" x14ac:dyDescent="0.25">
      <c r="A4155">
        <v>574546</v>
      </c>
      <c r="B4155" t="s">
        <v>1656</v>
      </c>
      <c r="C4155">
        <v>5209</v>
      </c>
      <c r="D4155" t="s">
        <v>1372</v>
      </c>
      <c r="E4155" t="s">
        <v>1373</v>
      </c>
      <c r="F4155" t="s">
        <v>1372</v>
      </c>
      <c r="G4155" t="s">
        <v>1374</v>
      </c>
      <c r="H4155" t="s">
        <v>1375</v>
      </c>
      <c r="I4155" t="str">
        <f t="shared" si="193"/>
        <v>Královéhradecký</v>
      </c>
      <c r="J4155" t="str">
        <f t="shared" si="194"/>
        <v>Královéhradecký</v>
      </c>
      <c r="K4155" t="str">
        <f t="shared" si="195"/>
        <v>Severovýchod</v>
      </c>
    </row>
    <row r="4156" spans="1:11" x14ac:dyDescent="0.25">
      <c r="A4156">
        <v>574554</v>
      </c>
      <c r="B4156" t="s">
        <v>1657</v>
      </c>
      <c r="C4156">
        <v>5206</v>
      </c>
      <c r="D4156" t="s">
        <v>1390</v>
      </c>
      <c r="E4156" t="s">
        <v>1373</v>
      </c>
      <c r="F4156" t="s">
        <v>1372</v>
      </c>
      <c r="G4156" t="s">
        <v>1374</v>
      </c>
      <c r="H4156" t="s">
        <v>1375</v>
      </c>
      <c r="I4156" t="str">
        <f t="shared" si="193"/>
        <v>Královéhradecký</v>
      </c>
      <c r="J4156" t="str">
        <f t="shared" si="194"/>
        <v>Královéhradecký</v>
      </c>
      <c r="K4156" t="str">
        <f t="shared" si="195"/>
        <v>Severovýchod</v>
      </c>
    </row>
    <row r="4157" spans="1:11" x14ac:dyDescent="0.25">
      <c r="A4157">
        <v>574562</v>
      </c>
      <c r="B4157" t="s">
        <v>1658</v>
      </c>
      <c r="C4157">
        <v>5209</v>
      </c>
      <c r="D4157" t="s">
        <v>1372</v>
      </c>
      <c r="E4157" t="s">
        <v>1373</v>
      </c>
      <c r="F4157" t="s">
        <v>1372</v>
      </c>
      <c r="G4157" t="s">
        <v>1374</v>
      </c>
      <c r="H4157" t="s">
        <v>1375</v>
      </c>
      <c r="I4157" t="str">
        <f t="shared" si="193"/>
        <v>Královéhradecký</v>
      </c>
      <c r="J4157" t="str">
        <f t="shared" si="194"/>
        <v>Královéhradecký</v>
      </c>
      <c r="K4157" t="str">
        <f t="shared" si="195"/>
        <v>Severovýchod</v>
      </c>
    </row>
    <row r="4158" spans="1:11" x14ac:dyDescent="0.25">
      <c r="A4158">
        <v>574571</v>
      </c>
      <c r="B4158" t="s">
        <v>1659</v>
      </c>
      <c r="C4158">
        <v>5209</v>
      </c>
      <c r="D4158" t="s">
        <v>1372</v>
      </c>
      <c r="E4158" t="s">
        <v>1373</v>
      </c>
      <c r="F4158" t="s">
        <v>1372</v>
      </c>
      <c r="G4158" t="s">
        <v>1374</v>
      </c>
      <c r="H4158" t="s">
        <v>1375</v>
      </c>
      <c r="I4158" t="str">
        <f t="shared" si="193"/>
        <v>Královéhradecký</v>
      </c>
      <c r="J4158" t="str">
        <f t="shared" si="194"/>
        <v>Královéhradecký</v>
      </c>
      <c r="K4158" t="str">
        <f t="shared" si="195"/>
        <v>Severovýchod</v>
      </c>
    </row>
    <row r="4159" spans="1:11" x14ac:dyDescent="0.25">
      <c r="A4159">
        <v>574589</v>
      </c>
      <c r="B4159" t="s">
        <v>1660</v>
      </c>
      <c r="C4159">
        <v>5206</v>
      </c>
      <c r="D4159" t="s">
        <v>1390</v>
      </c>
      <c r="E4159" t="s">
        <v>1373</v>
      </c>
      <c r="F4159" t="s">
        <v>1372</v>
      </c>
      <c r="G4159" t="s">
        <v>1374</v>
      </c>
      <c r="H4159" t="s">
        <v>1375</v>
      </c>
      <c r="I4159" t="str">
        <f t="shared" si="193"/>
        <v>Královéhradecký</v>
      </c>
      <c r="J4159" t="str">
        <f t="shared" si="194"/>
        <v>Královéhradecký</v>
      </c>
      <c r="K4159" t="str">
        <f t="shared" si="195"/>
        <v>Severovýchod</v>
      </c>
    </row>
    <row r="4160" spans="1:11" x14ac:dyDescent="0.25">
      <c r="A4160">
        <v>574597</v>
      </c>
      <c r="B4160" t="s">
        <v>1661</v>
      </c>
      <c r="C4160">
        <v>5203</v>
      </c>
      <c r="D4160" t="s">
        <v>1388</v>
      </c>
      <c r="E4160" t="s">
        <v>1386</v>
      </c>
      <c r="F4160" t="s">
        <v>1385</v>
      </c>
      <c r="G4160" t="s">
        <v>1374</v>
      </c>
      <c r="H4160" t="s">
        <v>1375</v>
      </c>
      <c r="I4160" t="str">
        <f t="shared" si="193"/>
        <v>Královéhradecký</v>
      </c>
      <c r="J4160" t="str">
        <f t="shared" si="194"/>
        <v>Královéhradecký</v>
      </c>
      <c r="K4160" t="str">
        <f t="shared" si="195"/>
        <v>Severovýchod</v>
      </c>
    </row>
    <row r="4161" spans="1:11" x14ac:dyDescent="0.25">
      <c r="A4161">
        <v>574601</v>
      </c>
      <c r="B4161" t="s">
        <v>100</v>
      </c>
      <c r="C4161">
        <v>5206</v>
      </c>
      <c r="D4161" t="s">
        <v>1390</v>
      </c>
      <c r="E4161" t="s">
        <v>1373</v>
      </c>
      <c r="F4161" t="s">
        <v>1372</v>
      </c>
      <c r="G4161" t="s">
        <v>1374</v>
      </c>
      <c r="H4161" t="s">
        <v>1375</v>
      </c>
      <c r="I4161" t="str">
        <f t="shared" si="193"/>
        <v>Královéhradecký</v>
      </c>
      <c r="J4161" t="str">
        <f t="shared" si="194"/>
        <v>Královéhradecký</v>
      </c>
      <c r="K4161" t="str">
        <f t="shared" si="195"/>
        <v>Severovýchod</v>
      </c>
    </row>
    <row r="4162" spans="1:11" x14ac:dyDescent="0.25">
      <c r="A4162">
        <v>574627</v>
      </c>
      <c r="B4162" t="s">
        <v>1662</v>
      </c>
      <c r="C4162">
        <v>5211</v>
      </c>
      <c r="D4162" t="s">
        <v>1395</v>
      </c>
      <c r="E4162" t="s">
        <v>1373</v>
      </c>
      <c r="F4162" t="s">
        <v>1372</v>
      </c>
      <c r="G4162" t="s">
        <v>1374</v>
      </c>
      <c r="H4162" t="s">
        <v>1375</v>
      </c>
      <c r="I4162" t="str">
        <f t="shared" si="193"/>
        <v>Královéhradecký</v>
      </c>
      <c r="J4162" t="str">
        <f t="shared" si="194"/>
        <v>Královéhradecký</v>
      </c>
      <c r="K4162" t="str">
        <f t="shared" si="195"/>
        <v>Severovýchod</v>
      </c>
    </row>
    <row r="4163" spans="1:11" x14ac:dyDescent="0.25">
      <c r="A4163">
        <v>574635</v>
      </c>
      <c r="B4163" t="s">
        <v>1663</v>
      </c>
      <c r="C4163">
        <v>5209</v>
      </c>
      <c r="D4163" t="s">
        <v>1372</v>
      </c>
      <c r="E4163" t="s">
        <v>1373</v>
      </c>
      <c r="F4163" t="s">
        <v>1372</v>
      </c>
      <c r="G4163" t="s">
        <v>1374</v>
      </c>
      <c r="H4163" t="s">
        <v>1375</v>
      </c>
      <c r="I4163" t="str">
        <f t="shared" si="193"/>
        <v>Královéhradecký</v>
      </c>
      <c r="J4163" t="str">
        <f t="shared" si="194"/>
        <v>Královéhradecký</v>
      </c>
      <c r="K4163" t="str">
        <f t="shared" si="195"/>
        <v>Severovýchod</v>
      </c>
    </row>
    <row r="4164" spans="1:11" x14ac:dyDescent="0.25">
      <c r="A4164">
        <v>574643</v>
      </c>
      <c r="B4164" t="s">
        <v>1664</v>
      </c>
      <c r="C4164">
        <v>5209</v>
      </c>
      <c r="D4164" t="s">
        <v>1372</v>
      </c>
      <c r="E4164" t="s">
        <v>1373</v>
      </c>
      <c r="F4164" t="s">
        <v>1372</v>
      </c>
      <c r="G4164" t="s">
        <v>1374</v>
      </c>
      <c r="H4164" t="s">
        <v>1375</v>
      </c>
      <c r="I4164" t="str">
        <f t="shared" ref="I4164:I4227" si="196">LEFT(H4164, FIND(" ", H4164 &amp; " ") - 1)</f>
        <v>Královéhradecký</v>
      </c>
      <c r="J4164" t="str">
        <f t="shared" ref="J4164:J4227" si="197">IF(LEFT(H4164,4)="Kraj", MID(H4164, FIND(" ", H4164)+1, LEN(H4164) - FIND(" ", H4164)), LEFT(H4164, FIND(" ", H4164 &amp; " ") - 1))</f>
        <v>Královéhradecký</v>
      </c>
      <c r="K4164" t="str">
        <f t="shared" ref="K4164:K4227" si="198">_xlfn.XLOOKUP(H4164,$N$33:$N$46,$M$33:$M$46)</f>
        <v>Severovýchod</v>
      </c>
    </row>
    <row r="4165" spans="1:11" x14ac:dyDescent="0.25">
      <c r="A4165">
        <v>574651</v>
      </c>
      <c r="B4165" t="s">
        <v>1665</v>
      </c>
      <c r="C4165">
        <v>5209</v>
      </c>
      <c r="D4165" t="s">
        <v>1372</v>
      </c>
      <c r="E4165" t="s">
        <v>1373</v>
      </c>
      <c r="F4165" t="s">
        <v>1372</v>
      </c>
      <c r="G4165" t="s">
        <v>1374</v>
      </c>
      <c r="H4165" t="s">
        <v>1375</v>
      </c>
      <c r="I4165" t="str">
        <f t="shared" si="196"/>
        <v>Královéhradecký</v>
      </c>
      <c r="J4165" t="str">
        <f t="shared" si="197"/>
        <v>Královéhradecký</v>
      </c>
      <c r="K4165" t="str">
        <f t="shared" si="198"/>
        <v>Severovýchod</v>
      </c>
    </row>
    <row r="4166" spans="1:11" x14ac:dyDescent="0.25">
      <c r="A4166">
        <v>574660</v>
      </c>
      <c r="B4166" t="s">
        <v>1666</v>
      </c>
      <c r="C4166">
        <v>5206</v>
      </c>
      <c r="D4166" t="s">
        <v>1390</v>
      </c>
      <c r="E4166" t="s">
        <v>1373</v>
      </c>
      <c r="F4166" t="s">
        <v>1372</v>
      </c>
      <c r="G4166" t="s">
        <v>1374</v>
      </c>
      <c r="H4166" t="s">
        <v>1375</v>
      </c>
      <c r="I4166" t="str">
        <f t="shared" si="196"/>
        <v>Královéhradecký</v>
      </c>
      <c r="J4166" t="str">
        <f t="shared" si="197"/>
        <v>Královéhradecký</v>
      </c>
      <c r="K4166" t="str">
        <f t="shared" si="198"/>
        <v>Severovýchod</v>
      </c>
    </row>
    <row r="4167" spans="1:11" x14ac:dyDescent="0.25">
      <c r="A4167">
        <v>574686</v>
      </c>
      <c r="B4167" t="s">
        <v>1667</v>
      </c>
      <c r="C4167">
        <v>5209</v>
      </c>
      <c r="D4167" t="s">
        <v>1372</v>
      </c>
      <c r="E4167" t="s">
        <v>1373</v>
      </c>
      <c r="F4167" t="s">
        <v>1372</v>
      </c>
      <c r="G4167" t="s">
        <v>1374</v>
      </c>
      <c r="H4167" t="s">
        <v>1375</v>
      </c>
      <c r="I4167" t="str">
        <f t="shared" si="196"/>
        <v>Královéhradecký</v>
      </c>
      <c r="J4167" t="str">
        <f t="shared" si="197"/>
        <v>Královéhradecký</v>
      </c>
      <c r="K4167" t="str">
        <f t="shared" si="198"/>
        <v>Severovýchod</v>
      </c>
    </row>
    <row r="4168" spans="1:11" x14ac:dyDescent="0.25">
      <c r="A4168">
        <v>574694</v>
      </c>
      <c r="B4168" t="s">
        <v>1668</v>
      </c>
      <c r="C4168">
        <v>5209</v>
      </c>
      <c r="D4168" t="s">
        <v>1372</v>
      </c>
      <c r="E4168" t="s">
        <v>1373</v>
      </c>
      <c r="F4168" t="s">
        <v>1372</v>
      </c>
      <c r="G4168" t="s">
        <v>1374</v>
      </c>
      <c r="H4168" t="s">
        <v>1375</v>
      </c>
      <c r="I4168" t="str">
        <f t="shared" si="196"/>
        <v>Královéhradecký</v>
      </c>
      <c r="J4168" t="str">
        <f t="shared" si="197"/>
        <v>Královéhradecký</v>
      </c>
      <c r="K4168" t="str">
        <f t="shared" si="198"/>
        <v>Severovýchod</v>
      </c>
    </row>
    <row r="4169" spans="1:11" x14ac:dyDescent="0.25">
      <c r="A4169">
        <v>574708</v>
      </c>
      <c r="B4169" t="s">
        <v>1669</v>
      </c>
      <c r="C4169">
        <v>5209</v>
      </c>
      <c r="D4169" t="s">
        <v>1372</v>
      </c>
      <c r="E4169" t="s">
        <v>1373</v>
      </c>
      <c r="F4169" t="s">
        <v>1372</v>
      </c>
      <c r="G4169" t="s">
        <v>1374</v>
      </c>
      <c r="H4169" t="s">
        <v>1375</v>
      </c>
      <c r="I4169" t="str">
        <f t="shared" si="196"/>
        <v>Královéhradecký</v>
      </c>
      <c r="J4169" t="str">
        <f t="shared" si="197"/>
        <v>Královéhradecký</v>
      </c>
      <c r="K4169" t="str">
        <f t="shared" si="198"/>
        <v>Severovýchod</v>
      </c>
    </row>
    <row r="4170" spans="1:11" x14ac:dyDescent="0.25">
      <c r="A4170">
        <v>574724</v>
      </c>
      <c r="B4170" t="s">
        <v>1452</v>
      </c>
      <c r="C4170">
        <v>5309</v>
      </c>
      <c r="D4170" t="s">
        <v>2648</v>
      </c>
      <c r="E4170" t="s">
        <v>2647</v>
      </c>
      <c r="F4170" t="s">
        <v>2648</v>
      </c>
      <c r="G4170" t="s">
        <v>2633</v>
      </c>
      <c r="H4170" t="s">
        <v>2634</v>
      </c>
      <c r="I4170" t="str">
        <f t="shared" si="196"/>
        <v>Pardubický</v>
      </c>
      <c r="J4170" t="str">
        <f t="shared" si="197"/>
        <v>Pardubický</v>
      </c>
      <c r="K4170" t="str">
        <f t="shared" si="198"/>
        <v>Severovýchod</v>
      </c>
    </row>
    <row r="4171" spans="1:11" x14ac:dyDescent="0.25">
      <c r="A4171">
        <v>574741</v>
      </c>
      <c r="B4171" t="s">
        <v>2797</v>
      </c>
      <c r="C4171">
        <v>5309</v>
      </c>
      <c r="D4171" t="s">
        <v>2648</v>
      </c>
      <c r="E4171" t="s">
        <v>2647</v>
      </c>
      <c r="F4171" t="s">
        <v>2648</v>
      </c>
      <c r="G4171" t="s">
        <v>2633</v>
      </c>
      <c r="H4171" t="s">
        <v>2634</v>
      </c>
      <c r="I4171" t="str">
        <f t="shared" si="196"/>
        <v>Pardubický</v>
      </c>
      <c r="J4171" t="str">
        <f t="shared" si="197"/>
        <v>Pardubický</v>
      </c>
      <c r="K4171" t="str">
        <f t="shared" si="198"/>
        <v>Severovýchod</v>
      </c>
    </row>
    <row r="4172" spans="1:11" x14ac:dyDescent="0.25">
      <c r="A4172">
        <v>574767</v>
      </c>
      <c r="B4172" t="s">
        <v>2798</v>
      </c>
      <c r="C4172">
        <v>5309</v>
      </c>
      <c r="D4172" t="s">
        <v>2648</v>
      </c>
      <c r="E4172" t="s">
        <v>2647</v>
      </c>
      <c r="F4172" t="s">
        <v>2648</v>
      </c>
      <c r="G4172" t="s">
        <v>2633</v>
      </c>
      <c r="H4172" t="s">
        <v>2634</v>
      </c>
      <c r="I4172" t="str">
        <f t="shared" si="196"/>
        <v>Pardubický</v>
      </c>
      <c r="J4172" t="str">
        <f t="shared" si="197"/>
        <v>Pardubický</v>
      </c>
      <c r="K4172" t="str">
        <f t="shared" si="198"/>
        <v>Severovýchod</v>
      </c>
    </row>
    <row r="4173" spans="1:11" x14ac:dyDescent="0.25">
      <c r="A4173">
        <v>574783</v>
      </c>
      <c r="B4173" t="s">
        <v>172</v>
      </c>
      <c r="C4173">
        <v>5309</v>
      </c>
      <c r="D4173" t="s">
        <v>2648</v>
      </c>
      <c r="E4173" t="s">
        <v>2647</v>
      </c>
      <c r="F4173" t="s">
        <v>2648</v>
      </c>
      <c r="G4173" t="s">
        <v>2633</v>
      </c>
      <c r="H4173" t="s">
        <v>2634</v>
      </c>
      <c r="I4173" t="str">
        <f t="shared" si="196"/>
        <v>Pardubický</v>
      </c>
      <c r="J4173" t="str">
        <f t="shared" si="197"/>
        <v>Pardubický</v>
      </c>
      <c r="K4173" t="str">
        <f t="shared" si="198"/>
        <v>Severovýchod</v>
      </c>
    </row>
    <row r="4174" spans="1:11" x14ac:dyDescent="0.25">
      <c r="A4174">
        <v>574791</v>
      </c>
      <c r="B4174" t="s">
        <v>228</v>
      </c>
      <c r="C4174">
        <v>5311</v>
      </c>
      <c r="D4174" t="s">
        <v>2646</v>
      </c>
      <c r="E4174" t="s">
        <v>2647</v>
      </c>
      <c r="F4174" t="s">
        <v>2648</v>
      </c>
      <c r="G4174" t="s">
        <v>2633</v>
      </c>
      <c r="H4174" t="s">
        <v>2634</v>
      </c>
      <c r="I4174" t="str">
        <f t="shared" si="196"/>
        <v>Pardubický</v>
      </c>
      <c r="J4174" t="str">
        <f t="shared" si="197"/>
        <v>Pardubický</v>
      </c>
      <c r="K4174" t="str">
        <f t="shared" si="198"/>
        <v>Severovýchod</v>
      </c>
    </row>
    <row r="4175" spans="1:11" x14ac:dyDescent="0.25">
      <c r="A4175">
        <v>574805</v>
      </c>
      <c r="B4175" t="s">
        <v>2799</v>
      </c>
      <c r="C4175">
        <v>5311</v>
      </c>
      <c r="D4175" t="s">
        <v>2646</v>
      </c>
      <c r="E4175" t="s">
        <v>2647</v>
      </c>
      <c r="F4175" t="s">
        <v>2648</v>
      </c>
      <c r="G4175" t="s">
        <v>2633</v>
      </c>
      <c r="H4175" t="s">
        <v>2634</v>
      </c>
      <c r="I4175" t="str">
        <f t="shared" si="196"/>
        <v>Pardubický</v>
      </c>
      <c r="J4175" t="str">
        <f t="shared" si="197"/>
        <v>Pardubický</v>
      </c>
      <c r="K4175" t="str">
        <f t="shared" si="198"/>
        <v>Severovýchod</v>
      </c>
    </row>
    <row r="4176" spans="1:11" x14ac:dyDescent="0.25">
      <c r="A4176">
        <v>574813</v>
      </c>
      <c r="B4176" t="s">
        <v>2800</v>
      </c>
      <c r="C4176">
        <v>5309</v>
      </c>
      <c r="D4176" t="s">
        <v>2648</v>
      </c>
      <c r="E4176" t="s">
        <v>2647</v>
      </c>
      <c r="F4176" t="s">
        <v>2648</v>
      </c>
      <c r="G4176" t="s">
        <v>2633</v>
      </c>
      <c r="H4176" t="s">
        <v>2634</v>
      </c>
      <c r="I4176" t="str">
        <f t="shared" si="196"/>
        <v>Pardubický</v>
      </c>
      <c r="J4176" t="str">
        <f t="shared" si="197"/>
        <v>Pardubický</v>
      </c>
      <c r="K4176" t="str">
        <f t="shared" si="198"/>
        <v>Severovýchod</v>
      </c>
    </row>
    <row r="4177" spans="1:11" x14ac:dyDescent="0.25">
      <c r="A4177">
        <v>574821</v>
      </c>
      <c r="B4177" t="s">
        <v>2801</v>
      </c>
      <c r="C4177">
        <v>5311</v>
      </c>
      <c r="D4177" t="s">
        <v>2646</v>
      </c>
      <c r="E4177" t="s">
        <v>2647</v>
      </c>
      <c r="F4177" t="s">
        <v>2648</v>
      </c>
      <c r="G4177" t="s">
        <v>2633</v>
      </c>
      <c r="H4177" t="s">
        <v>2634</v>
      </c>
      <c r="I4177" t="str">
        <f t="shared" si="196"/>
        <v>Pardubický</v>
      </c>
      <c r="J4177" t="str">
        <f t="shared" si="197"/>
        <v>Pardubický</v>
      </c>
      <c r="K4177" t="str">
        <f t="shared" si="198"/>
        <v>Severovýchod</v>
      </c>
    </row>
    <row r="4178" spans="1:11" x14ac:dyDescent="0.25">
      <c r="A4178">
        <v>574830</v>
      </c>
      <c r="B4178" t="s">
        <v>2802</v>
      </c>
      <c r="C4178">
        <v>5309</v>
      </c>
      <c r="D4178" t="s">
        <v>2648</v>
      </c>
      <c r="E4178" t="s">
        <v>2647</v>
      </c>
      <c r="F4178" t="s">
        <v>2648</v>
      </c>
      <c r="G4178" t="s">
        <v>2633</v>
      </c>
      <c r="H4178" t="s">
        <v>2634</v>
      </c>
      <c r="I4178" t="str">
        <f t="shared" si="196"/>
        <v>Pardubický</v>
      </c>
      <c r="J4178" t="str">
        <f t="shared" si="197"/>
        <v>Pardubický</v>
      </c>
      <c r="K4178" t="str">
        <f t="shared" si="198"/>
        <v>Severovýchod</v>
      </c>
    </row>
    <row r="4179" spans="1:11" x14ac:dyDescent="0.25">
      <c r="A4179">
        <v>574848</v>
      </c>
      <c r="B4179" t="s">
        <v>2803</v>
      </c>
      <c r="C4179">
        <v>5303</v>
      </c>
      <c r="D4179" t="s">
        <v>2804</v>
      </c>
      <c r="E4179" t="s">
        <v>2647</v>
      </c>
      <c r="F4179" t="s">
        <v>2648</v>
      </c>
      <c r="G4179" t="s">
        <v>2633</v>
      </c>
      <c r="H4179" t="s">
        <v>2634</v>
      </c>
      <c r="I4179" t="str">
        <f t="shared" si="196"/>
        <v>Pardubický</v>
      </c>
      <c r="J4179" t="str">
        <f t="shared" si="197"/>
        <v>Pardubický</v>
      </c>
      <c r="K4179" t="str">
        <f t="shared" si="198"/>
        <v>Severovýchod</v>
      </c>
    </row>
    <row r="4180" spans="1:11" x14ac:dyDescent="0.25">
      <c r="A4180">
        <v>574856</v>
      </c>
      <c r="B4180" t="s">
        <v>2805</v>
      </c>
      <c r="C4180">
        <v>5309</v>
      </c>
      <c r="D4180" t="s">
        <v>2648</v>
      </c>
      <c r="E4180" t="s">
        <v>2647</v>
      </c>
      <c r="F4180" t="s">
        <v>2648</v>
      </c>
      <c r="G4180" t="s">
        <v>2633</v>
      </c>
      <c r="H4180" t="s">
        <v>2634</v>
      </c>
      <c r="I4180" t="str">
        <f t="shared" si="196"/>
        <v>Pardubický</v>
      </c>
      <c r="J4180" t="str">
        <f t="shared" si="197"/>
        <v>Pardubický</v>
      </c>
      <c r="K4180" t="str">
        <f t="shared" si="198"/>
        <v>Severovýchod</v>
      </c>
    </row>
    <row r="4181" spans="1:11" x14ac:dyDescent="0.25">
      <c r="A4181">
        <v>574864</v>
      </c>
      <c r="B4181" t="s">
        <v>2806</v>
      </c>
      <c r="C4181">
        <v>5309</v>
      </c>
      <c r="D4181" t="s">
        <v>2648</v>
      </c>
      <c r="E4181" t="s">
        <v>2647</v>
      </c>
      <c r="F4181" t="s">
        <v>2648</v>
      </c>
      <c r="G4181" t="s">
        <v>2633</v>
      </c>
      <c r="H4181" t="s">
        <v>2634</v>
      </c>
      <c r="I4181" t="str">
        <f t="shared" si="196"/>
        <v>Pardubický</v>
      </c>
      <c r="J4181" t="str">
        <f t="shared" si="197"/>
        <v>Pardubický</v>
      </c>
      <c r="K4181" t="str">
        <f t="shared" si="198"/>
        <v>Severovýchod</v>
      </c>
    </row>
    <row r="4182" spans="1:11" x14ac:dyDescent="0.25">
      <c r="A4182">
        <v>574899</v>
      </c>
      <c r="B4182" t="s">
        <v>2807</v>
      </c>
      <c r="C4182">
        <v>5309</v>
      </c>
      <c r="D4182" t="s">
        <v>2648</v>
      </c>
      <c r="E4182" t="s">
        <v>2647</v>
      </c>
      <c r="F4182" t="s">
        <v>2648</v>
      </c>
      <c r="G4182" t="s">
        <v>2633</v>
      </c>
      <c r="H4182" t="s">
        <v>2634</v>
      </c>
      <c r="I4182" t="str">
        <f t="shared" si="196"/>
        <v>Pardubický</v>
      </c>
      <c r="J4182" t="str">
        <f t="shared" si="197"/>
        <v>Pardubický</v>
      </c>
      <c r="K4182" t="str">
        <f t="shared" si="198"/>
        <v>Severovýchod</v>
      </c>
    </row>
    <row r="4183" spans="1:11" x14ac:dyDescent="0.25">
      <c r="A4183">
        <v>574902</v>
      </c>
      <c r="B4183" t="s">
        <v>1621</v>
      </c>
      <c r="C4183">
        <v>5309</v>
      </c>
      <c r="D4183" t="s">
        <v>2648</v>
      </c>
      <c r="E4183" t="s">
        <v>2647</v>
      </c>
      <c r="F4183" t="s">
        <v>2648</v>
      </c>
      <c r="G4183" t="s">
        <v>2633</v>
      </c>
      <c r="H4183" t="s">
        <v>2634</v>
      </c>
      <c r="I4183" t="str">
        <f t="shared" si="196"/>
        <v>Pardubický</v>
      </c>
      <c r="J4183" t="str">
        <f t="shared" si="197"/>
        <v>Pardubický</v>
      </c>
      <c r="K4183" t="str">
        <f t="shared" si="198"/>
        <v>Severovýchod</v>
      </c>
    </row>
    <row r="4184" spans="1:11" x14ac:dyDescent="0.25">
      <c r="A4184">
        <v>574911</v>
      </c>
      <c r="B4184" t="s">
        <v>2808</v>
      </c>
      <c r="C4184">
        <v>5303</v>
      </c>
      <c r="D4184" t="s">
        <v>2804</v>
      </c>
      <c r="E4184" t="s">
        <v>2647</v>
      </c>
      <c r="F4184" t="s">
        <v>2648</v>
      </c>
      <c r="G4184" t="s">
        <v>2633</v>
      </c>
      <c r="H4184" t="s">
        <v>2634</v>
      </c>
      <c r="I4184" t="str">
        <f t="shared" si="196"/>
        <v>Pardubický</v>
      </c>
      <c r="J4184" t="str">
        <f t="shared" si="197"/>
        <v>Pardubický</v>
      </c>
      <c r="K4184" t="str">
        <f t="shared" si="198"/>
        <v>Severovýchod</v>
      </c>
    </row>
    <row r="4185" spans="1:11" x14ac:dyDescent="0.25">
      <c r="A4185">
        <v>574929</v>
      </c>
      <c r="B4185" t="s">
        <v>2809</v>
      </c>
      <c r="C4185">
        <v>5303</v>
      </c>
      <c r="D4185" t="s">
        <v>2804</v>
      </c>
      <c r="E4185" t="s">
        <v>2647</v>
      </c>
      <c r="F4185" t="s">
        <v>2648</v>
      </c>
      <c r="G4185" t="s">
        <v>2633</v>
      </c>
      <c r="H4185" t="s">
        <v>2634</v>
      </c>
      <c r="I4185" t="str">
        <f t="shared" si="196"/>
        <v>Pardubický</v>
      </c>
      <c r="J4185" t="str">
        <f t="shared" si="197"/>
        <v>Pardubický</v>
      </c>
      <c r="K4185" t="str">
        <f t="shared" si="198"/>
        <v>Severovýchod</v>
      </c>
    </row>
    <row r="4186" spans="1:11" x14ac:dyDescent="0.25">
      <c r="A4186">
        <v>574953</v>
      </c>
      <c r="B4186" t="s">
        <v>2810</v>
      </c>
      <c r="C4186">
        <v>5309</v>
      </c>
      <c r="D4186" t="s">
        <v>2648</v>
      </c>
      <c r="E4186" t="s">
        <v>2647</v>
      </c>
      <c r="F4186" t="s">
        <v>2648</v>
      </c>
      <c r="G4186" t="s">
        <v>2633</v>
      </c>
      <c r="H4186" t="s">
        <v>2634</v>
      </c>
      <c r="I4186" t="str">
        <f t="shared" si="196"/>
        <v>Pardubický</v>
      </c>
      <c r="J4186" t="str">
        <f t="shared" si="197"/>
        <v>Pardubický</v>
      </c>
      <c r="K4186" t="str">
        <f t="shared" si="198"/>
        <v>Severovýchod</v>
      </c>
    </row>
    <row r="4187" spans="1:11" x14ac:dyDescent="0.25">
      <c r="A4187">
        <v>574961</v>
      </c>
      <c r="B4187" t="s">
        <v>2811</v>
      </c>
      <c r="C4187">
        <v>5311</v>
      </c>
      <c r="D4187" t="s">
        <v>2646</v>
      </c>
      <c r="E4187" t="s">
        <v>2647</v>
      </c>
      <c r="F4187" t="s">
        <v>2648</v>
      </c>
      <c r="G4187" t="s">
        <v>2633</v>
      </c>
      <c r="H4187" t="s">
        <v>2634</v>
      </c>
      <c r="I4187" t="str">
        <f t="shared" si="196"/>
        <v>Pardubický</v>
      </c>
      <c r="J4187" t="str">
        <f t="shared" si="197"/>
        <v>Pardubický</v>
      </c>
      <c r="K4187" t="str">
        <f t="shared" si="198"/>
        <v>Severovýchod</v>
      </c>
    </row>
    <row r="4188" spans="1:11" x14ac:dyDescent="0.25">
      <c r="A4188">
        <v>574988</v>
      </c>
      <c r="B4188" t="s">
        <v>2804</v>
      </c>
      <c r="C4188">
        <v>5303</v>
      </c>
      <c r="D4188" t="s">
        <v>2804</v>
      </c>
      <c r="E4188" t="s">
        <v>2647</v>
      </c>
      <c r="F4188" t="s">
        <v>2648</v>
      </c>
      <c r="G4188" t="s">
        <v>2633</v>
      </c>
      <c r="H4188" t="s">
        <v>2634</v>
      </c>
      <c r="I4188" t="str">
        <f t="shared" si="196"/>
        <v>Pardubický</v>
      </c>
      <c r="J4188" t="str">
        <f t="shared" si="197"/>
        <v>Pardubický</v>
      </c>
      <c r="K4188" t="str">
        <f t="shared" si="198"/>
        <v>Severovýchod</v>
      </c>
    </row>
    <row r="4189" spans="1:11" x14ac:dyDescent="0.25">
      <c r="A4189">
        <v>574996</v>
      </c>
      <c r="B4189" t="s">
        <v>2812</v>
      </c>
      <c r="C4189">
        <v>5303</v>
      </c>
      <c r="D4189" t="s">
        <v>2804</v>
      </c>
      <c r="E4189" t="s">
        <v>2647</v>
      </c>
      <c r="F4189" t="s">
        <v>2648</v>
      </c>
      <c r="G4189" t="s">
        <v>2633</v>
      </c>
      <c r="H4189" t="s">
        <v>2634</v>
      </c>
      <c r="I4189" t="str">
        <f t="shared" si="196"/>
        <v>Pardubický</v>
      </c>
      <c r="J4189" t="str">
        <f t="shared" si="197"/>
        <v>Pardubický</v>
      </c>
      <c r="K4189" t="str">
        <f t="shared" si="198"/>
        <v>Severovýchod</v>
      </c>
    </row>
    <row r="4190" spans="1:11" x14ac:dyDescent="0.25">
      <c r="A4190">
        <v>575011</v>
      </c>
      <c r="B4190" t="s">
        <v>2813</v>
      </c>
      <c r="C4190">
        <v>5303</v>
      </c>
      <c r="D4190" t="s">
        <v>2804</v>
      </c>
      <c r="E4190" t="s">
        <v>2647</v>
      </c>
      <c r="F4190" t="s">
        <v>2648</v>
      </c>
      <c r="G4190" t="s">
        <v>2633</v>
      </c>
      <c r="H4190" t="s">
        <v>2634</v>
      </c>
      <c r="I4190" t="str">
        <f t="shared" si="196"/>
        <v>Pardubický</v>
      </c>
      <c r="J4190" t="str">
        <f t="shared" si="197"/>
        <v>Pardubický</v>
      </c>
      <c r="K4190" t="str">
        <f t="shared" si="198"/>
        <v>Severovýchod</v>
      </c>
    </row>
    <row r="4191" spans="1:11" x14ac:dyDescent="0.25">
      <c r="A4191">
        <v>575046</v>
      </c>
      <c r="B4191" t="s">
        <v>2814</v>
      </c>
      <c r="C4191">
        <v>5309</v>
      </c>
      <c r="D4191" t="s">
        <v>2648</v>
      </c>
      <c r="E4191" t="s">
        <v>2647</v>
      </c>
      <c r="F4191" t="s">
        <v>2648</v>
      </c>
      <c r="G4191" t="s">
        <v>2633</v>
      </c>
      <c r="H4191" t="s">
        <v>2634</v>
      </c>
      <c r="I4191" t="str">
        <f t="shared" si="196"/>
        <v>Pardubický</v>
      </c>
      <c r="J4191" t="str">
        <f t="shared" si="197"/>
        <v>Pardubický</v>
      </c>
      <c r="K4191" t="str">
        <f t="shared" si="198"/>
        <v>Severovýchod</v>
      </c>
    </row>
    <row r="4192" spans="1:11" x14ac:dyDescent="0.25">
      <c r="A4192">
        <v>575054</v>
      </c>
      <c r="B4192" t="s">
        <v>2815</v>
      </c>
      <c r="C4192">
        <v>5311</v>
      </c>
      <c r="D4192" t="s">
        <v>2646</v>
      </c>
      <c r="E4192" t="s">
        <v>2647</v>
      </c>
      <c r="F4192" t="s">
        <v>2648</v>
      </c>
      <c r="G4192" t="s">
        <v>2633</v>
      </c>
      <c r="H4192" t="s">
        <v>2634</v>
      </c>
      <c r="I4192" t="str">
        <f t="shared" si="196"/>
        <v>Pardubický</v>
      </c>
      <c r="J4192" t="str">
        <f t="shared" si="197"/>
        <v>Pardubický</v>
      </c>
      <c r="K4192" t="str">
        <f t="shared" si="198"/>
        <v>Severovýchod</v>
      </c>
    </row>
    <row r="4193" spans="1:11" x14ac:dyDescent="0.25">
      <c r="A4193">
        <v>575062</v>
      </c>
      <c r="B4193" t="s">
        <v>1434</v>
      </c>
      <c r="C4193">
        <v>5309</v>
      </c>
      <c r="D4193" t="s">
        <v>2648</v>
      </c>
      <c r="E4193" t="s">
        <v>2647</v>
      </c>
      <c r="F4193" t="s">
        <v>2648</v>
      </c>
      <c r="G4193" t="s">
        <v>2633</v>
      </c>
      <c r="H4193" t="s">
        <v>2634</v>
      </c>
      <c r="I4193" t="str">
        <f t="shared" si="196"/>
        <v>Pardubický</v>
      </c>
      <c r="J4193" t="str">
        <f t="shared" si="197"/>
        <v>Pardubický</v>
      </c>
      <c r="K4193" t="str">
        <f t="shared" si="198"/>
        <v>Severovýchod</v>
      </c>
    </row>
    <row r="4194" spans="1:11" x14ac:dyDescent="0.25">
      <c r="A4194">
        <v>575071</v>
      </c>
      <c r="B4194" t="s">
        <v>2816</v>
      </c>
      <c r="C4194">
        <v>5311</v>
      </c>
      <c r="D4194" t="s">
        <v>2646</v>
      </c>
      <c r="E4194" t="s">
        <v>2647</v>
      </c>
      <c r="F4194" t="s">
        <v>2648</v>
      </c>
      <c r="G4194" t="s">
        <v>2633</v>
      </c>
      <c r="H4194" t="s">
        <v>2634</v>
      </c>
      <c r="I4194" t="str">
        <f t="shared" si="196"/>
        <v>Pardubický</v>
      </c>
      <c r="J4194" t="str">
        <f t="shared" si="197"/>
        <v>Pardubický</v>
      </c>
      <c r="K4194" t="str">
        <f t="shared" si="198"/>
        <v>Severovýchod</v>
      </c>
    </row>
    <row r="4195" spans="1:11" x14ac:dyDescent="0.25">
      <c r="A4195">
        <v>575089</v>
      </c>
      <c r="B4195" t="s">
        <v>2817</v>
      </c>
      <c r="C4195">
        <v>5303</v>
      </c>
      <c r="D4195" t="s">
        <v>2804</v>
      </c>
      <c r="E4195" t="s">
        <v>2647</v>
      </c>
      <c r="F4195" t="s">
        <v>2648</v>
      </c>
      <c r="G4195" t="s">
        <v>2633</v>
      </c>
      <c r="H4195" t="s">
        <v>2634</v>
      </c>
      <c r="I4195" t="str">
        <f t="shared" si="196"/>
        <v>Pardubický</v>
      </c>
      <c r="J4195" t="str">
        <f t="shared" si="197"/>
        <v>Pardubický</v>
      </c>
      <c r="K4195" t="str">
        <f t="shared" si="198"/>
        <v>Severovýchod</v>
      </c>
    </row>
    <row r="4196" spans="1:11" x14ac:dyDescent="0.25">
      <c r="A4196">
        <v>575097</v>
      </c>
      <c r="B4196" t="s">
        <v>2818</v>
      </c>
      <c r="C4196">
        <v>5309</v>
      </c>
      <c r="D4196" t="s">
        <v>2648</v>
      </c>
      <c r="E4196" t="s">
        <v>2647</v>
      </c>
      <c r="F4196" t="s">
        <v>2648</v>
      </c>
      <c r="G4196" t="s">
        <v>2633</v>
      </c>
      <c r="H4196" t="s">
        <v>2634</v>
      </c>
      <c r="I4196" t="str">
        <f t="shared" si="196"/>
        <v>Pardubický</v>
      </c>
      <c r="J4196" t="str">
        <f t="shared" si="197"/>
        <v>Pardubický</v>
      </c>
      <c r="K4196" t="str">
        <f t="shared" si="198"/>
        <v>Severovýchod</v>
      </c>
    </row>
    <row r="4197" spans="1:11" x14ac:dyDescent="0.25">
      <c r="A4197">
        <v>575101</v>
      </c>
      <c r="B4197" t="s">
        <v>2819</v>
      </c>
      <c r="C4197">
        <v>5311</v>
      </c>
      <c r="D4197" t="s">
        <v>2646</v>
      </c>
      <c r="E4197" t="s">
        <v>2647</v>
      </c>
      <c r="F4197" t="s">
        <v>2648</v>
      </c>
      <c r="G4197" t="s">
        <v>2633</v>
      </c>
      <c r="H4197" t="s">
        <v>2634</v>
      </c>
      <c r="I4197" t="str">
        <f t="shared" si="196"/>
        <v>Pardubický</v>
      </c>
      <c r="J4197" t="str">
        <f t="shared" si="197"/>
        <v>Pardubický</v>
      </c>
      <c r="K4197" t="str">
        <f t="shared" si="198"/>
        <v>Severovýchod</v>
      </c>
    </row>
    <row r="4198" spans="1:11" x14ac:dyDescent="0.25">
      <c r="A4198">
        <v>575119</v>
      </c>
      <c r="B4198" t="s">
        <v>2820</v>
      </c>
      <c r="C4198">
        <v>5303</v>
      </c>
      <c r="D4198" t="s">
        <v>2804</v>
      </c>
      <c r="E4198" t="s">
        <v>2647</v>
      </c>
      <c r="F4198" t="s">
        <v>2648</v>
      </c>
      <c r="G4198" t="s">
        <v>2633</v>
      </c>
      <c r="H4198" t="s">
        <v>2634</v>
      </c>
      <c r="I4198" t="str">
        <f t="shared" si="196"/>
        <v>Pardubický</v>
      </c>
      <c r="J4198" t="str">
        <f t="shared" si="197"/>
        <v>Pardubický</v>
      </c>
      <c r="K4198" t="str">
        <f t="shared" si="198"/>
        <v>Severovýchod</v>
      </c>
    </row>
    <row r="4199" spans="1:11" x14ac:dyDescent="0.25">
      <c r="A4199">
        <v>575127</v>
      </c>
      <c r="B4199" t="s">
        <v>2821</v>
      </c>
      <c r="C4199">
        <v>5311</v>
      </c>
      <c r="D4199" t="s">
        <v>2646</v>
      </c>
      <c r="E4199" t="s">
        <v>2647</v>
      </c>
      <c r="F4199" t="s">
        <v>2648</v>
      </c>
      <c r="G4199" t="s">
        <v>2633</v>
      </c>
      <c r="H4199" t="s">
        <v>2634</v>
      </c>
      <c r="I4199" t="str">
        <f t="shared" si="196"/>
        <v>Pardubický</v>
      </c>
      <c r="J4199" t="str">
        <f t="shared" si="197"/>
        <v>Pardubický</v>
      </c>
      <c r="K4199" t="str">
        <f t="shared" si="198"/>
        <v>Severovýchod</v>
      </c>
    </row>
    <row r="4200" spans="1:11" x14ac:dyDescent="0.25">
      <c r="A4200">
        <v>575135</v>
      </c>
      <c r="B4200" t="s">
        <v>1472</v>
      </c>
      <c r="C4200">
        <v>5311</v>
      </c>
      <c r="D4200" t="s">
        <v>2646</v>
      </c>
      <c r="E4200" t="s">
        <v>2647</v>
      </c>
      <c r="F4200" t="s">
        <v>2648</v>
      </c>
      <c r="G4200" t="s">
        <v>2633</v>
      </c>
      <c r="H4200" t="s">
        <v>2634</v>
      </c>
      <c r="I4200" t="str">
        <f t="shared" si="196"/>
        <v>Pardubický</v>
      </c>
      <c r="J4200" t="str">
        <f t="shared" si="197"/>
        <v>Pardubický</v>
      </c>
      <c r="K4200" t="str">
        <f t="shared" si="198"/>
        <v>Severovýchod</v>
      </c>
    </row>
    <row r="4201" spans="1:11" x14ac:dyDescent="0.25">
      <c r="A4201">
        <v>575143</v>
      </c>
      <c r="B4201" t="s">
        <v>2822</v>
      </c>
      <c r="C4201">
        <v>5309</v>
      </c>
      <c r="D4201" t="s">
        <v>2648</v>
      </c>
      <c r="E4201" t="s">
        <v>2647</v>
      </c>
      <c r="F4201" t="s">
        <v>2648</v>
      </c>
      <c r="G4201" t="s">
        <v>2633</v>
      </c>
      <c r="H4201" t="s">
        <v>2634</v>
      </c>
      <c r="I4201" t="str">
        <f t="shared" si="196"/>
        <v>Pardubický</v>
      </c>
      <c r="J4201" t="str">
        <f t="shared" si="197"/>
        <v>Pardubický</v>
      </c>
      <c r="K4201" t="str">
        <f t="shared" si="198"/>
        <v>Severovýchod</v>
      </c>
    </row>
    <row r="4202" spans="1:11" x14ac:dyDescent="0.25">
      <c r="A4202">
        <v>575151</v>
      </c>
      <c r="B4202" t="s">
        <v>2823</v>
      </c>
      <c r="C4202">
        <v>5309</v>
      </c>
      <c r="D4202" t="s">
        <v>2648</v>
      </c>
      <c r="E4202" t="s">
        <v>2647</v>
      </c>
      <c r="F4202" t="s">
        <v>2648</v>
      </c>
      <c r="G4202" t="s">
        <v>2633</v>
      </c>
      <c r="H4202" t="s">
        <v>2634</v>
      </c>
      <c r="I4202" t="str">
        <f t="shared" si="196"/>
        <v>Pardubický</v>
      </c>
      <c r="J4202" t="str">
        <f t="shared" si="197"/>
        <v>Pardubický</v>
      </c>
      <c r="K4202" t="str">
        <f t="shared" si="198"/>
        <v>Severovýchod</v>
      </c>
    </row>
    <row r="4203" spans="1:11" x14ac:dyDescent="0.25">
      <c r="A4203">
        <v>575178</v>
      </c>
      <c r="B4203" t="s">
        <v>2824</v>
      </c>
      <c r="C4203">
        <v>5311</v>
      </c>
      <c r="D4203" t="s">
        <v>2646</v>
      </c>
      <c r="E4203" t="s">
        <v>2647</v>
      </c>
      <c r="F4203" t="s">
        <v>2648</v>
      </c>
      <c r="G4203" t="s">
        <v>2633</v>
      </c>
      <c r="H4203" t="s">
        <v>2634</v>
      </c>
      <c r="I4203" t="str">
        <f t="shared" si="196"/>
        <v>Pardubický</v>
      </c>
      <c r="J4203" t="str">
        <f t="shared" si="197"/>
        <v>Pardubický</v>
      </c>
      <c r="K4203" t="str">
        <f t="shared" si="198"/>
        <v>Severovýchod</v>
      </c>
    </row>
    <row r="4204" spans="1:11" x14ac:dyDescent="0.25">
      <c r="A4204">
        <v>575194</v>
      </c>
      <c r="B4204" t="s">
        <v>2825</v>
      </c>
      <c r="C4204">
        <v>5311</v>
      </c>
      <c r="D4204" t="s">
        <v>2646</v>
      </c>
      <c r="E4204" t="s">
        <v>2647</v>
      </c>
      <c r="F4204" t="s">
        <v>2648</v>
      </c>
      <c r="G4204" t="s">
        <v>2633</v>
      </c>
      <c r="H4204" t="s">
        <v>2634</v>
      </c>
      <c r="I4204" t="str">
        <f t="shared" si="196"/>
        <v>Pardubický</v>
      </c>
      <c r="J4204" t="str">
        <f t="shared" si="197"/>
        <v>Pardubický</v>
      </c>
      <c r="K4204" t="str">
        <f t="shared" si="198"/>
        <v>Severovýchod</v>
      </c>
    </row>
    <row r="4205" spans="1:11" x14ac:dyDescent="0.25">
      <c r="A4205">
        <v>575232</v>
      </c>
      <c r="B4205" t="s">
        <v>2826</v>
      </c>
      <c r="C4205">
        <v>5309</v>
      </c>
      <c r="D4205" t="s">
        <v>2648</v>
      </c>
      <c r="E4205" t="s">
        <v>2647</v>
      </c>
      <c r="F4205" t="s">
        <v>2648</v>
      </c>
      <c r="G4205" t="s">
        <v>2633</v>
      </c>
      <c r="H4205" t="s">
        <v>2634</v>
      </c>
      <c r="I4205" t="str">
        <f t="shared" si="196"/>
        <v>Pardubický</v>
      </c>
      <c r="J4205" t="str">
        <f t="shared" si="197"/>
        <v>Pardubický</v>
      </c>
      <c r="K4205" t="str">
        <f t="shared" si="198"/>
        <v>Severovýchod</v>
      </c>
    </row>
    <row r="4206" spans="1:11" x14ac:dyDescent="0.25">
      <c r="A4206">
        <v>575259</v>
      </c>
      <c r="B4206" t="s">
        <v>2827</v>
      </c>
      <c r="C4206">
        <v>5311</v>
      </c>
      <c r="D4206" t="s">
        <v>2646</v>
      </c>
      <c r="E4206" t="s">
        <v>2647</v>
      </c>
      <c r="F4206" t="s">
        <v>2648</v>
      </c>
      <c r="G4206" t="s">
        <v>2633</v>
      </c>
      <c r="H4206" t="s">
        <v>2634</v>
      </c>
      <c r="I4206" t="str">
        <f t="shared" si="196"/>
        <v>Pardubický</v>
      </c>
      <c r="J4206" t="str">
        <f t="shared" si="197"/>
        <v>Pardubický</v>
      </c>
      <c r="K4206" t="str">
        <f t="shared" si="198"/>
        <v>Severovýchod</v>
      </c>
    </row>
    <row r="4207" spans="1:11" x14ac:dyDescent="0.25">
      <c r="A4207">
        <v>575305</v>
      </c>
      <c r="B4207" t="s">
        <v>2828</v>
      </c>
      <c r="C4207">
        <v>5309</v>
      </c>
      <c r="D4207" t="s">
        <v>2648</v>
      </c>
      <c r="E4207" t="s">
        <v>2647</v>
      </c>
      <c r="F4207" t="s">
        <v>2648</v>
      </c>
      <c r="G4207" t="s">
        <v>2633</v>
      </c>
      <c r="H4207" t="s">
        <v>2634</v>
      </c>
      <c r="I4207" t="str">
        <f t="shared" si="196"/>
        <v>Pardubický</v>
      </c>
      <c r="J4207" t="str">
        <f t="shared" si="197"/>
        <v>Pardubický</v>
      </c>
      <c r="K4207" t="str">
        <f t="shared" si="198"/>
        <v>Severovýchod</v>
      </c>
    </row>
    <row r="4208" spans="1:11" x14ac:dyDescent="0.25">
      <c r="A4208">
        <v>575313</v>
      </c>
      <c r="B4208" t="s">
        <v>2829</v>
      </c>
      <c r="C4208">
        <v>5311</v>
      </c>
      <c r="D4208" t="s">
        <v>2646</v>
      </c>
      <c r="E4208" t="s">
        <v>2647</v>
      </c>
      <c r="F4208" t="s">
        <v>2648</v>
      </c>
      <c r="G4208" t="s">
        <v>2633</v>
      </c>
      <c r="H4208" t="s">
        <v>2634</v>
      </c>
      <c r="I4208" t="str">
        <f t="shared" si="196"/>
        <v>Pardubický</v>
      </c>
      <c r="J4208" t="str">
        <f t="shared" si="197"/>
        <v>Pardubický</v>
      </c>
      <c r="K4208" t="str">
        <f t="shared" si="198"/>
        <v>Severovýchod</v>
      </c>
    </row>
    <row r="4209" spans="1:11" x14ac:dyDescent="0.25">
      <c r="A4209">
        <v>575330</v>
      </c>
      <c r="B4209" t="s">
        <v>2830</v>
      </c>
      <c r="C4209">
        <v>5311</v>
      </c>
      <c r="D4209" t="s">
        <v>2646</v>
      </c>
      <c r="E4209" t="s">
        <v>2647</v>
      </c>
      <c r="F4209" t="s">
        <v>2648</v>
      </c>
      <c r="G4209" t="s">
        <v>2633</v>
      </c>
      <c r="H4209" t="s">
        <v>2634</v>
      </c>
      <c r="I4209" t="str">
        <f t="shared" si="196"/>
        <v>Pardubický</v>
      </c>
      <c r="J4209" t="str">
        <f t="shared" si="197"/>
        <v>Pardubický</v>
      </c>
      <c r="K4209" t="str">
        <f t="shared" si="198"/>
        <v>Severovýchod</v>
      </c>
    </row>
    <row r="4210" spans="1:11" x14ac:dyDescent="0.25">
      <c r="A4210">
        <v>575372</v>
      </c>
      <c r="B4210" t="s">
        <v>1166</v>
      </c>
      <c r="C4210">
        <v>5309</v>
      </c>
      <c r="D4210" t="s">
        <v>2648</v>
      </c>
      <c r="E4210" t="s">
        <v>2647</v>
      </c>
      <c r="F4210" t="s">
        <v>2648</v>
      </c>
      <c r="G4210" t="s">
        <v>2633</v>
      </c>
      <c r="H4210" t="s">
        <v>2634</v>
      </c>
      <c r="I4210" t="str">
        <f t="shared" si="196"/>
        <v>Pardubický</v>
      </c>
      <c r="J4210" t="str">
        <f t="shared" si="197"/>
        <v>Pardubický</v>
      </c>
      <c r="K4210" t="str">
        <f t="shared" si="198"/>
        <v>Severovýchod</v>
      </c>
    </row>
    <row r="4211" spans="1:11" x14ac:dyDescent="0.25">
      <c r="A4211">
        <v>575381</v>
      </c>
      <c r="B4211" t="s">
        <v>2831</v>
      </c>
      <c r="C4211">
        <v>5311</v>
      </c>
      <c r="D4211" t="s">
        <v>2646</v>
      </c>
      <c r="E4211" t="s">
        <v>2647</v>
      </c>
      <c r="F4211" t="s">
        <v>2648</v>
      </c>
      <c r="G4211" t="s">
        <v>2633</v>
      </c>
      <c r="H4211" t="s">
        <v>2634</v>
      </c>
      <c r="I4211" t="str">
        <f t="shared" si="196"/>
        <v>Pardubický</v>
      </c>
      <c r="J4211" t="str">
        <f t="shared" si="197"/>
        <v>Pardubický</v>
      </c>
      <c r="K4211" t="str">
        <f t="shared" si="198"/>
        <v>Severovýchod</v>
      </c>
    </row>
    <row r="4212" spans="1:11" x14ac:dyDescent="0.25">
      <c r="A4212">
        <v>575399</v>
      </c>
      <c r="B4212" t="s">
        <v>833</v>
      </c>
      <c r="C4212">
        <v>5309</v>
      </c>
      <c r="D4212" t="s">
        <v>2648</v>
      </c>
      <c r="E4212" t="s">
        <v>2647</v>
      </c>
      <c r="F4212" t="s">
        <v>2648</v>
      </c>
      <c r="G4212" t="s">
        <v>2633</v>
      </c>
      <c r="H4212" t="s">
        <v>2634</v>
      </c>
      <c r="I4212" t="str">
        <f t="shared" si="196"/>
        <v>Pardubický</v>
      </c>
      <c r="J4212" t="str">
        <f t="shared" si="197"/>
        <v>Pardubický</v>
      </c>
      <c r="K4212" t="str">
        <f t="shared" si="198"/>
        <v>Severovýchod</v>
      </c>
    </row>
    <row r="4213" spans="1:11" x14ac:dyDescent="0.25">
      <c r="A4213">
        <v>575429</v>
      </c>
      <c r="B4213" t="s">
        <v>2832</v>
      </c>
      <c r="C4213">
        <v>5309</v>
      </c>
      <c r="D4213" t="s">
        <v>2648</v>
      </c>
      <c r="E4213" t="s">
        <v>2647</v>
      </c>
      <c r="F4213" t="s">
        <v>2648</v>
      </c>
      <c r="G4213" t="s">
        <v>2633</v>
      </c>
      <c r="H4213" t="s">
        <v>2634</v>
      </c>
      <c r="I4213" t="str">
        <f t="shared" si="196"/>
        <v>Pardubický</v>
      </c>
      <c r="J4213" t="str">
        <f t="shared" si="197"/>
        <v>Pardubický</v>
      </c>
      <c r="K4213" t="str">
        <f t="shared" si="198"/>
        <v>Severovýchod</v>
      </c>
    </row>
    <row r="4214" spans="1:11" x14ac:dyDescent="0.25">
      <c r="A4214">
        <v>575437</v>
      </c>
      <c r="B4214" t="s">
        <v>2833</v>
      </c>
      <c r="C4214">
        <v>5309</v>
      </c>
      <c r="D4214" t="s">
        <v>2648</v>
      </c>
      <c r="E4214" t="s">
        <v>2647</v>
      </c>
      <c r="F4214" t="s">
        <v>2648</v>
      </c>
      <c r="G4214" t="s">
        <v>2633</v>
      </c>
      <c r="H4214" t="s">
        <v>2634</v>
      </c>
      <c r="I4214" t="str">
        <f t="shared" si="196"/>
        <v>Pardubický</v>
      </c>
      <c r="J4214" t="str">
        <f t="shared" si="197"/>
        <v>Pardubický</v>
      </c>
      <c r="K4214" t="str">
        <f t="shared" si="198"/>
        <v>Severovýchod</v>
      </c>
    </row>
    <row r="4215" spans="1:11" x14ac:dyDescent="0.25">
      <c r="A4215">
        <v>575445</v>
      </c>
      <c r="B4215" t="s">
        <v>2834</v>
      </c>
      <c r="C4215">
        <v>5303</v>
      </c>
      <c r="D4215" t="s">
        <v>2804</v>
      </c>
      <c r="E4215" t="s">
        <v>2647</v>
      </c>
      <c r="F4215" t="s">
        <v>2648</v>
      </c>
      <c r="G4215" t="s">
        <v>2633</v>
      </c>
      <c r="H4215" t="s">
        <v>2634</v>
      </c>
      <c r="I4215" t="str">
        <f t="shared" si="196"/>
        <v>Pardubický</v>
      </c>
      <c r="J4215" t="str">
        <f t="shared" si="197"/>
        <v>Pardubický</v>
      </c>
      <c r="K4215" t="str">
        <f t="shared" si="198"/>
        <v>Severovýchod</v>
      </c>
    </row>
    <row r="4216" spans="1:11" x14ac:dyDescent="0.25">
      <c r="A4216">
        <v>575461</v>
      </c>
      <c r="B4216" t="s">
        <v>2835</v>
      </c>
      <c r="C4216">
        <v>5303</v>
      </c>
      <c r="D4216" t="s">
        <v>2804</v>
      </c>
      <c r="E4216" t="s">
        <v>2647</v>
      </c>
      <c r="F4216" t="s">
        <v>2648</v>
      </c>
      <c r="G4216" t="s">
        <v>2633</v>
      </c>
      <c r="H4216" t="s">
        <v>2634</v>
      </c>
      <c r="I4216" t="str">
        <f t="shared" si="196"/>
        <v>Pardubický</v>
      </c>
      <c r="J4216" t="str">
        <f t="shared" si="197"/>
        <v>Pardubický</v>
      </c>
      <c r="K4216" t="str">
        <f t="shared" si="198"/>
        <v>Severovýchod</v>
      </c>
    </row>
    <row r="4217" spans="1:11" x14ac:dyDescent="0.25">
      <c r="A4217">
        <v>575470</v>
      </c>
      <c r="B4217" t="s">
        <v>2836</v>
      </c>
      <c r="C4217">
        <v>5311</v>
      </c>
      <c r="D4217" t="s">
        <v>2646</v>
      </c>
      <c r="E4217" t="s">
        <v>2647</v>
      </c>
      <c r="F4217" t="s">
        <v>2648</v>
      </c>
      <c r="G4217" t="s">
        <v>2633</v>
      </c>
      <c r="H4217" t="s">
        <v>2634</v>
      </c>
      <c r="I4217" t="str">
        <f t="shared" si="196"/>
        <v>Pardubický</v>
      </c>
      <c r="J4217" t="str">
        <f t="shared" si="197"/>
        <v>Pardubický</v>
      </c>
      <c r="K4217" t="str">
        <f t="shared" si="198"/>
        <v>Severovýchod</v>
      </c>
    </row>
    <row r="4218" spans="1:11" x14ac:dyDescent="0.25">
      <c r="A4218">
        <v>575500</v>
      </c>
      <c r="B4218" t="s">
        <v>2646</v>
      </c>
      <c r="C4218">
        <v>5311</v>
      </c>
      <c r="D4218" t="s">
        <v>2646</v>
      </c>
      <c r="E4218" t="s">
        <v>2647</v>
      </c>
      <c r="F4218" t="s">
        <v>2648</v>
      </c>
      <c r="G4218" t="s">
        <v>2633</v>
      </c>
      <c r="H4218" t="s">
        <v>2634</v>
      </c>
      <c r="I4218" t="str">
        <f t="shared" si="196"/>
        <v>Pardubický</v>
      </c>
      <c r="J4218" t="str">
        <f t="shared" si="197"/>
        <v>Pardubický</v>
      </c>
      <c r="K4218" t="str">
        <f t="shared" si="198"/>
        <v>Severovýchod</v>
      </c>
    </row>
    <row r="4219" spans="1:11" x14ac:dyDescent="0.25">
      <c r="A4219">
        <v>575518</v>
      </c>
      <c r="B4219" t="s">
        <v>2837</v>
      </c>
      <c r="C4219">
        <v>5311</v>
      </c>
      <c r="D4219" t="s">
        <v>2646</v>
      </c>
      <c r="E4219" t="s">
        <v>2647</v>
      </c>
      <c r="F4219" t="s">
        <v>2648</v>
      </c>
      <c r="G4219" t="s">
        <v>2633</v>
      </c>
      <c r="H4219" t="s">
        <v>2634</v>
      </c>
      <c r="I4219" t="str">
        <f t="shared" si="196"/>
        <v>Pardubický</v>
      </c>
      <c r="J4219" t="str">
        <f t="shared" si="197"/>
        <v>Pardubický</v>
      </c>
      <c r="K4219" t="str">
        <f t="shared" si="198"/>
        <v>Severovýchod</v>
      </c>
    </row>
    <row r="4220" spans="1:11" x14ac:dyDescent="0.25">
      <c r="A4220">
        <v>575526</v>
      </c>
      <c r="B4220" t="s">
        <v>1710</v>
      </c>
      <c r="C4220">
        <v>5311</v>
      </c>
      <c r="D4220" t="s">
        <v>2646</v>
      </c>
      <c r="E4220" t="s">
        <v>2647</v>
      </c>
      <c r="F4220" t="s">
        <v>2648</v>
      </c>
      <c r="G4220" t="s">
        <v>2633</v>
      </c>
      <c r="H4220" t="s">
        <v>2634</v>
      </c>
      <c r="I4220" t="str">
        <f t="shared" si="196"/>
        <v>Pardubický</v>
      </c>
      <c r="J4220" t="str">
        <f t="shared" si="197"/>
        <v>Pardubický</v>
      </c>
      <c r="K4220" t="str">
        <f t="shared" si="198"/>
        <v>Severovýchod</v>
      </c>
    </row>
    <row r="4221" spans="1:11" x14ac:dyDescent="0.25">
      <c r="A4221">
        <v>575534</v>
      </c>
      <c r="B4221" t="s">
        <v>2838</v>
      </c>
      <c r="C4221">
        <v>5309</v>
      </c>
      <c r="D4221" t="s">
        <v>2648</v>
      </c>
      <c r="E4221" t="s">
        <v>2647</v>
      </c>
      <c r="F4221" t="s">
        <v>2648</v>
      </c>
      <c r="G4221" t="s">
        <v>2633</v>
      </c>
      <c r="H4221" t="s">
        <v>2634</v>
      </c>
      <c r="I4221" t="str">
        <f t="shared" si="196"/>
        <v>Pardubický</v>
      </c>
      <c r="J4221" t="str">
        <f t="shared" si="197"/>
        <v>Pardubický</v>
      </c>
      <c r="K4221" t="str">
        <f t="shared" si="198"/>
        <v>Severovýchod</v>
      </c>
    </row>
    <row r="4222" spans="1:11" x14ac:dyDescent="0.25">
      <c r="A4222">
        <v>575542</v>
      </c>
      <c r="B4222" t="s">
        <v>2839</v>
      </c>
      <c r="C4222">
        <v>5314</v>
      </c>
      <c r="D4222" t="s">
        <v>2665</v>
      </c>
      <c r="E4222" t="s">
        <v>2658</v>
      </c>
      <c r="F4222" t="s">
        <v>2659</v>
      </c>
      <c r="G4222" t="s">
        <v>2633</v>
      </c>
      <c r="H4222" t="s">
        <v>2634</v>
      </c>
      <c r="I4222" t="str">
        <f t="shared" si="196"/>
        <v>Pardubický</v>
      </c>
      <c r="J4222" t="str">
        <f t="shared" si="197"/>
        <v>Pardubický</v>
      </c>
      <c r="K4222" t="str">
        <f t="shared" si="198"/>
        <v>Severovýchod</v>
      </c>
    </row>
    <row r="4223" spans="1:11" x14ac:dyDescent="0.25">
      <c r="A4223">
        <v>575551</v>
      </c>
      <c r="B4223" t="s">
        <v>2840</v>
      </c>
      <c r="C4223">
        <v>5309</v>
      </c>
      <c r="D4223" t="s">
        <v>2648</v>
      </c>
      <c r="E4223" t="s">
        <v>2647</v>
      </c>
      <c r="F4223" t="s">
        <v>2648</v>
      </c>
      <c r="G4223" t="s">
        <v>2633</v>
      </c>
      <c r="H4223" t="s">
        <v>2634</v>
      </c>
      <c r="I4223" t="str">
        <f t="shared" si="196"/>
        <v>Pardubický</v>
      </c>
      <c r="J4223" t="str">
        <f t="shared" si="197"/>
        <v>Pardubický</v>
      </c>
      <c r="K4223" t="str">
        <f t="shared" si="198"/>
        <v>Severovýchod</v>
      </c>
    </row>
    <row r="4224" spans="1:11" x14ac:dyDescent="0.25">
      <c r="A4224">
        <v>575569</v>
      </c>
      <c r="B4224" t="s">
        <v>1564</v>
      </c>
      <c r="C4224">
        <v>5309</v>
      </c>
      <c r="D4224" t="s">
        <v>2648</v>
      </c>
      <c r="E4224" t="s">
        <v>2647</v>
      </c>
      <c r="F4224" t="s">
        <v>2648</v>
      </c>
      <c r="G4224" t="s">
        <v>2633</v>
      </c>
      <c r="H4224" t="s">
        <v>2634</v>
      </c>
      <c r="I4224" t="str">
        <f t="shared" si="196"/>
        <v>Pardubický</v>
      </c>
      <c r="J4224" t="str">
        <f t="shared" si="197"/>
        <v>Pardubický</v>
      </c>
      <c r="K4224" t="str">
        <f t="shared" si="198"/>
        <v>Severovýchod</v>
      </c>
    </row>
    <row r="4225" spans="1:11" x14ac:dyDescent="0.25">
      <c r="A4225">
        <v>575577</v>
      </c>
      <c r="B4225" t="s">
        <v>2841</v>
      </c>
      <c r="C4225">
        <v>5309</v>
      </c>
      <c r="D4225" t="s">
        <v>2648</v>
      </c>
      <c r="E4225" t="s">
        <v>2647</v>
      </c>
      <c r="F4225" t="s">
        <v>2648</v>
      </c>
      <c r="G4225" t="s">
        <v>2633</v>
      </c>
      <c r="H4225" t="s">
        <v>2634</v>
      </c>
      <c r="I4225" t="str">
        <f t="shared" si="196"/>
        <v>Pardubický</v>
      </c>
      <c r="J4225" t="str">
        <f t="shared" si="197"/>
        <v>Pardubický</v>
      </c>
      <c r="K4225" t="str">
        <f t="shared" si="198"/>
        <v>Severovýchod</v>
      </c>
    </row>
    <row r="4226" spans="1:11" x14ac:dyDescent="0.25">
      <c r="A4226">
        <v>575593</v>
      </c>
      <c r="B4226" t="s">
        <v>2842</v>
      </c>
      <c r="C4226">
        <v>5309</v>
      </c>
      <c r="D4226" t="s">
        <v>2648</v>
      </c>
      <c r="E4226" t="s">
        <v>2647</v>
      </c>
      <c r="F4226" t="s">
        <v>2648</v>
      </c>
      <c r="G4226" t="s">
        <v>2633</v>
      </c>
      <c r="H4226" t="s">
        <v>2634</v>
      </c>
      <c r="I4226" t="str">
        <f t="shared" si="196"/>
        <v>Pardubický</v>
      </c>
      <c r="J4226" t="str">
        <f t="shared" si="197"/>
        <v>Pardubický</v>
      </c>
      <c r="K4226" t="str">
        <f t="shared" si="198"/>
        <v>Severovýchod</v>
      </c>
    </row>
    <row r="4227" spans="1:11" x14ac:dyDescent="0.25">
      <c r="A4227">
        <v>575607</v>
      </c>
      <c r="B4227" t="s">
        <v>2843</v>
      </c>
      <c r="C4227">
        <v>5311</v>
      </c>
      <c r="D4227" t="s">
        <v>2646</v>
      </c>
      <c r="E4227" t="s">
        <v>2647</v>
      </c>
      <c r="F4227" t="s">
        <v>2648</v>
      </c>
      <c r="G4227" t="s">
        <v>2633</v>
      </c>
      <c r="H4227" t="s">
        <v>2634</v>
      </c>
      <c r="I4227" t="str">
        <f t="shared" si="196"/>
        <v>Pardubický</v>
      </c>
      <c r="J4227" t="str">
        <f t="shared" si="197"/>
        <v>Pardubický</v>
      </c>
      <c r="K4227" t="str">
        <f t="shared" si="198"/>
        <v>Severovýchod</v>
      </c>
    </row>
    <row r="4228" spans="1:11" x14ac:dyDescent="0.25">
      <c r="A4228">
        <v>575615</v>
      </c>
      <c r="B4228" t="s">
        <v>2844</v>
      </c>
      <c r="C4228">
        <v>5311</v>
      </c>
      <c r="D4228" t="s">
        <v>2646</v>
      </c>
      <c r="E4228" t="s">
        <v>2647</v>
      </c>
      <c r="F4228" t="s">
        <v>2648</v>
      </c>
      <c r="G4228" t="s">
        <v>2633</v>
      </c>
      <c r="H4228" t="s">
        <v>2634</v>
      </c>
      <c r="I4228" t="str">
        <f t="shared" ref="I4228:I4291" si="199">LEFT(H4228, FIND(" ", H4228 &amp; " ") - 1)</f>
        <v>Pardubický</v>
      </c>
      <c r="J4228" t="str">
        <f t="shared" ref="J4228:J4291" si="200">IF(LEFT(H4228,4)="Kraj", MID(H4228, FIND(" ", H4228)+1, LEN(H4228) - FIND(" ", H4228)), LEFT(H4228, FIND(" ", H4228 &amp; " ") - 1))</f>
        <v>Pardubický</v>
      </c>
      <c r="K4228" t="str">
        <f t="shared" ref="K4228:K4291" si="201">_xlfn.XLOOKUP(H4228,$N$33:$N$46,$M$33:$M$46)</f>
        <v>Severovýchod</v>
      </c>
    </row>
    <row r="4229" spans="1:11" x14ac:dyDescent="0.25">
      <c r="A4229">
        <v>575623</v>
      </c>
      <c r="B4229" t="s">
        <v>2845</v>
      </c>
      <c r="C4229">
        <v>5311</v>
      </c>
      <c r="D4229" t="s">
        <v>2646</v>
      </c>
      <c r="E4229" t="s">
        <v>2647</v>
      </c>
      <c r="F4229" t="s">
        <v>2648</v>
      </c>
      <c r="G4229" t="s">
        <v>2633</v>
      </c>
      <c r="H4229" t="s">
        <v>2634</v>
      </c>
      <c r="I4229" t="str">
        <f t="shared" si="199"/>
        <v>Pardubický</v>
      </c>
      <c r="J4229" t="str">
        <f t="shared" si="200"/>
        <v>Pardubický</v>
      </c>
      <c r="K4229" t="str">
        <f t="shared" si="201"/>
        <v>Severovýchod</v>
      </c>
    </row>
    <row r="4230" spans="1:11" x14ac:dyDescent="0.25">
      <c r="A4230">
        <v>575640</v>
      </c>
      <c r="B4230" t="s">
        <v>2846</v>
      </c>
      <c r="C4230">
        <v>5309</v>
      </c>
      <c r="D4230" t="s">
        <v>2648</v>
      </c>
      <c r="E4230" t="s">
        <v>2647</v>
      </c>
      <c r="F4230" t="s">
        <v>2648</v>
      </c>
      <c r="G4230" t="s">
        <v>2633</v>
      </c>
      <c r="H4230" t="s">
        <v>2634</v>
      </c>
      <c r="I4230" t="str">
        <f t="shared" si="199"/>
        <v>Pardubický</v>
      </c>
      <c r="J4230" t="str">
        <f t="shared" si="200"/>
        <v>Pardubický</v>
      </c>
      <c r="K4230" t="str">
        <f t="shared" si="201"/>
        <v>Severovýchod</v>
      </c>
    </row>
    <row r="4231" spans="1:11" x14ac:dyDescent="0.25">
      <c r="A4231">
        <v>575658</v>
      </c>
      <c r="B4231" t="s">
        <v>2847</v>
      </c>
      <c r="C4231">
        <v>5309</v>
      </c>
      <c r="D4231" t="s">
        <v>2648</v>
      </c>
      <c r="E4231" t="s">
        <v>2647</v>
      </c>
      <c r="F4231" t="s">
        <v>2648</v>
      </c>
      <c r="G4231" t="s">
        <v>2633</v>
      </c>
      <c r="H4231" t="s">
        <v>2634</v>
      </c>
      <c r="I4231" t="str">
        <f t="shared" si="199"/>
        <v>Pardubický</v>
      </c>
      <c r="J4231" t="str">
        <f t="shared" si="200"/>
        <v>Pardubický</v>
      </c>
      <c r="K4231" t="str">
        <f t="shared" si="201"/>
        <v>Severovýchod</v>
      </c>
    </row>
    <row r="4232" spans="1:11" x14ac:dyDescent="0.25">
      <c r="A4232">
        <v>575666</v>
      </c>
      <c r="B4232" t="s">
        <v>2848</v>
      </c>
      <c r="C4232">
        <v>5311</v>
      </c>
      <c r="D4232" t="s">
        <v>2646</v>
      </c>
      <c r="E4232" t="s">
        <v>2647</v>
      </c>
      <c r="F4232" t="s">
        <v>2648</v>
      </c>
      <c r="G4232" t="s">
        <v>2633</v>
      </c>
      <c r="H4232" t="s">
        <v>2634</v>
      </c>
      <c r="I4232" t="str">
        <f t="shared" si="199"/>
        <v>Pardubický</v>
      </c>
      <c r="J4232" t="str">
        <f t="shared" si="200"/>
        <v>Pardubický</v>
      </c>
      <c r="K4232" t="str">
        <f t="shared" si="201"/>
        <v>Severovýchod</v>
      </c>
    </row>
    <row r="4233" spans="1:11" x14ac:dyDescent="0.25">
      <c r="A4233">
        <v>575682</v>
      </c>
      <c r="B4233" t="s">
        <v>2849</v>
      </c>
      <c r="C4233">
        <v>5309</v>
      </c>
      <c r="D4233" t="s">
        <v>2648</v>
      </c>
      <c r="E4233" t="s">
        <v>2647</v>
      </c>
      <c r="F4233" t="s">
        <v>2648</v>
      </c>
      <c r="G4233" t="s">
        <v>2633</v>
      </c>
      <c r="H4233" t="s">
        <v>2634</v>
      </c>
      <c r="I4233" t="str">
        <f t="shared" si="199"/>
        <v>Pardubický</v>
      </c>
      <c r="J4233" t="str">
        <f t="shared" si="200"/>
        <v>Pardubický</v>
      </c>
      <c r="K4233" t="str">
        <f t="shared" si="201"/>
        <v>Severovýchod</v>
      </c>
    </row>
    <row r="4234" spans="1:11" x14ac:dyDescent="0.25">
      <c r="A4234">
        <v>575704</v>
      </c>
      <c r="B4234" t="s">
        <v>2850</v>
      </c>
      <c r="C4234">
        <v>5309</v>
      </c>
      <c r="D4234" t="s">
        <v>2648</v>
      </c>
      <c r="E4234" t="s">
        <v>2647</v>
      </c>
      <c r="F4234" t="s">
        <v>2648</v>
      </c>
      <c r="G4234" t="s">
        <v>2633</v>
      </c>
      <c r="H4234" t="s">
        <v>2634</v>
      </c>
      <c r="I4234" t="str">
        <f t="shared" si="199"/>
        <v>Pardubický</v>
      </c>
      <c r="J4234" t="str">
        <f t="shared" si="200"/>
        <v>Pardubický</v>
      </c>
      <c r="K4234" t="str">
        <f t="shared" si="201"/>
        <v>Severovýchod</v>
      </c>
    </row>
    <row r="4235" spans="1:11" x14ac:dyDescent="0.25">
      <c r="A4235">
        <v>575712</v>
      </c>
      <c r="B4235" t="s">
        <v>2851</v>
      </c>
      <c r="C4235">
        <v>5309</v>
      </c>
      <c r="D4235" t="s">
        <v>2648</v>
      </c>
      <c r="E4235" t="s">
        <v>2647</v>
      </c>
      <c r="F4235" t="s">
        <v>2648</v>
      </c>
      <c r="G4235" t="s">
        <v>2633</v>
      </c>
      <c r="H4235" t="s">
        <v>2634</v>
      </c>
      <c r="I4235" t="str">
        <f t="shared" si="199"/>
        <v>Pardubický</v>
      </c>
      <c r="J4235" t="str">
        <f t="shared" si="200"/>
        <v>Pardubický</v>
      </c>
      <c r="K4235" t="str">
        <f t="shared" si="201"/>
        <v>Severovýchod</v>
      </c>
    </row>
    <row r="4236" spans="1:11" x14ac:dyDescent="0.25">
      <c r="A4236">
        <v>575721</v>
      </c>
      <c r="B4236" t="s">
        <v>2852</v>
      </c>
      <c r="C4236">
        <v>5309</v>
      </c>
      <c r="D4236" t="s">
        <v>2648</v>
      </c>
      <c r="E4236" t="s">
        <v>2647</v>
      </c>
      <c r="F4236" t="s">
        <v>2648</v>
      </c>
      <c r="G4236" t="s">
        <v>2633</v>
      </c>
      <c r="H4236" t="s">
        <v>2634</v>
      </c>
      <c r="I4236" t="str">
        <f t="shared" si="199"/>
        <v>Pardubický</v>
      </c>
      <c r="J4236" t="str">
        <f t="shared" si="200"/>
        <v>Pardubický</v>
      </c>
      <c r="K4236" t="str">
        <f t="shared" si="201"/>
        <v>Severovýchod</v>
      </c>
    </row>
    <row r="4237" spans="1:11" x14ac:dyDescent="0.25">
      <c r="A4237">
        <v>575739</v>
      </c>
      <c r="B4237" t="s">
        <v>2853</v>
      </c>
      <c r="C4237">
        <v>5309</v>
      </c>
      <c r="D4237" t="s">
        <v>2648</v>
      </c>
      <c r="E4237" t="s">
        <v>2647</v>
      </c>
      <c r="F4237" t="s">
        <v>2648</v>
      </c>
      <c r="G4237" t="s">
        <v>2633</v>
      </c>
      <c r="H4237" t="s">
        <v>2634</v>
      </c>
      <c r="I4237" t="str">
        <f t="shared" si="199"/>
        <v>Pardubický</v>
      </c>
      <c r="J4237" t="str">
        <f t="shared" si="200"/>
        <v>Pardubický</v>
      </c>
      <c r="K4237" t="str">
        <f t="shared" si="201"/>
        <v>Severovýchod</v>
      </c>
    </row>
    <row r="4238" spans="1:11" x14ac:dyDescent="0.25">
      <c r="A4238">
        <v>575755</v>
      </c>
      <c r="B4238" t="s">
        <v>2854</v>
      </c>
      <c r="C4238">
        <v>5311</v>
      </c>
      <c r="D4238" t="s">
        <v>2646</v>
      </c>
      <c r="E4238" t="s">
        <v>2647</v>
      </c>
      <c r="F4238" t="s">
        <v>2648</v>
      </c>
      <c r="G4238" t="s">
        <v>2633</v>
      </c>
      <c r="H4238" t="s">
        <v>2634</v>
      </c>
      <c r="I4238" t="str">
        <f t="shared" si="199"/>
        <v>Pardubický</v>
      </c>
      <c r="J4238" t="str">
        <f t="shared" si="200"/>
        <v>Pardubický</v>
      </c>
      <c r="K4238" t="str">
        <f t="shared" si="201"/>
        <v>Severovýchod</v>
      </c>
    </row>
    <row r="4239" spans="1:11" x14ac:dyDescent="0.25">
      <c r="A4239">
        <v>575763</v>
      </c>
      <c r="B4239" t="s">
        <v>2855</v>
      </c>
      <c r="C4239">
        <v>5311</v>
      </c>
      <c r="D4239" t="s">
        <v>2646</v>
      </c>
      <c r="E4239" t="s">
        <v>2647</v>
      </c>
      <c r="F4239" t="s">
        <v>2648</v>
      </c>
      <c r="G4239" t="s">
        <v>2633</v>
      </c>
      <c r="H4239" t="s">
        <v>2634</v>
      </c>
      <c r="I4239" t="str">
        <f t="shared" si="199"/>
        <v>Pardubický</v>
      </c>
      <c r="J4239" t="str">
        <f t="shared" si="200"/>
        <v>Pardubický</v>
      </c>
      <c r="K4239" t="str">
        <f t="shared" si="201"/>
        <v>Severovýchod</v>
      </c>
    </row>
    <row r="4240" spans="1:11" x14ac:dyDescent="0.25">
      <c r="A4240">
        <v>575771</v>
      </c>
      <c r="B4240" t="s">
        <v>2856</v>
      </c>
      <c r="C4240">
        <v>5311</v>
      </c>
      <c r="D4240" t="s">
        <v>2646</v>
      </c>
      <c r="E4240" t="s">
        <v>2647</v>
      </c>
      <c r="F4240" t="s">
        <v>2648</v>
      </c>
      <c r="G4240" t="s">
        <v>2633</v>
      </c>
      <c r="H4240" t="s">
        <v>2634</v>
      </c>
      <c r="I4240" t="str">
        <f t="shared" si="199"/>
        <v>Pardubický</v>
      </c>
      <c r="J4240" t="str">
        <f t="shared" si="200"/>
        <v>Pardubický</v>
      </c>
      <c r="K4240" t="str">
        <f t="shared" si="201"/>
        <v>Severovýchod</v>
      </c>
    </row>
    <row r="4241" spans="1:11" x14ac:dyDescent="0.25">
      <c r="A4241">
        <v>575780</v>
      </c>
      <c r="B4241" t="s">
        <v>2857</v>
      </c>
      <c r="C4241">
        <v>5311</v>
      </c>
      <c r="D4241" t="s">
        <v>2646</v>
      </c>
      <c r="E4241" t="s">
        <v>2647</v>
      </c>
      <c r="F4241" t="s">
        <v>2648</v>
      </c>
      <c r="G4241" t="s">
        <v>2633</v>
      </c>
      <c r="H4241" t="s">
        <v>2634</v>
      </c>
      <c r="I4241" t="str">
        <f t="shared" si="199"/>
        <v>Pardubický</v>
      </c>
      <c r="J4241" t="str">
        <f t="shared" si="200"/>
        <v>Pardubický</v>
      </c>
      <c r="K4241" t="str">
        <f t="shared" si="201"/>
        <v>Severovýchod</v>
      </c>
    </row>
    <row r="4242" spans="1:11" x14ac:dyDescent="0.25">
      <c r="A4242">
        <v>575810</v>
      </c>
      <c r="B4242" t="s">
        <v>2858</v>
      </c>
      <c r="C4242">
        <v>5311</v>
      </c>
      <c r="D4242" t="s">
        <v>2646</v>
      </c>
      <c r="E4242" t="s">
        <v>2647</v>
      </c>
      <c r="F4242" t="s">
        <v>2648</v>
      </c>
      <c r="G4242" t="s">
        <v>2633</v>
      </c>
      <c r="H4242" t="s">
        <v>2634</v>
      </c>
      <c r="I4242" t="str">
        <f t="shared" si="199"/>
        <v>Pardubický</v>
      </c>
      <c r="J4242" t="str">
        <f t="shared" si="200"/>
        <v>Pardubický</v>
      </c>
      <c r="K4242" t="str">
        <f t="shared" si="201"/>
        <v>Severovýchod</v>
      </c>
    </row>
    <row r="4243" spans="1:11" x14ac:dyDescent="0.25">
      <c r="A4243">
        <v>575828</v>
      </c>
      <c r="B4243" t="s">
        <v>2859</v>
      </c>
      <c r="C4243">
        <v>5303</v>
      </c>
      <c r="D4243" t="s">
        <v>2804</v>
      </c>
      <c r="E4243" t="s">
        <v>2647</v>
      </c>
      <c r="F4243" t="s">
        <v>2648</v>
      </c>
      <c r="G4243" t="s">
        <v>2633</v>
      </c>
      <c r="H4243" t="s">
        <v>2634</v>
      </c>
      <c r="I4243" t="str">
        <f t="shared" si="199"/>
        <v>Pardubický</v>
      </c>
      <c r="J4243" t="str">
        <f t="shared" si="200"/>
        <v>Pardubický</v>
      </c>
      <c r="K4243" t="str">
        <f t="shared" si="201"/>
        <v>Severovýchod</v>
      </c>
    </row>
    <row r="4244" spans="1:11" x14ac:dyDescent="0.25">
      <c r="A4244">
        <v>575844</v>
      </c>
      <c r="B4244" t="s">
        <v>2860</v>
      </c>
      <c r="C4244">
        <v>5311</v>
      </c>
      <c r="D4244" t="s">
        <v>2646</v>
      </c>
      <c r="E4244" t="s">
        <v>2647</v>
      </c>
      <c r="F4244" t="s">
        <v>2648</v>
      </c>
      <c r="G4244" t="s">
        <v>2633</v>
      </c>
      <c r="H4244" t="s">
        <v>2634</v>
      </c>
      <c r="I4244" t="str">
        <f t="shared" si="199"/>
        <v>Pardubický</v>
      </c>
      <c r="J4244" t="str">
        <f t="shared" si="200"/>
        <v>Pardubický</v>
      </c>
      <c r="K4244" t="str">
        <f t="shared" si="201"/>
        <v>Severovýchod</v>
      </c>
    </row>
    <row r="4245" spans="1:11" x14ac:dyDescent="0.25">
      <c r="A4245">
        <v>575861</v>
      </c>
      <c r="B4245" t="s">
        <v>2861</v>
      </c>
      <c r="C4245">
        <v>5314</v>
      </c>
      <c r="D4245" t="s">
        <v>2665</v>
      </c>
      <c r="E4245" t="s">
        <v>2658</v>
      </c>
      <c r="F4245" t="s">
        <v>2659</v>
      </c>
      <c r="G4245" t="s">
        <v>2633</v>
      </c>
      <c r="H4245" t="s">
        <v>2634</v>
      </c>
      <c r="I4245" t="str">
        <f t="shared" si="199"/>
        <v>Pardubický</v>
      </c>
      <c r="J4245" t="str">
        <f t="shared" si="200"/>
        <v>Pardubický</v>
      </c>
      <c r="K4245" t="str">
        <f t="shared" si="201"/>
        <v>Severovýchod</v>
      </c>
    </row>
    <row r="4246" spans="1:11" x14ac:dyDescent="0.25">
      <c r="A4246">
        <v>575879</v>
      </c>
      <c r="B4246" t="s">
        <v>2862</v>
      </c>
      <c r="C4246">
        <v>5303</v>
      </c>
      <c r="D4246" t="s">
        <v>2804</v>
      </c>
      <c r="E4246" t="s">
        <v>2647</v>
      </c>
      <c r="F4246" t="s">
        <v>2648</v>
      </c>
      <c r="G4246" t="s">
        <v>2633</v>
      </c>
      <c r="H4246" t="s">
        <v>2634</v>
      </c>
      <c r="I4246" t="str">
        <f t="shared" si="199"/>
        <v>Pardubický</v>
      </c>
      <c r="J4246" t="str">
        <f t="shared" si="200"/>
        <v>Pardubický</v>
      </c>
      <c r="K4246" t="str">
        <f t="shared" si="201"/>
        <v>Severovýchod</v>
      </c>
    </row>
    <row r="4247" spans="1:11" x14ac:dyDescent="0.25">
      <c r="A4247">
        <v>575887</v>
      </c>
      <c r="B4247" t="s">
        <v>2863</v>
      </c>
      <c r="C4247">
        <v>5309</v>
      </c>
      <c r="D4247" t="s">
        <v>2648</v>
      </c>
      <c r="E4247" t="s">
        <v>2647</v>
      </c>
      <c r="F4247" t="s">
        <v>2648</v>
      </c>
      <c r="G4247" t="s">
        <v>2633</v>
      </c>
      <c r="H4247" t="s">
        <v>2634</v>
      </c>
      <c r="I4247" t="str">
        <f t="shared" si="199"/>
        <v>Pardubický</v>
      </c>
      <c r="J4247" t="str">
        <f t="shared" si="200"/>
        <v>Pardubický</v>
      </c>
      <c r="K4247" t="str">
        <f t="shared" si="201"/>
        <v>Severovýchod</v>
      </c>
    </row>
    <row r="4248" spans="1:11" x14ac:dyDescent="0.25">
      <c r="A4248">
        <v>575909</v>
      </c>
      <c r="B4248" t="s">
        <v>2864</v>
      </c>
      <c r="C4248">
        <v>5311</v>
      </c>
      <c r="D4248" t="s">
        <v>2646</v>
      </c>
      <c r="E4248" t="s">
        <v>2647</v>
      </c>
      <c r="F4248" t="s">
        <v>2648</v>
      </c>
      <c r="G4248" t="s">
        <v>2633</v>
      </c>
      <c r="H4248" t="s">
        <v>2634</v>
      </c>
      <c r="I4248" t="str">
        <f t="shared" si="199"/>
        <v>Pardubický</v>
      </c>
      <c r="J4248" t="str">
        <f t="shared" si="200"/>
        <v>Pardubický</v>
      </c>
      <c r="K4248" t="str">
        <f t="shared" si="201"/>
        <v>Severovýchod</v>
      </c>
    </row>
    <row r="4249" spans="1:11" x14ac:dyDescent="0.25">
      <c r="A4249">
        <v>575917</v>
      </c>
      <c r="B4249" t="s">
        <v>1376</v>
      </c>
      <c r="C4249">
        <v>5311</v>
      </c>
      <c r="D4249" t="s">
        <v>2646</v>
      </c>
      <c r="E4249" t="s">
        <v>2647</v>
      </c>
      <c r="F4249" t="s">
        <v>2648</v>
      </c>
      <c r="G4249" t="s">
        <v>2633</v>
      </c>
      <c r="H4249" t="s">
        <v>2634</v>
      </c>
      <c r="I4249" t="str">
        <f t="shared" si="199"/>
        <v>Pardubický</v>
      </c>
      <c r="J4249" t="str">
        <f t="shared" si="200"/>
        <v>Pardubický</v>
      </c>
      <c r="K4249" t="str">
        <f t="shared" si="201"/>
        <v>Severovýchod</v>
      </c>
    </row>
    <row r="4250" spans="1:11" x14ac:dyDescent="0.25">
      <c r="A4250">
        <v>575925</v>
      </c>
      <c r="B4250" t="s">
        <v>1289</v>
      </c>
      <c r="C4250">
        <v>5311</v>
      </c>
      <c r="D4250" t="s">
        <v>2646</v>
      </c>
      <c r="E4250" t="s">
        <v>2647</v>
      </c>
      <c r="F4250" t="s">
        <v>2648</v>
      </c>
      <c r="G4250" t="s">
        <v>2633</v>
      </c>
      <c r="H4250" t="s">
        <v>2634</v>
      </c>
      <c r="I4250" t="str">
        <f t="shared" si="199"/>
        <v>Pardubický</v>
      </c>
      <c r="J4250" t="str">
        <f t="shared" si="200"/>
        <v>Pardubický</v>
      </c>
      <c r="K4250" t="str">
        <f t="shared" si="201"/>
        <v>Severovýchod</v>
      </c>
    </row>
    <row r="4251" spans="1:11" x14ac:dyDescent="0.25">
      <c r="A4251">
        <v>575933</v>
      </c>
      <c r="B4251" t="s">
        <v>2865</v>
      </c>
      <c r="C4251">
        <v>5311</v>
      </c>
      <c r="D4251" t="s">
        <v>2646</v>
      </c>
      <c r="E4251" t="s">
        <v>2647</v>
      </c>
      <c r="F4251" t="s">
        <v>2648</v>
      </c>
      <c r="G4251" t="s">
        <v>2633</v>
      </c>
      <c r="H4251" t="s">
        <v>2634</v>
      </c>
      <c r="I4251" t="str">
        <f t="shared" si="199"/>
        <v>Pardubický</v>
      </c>
      <c r="J4251" t="str">
        <f t="shared" si="200"/>
        <v>Pardubický</v>
      </c>
      <c r="K4251" t="str">
        <f t="shared" si="201"/>
        <v>Severovýchod</v>
      </c>
    </row>
    <row r="4252" spans="1:11" x14ac:dyDescent="0.25">
      <c r="A4252">
        <v>575941</v>
      </c>
      <c r="B4252" t="s">
        <v>2866</v>
      </c>
      <c r="C4252">
        <v>5303</v>
      </c>
      <c r="D4252" t="s">
        <v>2804</v>
      </c>
      <c r="E4252" t="s">
        <v>2647</v>
      </c>
      <c r="F4252" t="s">
        <v>2648</v>
      </c>
      <c r="G4252" t="s">
        <v>2633</v>
      </c>
      <c r="H4252" t="s">
        <v>2634</v>
      </c>
      <c r="I4252" t="str">
        <f t="shared" si="199"/>
        <v>Pardubický</v>
      </c>
      <c r="J4252" t="str">
        <f t="shared" si="200"/>
        <v>Pardubický</v>
      </c>
      <c r="K4252" t="str">
        <f t="shared" si="201"/>
        <v>Severovýchod</v>
      </c>
    </row>
    <row r="4253" spans="1:11" x14ac:dyDescent="0.25">
      <c r="A4253">
        <v>575968</v>
      </c>
      <c r="B4253" t="s">
        <v>2867</v>
      </c>
      <c r="C4253">
        <v>5311</v>
      </c>
      <c r="D4253" t="s">
        <v>2646</v>
      </c>
      <c r="E4253" t="s">
        <v>2647</v>
      </c>
      <c r="F4253" t="s">
        <v>2648</v>
      </c>
      <c r="G4253" t="s">
        <v>2633</v>
      </c>
      <c r="H4253" t="s">
        <v>2634</v>
      </c>
      <c r="I4253" t="str">
        <f t="shared" si="199"/>
        <v>Pardubický</v>
      </c>
      <c r="J4253" t="str">
        <f t="shared" si="200"/>
        <v>Pardubický</v>
      </c>
      <c r="K4253" t="str">
        <f t="shared" si="201"/>
        <v>Severovýchod</v>
      </c>
    </row>
    <row r="4254" spans="1:11" x14ac:dyDescent="0.25">
      <c r="A4254">
        <v>575984</v>
      </c>
      <c r="B4254" t="s">
        <v>2868</v>
      </c>
      <c r="C4254">
        <v>5309</v>
      </c>
      <c r="D4254" t="s">
        <v>2648</v>
      </c>
      <c r="E4254" t="s">
        <v>2647</v>
      </c>
      <c r="F4254" t="s">
        <v>2648</v>
      </c>
      <c r="G4254" t="s">
        <v>2633</v>
      </c>
      <c r="H4254" t="s">
        <v>2634</v>
      </c>
      <c r="I4254" t="str">
        <f t="shared" si="199"/>
        <v>Pardubický</v>
      </c>
      <c r="J4254" t="str">
        <f t="shared" si="200"/>
        <v>Pardubický</v>
      </c>
      <c r="K4254" t="str">
        <f t="shared" si="201"/>
        <v>Severovýchod</v>
      </c>
    </row>
    <row r="4255" spans="1:11" x14ac:dyDescent="0.25">
      <c r="A4255">
        <v>575992</v>
      </c>
      <c r="B4255" t="s">
        <v>2869</v>
      </c>
      <c r="C4255">
        <v>5309</v>
      </c>
      <c r="D4255" t="s">
        <v>2648</v>
      </c>
      <c r="E4255" t="s">
        <v>2647</v>
      </c>
      <c r="F4255" t="s">
        <v>2648</v>
      </c>
      <c r="G4255" t="s">
        <v>2633</v>
      </c>
      <c r="H4255" t="s">
        <v>2634</v>
      </c>
      <c r="I4255" t="str">
        <f t="shared" si="199"/>
        <v>Pardubický</v>
      </c>
      <c r="J4255" t="str">
        <f t="shared" si="200"/>
        <v>Pardubický</v>
      </c>
      <c r="K4255" t="str">
        <f t="shared" si="201"/>
        <v>Severovýchod</v>
      </c>
    </row>
    <row r="4256" spans="1:11" x14ac:dyDescent="0.25">
      <c r="A4256">
        <v>576000</v>
      </c>
      <c r="B4256" t="s">
        <v>2870</v>
      </c>
      <c r="C4256">
        <v>5303</v>
      </c>
      <c r="D4256" t="s">
        <v>2804</v>
      </c>
      <c r="E4256" t="s">
        <v>2647</v>
      </c>
      <c r="F4256" t="s">
        <v>2648</v>
      </c>
      <c r="G4256" t="s">
        <v>2633</v>
      </c>
      <c r="H4256" t="s">
        <v>2634</v>
      </c>
      <c r="I4256" t="str">
        <f t="shared" si="199"/>
        <v>Pardubický</v>
      </c>
      <c r="J4256" t="str">
        <f t="shared" si="200"/>
        <v>Pardubický</v>
      </c>
      <c r="K4256" t="str">
        <f t="shared" si="201"/>
        <v>Severovýchod</v>
      </c>
    </row>
    <row r="4257" spans="1:11" x14ac:dyDescent="0.25">
      <c r="A4257">
        <v>576018</v>
      </c>
      <c r="B4257" t="s">
        <v>2871</v>
      </c>
      <c r="C4257">
        <v>5311</v>
      </c>
      <c r="D4257" t="s">
        <v>2646</v>
      </c>
      <c r="E4257" t="s">
        <v>2647</v>
      </c>
      <c r="F4257" t="s">
        <v>2648</v>
      </c>
      <c r="G4257" t="s">
        <v>2633</v>
      </c>
      <c r="H4257" t="s">
        <v>2634</v>
      </c>
      <c r="I4257" t="str">
        <f t="shared" si="199"/>
        <v>Pardubický</v>
      </c>
      <c r="J4257" t="str">
        <f t="shared" si="200"/>
        <v>Pardubický</v>
      </c>
      <c r="K4257" t="str">
        <f t="shared" si="201"/>
        <v>Severovýchod</v>
      </c>
    </row>
    <row r="4258" spans="1:11" x14ac:dyDescent="0.25">
      <c r="A4258">
        <v>576026</v>
      </c>
      <c r="B4258" t="s">
        <v>1601</v>
      </c>
      <c r="C4258">
        <v>5311</v>
      </c>
      <c r="D4258" t="s">
        <v>2646</v>
      </c>
      <c r="E4258" t="s">
        <v>2647</v>
      </c>
      <c r="F4258" t="s">
        <v>2648</v>
      </c>
      <c r="G4258" t="s">
        <v>2633</v>
      </c>
      <c r="H4258" t="s">
        <v>2634</v>
      </c>
      <c r="I4258" t="str">
        <f t="shared" si="199"/>
        <v>Pardubický</v>
      </c>
      <c r="J4258" t="str">
        <f t="shared" si="200"/>
        <v>Pardubický</v>
      </c>
      <c r="K4258" t="str">
        <f t="shared" si="201"/>
        <v>Severovýchod</v>
      </c>
    </row>
    <row r="4259" spans="1:11" x14ac:dyDescent="0.25">
      <c r="A4259">
        <v>576042</v>
      </c>
      <c r="B4259" t="s">
        <v>2872</v>
      </c>
      <c r="C4259">
        <v>5311</v>
      </c>
      <c r="D4259" t="s">
        <v>2646</v>
      </c>
      <c r="E4259" t="s">
        <v>2647</v>
      </c>
      <c r="F4259" t="s">
        <v>2648</v>
      </c>
      <c r="G4259" t="s">
        <v>2633</v>
      </c>
      <c r="H4259" t="s">
        <v>2634</v>
      </c>
      <c r="I4259" t="str">
        <f t="shared" si="199"/>
        <v>Pardubický</v>
      </c>
      <c r="J4259" t="str">
        <f t="shared" si="200"/>
        <v>Pardubický</v>
      </c>
      <c r="K4259" t="str">
        <f t="shared" si="201"/>
        <v>Severovýchod</v>
      </c>
    </row>
    <row r="4260" spans="1:11" x14ac:dyDescent="0.25">
      <c r="A4260">
        <v>576051</v>
      </c>
      <c r="B4260" t="s">
        <v>2873</v>
      </c>
      <c r="C4260">
        <v>5309</v>
      </c>
      <c r="D4260" t="s">
        <v>2648</v>
      </c>
      <c r="E4260" t="s">
        <v>2647</v>
      </c>
      <c r="F4260" t="s">
        <v>2648</v>
      </c>
      <c r="G4260" t="s">
        <v>2633</v>
      </c>
      <c r="H4260" t="s">
        <v>2634</v>
      </c>
      <c r="I4260" t="str">
        <f t="shared" si="199"/>
        <v>Pardubický</v>
      </c>
      <c r="J4260" t="str">
        <f t="shared" si="200"/>
        <v>Pardubický</v>
      </c>
      <c r="K4260" t="str">
        <f t="shared" si="201"/>
        <v>Severovýchod</v>
      </c>
    </row>
    <row r="4261" spans="1:11" x14ac:dyDescent="0.25">
      <c r="A4261">
        <v>576069</v>
      </c>
      <c r="B4261" t="s">
        <v>1406</v>
      </c>
      <c r="C4261">
        <v>5213</v>
      </c>
      <c r="D4261" t="s">
        <v>1406</v>
      </c>
      <c r="E4261" t="s">
        <v>1405</v>
      </c>
      <c r="F4261" t="s">
        <v>1406</v>
      </c>
      <c r="G4261" t="s">
        <v>1374</v>
      </c>
      <c r="H4261" t="s">
        <v>1375</v>
      </c>
      <c r="I4261" t="str">
        <f t="shared" si="199"/>
        <v>Královéhradecký</v>
      </c>
      <c r="J4261" t="str">
        <f t="shared" si="200"/>
        <v>Královéhradecký</v>
      </c>
      <c r="K4261" t="str">
        <f t="shared" si="201"/>
        <v>Severovýchod</v>
      </c>
    </row>
    <row r="4262" spans="1:11" x14ac:dyDescent="0.25">
      <c r="A4262">
        <v>576077</v>
      </c>
      <c r="B4262" t="s">
        <v>1670</v>
      </c>
      <c r="C4262">
        <v>5208</v>
      </c>
      <c r="D4262" t="s">
        <v>1404</v>
      </c>
      <c r="E4262" t="s">
        <v>1405</v>
      </c>
      <c r="F4262" t="s">
        <v>1406</v>
      </c>
      <c r="G4262" t="s">
        <v>1374</v>
      </c>
      <c r="H4262" t="s">
        <v>1375</v>
      </c>
      <c r="I4262" t="str">
        <f t="shared" si="199"/>
        <v>Královéhradecký</v>
      </c>
      <c r="J4262" t="str">
        <f t="shared" si="200"/>
        <v>Královéhradecký</v>
      </c>
      <c r="K4262" t="str">
        <f t="shared" si="201"/>
        <v>Severovýchod</v>
      </c>
    </row>
    <row r="4263" spans="1:11" x14ac:dyDescent="0.25">
      <c r="A4263">
        <v>576085</v>
      </c>
      <c r="B4263" t="s">
        <v>1671</v>
      </c>
      <c r="C4263">
        <v>5202</v>
      </c>
      <c r="D4263" t="s">
        <v>1409</v>
      </c>
      <c r="E4263" t="s">
        <v>1405</v>
      </c>
      <c r="F4263" t="s">
        <v>1406</v>
      </c>
      <c r="G4263" t="s">
        <v>1374</v>
      </c>
      <c r="H4263" t="s">
        <v>1375</v>
      </c>
      <c r="I4263" t="str">
        <f t="shared" si="199"/>
        <v>Královéhradecký</v>
      </c>
      <c r="J4263" t="str">
        <f t="shared" si="200"/>
        <v>Královéhradecký</v>
      </c>
      <c r="K4263" t="str">
        <f t="shared" si="201"/>
        <v>Severovýchod</v>
      </c>
    </row>
    <row r="4264" spans="1:11" x14ac:dyDescent="0.25">
      <c r="A4264">
        <v>576093</v>
      </c>
      <c r="B4264" t="s">
        <v>1672</v>
      </c>
      <c r="C4264">
        <v>5213</v>
      </c>
      <c r="D4264" t="s">
        <v>1406</v>
      </c>
      <c r="E4264" t="s">
        <v>1405</v>
      </c>
      <c r="F4264" t="s">
        <v>1406</v>
      </c>
      <c r="G4264" t="s">
        <v>1374</v>
      </c>
      <c r="H4264" t="s">
        <v>1375</v>
      </c>
      <c r="I4264" t="str">
        <f t="shared" si="199"/>
        <v>Královéhradecký</v>
      </c>
      <c r="J4264" t="str">
        <f t="shared" si="200"/>
        <v>Královéhradecký</v>
      </c>
      <c r="K4264" t="str">
        <f t="shared" si="201"/>
        <v>Severovýchod</v>
      </c>
    </row>
    <row r="4265" spans="1:11" x14ac:dyDescent="0.25">
      <c r="A4265">
        <v>576107</v>
      </c>
      <c r="B4265" t="s">
        <v>1673</v>
      </c>
      <c r="C4265">
        <v>5213</v>
      </c>
      <c r="D4265" t="s">
        <v>1406</v>
      </c>
      <c r="E4265" t="s">
        <v>1405</v>
      </c>
      <c r="F4265" t="s">
        <v>1406</v>
      </c>
      <c r="G4265" t="s">
        <v>1374</v>
      </c>
      <c r="H4265" t="s">
        <v>1375</v>
      </c>
      <c r="I4265" t="str">
        <f t="shared" si="199"/>
        <v>Královéhradecký</v>
      </c>
      <c r="J4265" t="str">
        <f t="shared" si="200"/>
        <v>Královéhradecký</v>
      </c>
      <c r="K4265" t="str">
        <f t="shared" si="201"/>
        <v>Severovýchod</v>
      </c>
    </row>
    <row r="4266" spans="1:11" x14ac:dyDescent="0.25">
      <c r="A4266">
        <v>576115</v>
      </c>
      <c r="B4266" t="s">
        <v>1674</v>
      </c>
      <c r="C4266">
        <v>5202</v>
      </c>
      <c r="D4266" t="s">
        <v>1409</v>
      </c>
      <c r="E4266" t="s">
        <v>1405</v>
      </c>
      <c r="F4266" t="s">
        <v>1406</v>
      </c>
      <c r="G4266" t="s">
        <v>1374</v>
      </c>
      <c r="H4266" t="s">
        <v>1375</v>
      </c>
      <c r="I4266" t="str">
        <f t="shared" si="199"/>
        <v>Královéhradecký</v>
      </c>
      <c r="J4266" t="str">
        <f t="shared" si="200"/>
        <v>Královéhradecký</v>
      </c>
      <c r="K4266" t="str">
        <f t="shared" si="201"/>
        <v>Severovýchod</v>
      </c>
    </row>
    <row r="4267" spans="1:11" x14ac:dyDescent="0.25">
      <c r="A4267">
        <v>576123</v>
      </c>
      <c r="B4267" t="s">
        <v>1675</v>
      </c>
      <c r="C4267">
        <v>5208</v>
      </c>
      <c r="D4267" t="s">
        <v>1404</v>
      </c>
      <c r="E4267" t="s">
        <v>1405</v>
      </c>
      <c r="F4267" t="s">
        <v>1406</v>
      </c>
      <c r="G4267" t="s">
        <v>1374</v>
      </c>
      <c r="H4267" t="s">
        <v>1375</v>
      </c>
      <c r="I4267" t="str">
        <f t="shared" si="199"/>
        <v>Královéhradecký</v>
      </c>
      <c r="J4267" t="str">
        <f t="shared" si="200"/>
        <v>Královéhradecký</v>
      </c>
      <c r="K4267" t="str">
        <f t="shared" si="201"/>
        <v>Severovýchod</v>
      </c>
    </row>
    <row r="4268" spans="1:11" x14ac:dyDescent="0.25">
      <c r="A4268">
        <v>576131</v>
      </c>
      <c r="B4268" t="s">
        <v>1676</v>
      </c>
      <c r="C4268">
        <v>5208</v>
      </c>
      <c r="D4268" t="s">
        <v>1404</v>
      </c>
      <c r="E4268" t="s">
        <v>1405</v>
      </c>
      <c r="F4268" t="s">
        <v>1406</v>
      </c>
      <c r="G4268" t="s">
        <v>1374</v>
      </c>
      <c r="H4268" t="s">
        <v>1375</v>
      </c>
      <c r="I4268" t="str">
        <f t="shared" si="199"/>
        <v>Královéhradecký</v>
      </c>
      <c r="J4268" t="str">
        <f t="shared" si="200"/>
        <v>Královéhradecký</v>
      </c>
      <c r="K4268" t="str">
        <f t="shared" si="201"/>
        <v>Severovýchod</v>
      </c>
    </row>
    <row r="4269" spans="1:11" x14ac:dyDescent="0.25">
      <c r="A4269">
        <v>576140</v>
      </c>
      <c r="B4269" t="s">
        <v>86</v>
      </c>
      <c r="C4269">
        <v>5208</v>
      </c>
      <c r="D4269" t="s">
        <v>1404</v>
      </c>
      <c r="E4269" t="s">
        <v>1405</v>
      </c>
      <c r="F4269" t="s">
        <v>1406</v>
      </c>
      <c r="G4269" t="s">
        <v>1374</v>
      </c>
      <c r="H4269" t="s">
        <v>1375</v>
      </c>
      <c r="I4269" t="str">
        <f t="shared" si="199"/>
        <v>Královéhradecký</v>
      </c>
      <c r="J4269" t="str">
        <f t="shared" si="200"/>
        <v>Královéhradecký</v>
      </c>
      <c r="K4269" t="str">
        <f t="shared" si="201"/>
        <v>Severovýchod</v>
      </c>
    </row>
    <row r="4270" spans="1:11" x14ac:dyDescent="0.25">
      <c r="A4270">
        <v>576166</v>
      </c>
      <c r="B4270" t="s">
        <v>1677</v>
      </c>
      <c r="C4270">
        <v>5202</v>
      </c>
      <c r="D4270" t="s">
        <v>1409</v>
      </c>
      <c r="E4270" t="s">
        <v>1405</v>
      </c>
      <c r="F4270" t="s">
        <v>1406</v>
      </c>
      <c r="G4270" t="s">
        <v>1374</v>
      </c>
      <c r="H4270" t="s">
        <v>1375</v>
      </c>
      <c r="I4270" t="str">
        <f t="shared" si="199"/>
        <v>Královéhradecký</v>
      </c>
      <c r="J4270" t="str">
        <f t="shared" si="200"/>
        <v>Královéhradecký</v>
      </c>
      <c r="K4270" t="str">
        <f t="shared" si="201"/>
        <v>Severovýchod</v>
      </c>
    </row>
    <row r="4271" spans="1:11" x14ac:dyDescent="0.25">
      <c r="A4271">
        <v>576174</v>
      </c>
      <c r="B4271" t="s">
        <v>1678</v>
      </c>
      <c r="C4271">
        <v>5213</v>
      </c>
      <c r="D4271" t="s">
        <v>1406</v>
      </c>
      <c r="E4271" t="s">
        <v>1405</v>
      </c>
      <c r="F4271" t="s">
        <v>1406</v>
      </c>
      <c r="G4271" t="s">
        <v>1374</v>
      </c>
      <c r="H4271" t="s">
        <v>1375</v>
      </c>
      <c r="I4271" t="str">
        <f t="shared" si="199"/>
        <v>Královéhradecký</v>
      </c>
      <c r="J4271" t="str">
        <f t="shared" si="200"/>
        <v>Královéhradecký</v>
      </c>
      <c r="K4271" t="str">
        <f t="shared" si="201"/>
        <v>Severovýchod</v>
      </c>
    </row>
    <row r="4272" spans="1:11" x14ac:dyDescent="0.25">
      <c r="A4272">
        <v>576182</v>
      </c>
      <c r="B4272" t="s">
        <v>1679</v>
      </c>
      <c r="C4272">
        <v>5208</v>
      </c>
      <c r="D4272" t="s">
        <v>1404</v>
      </c>
      <c r="E4272" t="s">
        <v>1405</v>
      </c>
      <c r="F4272" t="s">
        <v>1406</v>
      </c>
      <c r="G4272" t="s">
        <v>1374</v>
      </c>
      <c r="H4272" t="s">
        <v>1375</v>
      </c>
      <c r="I4272" t="str">
        <f t="shared" si="199"/>
        <v>Královéhradecký</v>
      </c>
      <c r="J4272" t="str">
        <f t="shared" si="200"/>
        <v>Královéhradecký</v>
      </c>
      <c r="K4272" t="str">
        <f t="shared" si="201"/>
        <v>Severovýchod</v>
      </c>
    </row>
    <row r="4273" spans="1:11" x14ac:dyDescent="0.25">
      <c r="A4273">
        <v>576191</v>
      </c>
      <c r="B4273" t="s">
        <v>1680</v>
      </c>
      <c r="C4273">
        <v>5208</v>
      </c>
      <c r="D4273" t="s">
        <v>1404</v>
      </c>
      <c r="E4273" t="s">
        <v>1405</v>
      </c>
      <c r="F4273" t="s">
        <v>1406</v>
      </c>
      <c r="G4273" t="s">
        <v>1374</v>
      </c>
      <c r="H4273" t="s">
        <v>1375</v>
      </c>
      <c r="I4273" t="str">
        <f t="shared" si="199"/>
        <v>Královéhradecký</v>
      </c>
      <c r="J4273" t="str">
        <f t="shared" si="200"/>
        <v>Královéhradecký</v>
      </c>
      <c r="K4273" t="str">
        <f t="shared" si="201"/>
        <v>Severovýchod</v>
      </c>
    </row>
    <row r="4274" spans="1:11" x14ac:dyDescent="0.25">
      <c r="A4274">
        <v>576204</v>
      </c>
      <c r="B4274" t="s">
        <v>1681</v>
      </c>
      <c r="C4274">
        <v>5213</v>
      </c>
      <c r="D4274" t="s">
        <v>1406</v>
      </c>
      <c r="E4274" t="s">
        <v>1405</v>
      </c>
      <c r="F4274" t="s">
        <v>1406</v>
      </c>
      <c r="G4274" t="s">
        <v>1374</v>
      </c>
      <c r="H4274" t="s">
        <v>1375</v>
      </c>
      <c r="I4274" t="str">
        <f t="shared" si="199"/>
        <v>Královéhradecký</v>
      </c>
      <c r="J4274" t="str">
        <f t="shared" si="200"/>
        <v>Královéhradecký</v>
      </c>
      <c r="K4274" t="str">
        <f t="shared" si="201"/>
        <v>Severovýchod</v>
      </c>
    </row>
    <row r="4275" spans="1:11" x14ac:dyDescent="0.25">
      <c r="A4275">
        <v>576212</v>
      </c>
      <c r="B4275" t="s">
        <v>1682</v>
      </c>
      <c r="C4275">
        <v>5202</v>
      </c>
      <c r="D4275" t="s">
        <v>1409</v>
      </c>
      <c r="E4275" t="s">
        <v>1405</v>
      </c>
      <c r="F4275" t="s">
        <v>1406</v>
      </c>
      <c r="G4275" t="s">
        <v>1374</v>
      </c>
      <c r="H4275" t="s">
        <v>1375</v>
      </c>
      <c r="I4275" t="str">
        <f t="shared" si="199"/>
        <v>Královéhradecký</v>
      </c>
      <c r="J4275" t="str">
        <f t="shared" si="200"/>
        <v>Královéhradecký</v>
      </c>
      <c r="K4275" t="str">
        <f t="shared" si="201"/>
        <v>Severovýchod</v>
      </c>
    </row>
    <row r="4276" spans="1:11" x14ac:dyDescent="0.25">
      <c r="A4276">
        <v>576221</v>
      </c>
      <c r="B4276" t="s">
        <v>391</v>
      </c>
      <c r="C4276">
        <v>5208</v>
      </c>
      <c r="D4276" t="s">
        <v>1404</v>
      </c>
      <c r="E4276" t="s">
        <v>1405</v>
      </c>
      <c r="F4276" t="s">
        <v>1406</v>
      </c>
      <c r="G4276" t="s">
        <v>1374</v>
      </c>
      <c r="H4276" t="s">
        <v>1375</v>
      </c>
      <c r="I4276" t="str">
        <f t="shared" si="199"/>
        <v>Královéhradecký</v>
      </c>
      <c r="J4276" t="str">
        <f t="shared" si="200"/>
        <v>Královéhradecký</v>
      </c>
      <c r="K4276" t="str">
        <f t="shared" si="201"/>
        <v>Severovýchod</v>
      </c>
    </row>
    <row r="4277" spans="1:11" x14ac:dyDescent="0.25">
      <c r="A4277">
        <v>576247</v>
      </c>
      <c r="B4277" t="s">
        <v>1683</v>
      </c>
      <c r="C4277">
        <v>5202</v>
      </c>
      <c r="D4277" t="s">
        <v>1409</v>
      </c>
      <c r="E4277" t="s">
        <v>1405</v>
      </c>
      <c r="F4277" t="s">
        <v>1406</v>
      </c>
      <c r="G4277" t="s">
        <v>1374</v>
      </c>
      <c r="H4277" t="s">
        <v>1375</v>
      </c>
      <c r="I4277" t="str">
        <f t="shared" si="199"/>
        <v>Královéhradecký</v>
      </c>
      <c r="J4277" t="str">
        <f t="shared" si="200"/>
        <v>Královéhradecký</v>
      </c>
      <c r="K4277" t="str">
        <f t="shared" si="201"/>
        <v>Severovýchod</v>
      </c>
    </row>
    <row r="4278" spans="1:11" x14ac:dyDescent="0.25">
      <c r="A4278">
        <v>576263</v>
      </c>
      <c r="B4278" t="s">
        <v>1684</v>
      </c>
      <c r="C4278">
        <v>5202</v>
      </c>
      <c r="D4278" t="s">
        <v>1409</v>
      </c>
      <c r="E4278" t="s">
        <v>1405</v>
      </c>
      <c r="F4278" t="s">
        <v>1406</v>
      </c>
      <c r="G4278" t="s">
        <v>1374</v>
      </c>
      <c r="H4278" t="s">
        <v>1375</v>
      </c>
      <c r="I4278" t="str">
        <f t="shared" si="199"/>
        <v>Královéhradecký</v>
      </c>
      <c r="J4278" t="str">
        <f t="shared" si="200"/>
        <v>Královéhradecký</v>
      </c>
      <c r="K4278" t="str">
        <f t="shared" si="201"/>
        <v>Severovýchod</v>
      </c>
    </row>
    <row r="4279" spans="1:11" x14ac:dyDescent="0.25">
      <c r="A4279">
        <v>576271</v>
      </c>
      <c r="B4279" t="s">
        <v>1409</v>
      </c>
      <c r="C4279">
        <v>5202</v>
      </c>
      <c r="D4279" t="s">
        <v>1409</v>
      </c>
      <c r="E4279" t="s">
        <v>1405</v>
      </c>
      <c r="F4279" t="s">
        <v>1406</v>
      </c>
      <c r="G4279" t="s">
        <v>1374</v>
      </c>
      <c r="H4279" t="s">
        <v>1375</v>
      </c>
      <c r="I4279" t="str">
        <f t="shared" si="199"/>
        <v>Královéhradecký</v>
      </c>
      <c r="J4279" t="str">
        <f t="shared" si="200"/>
        <v>Královéhradecký</v>
      </c>
      <c r="K4279" t="str">
        <f t="shared" si="201"/>
        <v>Severovýchod</v>
      </c>
    </row>
    <row r="4280" spans="1:11" x14ac:dyDescent="0.25">
      <c r="A4280">
        <v>576280</v>
      </c>
      <c r="B4280" t="s">
        <v>1685</v>
      </c>
      <c r="C4280">
        <v>5202</v>
      </c>
      <c r="D4280" t="s">
        <v>1409</v>
      </c>
      <c r="E4280" t="s">
        <v>1405</v>
      </c>
      <c r="F4280" t="s">
        <v>1406</v>
      </c>
      <c r="G4280" t="s">
        <v>1374</v>
      </c>
      <c r="H4280" t="s">
        <v>1375</v>
      </c>
      <c r="I4280" t="str">
        <f t="shared" si="199"/>
        <v>Královéhradecký</v>
      </c>
      <c r="J4280" t="str">
        <f t="shared" si="200"/>
        <v>Královéhradecký</v>
      </c>
      <c r="K4280" t="str">
        <f t="shared" si="201"/>
        <v>Severovýchod</v>
      </c>
    </row>
    <row r="4281" spans="1:11" x14ac:dyDescent="0.25">
      <c r="A4281">
        <v>576301</v>
      </c>
      <c r="B4281" t="s">
        <v>1686</v>
      </c>
      <c r="C4281">
        <v>5208</v>
      </c>
      <c r="D4281" t="s">
        <v>1404</v>
      </c>
      <c r="E4281" t="s">
        <v>1405</v>
      </c>
      <c r="F4281" t="s">
        <v>1406</v>
      </c>
      <c r="G4281" t="s">
        <v>1374</v>
      </c>
      <c r="H4281" t="s">
        <v>1375</v>
      </c>
      <c r="I4281" t="str">
        <f t="shared" si="199"/>
        <v>Královéhradecký</v>
      </c>
      <c r="J4281" t="str">
        <f t="shared" si="200"/>
        <v>Královéhradecký</v>
      </c>
      <c r="K4281" t="str">
        <f t="shared" si="201"/>
        <v>Severovýchod</v>
      </c>
    </row>
    <row r="4282" spans="1:11" x14ac:dyDescent="0.25">
      <c r="A4282">
        <v>576310</v>
      </c>
      <c r="B4282" t="s">
        <v>1687</v>
      </c>
      <c r="C4282">
        <v>5208</v>
      </c>
      <c r="D4282" t="s">
        <v>1404</v>
      </c>
      <c r="E4282" t="s">
        <v>1405</v>
      </c>
      <c r="F4282" t="s">
        <v>1406</v>
      </c>
      <c r="G4282" t="s">
        <v>1374</v>
      </c>
      <c r="H4282" t="s">
        <v>1375</v>
      </c>
      <c r="I4282" t="str">
        <f t="shared" si="199"/>
        <v>Královéhradecký</v>
      </c>
      <c r="J4282" t="str">
        <f t="shared" si="200"/>
        <v>Královéhradecký</v>
      </c>
      <c r="K4282" t="str">
        <f t="shared" si="201"/>
        <v>Severovýchod</v>
      </c>
    </row>
    <row r="4283" spans="1:11" x14ac:dyDescent="0.25">
      <c r="A4283">
        <v>576328</v>
      </c>
      <c r="B4283" t="s">
        <v>1688</v>
      </c>
      <c r="C4283">
        <v>5202</v>
      </c>
      <c r="D4283" t="s">
        <v>1409</v>
      </c>
      <c r="E4283" t="s">
        <v>1405</v>
      </c>
      <c r="F4283" t="s">
        <v>1406</v>
      </c>
      <c r="G4283" t="s">
        <v>1374</v>
      </c>
      <c r="H4283" t="s">
        <v>1375</v>
      </c>
      <c r="I4283" t="str">
        <f t="shared" si="199"/>
        <v>Královéhradecký</v>
      </c>
      <c r="J4283" t="str">
        <f t="shared" si="200"/>
        <v>Královéhradecký</v>
      </c>
      <c r="K4283" t="str">
        <f t="shared" si="201"/>
        <v>Severovýchod</v>
      </c>
    </row>
    <row r="4284" spans="1:11" x14ac:dyDescent="0.25">
      <c r="A4284">
        <v>576336</v>
      </c>
      <c r="B4284" t="s">
        <v>1689</v>
      </c>
      <c r="C4284">
        <v>5213</v>
      </c>
      <c r="D4284" t="s">
        <v>1406</v>
      </c>
      <c r="E4284" t="s">
        <v>1405</v>
      </c>
      <c r="F4284" t="s">
        <v>1406</v>
      </c>
      <c r="G4284" t="s">
        <v>1374</v>
      </c>
      <c r="H4284" t="s">
        <v>1375</v>
      </c>
      <c r="I4284" t="str">
        <f t="shared" si="199"/>
        <v>Královéhradecký</v>
      </c>
      <c r="J4284" t="str">
        <f t="shared" si="200"/>
        <v>Královéhradecký</v>
      </c>
      <c r="K4284" t="str">
        <f t="shared" si="201"/>
        <v>Severovýchod</v>
      </c>
    </row>
    <row r="4285" spans="1:11" x14ac:dyDescent="0.25">
      <c r="A4285">
        <v>576352</v>
      </c>
      <c r="B4285" t="s">
        <v>190</v>
      </c>
      <c r="C4285">
        <v>5205</v>
      </c>
      <c r="D4285" t="s">
        <v>1377</v>
      </c>
      <c r="E4285" t="s">
        <v>1378</v>
      </c>
      <c r="F4285" t="s">
        <v>1377</v>
      </c>
      <c r="G4285" t="s">
        <v>1374</v>
      </c>
      <c r="H4285" t="s">
        <v>1375</v>
      </c>
      <c r="I4285" t="str">
        <f t="shared" si="199"/>
        <v>Královéhradecký</v>
      </c>
      <c r="J4285" t="str">
        <f t="shared" si="200"/>
        <v>Královéhradecký</v>
      </c>
      <c r="K4285" t="str">
        <f t="shared" si="201"/>
        <v>Severovýchod</v>
      </c>
    </row>
    <row r="4286" spans="1:11" x14ac:dyDescent="0.25">
      <c r="A4286">
        <v>576361</v>
      </c>
      <c r="B4286" t="s">
        <v>1404</v>
      </c>
      <c r="C4286">
        <v>5208</v>
      </c>
      <c r="D4286" t="s">
        <v>1404</v>
      </c>
      <c r="E4286" t="s">
        <v>1405</v>
      </c>
      <c r="F4286" t="s">
        <v>1406</v>
      </c>
      <c r="G4286" t="s">
        <v>1374</v>
      </c>
      <c r="H4286" t="s">
        <v>1375</v>
      </c>
      <c r="I4286" t="str">
        <f t="shared" si="199"/>
        <v>Královéhradecký</v>
      </c>
      <c r="J4286" t="str">
        <f t="shared" si="200"/>
        <v>Královéhradecký</v>
      </c>
      <c r="K4286" t="str">
        <f t="shared" si="201"/>
        <v>Severovýchod</v>
      </c>
    </row>
    <row r="4287" spans="1:11" x14ac:dyDescent="0.25">
      <c r="A4287">
        <v>576387</v>
      </c>
      <c r="B4287" t="s">
        <v>1690</v>
      </c>
      <c r="C4287">
        <v>5208</v>
      </c>
      <c r="D4287" t="s">
        <v>1404</v>
      </c>
      <c r="E4287" t="s">
        <v>1405</v>
      </c>
      <c r="F4287" t="s">
        <v>1406</v>
      </c>
      <c r="G4287" t="s">
        <v>1374</v>
      </c>
      <c r="H4287" t="s">
        <v>1375</v>
      </c>
      <c r="I4287" t="str">
        <f t="shared" si="199"/>
        <v>Královéhradecký</v>
      </c>
      <c r="J4287" t="str">
        <f t="shared" si="200"/>
        <v>Královéhradecký</v>
      </c>
      <c r="K4287" t="str">
        <f t="shared" si="201"/>
        <v>Severovýchod</v>
      </c>
    </row>
    <row r="4288" spans="1:11" x14ac:dyDescent="0.25">
      <c r="A4288">
        <v>576395</v>
      </c>
      <c r="B4288" t="s">
        <v>1691</v>
      </c>
      <c r="C4288">
        <v>5202</v>
      </c>
      <c r="D4288" t="s">
        <v>1409</v>
      </c>
      <c r="E4288" t="s">
        <v>1405</v>
      </c>
      <c r="F4288" t="s">
        <v>1406</v>
      </c>
      <c r="G4288" t="s">
        <v>1374</v>
      </c>
      <c r="H4288" t="s">
        <v>1375</v>
      </c>
      <c r="I4288" t="str">
        <f t="shared" si="199"/>
        <v>Královéhradecký</v>
      </c>
      <c r="J4288" t="str">
        <f t="shared" si="200"/>
        <v>Královéhradecký</v>
      </c>
      <c r="K4288" t="str">
        <f t="shared" si="201"/>
        <v>Severovýchod</v>
      </c>
    </row>
    <row r="4289" spans="1:11" x14ac:dyDescent="0.25">
      <c r="A4289">
        <v>576409</v>
      </c>
      <c r="B4289" t="s">
        <v>320</v>
      </c>
      <c r="C4289">
        <v>5202</v>
      </c>
      <c r="D4289" t="s">
        <v>1409</v>
      </c>
      <c r="E4289" t="s">
        <v>1405</v>
      </c>
      <c r="F4289" t="s">
        <v>1406</v>
      </c>
      <c r="G4289" t="s">
        <v>1374</v>
      </c>
      <c r="H4289" t="s">
        <v>1375</v>
      </c>
      <c r="I4289" t="str">
        <f t="shared" si="199"/>
        <v>Královéhradecký</v>
      </c>
      <c r="J4289" t="str">
        <f t="shared" si="200"/>
        <v>Královéhradecký</v>
      </c>
      <c r="K4289" t="str">
        <f t="shared" si="201"/>
        <v>Severovýchod</v>
      </c>
    </row>
    <row r="4290" spans="1:11" x14ac:dyDescent="0.25">
      <c r="A4290">
        <v>576425</v>
      </c>
      <c r="B4290" t="s">
        <v>1692</v>
      </c>
      <c r="C4290">
        <v>5213</v>
      </c>
      <c r="D4290" t="s">
        <v>1406</v>
      </c>
      <c r="E4290" t="s">
        <v>1405</v>
      </c>
      <c r="F4290" t="s">
        <v>1406</v>
      </c>
      <c r="G4290" t="s">
        <v>1374</v>
      </c>
      <c r="H4290" t="s">
        <v>1375</v>
      </c>
      <c r="I4290" t="str">
        <f t="shared" si="199"/>
        <v>Královéhradecký</v>
      </c>
      <c r="J4290" t="str">
        <f t="shared" si="200"/>
        <v>Královéhradecký</v>
      </c>
      <c r="K4290" t="str">
        <f t="shared" si="201"/>
        <v>Severovýchod</v>
      </c>
    </row>
    <row r="4291" spans="1:11" x14ac:dyDescent="0.25">
      <c r="A4291">
        <v>576433</v>
      </c>
      <c r="B4291" t="s">
        <v>819</v>
      </c>
      <c r="C4291">
        <v>5205</v>
      </c>
      <c r="D4291" t="s">
        <v>1377</v>
      </c>
      <c r="E4291" t="s">
        <v>1378</v>
      </c>
      <c r="F4291" t="s">
        <v>1377</v>
      </c>
      <c r="G4291" t="s">
        <v>1374</v>
      </c>
      <c r="H4291" t="s">
        <v>1375</v>
      </c>
      <c r="I4291" t="str">
        <f t="shared" si="199"/>
        <v>Královéhradecký</v>
      </c>
      <c r="J4291" t="str">
        <f t="shared" si="200"/>
        <v>Královéhradecký</v>
      </c>
      <c r="K4291" t="str">
        <f t="shared" si="201"/>
        <v>Severovýchod</v>
      </c>
    </row>
    <row r="4292" spans="1:11" x14ac:dyDescent="0.25">
      <c r="A4292">
        <v>576441</v>
      </c>
      <c r="B4292" t="s">
        <v>1693</v>
      </c>
      <c r="C4292">
        <v>5213</v>
      </c>
      <c r="D4292" t="s">
        <v>1406</v>
      </c>
      <c r="E4292" t="s">
        <v>1405</v>
      </c>
      <c r="F4292" t="s">
        <v>1406</v>
      </c>
      <c r="G4292" t="s">
        <v>1374</v>
      </c>
      <c r="H4292" t="s">
        <v>1375</v>
      </c>
      <c r="I4292" t="str">
        <f t="shared" ref="I4292:I4355" si="202">LEFT(H4292, FIND(" ", H4292 &amp; " ") - 1)</f>
        <v>Královéhradecký</v>
      </c>
      <c r="J4292" t="str">
        <f t="shared" ref="J4292:J4355" si="203">IF(LEFT(H4292,4)="Kraj", MID(H4292, FIND(" ", H4292)+1, LEN(H4292) - FIND(" ", H4292)), LEFT(H4292, FIND(" ", H4292 &amp; " ") - 1))</f>
        <v>Královéhradecký</v>
      </c>
      <c r="K4292" t="str">
        <f t="shared" ref="K4292:K4355" si="204">_xlfn.XLOOKUP(H4292,$N$33:$N$46,$M$33:$M$46)</f>
        <v>Severovýchod</v>
      </c>
    </row>
    <row r="4293" spans="1:11" x14ac:dyDescent="0.25">
      <c r="A4293">
        <v>576450</v>
      </c>
      <c r="B4293" t="s">
        <v>1694</v>
      </c>
      <c r="C4293">
        <v>5213</v>
      </c>
      <c r="D4293" t="s">
        <v>1406</v>
      </c>
      <c r="E4293" t="s">
        <v>1405</v>
      </c>
      <c r="F4293" t="s">
        <v>1406</v>
      </c>
      <c r="G4293" t="s">
        <v>1374</v>
      </c>
      <c r="H4293" t="s">
        <v>1375</v>
      </c>
      <c r="I4293" t="str">
        <f t="shared" si="202"/>
        <v>Královéhradecký</v>
      </c>
      <c r="J4293" t="str">
        <f t="shared" si="203"/>
        <v>Královéhradecký</v>
      </c>
      <c r="K4293" t="str">
        <f t="shared" si="204"/>
        <v>Severovýchod</v>
      </c>
    </row>
    <row r="4294" spans="1:11" x14ac:dyDescent="0.25">
      <c r="A4294">
        <v>576468</v>
      </c>
      <c r="B4294" t="s">
        <v>1695</v>
      </c>
      <c r="C4294">
        <v>5213</v>
      </c>
      <c r="D4294" t="s">
        <v>1406</v>
      </c>
      <c r="E4294" t="s">
        <v>1405</v>
      </c>
      <c r="F4294" t="s">
        <v>1406</v>
      </c>
      <c r="G4294" t="s">
        <v>1374</v>
      </c>
      <c r="H4294" t="s">
        <v>1375</v>
      </c>
      <c r="I4294" t="str">
        <f t="shared" si="202"/>
        <v>Královéhradecký</v>
      </c>
      <c r="J4294" t="str">
        <f t="shared" si="203"/>
        <v>Královéhradecký</v>
      </c>
      <c r="K4294" t="str">
        <f t="shared" si="204"/>
        <v>Severovýchod</v>
      </c>
    </row>
    <row r="4295" spans="1:11" x14ac:dyDescent="0.25">
      <c r="A4295">
        <v>576476</v>
      </c>
      <c r="B4295" t="s">
        <v>1696</v>
      </c>
      <c r="C4295">
        <v>5208</v>
      </c>
      <c r="D4295" t="s">
        <v>1404</v>
      </c>
      <c r="E4295" t="s">
        <v>1405</v>
      </c>
      <c r="F4295" t="s">
        <v>1406</v>
      </c>
      <c r="G4295" t="s">
        <v>1374</v>
      </c>
      <c r="H4295" t="s">
        <v>1375</v>
      </c>
      <c r="I4295" t="str">
        <f t="shared" si="202"/>
        <v>Královéhradecký</v>
      </c>
      <c r="J4295" t="str">
        <f t="shared" si="203"/>
        <v>Královéhradecký</v>
      </c>
      <c r="K4295" t="str">
        <f t="shared" si="204"/>
        <v>Severovýchod</v>
      </c>
    </row>
    <row r="4296" spans="1:11" x14ac:dyDescent="0.25">
      <c r="A4296">
        <v>576492</v>
      </c>
      <c r="B4296" t="s">
        <v>1697</v>
      </c>
      <c r="C4296">
        <v>5213</v>
      </c>
      <c r="D4296" t="s">
        <v>1406</v>
      </c>
      <c r="E4296" t="s">
        <v>1405</v>
      </c>
      <c r="F4296" t="s">
        <v>1406</v>
      </c>
      <c r="G4296" t="s">
        <v>1374</v>
      </c>
      <c r="H4296" t="s">
        <v>1375</v>
      </c>
      <c r="I4296" t="str">
        <f t="shared" si="202"/>
        <v>Královéhradecký</v>
      </c>
      <c r="J4296" t="str">
        <f t="shared" si="203"/>
        <v>Královéhradecký</v>
      </c>
      <c r="K4296" t="str">
        <f t="shared" si="204"/>
        <v>Severovýchod</v>
      </c>
    </row>
    <row r="4297" spans="1:11" x14ac:dyDescent="0.25">
      <c r="A4297">
        <v>576506</v>
      </c>
      <c r="B4297" t="s">
        <v>1698</v>
      </c>
      <c r="C4297">
        <v>5213</v>
      </c>
      <c r="D4297" t="s">
        <v>1406</v>
      </c>
      <c r="E4297" t="s">
        <v>1405</v>
      </c>
      <c r="F4297" t="s">
        <v>1406</v>
      </c>
      <c r="G4297" t="s">
        <v>1374</v>
      </c>
      <c r="H4297" t="s">
        <v>1375</v>
      </c>
      <c r="I4297" t="str">
        <f t="shared" si="202"/>
        <v>Královéhradecký</v>
      </c>
      <c r="J4297" t="str">
        <f t="shared" si="203"/>
        <v>Královéhradecký</v>
      </c>
      <c r="K4297" t="str">
        <f t="shared" si="204"/>
        <v>Severovýchod</v>
      </c>
    </row>
    <row r="4298" spans="1:11" x14ac:dyDescent="0.25">
      <c r="A4298">
        <v>576522</v>
      </c>
      <c r="B4298" t="s">
        <v>1699</v>
      </c>
      <c r="C4298">
        <v>5202</v>
      </c>
      <c r="D4298" t="s">
        <v>1409</v>
      </c>
      <c r="E4298" t="s">
        <v>1405</v>
      </c>
      <c r="F4298" t="s">
        <v>1406</v>
      </c>
      <c r="G4298" t="s">
        <v>1374</v>
      </c>
      <c r="H4298" t="s">
        <v>1375</v>
      </c>
      <c r="I4298" t="str">
        <f t="shared" si="202"/>
        <v>Královéhradecký</v>
      </c>
      <c r="J4298" t="str">
        <f t="shared" si="203"/>
        <v>Královéhradecký</v>
      </c>
      <c r="K4298" t="str">
        <f t="shared" si="204"/>
        <v>Severovýchod</v>
      </c>
    </row>
    <row r="4299" spans="1:11" x14ac:dyDescent="0.25">
      <c r="A4299">
        <v>576549</v>
      </c>
      <c r="B4299" t="s">
        <v>44</v>
      </c>
      <c r="C4299">
        <v>5208</v>
      </c>
      <c r="D4299" t="s">
        <v>1404</v>
      </c>
      <c r="E4299" t="s">
        <v>1405</v>
      </c>
      <c r="F4299" t="s">
        <v>1406</v>
      </c>
      <c r="G4299" t="s">
        <v>1374</v>
      </c>
      <c r="H4299" t="s">
        <v>1375</v>
      </c>
      <c r="I4299" t="str">
        <f t="shared" si="202"/>
        <v>Královéhradecký</v>
      </c>
      <c r="J4299" t="str">
        <f t="shared" si="203"/>
        <v>Královéhradecký</v>
      </c>
      <c r="K4299" t="str">
        <f t="shared" si="204"/>
        <v>Severovýchod</v>
      </c>
    </row>
    <row r="4300" spans="1:11" x14ac:dyDescent="0.25">
      <c r="A4300">
        <v>576557</v>
      </c>
      <c r="B4300" t="s">
        <v>1700</v>
      </c>
      <c r="C4300">
        <v>5202</v>
      </c>
      <c r="D4300" t="s">
        <v>1409</v>
      </c>
      <c r="E4300" t="s">
        <v>1405</v>
      </c>
      <c r="F4300" t="s">
        <v>1406</v>
      </c>
      <c r="G4300" t="s">
        <v>1374</v>
      </c>
      <c r="H4300" t="s">
        <v>1375</v>
      </c>
      <c r="I4300" t="str">
        <f t="shared" si="202"/>
        <v>Královéhradecký</v>
      </c>
      <c r="J4300" t="str">
        <f t="shared" si="203"/>
        <v>Královéhradecký</v>
      </c>
      <c r="K4300" t="str">
        <f t="shared" si="204"/>
        <v>Severovýchod</v>
      </c>
    </row>
    <row r="4301" spans="1:11" x14ac:dyDescent="0.25">
      <c r="A4301">
        <v>576565</v>
      </c>
      <c r="B4301" t="s">
        <v>1701</v>
      </c>
      <c r="C4301">
        <v>5202</v>
      </c>
      <c r="D4301" t="s">
        <v>1409</v>
      </c>
      <c r="E4301" t="s">
        <v>1405</v>
      </c>
      <c r="F4301" t="s">
        <v>1406</v>
      </c>
      <c r="G4301" t="s">
        <v>1374</v>
      </c>
      <c r="H4301" t="s">
        <v>1375</v>
      </c>
      <c r="I4301" t="str">
        <f t="shared" si="202"/>
        <v>Královéhradecký</v>
      </c>
      <c r="J4301" t="str">
        <f t="shared" si="203"/>
        <v>Královéhradecký</v>
      </c>
      <c r="K4301" t="str">
        <f t="shared" si="204"/>
        <v>Severovýchod</v>
      </c>
    </row>
    <row r="4302" spans="1:11" x14ac:dyDescent="0.25">
      <c r="A4302">
        <v>576573</v>
      </c>
      <c r="B4302" t="s">
        <v>1702</v>
      </c>
      <c r="C4302">
        <v>5202</v>
      </c>
      <c r="D4302" t="s">
        <v>1409</v>
      </c>
      <c r="E4302" t="s">
        <v>1405</v>
      </c>
      <c r="F4302" t="s">
        <v>1406</v>
      </c>
      <c r="G4302" t="s">
        <v>1374</v>
      </c>
      <c r="H4302" t="s">
        <v>1375</v>
      </c>
      <c r="I4302" t="str">
        <f t="shared" si="202"/>
        <v>Královéhradecký</v>
      </c>
      <c r="J4302" t="str">
        <f t="shared" si="203"/>
        <v>Královéhradecký</v>
      </c>
      <c r="K4302" t="str">
        <f t="shared" si="204"/>
        <v>Severovýchod</v>
      </c>
    </row>
    <row r="4303" spans="1:11" x14ac:dyDescent="0.25">
      <c r="A4303">
        <v>576581</v>
      </c>
      <c r="B4303" t="s">
        <v>201</v>
      </c>
      <c r="C4303">
        <v>5208</v>
      </c>
      <c r="D4303" t="s">
        <v>1404</v>
      </c>
      <c r="E4303" t="s">
        <v>1405</v>
      </c>
      <c r="F4303" t="s">
        <v>1406</v>
      </c>
      <c r="G4303" t="s">
        <v>1374</v>
      </c>
      <c r="H4303" t="s">
        <v>1375</v>
      </c>
      <c r="I4303" t="str">
        <f t="shared" si="202"/>
        <v>Královéhradecký</v>
      </c>
      <c r="J4303" t="str">
        <f t="shared" si="203"/>
        <v>Královéhradecký</v>
      </c>
      <c r="K4303" t="str">
        <f t="shared" si="204"/>
        <v>Severovýchod</v>
      </c>
    </row>
    <row r="4304" spans="1:11" x14ac:dyDescent="0.25">
      <c r="A4304">
        <v>576590</v>
      </c>
      <c r="B4304" t="s">
        <v>1703</v>
      </c>
      <c r="C4304">
        <v>5202</v>
      </c>
      <c r="D4304" t="s">
        <v>1409</v>
      </c>
      <c r="E4304" t="s">
        <v>1405</v>
      </c>
      <c r="F4304" t="s">
        <v>1406</v>
      </c>
      <c r="G4304" t="s">
        <v>1374</v>
      </c>
      <c r="H4304" t="s">
        <v>1375</v>
      </c>
      <c r="I4304" t="str">
        <f t="shared" si="202"/>
        <v>Královéhradecký</v>
      </c>
      <c r="J4304" t="str">
        <f t="shared" si="203"/>
        <v>Královéhradecký</v>
      </c>
      <c r="K4304" t="str">
        <f t="shared" si="204"/>
        <v>Severovýchod</v>
      </c>
    </row>
    <row r="4305" spans="1:11" x14ac:dyDescent="0.25">
      <c r="A4305">
        <v>576603</v>
      </c>
      <c r="B4305" t="s">
        <v>1704</v>
      </c>
      <c r="C4305">
        <v>5213</v>
      </c>
      <c r="D4305" t="s">
        <v>1406</v>
      </c>
      <c r="E4305" t="s">
        <v>1405</v>
      </c>
      <c r="F4305" t="s">
        <v>1406</v>
      </c>
      <c r="G4305" t="s">
        <v>1374</v>
      </c>
      <c r="H4305" t="s">
        <v>1375</v>
      </c>
      <c r="I4305" t="str">
        <f t="shared" si="202"/>
        <v>Královéhradecký</v>
      </c>
      <c r="J4305" t="str">
        <f t="shared" si="203"/>
        <v>Královéhradecký</v>
      </c>
      <c r="K4305" t="str">
        <f t="shared" si="204"/>
        <v>Severovýchod</v>
      </c>
    </row>
    <row r="4306" spans="1:11" x14ac:dyDescent="0.25">
      <c r="A4306">
        <v>576611</v>
      </c>
      <c r="B4306" t="s">
        <v>1705</v>
      </c>
      <c r="C4306">
        <v>5213</v>
      </c>
      <c r="D4306" t="s">
        <v>1406</v>
      </c>
      <c r="E4306" t="s">
        <v>1405</v>
      </c>
      <c r="F4306" t="s">
        <v>1406</v>
      </c>
      <c r="G4306" t="s">
        <v>1374</v>
      </c>
      <c r="H4306" t="s">
        <v>1375</v>
      </c>
      <c r="I4306" t="str">
        <f t="shared" si="202"/>
        <v>Královéhradecký</v>
      </c>
      <c r="J4306" t="str">
        <f t="shared" si="203"/>
        <v>Královéhradecký</v>
      </c>
      <c r="K4306" t="str">
        <f t="shared" si="204"/>
        <v>Severovýchod</v>
      </c>
    </row>
    <row r="4307" spans="1:11" x14ac:dyDescent="0.25">
      <c r="A4307">
        <v>576620</v>
      </c>
      <c r="B4307" t="s">
        <v>1706</v>
      </c>
      <c r="C4307">
        <v>5213</v>
      </c>
      <c r="D4307" t="s">
        <v>1406</v>
      </c>
      <c r="E4307" t="s">
        <v>1405</v>
      </c>
      <c r="F4307" t="s">
        <v>1406</v>
      </c>
      <c r="G4307" t="s">
        <v>1374</v>
      </c>
      <c r="H4307" t="s">
        <v>1375</v>
      </c>
      <c r="I4307" t="str">
        <f t="shared" si="202"/>
        <v>Královéhradecký</v>
      </c>
      <c r="J4307" t="str">
        <f t="shared" si="203"/>
        <v>Královéhradecký</v>
      </c>
      <c r="K4307" t="str">
        <f t="shared" si="204"/>
        <v>Severovýchod</v>
      </c>
    </row>
    <row r="4308" spans="1:11" x14ac:dyDescent="0.25">
      <c r="A4308">
        <v>576654</v>
      </c>
      <c r="B4308" t="s">
        <v>1707</v>
      </c>
      <c r="C4308">
        <v>5202</v>
      </c>
      <c r="D4308" t="s">
        <v>1409</v>
      </c>
      <c r="E4308" t="s">
        <v>1405</v>
      </c>
      <c r="F4308" t="s">
        <v>1406</v>
      </c>
      <c r="G4308" t="s">
        <v>1374</v>
      </c>
      <c r="H4308" t="s">
        <v>1375</v>
      </c>
      <c r="I4308" t="str">
        <f t="shared" si="202"/>
        <v>Královéhradecký</v>
      </c>
      <c r="J4308" t="str">
        <f t="shared" si="203"/>
        <v>Královéhradecký</v>
      </c>
      <c r="K4308" t="str">
        <f t="shared" si="204"/>
        <v>Severovýchod</v>
      </c>
    </row>
    <row r="4309" spans="1:11" x14ac:dyDescent="0.25">
      <c r="A4309">
        <v>576662</v>
      </c>
      <c r="B4309" t="s">
        <v>1708</v>
      </c>
      <c r="C4309">
        <v>5202</v>
      </c>
      <c r="D4309" t="s">
        <v>1409</v>
      </c>
      <c r="E4309" t="s">
        <v>1405</v>
      </c>
      <c r="F4309" t="s">
        <v>1406</v>
      </c>
      <c r="G4309" t="s">
        <v>1374</v>
      </c>
      <c r="H4309" t="s">
        <v>1375</v>
      </c>
      <c r="I4309" t="str">
        <f t="shared" si="202"/>
        <v>Královéhradecký</v>
      </c>
      <c r="J4309" t="str">
        <f t="shared" si="203"/>
        <v>Královéhradecký</v>
      </c>
      <c r="K4309" t="str">
        <f t="shared" si="204"/>
        <v>Severovýchod</v>
      </c>
    </row>
    <row r="4310" spans="1:11" x14ac:dyDescent="0.25">
      <c r="A4310">
        <v>576671</v>
      </c>
      <c r="B4310" t="s">
        <v>1709</v>
      </c>
      <c r="C4310">
        <v>5213</v>
      </c>
      <c r="D4310" t="s">
        <v>1406</v>
      </c>
      <c r="E4310" t="s">
        <v>1405</v>
      </c>
      <c r="F4310" t="s">
        <v>1406</v>
      </c>
      <c r="G4310" t="s">
        <v>1374</v>
      </c>
      <c r="H4310" t="s">
        <v>1375</v>
      </c>
      <c r="I4310" t="str">
        <f t="shared" si="202"/>
        <v>Královéhradecký</v>
      </c>
      <c r="J4310" t="str">
        <f t="shared" si="203"/>
        <v>Královéhradecký</v>
      </c>
      <c r="K4310" t="str">
        <f t="shared" si="204"/>
        <v>Severovýchod</v>
      </c>
    </row>
    <row r="4311" spans="1:11" x14ac:dyDescent="0.25">
      <c r="A4311">
        <v>576689</v>
      </c>
      <c r="B4311" t="s">
        <v>1710</v>
      </c>
      <c r="C4311">
        <v>5202</v>
      </c>
      <c r="D4311" t="s">
        <v>1409</v>
      </c>
      <c r="E4311" t="s">
        <v>1405</v>
      </c>
      <c r="F4311" t="s">
        <v>1406</v>
      </c>
      <c r="G4311" t="s">
        <v>1374</v>
      </c>
      <c r="H4311" t="s">
        <v>1375</v>
      </c>
      <c r="I4311" t="str">
        <f t="shared" si="202"/>
        <v>Královéhradecký</v>
      </c>
      <c r="J4311" t="str">
        <f t="shared" si="203"/>
        <v>Královéhradecký</v>
      </c>
      <c r="K4311" t="str">
        <f t="shared" si="204"/>
        <v>Severovýchod</v>
      </c>
    </row>
    <row r="4312" spans="1:11" x14ac:dyDescent="0.25">
      <c r="A4312">
        <v>576701</v>
      </c>
      <c r="B4312" t="s">
        <v>1711</v>
      </c>
      <c r="C4312">
        <v>5213</v>
      </c>
      <c r="D4312" t="s">
        <v>1406</v>
      </c>
      <c r="E4312" t="s">
        <v>1405</v>
      </c>
      <c r="F4312" t="s">
        <v>1406</v>
      </c>
      <c r="G4312" t="s">
        <v>1374</v>
      </c>
      <c r="H4312" t="s">
        <v>1375</v>
      </c>
      <c r="I4312" t="str">
        <f t="shared" si="202"/>
        <v>Královéhradecký</v>
      </c>
      <c r="J4312" t="str">
        <f t="shared" si="203"/>
        <v>Královéhradecký</v>
      </c>
      <c r="K4312" t="str">
        <f t="shared" si="204"/>
        <v>Severovýchod</v>
      </c>
    </row>
    <row r="4313" spans="1:11" x14ac:dyDescent="0.25">
      <c r="A4313">
        <v>576727</v>
      </c>
      <c r="B4313" t="s">
        <v>1712</v>
      </c>
      <c r="C4313">
        <v>5213</v>
      </c>
      <c r="D4313" t="s">
        <v>1406</v>
      </c>
      <c r="E4313" t="s">
        <v>1405</v>
      </c>
      <c r="F4313" t="s">
        <v>1406</v>
      </c>
      <c r="G4313" t="s">
        <v>1374</v>
      </c>
      <c r="H4313" t="s">
        <v>1375</v>
      </c>
      <c r="I4313" t="str">
        <f t="shared" si="202"/>
        <v>Královéhradecký</v>
      </c>
      <c r="J4313" t="str">
        <f t="shared" si="203"/>
        <v>Královéhradecký</v>
      </c>
      <c r="K4313" t="str">
        <f t="shared" si="204"/>
        <v>Severovýchod</v>
      </c>
    </row>
    <row r="4314" spans="1:11" x14ac:dyDescent="0.25">
      <c r="A4314">
        <v>576735</v>
      </c>
      <c r="B4314" t="s">
        <v>1713</v>
      </c>
      <c r="C4314">
        <v>5213</v>
      </c>
      <c r="D4314" t="s">
        <v>1406</v>
      </c>
      <c r="E4314" t="s">
        <v>1405</v>
      </c>
      <c r="F4314" t="s">
        <v>1406</v>
      </c>
      <c r="G4314" t="s">
        <v>1374</v>
      </c>
      <c r="H4314" t="s">
        <v>1375</v>
      </c>
      <c r="I4314" t="str">
        <f t="shared" si="202"/>
        <v>Královéhradecký</v>
      </c>
      <c r="J4314" t="str">
        <f t="shared" si="203"/>
        <v>Královéhradecký</v>
      </c>
      <c r="K4314" t="str">
        <f t="shared" si="204"/>
        <v>Severovýchod</v>
      </c>
    </row>
    <row r="4315" spans="1:11" x14ac:dyDescent="0.25">
      <c r="A4315">
        <v>576743</v>
      </c>
      <c r="B4315" t="s">
        <v>1714</v>
      </c>
      <c r="C4315">
        <v>5202</v>
      </c>
      <c r="D4315" t="s">
        <v>1409</v>
      </c>
      <c r="E4315" t="s">
        <v>1405</v>
      </c>
      <c r="F4315" t="s">
        <v>1406</v>
      </c>
      <c r="G4315" t="s">
        <v>1374</v>
      </c>
      <c r="H4315" t="s">
        <v>1375</v>
      </c>
      <c r="I4315" t="str">
        <f t="shared" si="202"/>
        <v>Královéhradecký</v>
      </c>
      <c r="J4315" t="str">
        <f t="shared" si="203"/>
        <v>Královéhradecký</v>
      </c>
      <c r="K4315" t="str">
        <f t="shared" si="204"/>
        <v>Severovýchod</v>
      </c>
    </row>
    <row r="4316" spans="1:11" x14ac:dyDescent="0.25">
      <c r="A4316">
        <v>576751</v>
      </c>
      <c r="B4316" t="s">
        <v>1715</v>
      </c>
      <c r="C4316">
        <v>5202</v>
      </c>
      <c r="D4316" t="s">
        <v>1409</v>
      </c>
      <c r="E4316" t="s">
        <v>1405</v>
      </c>
      <c r="F4316" t="s">
        <v>1406</v>
      </c>
      <c r="G4316" t="s">
        <v>1374</v>
      </c>
      <c r="H4316" t="s">
        <v>1375</v>
      </c>
      <c r="I4316" t="str">
        <f t="shared" si="202"/>
        <v>Královéhradecký</v>
      </c>
      <c r="J4316" t="str">
        <f t="shared" si="203"/>
        <v>Královéhradecký</v>
      </c>
      <c r="K4316" t="str">
        <f t="shared" si="204"/>
        <v>Severovýchod</v>
      </c>
    </row>
    <row r="4317" spans="1:11" x14ac:dyDescent="0.25">
      <c r="A4317">
        <v>576778</v>
      </c>
      <c r="B4317" t="s">
        <v>1716</v>
      </c>
      <c r="C4317">
        <v>5213</v>
      </c>
      <c r="D4317" t="s">
        <v>1406</v>
      </c>
      <c r="E4317" t="s">
        <v>1405</v>
      </c>
      <c r="F4317" t="s">
        <v>1406</v>
      </c>
      <c r="G4317" t="s">
        <v>1374</v>
      </c>
      <c r="H4317" t="s">
        <v>1375</v>
      </c>
      <c r="I4317" t="str">
        <f t="shared" si="202"/>
        <v>Královéhradecký</v>
      </c>
      <c r="J4317" t="str">
        <f t="shared" si="203"/>
        <v>Královéhradecký</v>
      </c>
      <c r="K4317" t="str">
        <f t="shared" si="204"/>
        <v>Severovýchod</v>
      </c>
    </row>
    <row r="4318" spans="1:11" x14ac:dyDescent="0.25">
      <c r="A4318">
        <v>576786</v>
      </c>
      <c r="B4318" t="s">
        <v>1717</v>
      </c>
      <c r="C4318">
        <v>5213</v>
      </c>
      <c r="D4318" t="s">
        <v>1406</v>
      </c>
      <c r="E4318" t="s">
        <v>1405</v>
      </c>
      <c r="F4318" t="s">
        <v>1406</v>
      </c>
      <c r="G4318" t="s">
        <v>1374</v>
      </c>
      <c r="H4318" t="s">
        <v>1375</v>
      </c>
      <c r="I4318" t="str">
        <f t="shared" si="202"/>
        <v>Královéhradecký</v>
      </c>
      <c r="J4318" t="str">
        <f t="shared" si="203"/>
        <v>Královéhradecký</v>
      </c>
      <c r="K4318" t="str">
        <f t="shared" si="204"/>
        <v>Severovýchod</v>
      </c>
    </row>
    <row r="4319" spans="1:11" x14ac:dyDescent="0.25">
      <c r="A4319">
        <v>576794</v>
      </c>
      <c r="B4319" t="s">
        <v>1718</v>
      </c>
      <c r="C4319">
        <v>5202</v>
      </c>
      <c r="D4319" t="s">
        <v>1409</v>
      </c>
      <c r="E4319" t="s">
        <v>1405</v>
      </c>
      <c r="F4319" t="s">
        <v>1406</v>
      </c>
      <c r="G4319" t="s">
        <v>1374</v>
      </c>
      <c r="H4319" t="s">
        <v>1375</v>
      </c>
      <c r="I4319" t="str">
        <f t="shared" si="202"/>
        <v>Královéhradecký</v>
      </c>
      <c r="J4319" t="str">
        <f t="shared" si="203"/>
        <v>Královéhradecký</v>
      </c>
      <c r="K4319" t="str">
        <f t="shared" si="204"/>
        <v>Severovýchod</v>
      </c>
    </row>
    <row r="4320" spans="1:11" x14ac:dyDescent="0.25">
      <c r="A4320">
        <v>576808</v>
      </c>
      <c r="B4320" t="s">
        <v>1719</v>
      </c>
      <c r="C4320">
        <v>5213</v>
      </c>
      <c r="D4320" t="s">
        <v>1406</v>
      </c>
      <c r="E4320" t="s">
        <v>1405</v>
      </c>
      <c r="F4320" t="s">
        <v>1406</v>
      </c>
      <c r="G4320" t="s">
        <v>1374</v>
      </c>
      <c r="H4320" t="s">
        <v>1375</v>
      </c>
      <c r="I4320" t="str">
        <f t="shared" si="202"/>
        <v>Královéhradecký</v>
      </c>
      <c r="J4320" t="str">
        <f t="shared" si="203"/>
        <v>Královéhradecký</v>
      </c>
      <c r="K4320" t="str">
        <f t="shared" si="204"/>
        <v>Severovýchod</v>
      </c>
    </row>
    <row r="4321" spans="1:11" x14ac:dyDescent="0.25">
      <c r="A4321">
        <v>576816</v>
      </c>
      <c r="B4321" t="s">
        <v>1720</v>
      </c>
      <c r="C4321">
        <v>5213</v>
      </c>
      <c r="D4321" t="s">
        <v>1406</v>
      </c>
      <c r="E4321" t="s">
        <v>1405</v>
      </c>
      <c r="F4321" t="s">
        <v>1406</v>
      </c>
      <c r="G4321" t="s">
        <v>1374</v>
      </c>
      <c r="H4321" t="s">
        <v>1375</v>
      </c>
      <c r="I4321" t="str">
        <f t="shared" si="202"/>
        <v>Královéhradecký</v>
      </c>
      <c r="J4321" t="str">
        <f t="shared" si="203"/>
        <v>Královéhradecký</v>
      </c>
      <c r="K4321" t="str">
        <f t="shared" si="204"/>
        <v>Severovýchod</v>
      </c>
    </row>
    <row r="4322" spans="1:11" x14ac:dyDescent="0.25">
      <c r="A4322">
        <v>576824</v>
      </c>
      <c r="B4322" t="s">
        <v>1721</v>
      </c>
      <c r="C4322">
        <v>5202</v>
      </c>
      <c r="D4322" t="s">
        <v>1409</v>
      </c>
      <c r="E4322" t="s">
        <v>1405</v>
      </c>
      <c r="F4322" t="s">
        <v>1406</v>
      </c>
      <c r="G4322" t="s">
        <v>1374</v>
      </c>
      <c r="H4322" t="s">
        <v>1375</v>
      </c>
      <c r="I4322" t="str">
        <f t="shared" si="202"/>
        <v>Královéhradecký</v>
      </c>
      <c r="J4322" t="str">
        <f t="shared" si="203"/>
        <v>Královéhradecký</v>
      </c>
      <c r="K4322" t="str">
        <f t="shared" si="204"/>
        <v>Severovýchod</v>
      </c>
    </row>
    <row r="4323" spans="1:11" x14ac:dyDescent="0.25">
      <c r="A4323">
        <v>576832</v>
      </c>
      <c r="B4323" t="s">
        <v>1722</v>
      </c>
      <c r="C4323">
        <v>5213</v>
      </c>
      <c r="D4323" t="s">
        <v>1406</v>
      </c>
      <c r="E4323" t="s">
        <v>1405</v>
      </c>
      <c r="F4323" t="s">
        <v>1406</v>
      </c>
      <c r="G4323" t="s">
        <v>1374</v>
      </c>
      <c r="H4323" t="s">
        <v>1375</v>
      </c>
      <c r="I4323" t="str">
        <f t="shared" si="202"/>
        <v>Královéhradecký</v>
      </c>
      <c r="J4323" t="str">
        <f t="shared" si="203"/>
        <v>Královéhradecký</v>
      </c>
      <c r="K4323" t="str">
        <f t="shared" si="204"/>
        <v>Severovýchod</v>
      </c>
    </row>
    <row r="4324" spans="1:11" x14ac:dyDescent="0.25">
      <c r="A4324">
        <v>576841</v>
      </c>
      <c r="B4324" t="s">
        <v>1723</v>
      </c>
      <c r="C4324">
        <v>5208</v>
      </c>
      <c r="D4324" t="s">
        <v>1404</v>
      </c>
      <c r="E4324" t="s">
        <v>1405</v>
      </c>
      <c r="F4324" t="s">
        <v>1406</v>
      </c>
      <c r="G4324" t="s">
        <v>1374</v>
      </c>
      <c r="H4324" t="s">
        <v>1375</v>
      </c>
      <c r="I4324" t="str">
        <f t="shared" si="202"/>
        <v>Královéhradecký</v>
      </c>
      <c r="J4324" t="str">
        <f t="shared" si="203"/>
        <v>Královéhradecký</v>
      </c>
      <c r="K4324" t="str">
        <f t="shared" si="204"/>
        <v>Severovýchod</v>
      </c>
    </row>
    <row r="4325" spans="1:11" x14ac:dyDescent="0.25">
      <c r="A4325">
        <v>576859</v>
      </c>
      <c r="B4325" t="s">
        <v>1724</v>
      </c>
      <c r="C4325">
        <v>5208</v>
      </c>
      <c r="D4325" t="s">
        <v>1404</v>
      </c>
      <c r="E4325" t="s">
        <v>1405</v>
      </c>
      <c r="F4325" t="s">
        <v>1406</v>
      </c>
      <c r="G4325" t="s">
        <v>1374</v>
      </c>
      <c r="H4325" t="s">
        <v>1375</v>
      </c>
      <c r="I4325" t="str">
        <f t="shared" si="202"/>
        <v>Královéhradecký</v>
      </c>
      <c r="J4325" t="str">
        <f t="shared" si="203"/>
        <v>Královéhradecký</v>
      </c>
      <c r="K4325" t="str">
        <f t="shared" si="204"/>
        <v>Severovýchod</v>
      </c>
    </row>
    <row r="4326" spans="1:11" x14ac:dyDescent="0.25">
      <c r="A4326">
        <v>576875</v>
      </c>
      <c r="B4326" t="s">
        <v>484</v>
      </c>
      <c r="C4326">
        <v>5202</v>
      </c>
      <c r="D4326" t="s">
        <v>1409</v>
      </c>
      <c r="E4326" t="s">
        <v>1405</v>
      </c>
      <c r="F4326" t="s">
        <v>1406</v>
      </c>
      <c r="G4326" t="s">
        <v>1374</v>
      </c>
      <c r="H4326" t="s">
        <v>1375</v>
      </c>
      <c r="I4326" t="str">
        <f t="shared" si="202"/>
        <v>Královéhradecký</v>
      </c>
      <c r="J4326" t="str">
        <f t="shared" si="203"/>
        <v>Královéhradecký</v>
      </c>
      <c r="K4326" t="str">
        <f t="shared" si="204"/>
        <v>Severovýchod</v>
      </c>
    </row>
    <row r="4327" spans="1:11" x14ac:dyDescent="0.25">
      <c r="A4327">
        <v>576883</v>
      </c>
      <c r="B4327" t="s">
        <v>1725</v>
      </c>
      <c r="C4327">
        <v>5213</v>
      </c>
      <c r="D4327" t="s">
        <v>1406</v>
      </c>
      <c r="E4327" t="s">
        <v>1405</v>
      </c>
      <c r="F4327" t="s">
        <v>1406</v>
      </c>
      <c r="G4327" t="s">
        <v>1374</v>
      </c>
      <c r="H4327" t="s">
        <v>1375</v>
      </c>
      <c r="I4327" t="str">
        <f t="shared" si="202"/>
        <v>Královéhradecký</v>
      </c>
      <c r="J4327" t="str">
        <f t="shared" si="203"/>
        <v>Královéhradecký</v>
      </c>
      <c r="K4327" t="str">
        <f t="shared" si="204"/>
        <v>Severovýchod</v>
      </c>
    </row>
    <row r="4328" spans="1:11" x14ac:dyDescent="0.25">
      <c r="A4328">
        <v>576891</v>
      </c>
      <c r="B4328" t="s">
        <v>776</v>
      </c>
      <c r="C4328">
        <v>5213</v>
      </c>
      <c r="D4328" t="s">
        <v>1406</v>
      </c>
      <c r="E4328" t="s">
        <v>1405</v>
      </c>
      <c r="F4328" t="s">
        <v>1406</v>
      </c>
      <c r="G4328" t="s">
        <v>1374</v>
      </c>
      <c r="H4328" t="s">
        <v>1375</v>
      </c>
      <c r="I4328" t="str">
        <f t="shared" si="202"/>
        <v>Královéhradecký</v>
      </c>
      <c r="J4328" t="str">
        <f t="shared" si="203"/>
        <v>Královéhradecký</v>
      </c>
      <c r="K4328" t="str">
        <f t="shared" si="204"/>
        <v>Severovýchod</v>
      </c>
    </row>
    <row r="4329" spans="1:11" x14ac:dyDescent="0.25">
      <c r="A4329">
        <v>576921</v>
      </c>
      <c r="B4329" t="s">
        <v>1726</v>
      </c>
      <c r="C4329">
        <v>5213</v>
      </c>
      <c r="D4329" t="s">
        <v>1406</v>
      </c>
      <c r="E4329" t="s">
        <v>1405</v>
      </c>
      <c r="F4329" t="s">
        <v>1406</v>
      </c>
      <c r="G4329" t="s">
        <v>1374</v>
      </c>
      <c r="H4329" t="s">
        <v>1375</v>
      </c>
      <c r="I4329" t="str">
        <f t="shared" si="202"/>
        <v>Královéhradecký</v>
      </c>
      <c r="J4329" t="str">
        <f t="shared" si="203"/>
        <v>Královéhradecký</v>
      </c>
      <c r="K4329" t="str">
        <f t="shared" si="204"/>
        <v>Severovýchod</v>
      </c>
    </row>
    <row r="4330" spans="1:11" x14ac:dyDescent="0.25">
      <c r="A4330">
        <v>576930</v>
      </c>
      <c r="B4330" t="s">
        <v>1727</v>
      </c>
      <c r="C4330">
        <v>5208</v>
      </c>
      <c r="D4330" t="s">
        <v>1404</v>
      </c>
      <c r="E4330" t="s">
        <v>1405</v>
      </c>
      <c r="F4330" t="s">
        <v>1406</v>
      </c>
      <c r="G4330" t="s">
        <v>1374</v>
      </c>
      <c r="H4330" t="s">
        <v>1375</v>
      </c>
      <c r="I4330" t="str">
        <f t="shared" si="202"/>
        <v>Královéhradecký</v>
      </c>
      <c r="J4330" t="str">
        <f t="shared" si="203"/>
        <v>Královéhradecký</v>
      </c>
      <c r="K4330" t="str">
        <f t="shared" si="204"/>
        <v>Severovýchod</v>
      </c>
    </row>
    <row r="4331" spans="1:11" x14ac:dyDescent="0.25">
      <c r="A4331">
        <v>576948</v>
      </c>
      <c r="B4331" t="s">
        <v>1728</v>
      </c>
      <c r="C4331">
        <v>5213</v>
      </c>
      <c r="D4331" t="s">
        <v>1406</v>
      </c>
      <c r="E4331" t="s">
        <v>1405</v>
      </c>
      <c r="F4331" t="s">
        <v>1406</v>
      </c>
      <c r="G4331" t="s">
        <v>1374</v>
      </c>
      <c r="H4331" t="s">
        <v>1375</v>
      </c>
      <c r="I4331" t="str">
        <f t="shared" si="202"/>
        <v>Královéhradecký</v>
      </c>
      <c r="J4331" t="str">
        <f t="shared" si="203"/>
        <v>Královéhradecký</v>
      </c>
      <c r="K4331" t="str">
        <f t="shared" si="204"/>
        <v>Severovýchod</v>
      </c>
    </row>
    <row r="4332" spans="1:11" x14ac:dyDescent="0.25">
      <c r="A4332">
        <v>576956</v>
      </c>
      <c r="B4332" t="s">
        <v>1729</v>
      </c>
      <c r="C4332">
        <v>5208</v>
      </c>
      <c r="D4332" t="s">
        <v>1404</v>
      </c>
      <c r="E4332" t="s">
        <v>1405</v>
      </c>
      <c r="F4332" t="s">
        <v>1406</v>
      </c>
      <c r="G4332" t="s">
        <v>1374</v>
      </c>
      <c r="H4332" t="s">
        <v>1375</v>
      </c>
      <c r="I4332" t="str">
        <f t="shared" si="202"/>
        <v>Královéhradecký</v>
      </c>
      <c r="J4332" t="str">
        <f t="shared" si="203"/>
        <v>Královéhradecký</v>
      </c>
      <c r="K4332" t="str">
        <f t="shared" si="204"/>
        <v>Severovýchod</v>
      </c>
    </row>
    <row r="4333" spans="1:11" x14ac:dyDescent="0.25">
      <c r="A4333">
        <v>576964</v>
      </c>
      <c r="B4333" t="s">
        <v>1833</v>
      </c>
      <c r="C4333">
        <v>5107</v>
      </c>
      <c r="D4333" t="s">
        <v>1833</v>
      </c>
      <c r="E4333" t="s">
        <v>1832</v>
      </c>
      <c r="F4333" t="s">
        <v>1833</v>
      </c>
      <c r="G4333" t="s">
        <v>1794</v>
      </c>
      <c r="H4333" t="s">
        <v>1795</v>
      </c>
      <c r="I4333" t="str">
        <f t="shared" si="202"/>
        <v>Liberecký</v>
      </c>
      <c r="J4333" t="str">
        <f t="shared" si="203"/>
        <v>Liberecký</v>
      </c>
      <c r="K4333" t="str">
        <f t="shared" si="204"/>
        <v>Severovýchod</v>
      </c>
    </row>
    <row r="4334" spans="1:11" x14ac:dyDescent="0.25">
      <c r="A4334">
        <v>576972</v>
      </c>
      <c r="B4334" t="s">
        <v>1942</v>
      </c>
      <c r="C4334">
        <v>5107</v>
      </c>
      <c r="D4334" t="s">
        <v>1833</v>
      </c>
      <c r="E4334" t="s">
        <v>1832</v>
      </c>
      <c r="F4334" t="s">
        <v>1833</v>
      </c>
      <c r="G4334" t="s">
        <v>1794</v>
      </c>
      <c r="H4334" t="s">
        <v>1795</v>
      </c>
      <c r="I4334" t="str">
        <f t="shared" si="202"/>
        <v>Liberecký</v>
      </c>
      <c r="J4334" t="str">
        <f t="shared" si="203"/>
        <v>Liberecký</v>
      </c>
      <c r="K4334" t="str">
        <f t="shared" si="204"/>
        <v>Severovýchod</v>
      </c>
    </row>
    <row r="4335" spans="1:11" x14ac:dyDescent="0.25">
      <c r="A4335">
        <v>576981</v>
      </c>
      <c r="B4335" t="s">
        <v>1943</v>
      </c>
      <c r="C4335">
        <v>5104</v>
      </c>
      <c r="D4335" t="s">
        <v>1831</v>
      </c>
      <c r="E4335" t="s">
        <v>1832</v>
      </c>
      <c r="F4335" t="s">
        <v>1833</v>
      </c>
      <c r="G4335" t="s">
        <v>1794</v>
      </c>
      <c r="H4335" t="s">
        <v>1795</v>
      </c>
      <c r="I4335" t="str">
        <f t="shared" si="202"/>
        <v>Liberecký</v>
      </c>
      <c r="J4335" t="str">
        <f t="shared" si="203"/>
        <v>Liberecký</v>
      </c>
      <c r="K4335" t="str">
        <f t="shared" si="204"/>
        <v>Severovýchod</v>
      </c>
    </row>
    <row r="4336" spans="1:11" x14ac:dyDescent="0.25">
      <c r="A4336">
        <v>576999</v>
      </c>
      <c r="B4336" t="s">
        <v>1944</v>
      </c>
      <c r="C4336">
        <v>5107</v>
      </c>
      <c r="D4336" t="s">
        <v>1833</v>
      </c>
      <c r="E4336" t="s">
        <v>1832</v>
      </c>
      <c r="F4336" t="s">
        <v>1833</v>
      </c>
      <c r="G4336" t="s">
        <v>1794</v>
      </c>
      <c r="H4336" t="s">
        <v>1795</v>
      </c>
      <c r="I4336" t="str">
        <f t="shared" si="202"/>
        <v>Liberecký</v>
      </c>
      <c r="J4336" t="str">
        <f t="shared" si="203"/>
        <v>Liberecký</v>
      </c>
      <c r="K4336" t="str">
        <f t="shared" si="204"/>
        <v>Severovýchod</v>
      </c>
    </row>
    <row r="4337" spans="1:11" x14ac:dyDescent="0.25">
      <c r="A4337">
        <v>577006</v>
      </c>
      <c r="B4337" t="s">
        <v>1945</v>
      </c>
      <c r="C4337">
        <v>5107</v>
      </c>
      <c r="D4337" t="s">
        <v>1833</v>
      </c>
      <c r="E4337" t="s">
        <v>1832</v>
      </c>
      <c r="F4337" t="s">
        <v>1833</v>
      </c>
      <c r="G4337" t="s">
        <v>1794</v>
      </c>
      <c r="H4337" t="s">
        <v>1795</v>
      </c>
      <c r="I4337" t="str">
        <f t="shared" si="202"/>
        <v>Liberecký</v>
      </c>
      <c r="J4337" t="str">
        <f t="shared" si="203"/>
        <v>Liberecký</v>
      </c>
      <c r="K4337" t="str">
        <f t="shared" si="204"/>
        <v>Severovýchod</v>
      </c>
    </row>
    <row r="4338" spans="1:11" x14ac:dyDescent="0.25">
      <c r="A4338">
        <v>577014</v>
      </c>
      <c r="B4338" t="s">
        <v>1946</v>
      </c>
      <c r="C4338">
        <v>5107</v>
      </c>
      <c r="D4338" t="s">
        <v>1833</v>
      </c>
      <c r="E4338" t="s">
        <v>1832</v>
      </c>
      <c r="F4338" t="s">
        <v>1833</v>
      </c>
      <c r="G4338" t="s">
        <v>1794</v>
      </c>
      <c r="H4338" t="s">
        <v>1795</v>
      </c>
      <c r="I4338" t="str">
        <f t="shared" si="202"/>
        <v>Liberecký</v>
      </c>
      <c r="J4338" t="str">
        <f t="shared" si="203"/>
        <v>Liberecký</v>
      </c>
      <c r="K4338" t="str">
        <f t="shared" si="204"/>
        <v>Severovýchod</v>
      </c>
    </row>
    <row r="4339" spans="1:11" x14ac:dyDescent="0.25">
      <c r="A4339">
        <v>577031</v>
      </c>
      <c r="B4339" t="s">
        <v>1947</v>
      </c>
      <c r="C4339">
        <v>5104</v>
      </c>
      <c r="D4339" t="s">
        <v>1831</v>
      </c>
      <c r="E4339" t="s">
        <v>1832</v>
      </c>
      <c r="F4339" t="s">
        <v>1833</v>
      </c>
      <c r="G4339" t="s">
        <v>1794</v>
      </c>
      <c r="H4339" t="s">
        <v>1795</v>
      </c>
      <c r="I4339" t="str">
        <f t="shared" si="202"/>
        <v>Liberecký</v>
      </c>
      <c r="J4339" t="str">
        <f t="shared" si="203"/>
        <v>Liberecký</v>
      </c>
      <c r="K4339" t="str">
        <f t="shared" si="204"/>
        <v>Severovýchod</v>
      </c>
    </row>
    <row r="4340" spans="1:11" x14ac:dyDescent="0.25">
      <c r="A4340">
        <v>577049</v>
      </c>
      <c r="B4340" t="s">
        <v>1948</v>
      </c>
      <c r="C4340">
        <v>5107</v>
      </c>
      <c r="D4340" t="s">
        <v>1833</v>
      </c>
      <c r="E4340" t="s">
        <v>1832</v>
      </c>
      <c r="F4340" t="s">
        <v>1833</v>
      </c>
      <c r="G4340" t="s">
        <v>1794</v>
      </c>
      <c r="H4340" t="s">
        <v>1795</v>
      </c>
      <c r="I4340" t="str">
        <f t="shared" si="202"/>
        <v>Liberecký</v>
      </c>
      <c r="J4340" t="str">
        <f t="shared" si="203"/>
        <v>Liberecký</v>
      </c>
      <c r="K4340" t="str">
        <f t="shared" si="204"/>
        <v>Severovýchod</v>
      </c>
    </row>
    <row r="4341" spans="1:11" x14ac:dyDescent="0.25">
      <c r="A4341">
        <v>577057</v>
      </c>
      <c r="B4341" t="s">
        <v>1949</v>
      </c>
      <c r="C4341">
        <v>5104</v>
      </c>
      <c r="D4341" t="s">
        <v>1831</v>
      </c>
      <c r="E4341" t="s">
        <v>1832</v>
      </c>
      <c r="F4341" t="s">
        <v>1833</v>
      </c>
      <c r="G4341" t="s">
        <v>1794</v>
      </c>
      <c r="H4341" t="s">
        <v>1795</v>
      </c>
      <c r="I4341" t="str">
        <f t="shared" si="202"/>
        <v>Liberecký</v>
      </c>
      <c r="J4341" t="str">
        <f t="shared" si="203"/>
        <v>Liberecký</v>
      </c>
      <c r="K4341" t="str">
        <f t="shared" si="204"/>
        <v>Severovýchod</v>
      </c>
    </row>
    <row r="4342" spans="1:11" x14ac:dyDescent="0.25">
      <c r="A4342">
        <v>577073</v>
      </c>
      <c r="B4342" t="s">
        <v>1950</v>
      </c>
      <c r="C4342">
        <v>5107</v>
      </c>
      <c r="D4342" t="s">
        <v>1833</v>
      </c>
      <c r="E4342" t="s">
        <v>1832</v>
      </c>
      <c r="F4342" t="s">
        <v>1833</v>
      </c>
      <c r="G4342" t="s">
        <v>1794</v>
      </c>
      <c r="H4342" t="s">
        <v>1795</v>
      </c>
      <c r="I4342" t="str">
        <f t="shared" si="202"/>
        <v>Liberecký</v>
      </c>
      <c r="J4342" t="str">
        <f t="shared" si="203"/>
        <v>Liberecký</v>
      </c>
      <c r="K4342" t="str">
        <f t="shared" si="204"/>
        <v>Severovýchod</v>
      </c>
    </row>
    <row r="4343" spans="1:11" x14ac:dyDescent="0.25">
      <c r="A4343">
        <v>577081</v>
      </c>
      <c r="B4343" t="s">
        <v>1951</v>
      </c>
      <c r="C4343">
        <v>5108</v>
      </c>
      <c r="D4343" t="s">
        <v>1826</v>
      </c>
      <c r="E4343" t="s">
        <v>1832</v>
      </c>
      <c r="F4343" t="s">
        <v>1833</v>
      </c>
      <c r="G4343" t="s">
        <v>1794</v>
      </c>
      <c r="H4343" t="s">
        <v>1795</v>
      </c>
      <c r="I4343" t="str">
        <f t="shared" si="202"/>
        <v>Liberecký</v>
      </c>
      <c r="J4343" t="str">
        <f t="shared" si="203"/>
        <v>Liberecký</v>
      </c>
      <c r="K4343" t="str">
        <f t="shared" si="204"/>
        <v>Severovýchod</v>
      </c>
    </row>
    <row r="4344" spans="1:11" x14ac:dyDescent="0.25">
      <c r="A4344">
        <v>577111</v>
      </c>
      <c r="B4344" t="s">
        <v>1952</v>
      </c>
      <c r="C4344">
        <v>5109</v>
      </c>
      <c r="D4344" t="s">
        <v>1814</v>
      </c>
      <c r="E4344" t="s">
        <v>1832</v>
      </c>
      <c r="F4344" t="s">
        <v>1833</v>
      </c>
      <c r="G4344" t="s">
        <v>1794</v>
      </c>
      <c r="H4344" t="s">
        <v>1795</v>
      </c>
      <c r="I4344" t="str">
        <f t="shared" si="202"/>
        <v>Liberecký</v>
      </c>
      <c r="J4344" t="str">
        <f t="shared" si="203"/>
        <v>Liberecký</v>
      </c>
      <c r="K4344" t="str">
        <f t="shared" si="204"/>
        <v>Severovýchod</v>
      </c>
    </row>
    <row r="4345" spans="1:11" x14ac:dyDescent="0.25">
      <c r="A4345">
        <v>577120</v>
      </c>
      <c r="B4345" t="s">
        <v>1953</v>
      </c>
      <c r="C4345">
        <v>5104</v>
      </c>
      <c r="D4345" t="s">
        <v>1831</v>
      </c>
      <c r="E4345" t="s">
        <v>1832</v>
      </c>
      <c r="F4345" t="s">
        <v>1833</v>
      </c>
      <c r="G4345" t="s">
        <v>1794</v>
      </c>
      <c r="H4345" t="s">
        <v>1795</v>
      </c>
      <c r="I4345" t="str">
        <f t="shared" si="202"/>
        <v>Liberecký</v>
      </c>
      <c r="J4345" t="str">
        <f t="shared" si="203"/>
        <v>Liberecký</v>
      </c>
      <c r="K4345" t="str">
        <f t="shared" si="204"/>
        <v>Severovýchod</v>
      </c>
    </row>
    <row r="4346" spans="1:11" x14ac:dyDescent="0.25">
      <c r="A4346">
        <v>577146</v>
      </c>
      <c r="B4346" t="s">
        <v>1954</v>
      </c>
      <c r="C4346">
        <v>5109</v>
      </c>
      <c r="D4346" t="s">
        <v>1814</v>
      </c>
      <c r="E4346" t="s">
        <v>1832</v>
      </c>
      <c r="F4346" t="s">
        <v>1833</v>
      </c>
      <c r="G4346" t="s">
        <v>1794</v>
      </c>
      <c r="H4346" t="s">
        <v>1795</v>
      </c>
      <c r="I4346" t="str">
        <f t="shared" si="202"/>
        <v>Liberecký</v>
      </c>
      <c r="J4346" t="str">
        <f t="shared" si="203"/>
        <v>Liberecký</v>
      </c>
      <c r="K4346" t="str">
        <f t="shared" si="204"/>
        <v>Severovýchod</v>
      </c>
    </row>
    <row r="4347" spans="1:11" x14ac:dyDescent="0.25">
      <c r="A4347">
        <v>577154</v>
      </c>
      <c r="B4347" t="s">
        <v>1955</v>
      </c>
      <c r="C4347">
        <v>5107</v>
      </c>
      <c r="D4347" t="s">
        <v>1833</v>
      </c>
      <c r="E4347" t="s">
        <v>1832</v>
      </c>
      <c r="F4347" t="s">
        <v>1833</v>
      </c>
      <c r="G4347" t="s">
        <v>1794</v>
      </c>
      <c r="H4347" t="s">
        <v>1795</v>
      </c>
      <c r="I4347" t="str">
        <f t="shared" si="202"/>
        <v>Liberecký</v>
      </c>
      <c r="J4347" t="str">
        <f t="shared" si="203"/>
        <v>Liberecký</v>
      </c>
      <c r="K4347" t="str">
        <f t="shared" si="204"/>
        <v>Severovýchod</v>
      </c>
    </row>
    <row r="4348" spans="1:11" x14ac:dyDescent="0.25">
      <c r="A4348">
        <v>577162</v>
      </c>
      <c r="B4348" t="s">
        <v>1956</v>
      </c>
      <c r="C4348">
        <v>5104</v>
      </c>
      <c r="D4348" t="s">
        <v>1831</v>
      </c>
      <c r="E4348" t="s">
        <v>1832</v>
      </c>
      <c r="F4348" t="s">
        <v>1833</v>
      </c>
      <c r="G4348" t="s">
        <v>1794</v>
      </c>
      <c r="H4348" t="s">
        <v>1795</v>
      </c>
      <c r="I4348" t="str">
        <f t="shared" si="202"/>
        <v>Liberecký</v>
      </c>
      <c r="J4348" t="str">
        <f t="shared" si="203"/>
        <v>Liberecký</v>
      </c>
      <c r="K4348" t="str">
        <f t="shared" si="204"/>
        <v>Severovýchod</v>
      </c>
    </row>
    <row r="4349" spans="1:11" x14ac:dyDescent="0.25">
      <c r="A4349">
        <v>577171</v>
      </c>
      <c r="B4349" t="s">
        <v>1957</v>
      </c>
      <c r="C4349">
        <v>5107</v>
      </c>
      <c r="D4349" t="s">
        <v>1833</v>
      </c>
      <c r="E4349" t="s">
        <v>1832</v>
      </c>
      <c r="F4349" t="s">
        <v>1833</v>
      </c>
      <c r="G4349" t="s">
        <v>1794</v>
      </c>
      <c r="H4349" t="s">
        <v>1795</v>
      </c>
      <c r="I4349" t="str">
        <f t="shared" si="202"/>
        <v>Liberecký</v>
      </c>
      <c r="J4349" t="str">
        <f t="shared" si="203"/>
        <v>Liberecký</v>
      </c>
      <c r="K4349" t="str">
        <f t="shared" si="204"/>
        <v>Severovýchod</v>
      </c>
    </row>
    <row r="4350" spans="1:11" x14ac:dyDescent="0.25">
      <c r="A4350">
        <v>577189</v>
      </c>
      <c r="B4350" t="s">
        <v>1958</v>
      </c>
      <c r="C4350">
        <v>5104</v>
      </c>
      <c r="D4350" t="s">
        <v>1831</v>
      </c>
      <c r="E4350" t="s">
        <v>1832</v>
      </c>
      <c r="F4350" t="s">
        <v>1833</v>
      </c>
      <c r="G4350" t="s">
        <v>1794</v>
      </c>
      <c r="H4350" t="s">
        <v>1795</v>
      </c>
      <c r="I4350" t="str">
        <f t="shared" si="202"/>
        <v>Liberecký</v>
      </c>
      <c r="J4350" t="str">
        <f t="shared" si="203"/>
        <v>Liberecký</v>
      </c>
      <c r="K4350" t="str">
        <f t="shared" si="204"/>
        <v>Severovýchod</v>
      </c>
    </row>
    <row r="4351" spans="1:11" x14ac:dyDescent="0.25">
      <c r="A4351">
        <v>577197</v>
      </c>
      <c r="B4351" t="s">
        <v>1831</v>
      </c>
      <c r="C4351">
        <v>5104</v>
      </c>
      <c r="D4351" t="s">
        <v>1831</v>
      </c>
      <c r="E4351" t="s">
        <v>1832</v>
      </c>
      <c r="F4351" t="s">
        <v>1833</v>
      </c>
      <c r="G4351" t="s">
        <v>1794</v>
      </c>
      <c r="H4351" t="s">
        <v>1795</v>
      </c>
      <c r="I4351" t="str">
        <f t="shared" si="202"/>
        <v>Liberecký</v>
      </c>
      <c r="J4351" t="str">
        <f t="shared" si="203"/>
        <v>Liberecký</v>
      </c>
      <c r="K4351" t="str">
        <f t="shared" si="204"/>
        <v>Severovýchod</v>
      </c>
    </row>
    <row r="4352" spans="1:11" x14ac:dyDescent="0.25">
      <c r="A4352">
        <v>577201</v>
      </c>
      <c r="B4352" t="s">
        <v>1959</v>
      </c>
      <c r="C4352">
        <v>5109</v>
      </c>
      <c r="D4352" t="s">
        <v>1814</v>
      </c>
      <c r="E4352" t="s">
        <v>1832</v>
      </c>
      <c r="F4352" t="s">
        <v>1833</v>
      </c>
      <c r="G4352" t="s">
        <v>1794</v>
      </c>
      <c r="H4352" t="s">
        <v>1795</v>
      </c>
      <c r="I4352" t="str">
        <f t="shared" si="202"/>
        <v>Liberecký</v>
      </c>
      <c r="J4352" t="str">
        <f t="shared" si="203"/>
        <v>Liberecký</v>
      </c>
      <c r="K4352" t="str">
        <f t="shared" si="204"/>
        <v>Severovýchod</v>
      </c>
    </row>
    <row r="4353" spans="1:11" x14ac:dyDescent="0.25">
      <c r="A4353">
        <v>577219</v>
      </c>
      <c r="B4353" t="s">
        <v>1960</v>
      </c>
      <c r="C4353">
        <v>5109</v>
      </c>
      <c r="D4353" t="s">
        <v>1814</v>
      </c>
      <c r="E4353" t="s">
        <v>1832</v>
      </c>
      <c r="F4353" t="s">
        <v>1833</v>
      </c>
      <c r="G4353" t="s">
        <v>1794</v>
      </c>
      <c r="H4353" t="s">
        <v>1795</v>
      </c>
      <c r="I4353" t="str">
        <f t="shared" si="202"/>
        <v>Liberecký</v>
      </c>
      <c r="J4353" t="str">
        <f t="shared" si="203"/>
        <v>Liberecký</v>
      </c>
      <c r="K4353" t="str">
        <f t="shared" si="204"/>
        <v>Severovýchod</v>
      </c>
    </row>
    <row r="4354" spans="1:11" x14ac:dyDescent="0.25">
      <c r="A4354">
        <v>577227</v>
      </c>
      <c r="B4354" t="s">
        <v>1961</v>
      </c>
      <c r="C4354">
        <v>5109</v>
      </c>
      <c r="D4354" t="s">
        <v>1814</v>
      </c>
      <c r="E4354" t="s">
        <v>1832</v>
      </c>
      <c r="F4354" t="s">
        <v>1833</v>
      </c>
      <c r="G4354" t="s">
        <v>1794</v>
      </c>
      <c r="H4354" t="s">
        <v>1795</v>
      </c>
      <c r="I4354" t="str">
        <f t="shared" si="202"/>
        <v>Liberecký</v>
      </c>
      <c r="J4354" t="str">
        <f t="shared" si="203"/>
        <v>Liberecký</v>
      </c>
      <c r="K4354" t="str">
        <f t="shared" si="204"/>
        <v>Severovýchod</v>
      </c>
    </row>
    <row r="4355" spans="1:11" x14ac:dyDescent="0.25">
      <c r="A4355">
        <v>577235</v>
      </c>
      <c r="B4355" t="s">
        <v>1962</v>
      </c>
      <c r="C4355">
        <v>5107</v>
      </c>
      <c r="D4355" t="s">
        <v>1833</v>
      </c>
      <c r="E4355" t="s">
        <v>1832</v>
      </c>
      <c r="F4355" t="s">
        <v>1833</v>
      </c>
      <c r="G4355" t="s">
        <v>1794</v>
      </c>
      <c r="H4355" t="s">
        <v>1795</v>
      </c>
      <c r="I4355" t="str">
        <f t="shared" si="202"/>
        <v>Liberecký</v>
      </c>
      <c r="J4355" t="str">
        <f t="shared" si="203"/>
        <v>Liberecký</v>
      </c>
      <c r="K4355" t="str">
        <f t="shared" si="204"/>
        <v>Severovýchod</v>
      </c>
    </row>
    <row r="4356" spans="1:11" x14ac:dyDescent="0.25">
      <c r="A4356">
        <v>577243</v>
      </c>
      <c r="B4356" t="s">
        <v>1963</v>
      </c>
      <c r="C4356">
        <v>5104</v>
      </c>
      <c r="D4356" t="s">
        <v>1831</v>
      </c>
      <c r="E4356" t="s">
        <v>1832</v>
      </c>
      <c r="F4356" t="s">
        <v>1833</v>
      </c>
      <c r="G4356" t="s">
        <v>1794</v>
      </c>
      <c r="H4356" t="s">
        <v>1795</v>
      </c>
      <c r="I4356" t="str">
        <f t="shared" ref="I4356:I4419" si="205">LEFT(H4356, FIND(" ", H4356 &amp; " ") - 1)</f>
        <v>Liberecký</v>
      </c>
      <c r="J4356" t="str">
        <f t="shared" ref="J4356:J4419" si="206">IF(LEFT(H4356,4)="Kraj", MID(H4356, FIND(" ", H4356)+1, LEN(H4356) - FIND(" ", H4356)), LEFT(H4356, FIND(" ", H4356 &amp; " ") - 1))</f>
        <v>Liberecký</v>
      </c>
      <c r="K4356" t="str">
        <f t="shared" ref="K4356:K4419" si="207">_xlfn.XLOOKUP(H4356,$N$33:$N$46,$M$33:$M$46)</f>
        <v>Severovýchod</v>
      </c>
    </row>
    <row r="4357" spans="1:11" x14ac:dyDescent="0.25">
      <c r="A4357">
        <v>577294</v>
      </c>
      <c r="B4357" t="s">
        <v>1964</v>
      </c>
      <c r="C4357">
        <v>5107</v>
      </c>
      <c r="D4357" t="s">
        <v>1833</v>
      </c>
      <c r="E4357" t="s">
        <v>1832</v>
      </c>
      <c r="F4357" t="s">
        <v>1833</v>
      </c>
      <c r="G4357" t="s">
        <v>1794</v>
      </c>
      <c r="H4357" t="s">
        <v>1795</v>
      </c>
      <c r="I4357" t="str">
        <f t="shared" si="205"/>
        <v>Liberecký</v>
      </c>
      <c r="J4357" t="str">
        <f t="shared" si="206"/>
        <v>Liberecký</v>
      </c>
      <c r="K4357" t="str">
        <f t="shared" si="207"/>
        <v>Severovýchod</v>
      </c>
    </row>
    <row r="4358" spans="1:11" x14ac:dyDescent="0.25">
      <c r="A4358">
        <v>577308</v>
      </c>
      <c r="B4358" t="s">
        <v>1965</v>
      </c>
      <c r="C4358">
        <v>5107</v>
      </c>
      <c r="D4358" t="s">
        <v>1833</v>
      </c>
      <c r="E4358" t="s">
        <v>1832</v>
      </c>
      <c r="F4358" t="s">
        <v>1833</v>
      </c>
      <c r="G4358" t="s">
        <v>1794</v>
      </c>
      <c r="H4358" t="s">
        <v>1795</v>
      </c>
      <c r="I4358" t="str">
        <f t="shared" si="205"/>
        <v>Liberecký</v>
      </c>
      <c r="J4358" t="str">
        <f t="shared" si="206"/>
        <v>Liberecký</v>
      </c>
      <c r="K4358" t="str">
        <f t="shared" si="207"/>
        <v>Severovýchod</v>
      </c>
    </row>
    <row r="4359" spans="1:11" x14ac:dyDescent="0.25">
      <c r="A4359">
        <v>577316</v>
      </c>
      <c r="B4359" t="s">
        <v>1966</v>
      </c>
      <c r="C4359">
        <v>5109</v>
      </c>
      <c r="D4359" t="s">
        <v>1814</v>
      </c>
      <c r="E4359" t="s">
        <v>1832</v>
      </c>
      <c r="F4359" t="s">
        <v>1833</v>
      </c>
      <c r="G4359" t="s">
        <v>1794</v>
      </c>
      <c r="H4359" t="s">
        <v>1795</v>
      </c>
      <c r="I4359" t="str">
        <f t="shared" si="205"/>
        <v>Liberecký</v>
      </c>
      <c r="J4359" t="str">
        <f t="shared" si="206"/>
        <v>Liberecký</v>
      </c>
      <c r="K4359" t="str">
        <f t="shared" si="207"/>
        <v>Severovýchod</v>
      </c>
    </row>
    <row r="4360" spans="1:11" x14ac:dyDescent="0.25">
      <c r="A4360">
        <v>577324</v>
      </c>
      <c r="B4360" t="s">
        <v>1967</v>
      </c>
      <c r="C4360">
        <v>5109</v>
      </c>
      <c r="D4360" t="s">
        <v>1814</v>
      </c>
      <c r="E4360" t="s">
        <v>1832</v>
      </c>
      <c r="F4360" t="s">
        <v>1833</v>
      </c>
      <c r="G4360" t="s">
        <v>1794</v>
      </c>
      <c r="H4360" t="s">
        <v>1795</v>
      </c>
      <c r="I4360" t="str">
        <f t="shared" si="205"/>
        <v>Liberecký</v>
      </c>
      <c r="J4360" t="str">
        <f t="shared" si="206"/>
        <v>Liberecký</v>
      </c>
      <c r="K4360" t="str">
        <f t="shared" si="207"/>
        <v>Severovýchod</v>
      </c>
    </row>
    <row r="4361" spans="1:11" x14ac:dyDescent="0.25">
      <c r="A4361">
        <v>577332</v>
      </c>
      <c r="B4361" t="s">
        <v>1968</v>
      </c>
      <c r="C4361">
        <v>5104</v>
      </c>
      <c r="D4361" t="s">
        <v>1831</v>
      </c>
      <c r="E4361" t="s">
        <v>1832</v>
      </c>
      <c r="F4361" t="s">
        <v>1833</v>
      </c>
      <c r="G4361" t="s">
        <v>1794</v>
      </c>
      <c r="H4361" t="s">
        <v>1795</v>
      </c>
      <c r="I4361" t="str">
        <f t="shared" si="205"/>
        <v>Liberecký</v>
      </c>
      <c r="J4361" t="str">
        <f t="shared" si="206"/>
        <v>Liberecký</v>
      </c>
      <c r="K4361" t="str">
        <f t="shared" si="207"/>
        <v>Severovýchod</v>
      </c>
    </row>
    <row r="4362" spans="1:11" x14ac:dyDescent="0.25">
      <c r="A4362">
        <v>577341</v>
      </c>
      <c r="B4362" t="s">
        <v>1969</v>
      </c>
      <c r="C4362">
        <v>5107</v>
      </c>
      <c r="D4362" t="s">
        <v>1833</v>
      </c>
      <c r="E4362" t="s">
        <v>1832</v>
      </c>
      <c r="F4362" t="s">
        <v>1833</v>
      </c>
      <c r="G4362" t="s">
        <v>1794</v>
      </c>
      <c r="H4362" t="s">
        <v>1795</v>
      </c>
      <c r="I4362" t="str">
        <f t="shared" si="205"/>
        <v>Liberecký</v>
      </c>
      <c r="J4362" t="str">
        <f t="shared" si="206"/>
        <v>Liberecký</v>
      </c>
      <c r="K4362" t="str">
        <f t="shared" si="207"/>
        <v>Severovýchod</v>
      </c>
    </row>
    <row r="4363" spans="1:11" x14ac:dyDescent="0.25">
      <c r="A4363">
        <v>577359</v>
      </c>
      <c r="B4363" t="s">
        <v>1970</v>
      </c>
      <c r="C4363">
        <v>5109</v>
      </c>
      <c r="D4363" t="s">
        <v>1814</v>
      </c>
      <c r="E4363" t="s">
        <v>1832</v>
      </c>
      <c r="F4363" t="s">
        <v>1833</v>
      </c>
      <c r="G4363" t="s">
        <v>1794</v>
      </c>
      <c r="H4363" t="s">
        <v>1795</v>
      </c>
      <c r="I4363" t="str">
        <f t="shared" si="205"/>
        <v>Liberecký</v>
      </c>
      <c r="J4363" t="str">
        <f t="shared" si="206"/>
        <v>Liberecký</v>
      </c>
      <c r="K4363" t="str">
        <f t="shared" si="207"/>
        <v>Severovýchod</v>
      </c>
    </row>
    <row r="4364" spans="1:11" x14ac:dyDescent="0.25">
      <c r="A4364">
        <v>577367</v>
      </c>
      <c r="B4364" t="s">
        <v>201</v>
      </c>
      <c r="C4364">
        <v>5109</v>
      </c>
      <c r="D4364" t="s">
        <v>1814</v>
      </c>
      <c r="E4364" t="s">
        <v>1832</v>
      </c>
      <c r="F4364" t="s">
        <v>1833</v>
      </c>
      <c r="G4364" t="s">
        <v>1794</v>
      </c>
      <c r="H4364" t="s">
        <v>1795</v>
      </c>
      <c r="I4364" t="str">
        <f t="shared" si="205"/>
        <v>Liberecký</v>
      </c>
      <c r="J4364" t="str">
        <f t="shared" si="206"/>
        <v>Liberecký</v>
      </c>
      <c r="K4364" t="str">
        <f t="shared" si="207"/>
        <v>Severovýchod</v>
      </c>
    </row>
    <row r="4365" spans="1:11" x14ac:dyDescent="0.25">
      <c r="A4365">
        <v>577375</v>
      </c>
      <c r="B4365" t="s">
        <v>1971</v>
      </c>
      <c r="C4365">
        <v>5104</v>
      </c>
      <c r="D4365" t="s">
        <v>1831</v>
      </c>
      <c r="E4365" t="s">
        <v>1832</v>
      </c>
      <c r="F4365" t="s">
        <v>1833</v>
      </c>
      <c r="G4365" t="s">
        <v>1794</v>
      </c>
      <c r="H4365" t="s">
        <v>1795</v>
      </c>
      <c r="I4365" t="str">
        <f t="shared" si="205"/>
        <v>Liberecký</v>
      </c>
      <c r="J4365" t="str">
        <f t="shared" si="206"/>
        <v>Liberecký</v>
      </c>
      <c r="K4365" t="str">
        <f t="shared" si="207"/>
        <v>Severovýchod</v>
      </c>
    </row>
    <row r="4366" spans="1:11" x14ac:dyDescent="0.25">
      <c r="A4366">
        <v>577391</v>
      </c>
      <c r="B4366" t="s">
        <v>1972</v>
      </c>
      <c r="C4366">
        <v>5104</v>
      </c>
      <c r="D4366" t="s">
        <v>1831</v>
      </c>
      <c r="E4366" t="s">
        <v>1832</v>
      </c>
      <c r="F4366" t="s">
        <v>1833</v>
      </c>
      <c r="G4366" t="s">
        <v>1794</v>
      </c>
      <c r="H4366" t="s">
        <v>1795</v>
      </c>
      <c r="I4366" t="str">
        <f t="shared" si="205"/>
        <v>Liberecký</v>
      </c>
      <c r="J4366" t="str">
        <f t="shared" si="206"/>
        <v>Liberecký</v>
      </c>
      <c r="K4366" t="str">
        <f t="shared" si="207"/>
        <v>Severovýchod</v>
      </c>
    </row>
    <row r="4367" spans="1:11" x14ac:dyDescent="0.25">
      <c r="A4367">
        <v>577405</v>
      </c>
      <c r="B4367" t="s">
        <v>1973</v>
      </c>
      <c r="C4367">
        <v>5104</v>
      </c>
      <c r="D4367" t="s">
        <v>1831</v>
      </c>
      <c r="E4367" t="s">
        <v>1832</v>
      </c>
      <c r="F4367" t="s">
        <v>1833</v>
      </c>
      <c r="G4367" t="s">
        <v>1794</v>
      </c>
      <c r="H4367" t="s">
        <v>1795</v>
      </c>
      <c r="I4367" t="str">
        <f t="shared" si="205"/>
        <v>Liberecký</v>
      </c>
      <c r="J4367" t="str">
        <f t="shared" si="206"/>
        <v>Liberecký</v>
      </c>
      <c r="K4367" t="str">
        <f t="shared" si="207"/>
        <v>Severovýchod</v>
      </c>
    </row>
    <row r="4368" spans="1:11" x14ac:dyDescent="0.25">
      <c r="A4368">
        <v>577413</v>
      </c>
      <c r="B4368" t="s">
        <v>1974</v>
      </c>
      <c r="C4368">
        <v>5109</v>
      </c>
      <c r="D4368" t="s">
        <v>1814</v>
      </c>
      <c r="E4368" t="s">
        <v>1832</v>
      </c>
      <c r="F4368" t="s">
        <v>1833</v>
      </c>
      <c r="G4368" t="s">
        <v>1794</v>
      </c>
      <c r="H4368" t="s">
        <v>1795</v>
      </c>
      <c r="I4368" t="str">
        <f t="shared" si="205"/>
        <v>Liberecký</v>
      </c>
      <c r="J4368" t="str">
        <f t="shared" si="206"/>
        <v>Liberecký</v>
      </c>
      <c r="K4368" t="str">
        <f t="shared" si="207"/>
        <v>Severovýchod</v>
      </c>
    </row>
    <row r="4369" spans="1:11" x14ac:dyDescent="0.25">
      <c r="A4369">
        <v>577421</v>
      </c>
      <c r="B4369" t="s">
        <v>1975</v>
      </c>
      <c r="C4369">
        <v>5107</v>
      </c>
      <c r="D4369" t="s">
        <v>1833</v>
      </c>
      <c r="E4369" t="s">
        <v>1832</v>
      </c>
      <c r="F4369" t="s">
        <v>1833</v>
      </c>
      <c r="G4369" t="s">
        <v>1794</v>
      </c>
      <c r="H4369" t="s">
        <v>1795</v>
      </c>
      <c r="I4369" t="str">
        <f t="shared" si="205"/>
        <v>Liberecký</v>
      </c>
      <c r="J4369" t="str">
        <f t="shared" si="206"/>
        <v>Liberecký</v>
      </c>
      <c r="K4369" t="str">
        <f t="shared" si="207"/>
        <v>Severovýchod</v>
      </c>
    </row>
    <row r="4370" spans="1:11" x14ac:dyDescent="0.25">
      <c r="A4370">
        <v>577430</v>
      </c>
      <c r="B4370" t="s">
        <v>1976</v>
      </c>
      <c r="C4370">
        <v>5109</v>
      </c>
      <c r="D4370" t="s">
        <v>1814</v>
      </c>
      <c r="E4370" t="s">
        <v>1832</v>
      </c>
      <c r="F4370" t="s">
        <v>1833</v>
      </c>
      <c r="G4370" t="s">
        <v>1794</v>
      </c>
      <c r="H4370" t="s">
        <v>1795</v>
      </c>
      <c r="I4370" t="str">
        <f t="shared" si="205"/>
        <v>Liberecký</v>
      </c>
      <c r="J4370" t="str">
        <f t="shared" si="206"/>
        <v>Liberecký</v>
      </c>
      <c r="K4370" t="str">
        <f t="shared" si="207"/>
        <v>Severovýchod</v>
      </c>
    </row>
    <row r="4371" spans="1:11" x14ac:dyDescent="0.25">
      <c r="A4371">
        <v>577448</v>
      </c>
      <c r="B4371" t="s">
        <v>1977</v>
      </c>
      <c r="C4371">
        <v>5109</v>
      </c>
      <c r="D4371" t="s">
        <v>1814</v>
      </c>
      <c r="E4371" t="s">
        <v>1832</v>
      </c>
      <c r="F4371" t="s">
        <v>1833</v>
      </c>
      <c r="G4371" t="s">
        <v>1794</v>
      </c>
      <c r="H4371" t="s">
        <v>1795</v>
      </c>
      <c r="I4371" t="str">
        <f t="shared" si="205"/>
        <v>Liberecký</v>
      </c>
      <c r="J4371" t="str">
        <f t="shared" si="206"/>
        <v>Liberecký</v>
      </c>
      <c r="K4371" t="str">
        <f t="shared" si="207"/>
        <v>Severovýchod</v>
      </c>
    </row>
    <row r="4372" spans="1:11" x14ac:dyDescent="0.25">
      <c r="A4372">
        <v>577456</v>
      </c>
      <c r="B4372" t="s">
        <v>1978</v>
      </c>
      <c r="C4372">
        <v>5104</v>
      </c>
      <c r="D4372" t="s">
        <v>1831</v>
      </c>
      <c r="E4372" t="s">
        <v>1832</v>
      </c>
      <c r="F4372" t="s">
        <v>1833</v>
      </c>
      <c r="G4372" t="s">
        <v>1794</v>
      </c>
      <c r="H4372" t="s">
        <v>1795</v>
      </c>
      <c r="I4372" t="str">
        <f t="shared" si="205"/>
        <v>Liberecký</v>
      </c>
      <c r="J4372" t="str">
        <f t="shared" si="206"/>
        <v>Liberecký</v>
      </c>
      <c r="K4372" t="str">
        <f t="shared" si="207"/>
        <v>Severovýchod</v>
      </c>
    </row>
    <row r="4373" spans="1:11" x14ac:dyDescent="0.25">
      <c r="A4373">
        <v>577464</v>
      </c>
      <c r="B4373" t="s">
        <v>1979</v>
      </c>
      <c r="C4373">
        <v>5107</v>
      </c>
      <c r="D4373" t="s">
        <v>1833</v>
      </c>
      <c r="E4373" t="s">
        <v>1832</v>
      </c>
      <c r="F4373" t="s">
        <v>1833</v>
      </c>
      <c r="G4373" t="s">
        <v>1794</v>
      </c>
      <c r="H4373" t="s">
        <v>1795</v>
      </c>
      <c r="I4373" t="str">
        <f t="shared" si="205"/>
        <v>Liberecký</v>
      </c>
      <c r="J4373" t="str">
        <f t="shared" si="206"/>
        <v>Liberecký</v>
      </c>
      <c r="K4373" t="str">
        <f t="shared" si="207"/>
        <v>Severovýchod</v>
      </c>
    </row>
    <row r="4374" spans="1:11" x14ac:dyDescent="0.25">
      <c r="A4374">
        <v>577472</v>
      </c>
      <c r="B4374" t="s">
        <v>1980</v>
      </c>
      <c r="C4374">
        <v>5109</v>
      </c>
      <c r="D4374" t="s">
        <v>1814</v>
      </c>
      <c r="E4374" t="s">
        <v>1832</v>
      </c>
      <c r="F4374" t="s">
        <v>1833</v>
      </c>
      <c r="G4374" t="s">
        <v>1794</v>
      </c>
      <c r="H4374" t="s">
        <v>1795</v>
      </c>
      <c r="I4374" t="str">
        <f t="shared" si="205"/>
        <v>Liberecký</v>
      </c>
      <c r="J4374" t="str">
        <f t="shared" si="206"/>
        <v>Liberecký</v>
      </c>
      <c r="K4374" t="str">
        <f t="shared" si="207"/>
        <v>Severovýchod</v>
      </c>
    </row>
    <row r="4375" spans="1:11" x14ac:dyDescent="0.25">
      <c r="A4375">
        <v>577481</v>
      </c>
      <c r="B4375" t="s">
        <v>1981</v>
      </c>
      <c r="C4375">
        <v>5107</v>
      </c>
      <c r="D4375" t="s">
        <v>1833</v>
      </c>
      <c r="E4375" t="s">
        <v>1832</v>
      </c>
      <c r="F4375" t="s">
        <v>1833</v>
      </c>
      <c r="G4375" t="s">
        <v>1794</v>
      </c>
      <c r="H4375" t="s">
        <v>1795</v>
      </c>
      <c r="I4375" t="str">
        <f t="shared" si="205"/>
        <v>Liberecký</v>
      </c>
      <c r="J4375" t="str">
        <f t="shared" si="206"/>
        <v>Liberecký</v>
      </c>
      <c r="K4375" t="str">
        <f t="shared" si="207"/>
        <v>Severovýchod</v>
      </c>
    </row>
    <row r="4376" spans="1:11" x14ac:dyDescent="0.25">
      <c r="A4376">
        <v>577499</v>
      </c>
      <c r="B4376" t="s">
        <v>1982</v>
      </c>
      <c r="C4376">
        <v>5104</v>
      </c>
      <c r="D4376" t="s">
        <v>1831</v>
      </c>
      <c r="E4376" t="s">
        <v>1832</v>
      </c>
      <c r="F4376" t="s">
        <v>1833</v>
      </c>
      <c r="G4376" t="s">
        <v>1794</v>
      </c>
      <c r="H4376" t="s">
        <v>1795</v>
      </c>
      <c r="I4376" t="str">
        <f t="shared" si="205"/>
        <v>Liberecký</v>
      </c>
      <c r="J4376" t="str">
        <f t="shared" si="206"/>
        <v>Liberecký</v>
      </c>
      <c r="K4376" t="str">
        <f t="shared" si="207"/>
        <v>Severovýchod</v>
      </c>
    </row>
    <row r="4377" spans="1:11" x14ac:dyDescent="0.25">
      <c r="A4377">
        <v>577529</v>
      </c>
      <c r="B4377" t="s">
        <v>1983</v>
      </c>
      <c r="C4377">
        <v>5107</v>
      </c>
      <c r="D4377" t="s">
        <v>1833</v>
      </c>
      <c r="E4377" t="s">
        <v>1832</v>
      </c>
      <c r="F4377" t="s">
        <v>1833</v>
      </c>
      <c r="G4377" t="s">
        <v>1794</v>
      </c>
      <c r="H4377" t="s">
        <v>1795</v>
      </c>
      <c r="I4377" t="str">
        <f t="shared" si="205"/>
        <v>Liberecký</v>
      </c>
      <c r="J4377" t="str">
        <f t="shared" si="206"/>
        <v>Liberecký</v>
      </c>
      <c r="K4377" t="str">
        <f t="shared" si="207"/>
        <v>Severovýchod</v>
      </c>
    </row>
    <row r="4378" spans="1:11" x14ac:dyDescent="0.25">
      <c r="A4378">
        <v>577545</v>
      </c>
      <c r="B4378" t="s">
        <v>1984</v>
      </c>
      <c r="C4378">
        <v>5107</v>
      </c>
      <c r="D4378" t="s">
        <v>1833</v>
      </c>
      <c r="E4378" t="s">
        <v>1832</v>
      </c>
      <c r="F4378" t="s">
        <v>1833</v>
      </c>
      <c r="G4378" t="s">
        <v>1794</v>
      </c>
      <c r="H4378" t="s">
        <v>1795</v>
      </c>
      <c r="I4378" t="str">
        <f t="shared" si="205"/>
        <v>Liberecký</v>
      </c>
      <c r="J4378" t="str">
        <f t="shared" si="206"/>
        <v>Liberecký</v>
      </c>
      <c r="K4378" t="str">
        <f t="shared" si="207"/>
        <v>Severovýchod</v>
      </c>
    </row>
    <row r="4379" spans="1:11" x14ac:dyDescent="0.25">
      <c r="A4379">
        <v>577553</v>
      </c>
      <c r="B4379" t="s">
        <v>1985</v>
      </c>
      <c r="C4379">
        <v>5104</v>
      </c>
      <c r="D4379" t="s">
        <v>1831</v>
      </c>
      <c r="E4379" t="s">
        <v>1832</v>
      </c>
      <c r="F4379" t="s">
        <v>1833</v>
      </c>
      <c r="G4379" t="s">
        <v>1794</v>
      </c>
      <c r="H4379" t="s">
        <v>1795</v>
      </c>
      <c r="I4379" t="str">
        <f t="shared" si="205"/>
        <v>Liberecký</v>
      </c>
      <c r="J4379" t="str">
        <f t="shared" si="206"/>
        <v>Liberecký</v>
      </c>
      <c r="K4379" t="str">
        <f t="shared" si="207"/>
        <v>Severovýchod</v>
      </c>
    </row>
    <row r="4380" spans="1:11" x14ac:dyDescent="0.25">
      <c r="A4380">
        <v>577561</v>
      </c>
      <c r="B4380" t="s">
        <v>1986</v>
      </c>
      <c r="C4380">
        <v>5104</v>
      </c>
      <c r="D4380" t="s">
        <v>1831</v>
      </c>
      <c r="E4380" t="s">
        <v>1832</v>
      </c>
      <c r="F4380" t="s">
        <v>1833</v>
      </c>
      <c r="G4380" t="s">
        <v>1794</v>
      </c>
      <c r="H4380" t="s">
        <v>1795</v>
      </c>
      <c r="I4380" t="str">
        <f t="shared" si="205"/>
        <v>Liberecký</v>
      </c>
      <c r="J4380" t="str">
        <f t="shared" si="206"/>
        <v>Liberecký</v>
      </c>
      <c r="K4380" t="str">
        <f t="shared" si="207"/>
        <v>Severovýchod</v>
      </c>
    </row>
    <row r="4381" spans="1:11" x14ac:dyDescent="0.25">
      <c r="A4381">
        <v>577570</v>
      </c>
      <c r="B4381" t="s">
        <v>1987</v>
      </c>
      <c r="C4381">
        <v>5107</v>
      </c>
      <c r="D4381" t="s">
        <v>1833</v>
      </c>
      <c r="E4381" t="s">
        <v>1832</v>
      </c>
      <c r="F4381" t="s">
        <v>1833</v>
      </c>
      <c r="G4381" t="s">
        <v>1794</v>
      </c>
      <c r="H4381" t="s">
        <v>1795</v>
      </c>
      <c r="I4381" t="str">
        <f t="shared" si="205"/>
        <v>Liberecký</v>
      </c>
      <c r="J4381" t="str">
        <f t="shared" si="206"/>
        <v>Liberecký</v>
      </c>
      <c r="K4381" t="str">
        <f t="shared" si="207"/>
        <v>Severovýchod</v>
      </c>
    </row>
    <row r="4382" spans="1:11" x14ac:dyDescent="0.25">
      <c r="A4382">
        <v>577596</v>
      </c>
      <c r="B4382" t="s">
        <v>1988</v>
      </c>
      <c r="C4382">
        <v>5109</v>
      </c>
      <c r="D4382" t="s">
        <v>1814</v>
      </c>
      <c r="E4382" t="s">
        <v>1832</v>
      </c>
      <c r="F4382" t="s">
        <v>1833</v>
      </c>
      <c r="G4382" t="s">
        <v>1794</v>
      </c>
      <c r="H4382" t="s">
        <v>1795</v>
      </c>
      <c r="I4382" t="str">
        <f t="shared" si="205"/>
        <v>Liberecký</v>
      </c>
      <c r="J4382" t="str">
        <f t="shared" si="206"/>
        <v>Liberecký</v>
      </c>
      <c r="K4382" t="str">
        <f t="shared" si="207"/>
        <v>Severovýchod</v>
      </c>
    </row>
    <row r="4383" spans="1:11" x14ac:dyDescent="0.25">
      <c r="A4383">
        <v>577600</v>
      </c>
      <c r="B4383" t="s">
        <v>1989</v>
      </c>
      <c r="C4383">
        <v>5109</v>
      </c>
      <c r="D4383" t="s">
        <v>1814</v>
      </c>
      <c r="E4383" t="s">
        <v>1832</v>
      </c>
      <c r="F4383" t="s">
        <v>1833</v>
      </c>
      <c r="G4383" t="s">
        <v>1794</v>
      </c>
      <c r="H4383" t="s">
        <v>1795</v>
      </c>
      <c r="I4383" t="str">
        <f t="shared" si="205"/>
        <v>Liberecký</v>
      </c>
      <c r="J4383" t="str">
        <f t="shared" si="206"/>
        <v>Liberecký</v>
      </c>
      <c r="K4383" t="str">
        <f t="shared" si="207"/>
        <v>Severovýchod</v>
      </c>
    </row>
    <row r="4384" spans="1:11" x14ac:dyDescent="0.25">
      <c r="A4384">
        <v>577626</v>
      </c>
      <c r="B4384" t="s">
        <v>1814</v>
      </c>
      <c r="C4384">
        <v>5109</v>
      </c>
      <c r="D4384" t="s">
        <v>1814</v>
      </c>
      <c r="E4384" t="s">
        <v>1832</v>
      </c>
      <c r="F4384" t="s">
        <v>1833</v>
      </c>
      <c r="G4384" t="s">
        <v>1794</v>
      </c>
      <c r="H4384" t="s">
        <v>1795</v>
      </c>
      <c r="I4384" t="str">
        <f t="shared" si="205"/>
        <v>Liberecký</v>
      </c>
      <c r="J4384" t="str">
        <f t="shared" si="206"/>
        <v>Liberecký</v>
      </c>
      <c r="K4384" t="str">
        <f t="shared" si="207"/>
        <v>Severovýchod</v>
      </c>
    </row>
    <row r="4385" spans="1:11" x14ac:dyDescent="0.25">
      <c r="A4385">
        <v>577642</v>
      </c>
      <c r="B4385" t="s">
        <v>1990</v>
      </c>
      <c r="C4385">
        <v>5107</v>
      </c>
      <c r="D4385" t="s">
        <v>1833</v>
      </c>
      <c r="E4385" t="s">
        <v>1832</v>
      </c>
      <c r="F4385" t="s">
        <v>1833</v>
      </c>
      <c r="G4385" t="s">
        <v>1794</v>
      </c>
      <c r="H4385" t="s">
        <v>1795</v>
      </c>
      <c r="I4385" t="str">
        <f t="shared" si="205"/>
        <v>Liberecký</v>
      </c>
      <c r="J4385" t="str">
        <f t="shared" si="206"/>
        <v>Liberecký</v>
      </c>
      <c r="K4385" t="str">
        <f t="shared" si="207"/>
        <v>Severovýchod</v>
      </c>
    </row>
    <row r="4386" spans="1:11" x14ac:dyDescent="0.25">
      <c r="A4386">
        <v>577651</v>
      </c>
      <c r="B4386" t="s">
        <v>1991</v>
      </c>
      <c r="C4386">
        <v>5104</v>
      </c>
      <c r="D4386" t="s">
        <v>1831</v>
      </c>
      <c r="E4386" t="s">
        <v>1832</v>
      </c>
      <c r="F4386" t="s">
        <v>1833</v>
      </c>
      <c r="G4386" t="s">
        <v>1794</v>
      </c>
      <c r="H4386" t="s">
        <v>1795</v>
      </c>
      <c r="I4386" t="str">
        <f t="shared" si="205"/>
        <v>Liberecký</v>
      </c>
      <c r="J4386" t="str">
        <f t="shared" si="206"/>
        <v>Liberecký</v>
      </c>
      <c r="K4386" t="str">
        <f t="shared" si="207"/>
        <v>Severovýchod</v>
      </c>
    </row>
    <row r="4387" spans="1:11" x14ac:dyDescent="0.25">
      <c r="A4387">
        <v>577669</v>
      </c>
      <c r="B4387" t="s">
        <v>1992</v>
      </c>
      <c r="C4387">
        <v>5104</v>
      </c>
      <c r="D4387" t="s">
        <v>1831</v>
      </c>
      <c r="E4387" t="s">
        <v>1832</v>
      </c>
      <c r="F4387" t="s">
        <v>1833</v>
      </c>
      <c r="G4387" t="s">
        <v>1794</v>
      </c>
      <c r="H4387" t="s">
        <v>1795</v>
      </c>
      <c r="I4387" t="str">
        <f t="shared" si="205"/>
        <v>Liberecký</v>
      </c>
      <c r="J4387" t="str">
        <f t="shared" si="206"/>
        <v>Liberecký</v>
      </c>
      <c r="K4387" t="str">
        <f t="shared" si="207"/>
        <v>Severovýchod</v>
      </c>
    </row>
    <row r="4388" spans="1:11" x14ac:dyDescent="0.25">
      <c r="A4388">
        <v>577677</v>
      </c>
      <c r="B4388" t="s">
        <v>1993</v>
      </c>
      <c r="C4388">
        <v>5109</v>
      </c>
      <c r="D4388" t="s">
        <v>1814</v>
      </c>
      <c r="E4388" t="s">
        <v>1832</v>
      </c>
      <c r="F4388" t="s">
        <v>1833</v>
      </c>
      <c r="G4388" t="s">
        <v>1794</v>
      </c>
      <c r="H4388" t="s">
        <v>1795</v>
      </c>
      <c r="I4388" t="str">
        <f t="shared" si="205"/>
        <v>Liberecký</v>
      </c>
      <c r="J4388" t="str">
        <f t="shared" si="206"/>
        <v>Liberecký</v>
      </c>
      <c r="K4388" t="str">
        <f t="shared" si="207"/>
        <v>Severovýchod</v>
      </c>
    </row>
    <row r="4389" spans="1:11" x14ac:dyDescent="0.25">
      <c r="A4389">
        <v>577685</v>
      </c>
      <c r="B4389" t="s">
        <v>1994</v>
      </c>
      <c r="C4389">
        <v>5109</v>
      </c>
      <c r="D4389" t="s">
        <v>1814</v>
      </c>
      <c r="E4389" t="s">
        <v>1832</v>
      </c>
      <c r="F4389" t="s">
        <v>1833</v>
      </c>
      <c r="G4389" t="s">
        <v>1794</v>
      </c>
      <c r="H4389" t="s">
        <v>1795</v>
      </c>
      <c r="I4389" t="str">
        <f t="shared" si="205"/>
        <v>Liberecký</v>
      </c>
      <c r="J4389" t="str">
        <f t="shared" si="206"/>
        <v>Liberecký</v>
      </c>
      <c r="K4389" t="str">
        <f t="shared" si="207"/>
        <v>Severovýchod</v>
      </c>
    </row>
    <row r="4390" spans="1:11" x14ac:dyDescent="0.25">
      <c r="A4390">
        <v>577693</v>
      </c>
      <c r="B4390" t="s">
        <v>1995</v>
      </c>
      <c r="C4390">
        <v>5107</v>
      </c>
      <c r="D4390" t="s">
        <v>1833</v>
      </c>
      <c r="E4390" t="s">
        <v>1832</v>
      </c>
      <c r="F4390" t="s">
        <v>1833</v>
      </c>
      <c r="G4390" t="s">
        <v>1794</v>
      </c>
      <c r="H4390" t="s">
        <v>1795</v>
      </c>
      <c r="I4390" t="str">
        <f t="shared" si="205"/>
        <v>Liberecký</v>
      </c>
      <c r="J4390" t="str">
        <f t="shared" si="206"/>
        <v>Liberecký</v>
      </c>
      <c r="K4390" t="str">
        <f t="shared" si="207"/>
        <v>Severovýchod</v>
      </c>
    </row>
    <row r="4391" spans="1:11" x14ac:dyDescent="0.25">
      <c r="A4391">
        <v>577707</v>
      </c>
      <c r="B4391" t="s">
        <v>19</v>
      </c>
      <c r="C4391">
        <v>5107</v>
      </c>
      <c r="D4391" t="s">
        <v>1833</v>
      </c>
      <c r="E4391" t="s">
        <v>1832</v>
      </c>
      <c r="F4391" t="s">
        <v>1833</v>
      </c>
      <c r="G4391" t="s">
        <v>1794</v>
      </c>
      <c r="H4391" t="s">
        <v>1795</v>
      </c>
      <c r="I4391" t="str">
        <f t="shared" si="205"/>
        <v>Liberecký</v>
      </c>
      <c r="J4391" t="str">
        <f t="shared" si="206"/>
        <v>Liberecký</v>
      </c>
      <c r="K4391" t="str">
        <f t="shared" si="207"/>
        <v>Severovýchod</v>
      </c>
    </row>
    <row r="4392" spans="1:11" x14ac:dyDescent="0.25">
      <c r="A4392">
        <v>577723</v>
      </c>
      <c r="B4392" t="s">
        <v>1669</v>
      </c>
      <c r="C4392">
        <v>5109</v>
      </c>
      <c r="D4392" t="s">
        <v>1814</v>
      </c>
      <c r="E4392" t="s">
        <v>1832</v>
      </c>
      <c r="F4392" t="s">
        <v>1833</v>
      </c>
      <c r="G4392" t="s">
        <v>1794</v>
      </c>
      <c r="H4392" t="s">
        <v>1795</v>
      </c>
      <c r="I4392" t="str">
        <f t="shared" si="205"/>
        <v>Liberecký</v>
      </c>
      <c r="J4392" t="str">
        <f t="shared" si="206"/>
        <v>Liberecký</v>
      </c>
      <c r="K4392" t="str">
        <f t="shared" si="207"/>
        <v>Severovýchod</v>
      </c>
    </row>
    <row r="4393" spans="1:11" x14ac:dyDescent="0.25">
      <c r="A4393">
        <v>577731</v>
      </c>
      <c r="B4393" t="s">
        <v>2641</v>
      </c>
      <c r="C4393">
        <v>5312</v>
      </c>
      <c r="D4393" t="s">
        <v>2641</v>
      </c>
      <c r="E4393" t="s">
        <v>2642</v>
      </c>
      <c r="F4393" t="s">
        <v>2641</v>
      </c>
      <c r="G4393" t="s">
        <v>2633</v>
      </c>
      <c r="H4393" t="s">
        <v>2634</v>
      </c>
      <c r="I4393" t="str">
        <f t="shared" si="205"/>
        <v>Pardubický</v>
      </c>
      <c r="J4393" t="str">
        <f t="shared" si="206"/>
        <v>Pardubický</v>
      </c>
      <c r="K4393" t="str">
        <f t="shared" si="207"/>
        <v>Severovýchod</v>
      </c>
    </row>
    <row r="4394" spans="1:11" x14ac:dyDescent="0.25">
      <c r="A4394">
        <v>577774</v>
      </c>
      <c r="B4394" t="s">
        <v>1454</v>
      </c>
      <c r="C4394">
        <v>5307</v>
      </c>
      <c r="D4394" t="s">
        <v>2728</v>
      </c>
      <c r="E4394" t="s">
        <v>2642</v>
      </c>
      <c r="F4394" t="s">
        <v>2641</v>
      </c>
      <c r="G4394" t="s">
        <v>2633</v>
      </c>
      <c r="H4394" t="s">
        <v>2634</v>
      </c>
      <c r="I4394" t="str">
        <f t="shared" si="205"/>
        <v>Pardubický</v>
      </c>
      <c r="J4394" t="str">
        <f t="shared" si="206"/>
        <v>Pardubický</v>
      </c>
      <c r="K4394" t="str">
        <f t="shared" si="207"/>
        <v>Severovýchod</v>
      </c>
    </row>
    <row r="4395" spans="1:11" x14ac:dyDescent="0.25">
      <c r="A4395">
        <v>577812</v>
      </c>
      <c r="B4395" t="s">
        <v>2874</v>
      </c>
      <c r="C4395">
        <v>5312</v>
      </c>
      <c r="D4395" t="s">
        <v>2641</v>
      </c>
      <c r="E4395" t="s">
        <v>2642</v>
      </c>
      <c r="F4395" t="s">
        <v>2641</v>
      </c>
      <c r="G4395" t="s">
        <v>2633</v>
      </c>
      <c r="H4395" t="s">
        <v>2634</v>
      </c>
      <c r="I4395" t="str">
        <f t="shared" si="205"/>
        <v>Pardubický</v>
      </c>
      <c r="J4395" t="str">
        <f t="shared" si="206"/>
        <v>Pardubický</v>
      </c>
      <c r="K4395" t="str">
        <f t="shared" si="207"/>
        <v>Severovýchod</v>
      </c>
    </row>
    <row r="4396" spans="1:11" x14ac:dyDescent="0.25">
      <c r="A4396">
        <v>577821</v>
      </c>
      <c r="B4396" t="s">
        <v>2290</v>
      </c>
      <c r="C4396">
        <v>5307</v>
      </c>
      <c r="D4396" t="s">
        <v>2728</v>
      </c>
      <c r="E4396" t="s">
        <v>2642</v>
      </c>
      <c r="F4396" t="s">
        <v>2641</v>
      </c>
      <c r="G4396" t="s">
        <v>2633</v>
      </c>
      <c r="H4396" t="s">
        <v>2634</v>
      </c>
      <c r="I4396" t="str">
        <f t="shared" si="205"/>
        <v>Pardubický</v>
      </c>
      <c r="J4396" t="str">
        <f t="shared" si="206"/>
        <v>Pardubický</v>
      </c>
      <c r="K4396" t="str">
        <f t="shared" si="207"/>
        <v>Severovýchod</v>
      </c>
    </row>
    <row r="4397" spans="1:11" x14ac:dyDescent="0.25">
      <c r="A4397">
        <v>577839</v>
      </c>
      <c r="B4397" t="s">
        <v>1613</v>
      </c>
      <c r="C4397">
        <v>5310</v>
      </c>
      <c r="D4397" t="s">
        <v>2875</v>
      </c>
      <c r="E4397" t="s">
        <v>2642</v>
      </c>
      <c r="F4397" t="s">
        <v>2641</v>
      </c>
      <c r="G4397" t="s">
        <v>2633</v>
      </c>
      <c r="H4397" t="s">
        <v>2634</v>
      </c>
      <c r="I4397" t="str">
        <f t="shared" si="205"/>
        <v>Pardubický</v>
      </c>
      <c r="J4397" t="str">
        <f t="shared" si="206"/>
        <v>Pardubický</v>
      </c>
      <c r="K4397" t="str">
        <f t="shared" si="207"/>
        <v>Severovýchod</v>
      </c>
    </row>
    <row r="4398" spans="1:11" x14ac:dyDescent="0.25">
      <c r="A4398">
        <v>577863</v>
      </c>
      <c r="B4398" t="s">
        <v>2876</v>
      </c>
      <c r="C4398">
        <v>5312</v>
      </c>
      <c r="D4398" t="s">
        <v>2641</v>
      </c>
      <c r="E4398" t="s">
        <v>2642</v>
      </c>
      <c r="F4398" t="s">
        <v>2641</v>
      </c>
      <c r="G4398" t="s">
        <v>2633</v>
      </c>
      <c r="H4398" t="s">
        <v>2634</v>
      </c>
      <c r="I4398" t="str">
        <f t="shared" si="205"/>
        <v>Pardubický</v>
      </c>
      <c r="J4398" t="str">
        <f t="shared" si="206"/>
        <v>Pardubický</v>
      </c>
      <c r="K4398" t="str">
        <f t="shared" si="207"/>
        <v>Severovýchod</v>
      </c>
    </row>
    <row r="4399" spans="1:11" x14ac:dyDescent="0.25">
      <c r="A4399">
        <v>577871</v>
      </c>
      <c r="B4399" t="s">
        <v>22</v>
      </c>
      <c r="C4399">
        <v>5308</v>
      </c>
      <c r="D4399" t="s">
        <v>2644</v>
      </c>
      <c r="E4399" t="s">
        <v>2642</v>
      </c>
      <c r="F4399" t="s">
        <v>2641</v>
      </c>
      <c r="G4399" t="s">
        <v>2633</v>
      </c>
      <c r="H4399" t="s">
        <v>2634</v>
      </c>
      <c r="I4399" t="str">
        <f t="shared" si="205"/>
        <v>Pardubický</v>
      </c>
      <c r="J4399" t="str">
        <f t="shared" si="206"/>
        <v>Pardubický</v>
      </c>
      <c r="K4399" t="str">
        <f t="shared" si="207"/>
        <v>Severovýchod</v>
      </c>
    </row>
    <row r="4400" spans="1:11" x14ac:dyDescent="0.25">
      <c r="A4400">
        <v>577898</v>
      </c>
      <c r="B4400" t="s">
        <v>2877</v>
      </c>
      <c r="C4400">
        <v>5310</v>
      </c>
      <c r="D4400" t="s">
        <v>2875</v>
      </c>
      <c r="E4400" t="s">
        <v>2642</v>
      </c>
      <c r="F4400" t="s">
        <v>2641</v>
      </c>
      <c r="G4400" t="s">
        <v>2633</v>
      </c>
      <c r="H4400" t="s">
        <v>2634</v>
      </c>
      <c r="I4400" t="str">
        <f t="shared" si="205"/>
        <v>Pardubický</v>
      </c>
      <c r="J4400" t="str">
        <f t="shared" si="206"/>
        <v>Pardubický</v>
      </c>
      <c r="K4400" t="str">
        <f t="shared" si="207"/>
        <v>Severovýchod</v>
      </c>
    </row>
    <row r="4401" spans="1:11" x14ac:dyDescent="0.25">
      <c r="A4401">
        <v>577910</v>
      </c>
      <c r="B4401" t="s">
        <v>441</v>
      </c>
      <c r="C4401">
        <v>5307</v>
      </c>
      <c r="D4401" t="s">
        <v>2728</v>
      </c>
      <c r="E4401" t="s">
        <v>2642</v>
      </c>
      <c r="F4401" t="s">
        <v>2641</v>
      </c>
      <c r="G4401" t="s">
        <v>2633</v>
      </c>
      <c r="H4401" t="s">
        <v>2634</v>
      </c>
      <c r="I4401" t="str">
        <f t="shared" si="205"/>
        <v>Pardubický</v>
      </c>
      <c r="J4401" t="str">
        <f t="shared" si="206"/>
        <v>Pardubický</v>
      </c>
      <c r="K4401" t="str">
        <f t="shared" si="207"/>
        <v>Severovýchod</v>
      </c>
    </row>
    <row r="4402" spans="1:11" x14ac:dyDescent="0.25">
      <c r="A4402">
        <v>577928</v>
      </c>
      <c r="B4402" t="s">
        <v>1677</v>
      </c>
      <c r="C4402">
        <v>5310</v>
      </c>
      <c r="D4402" t="s">
        <v>2875</v>
      </c>
      <c r="E4402" t="s">
        <v>2642</v>
      </c>
      <c r="F4402" t="s">
        <v>2641</v>
      </c>
      <c r="G4402" t="s">
        <v>2633</v>
      </c>
      <c r="H4402" t="s">
        <v>2634</v>
      </c>
      <c r="I4402" t="str">
        <f t="shared" si="205"/>
        <v>Pardubický</v>
      </c>
      <c r="J4402" t="str">
        <f t="shared" si="206"/>
        <v>Pardubický</v>
      </c>
      <c r="K4402" t="str">
        <f t="shared" si="207"/>
        <v>Severovýchod</v>
      </c>
    </row>
    <row r="4403" spans="1:11" x14ac:dyDescent="0.25">
      <c r="A4403">
        <v>577936</v>
      </c>
      <c r="B4403" t="s">
        <v>2878</v>
      </c>
      <c r="C4403">
        <v>5307</v>
      </c>
      <c r="D4403" t="s">
        <v>2728</v>
      </c>
      <c r="E4403" t="s">
        <v>2642</v>
      </c>
      <c r="F4403" t="s">
        <v>2641</v>
      </c>
      <c r="G4403" t="s">
        <v>2633</v>
      </c>
      <c r="H4403" t="s">
        <v>2634</v>
      </c>
      <c r="I4403" t="str">
        <f t="shared" si="205"/>
        <v>Pardubický</v>
      </c>
      <c r="J4403" t="str">
        <f t="shared" si="206"/>
        <v>Pardubický</v>
      </c>
      <c r="K4403" t="str">
        <f t="shared" si="207"/>
        <v>Severovýchod</v>
      </c>
    </row>
    <row r="4404" spans="1:11" x14ac:dyDescent="0.25">
      <c r="A4404">
        <v>577944</v>
      </c>
      <c r="B4404" t="s">
        <v>2879</v>
      </c>
      <c r="C4404">
        <v>5307</v>
      </c>
      <c r="D4404" t="s">
        <v>2728</v>
      </c>
      <c r="E4404" t="s">
        <v>2642</v>
      </c>
      <c r="F4404" t="s">
        <v>2641</v>
      </c>
      <c r="G4404" t="s">
        <v>2633</v>
      </c>
      <c r="H4404" t="s">
        <v>2634</v>
      </c>
      <c r="I4404" t="str">
        <f t="shared" si="205"/>
        <v>Pardubický</v>
      </c>
      <c r="J4404" t="str">
        <f t="shared" si="206"/>
        <v>Pardubický</v>
      </c>
      <c r="K4404" t="str">
        <f t="shared" si="207"/>
        <v>Severovýchod</v>
      </c>
    </row>
    <row r="4405" spans="1:11" x14ac:dyDescent="0.25">
      <c r="A4405">
        <v>577961</v>
      </c>
      <c r="B4405" t="s">
        <v>1827</v>
      </c>
      <c r="C4405">
        <v>5312</v>
      </c>
      <c r="D4405" t="s">
        <v>2641</v>
      </c>
      <c r="E4405" t="s">
        <v>2642</v>
      </c>
      <c r="F4405" t="s">
        <v>2641</v>
      </c>
      <c r="G4405" t="s">
        <v>2633</v>
      </c>
      <c r="H4405" t="s">
        <v>2634</v>
      </c>
      <c r="I4405" t="str">
        <f t="shared" si="205"/>
        <v>Pardubický</v>
      </c>
      <c r="J4405" t="str">
        <f t="shared" si="206"/>
        <v>Pardubický</v>
      </c>
      <c r="K4405" t="str">
        <f t="shared" si="207"/>
        <v>Severovýchod</v>
      </c>
    </row>
    <row r="4406" spans="1:11" x14ac:dyDescent="0.25">
      <c r="A4406">
        <v>577979</v>
      </c>
      <c r="B4406" t="s">
        <v>1367</v>
      </c>
      <c r="C4406">
        <v>4102</v>
      </c>
      <c r="D4406" t="s">
        <v>1277</v>
      </c>
      <c r="E4406" t="s">
        <v>1276</v>
      </c>
      <c r="F4406" t="s">
        <v>1277</v>
      </c>
      <c r="G4406" t="s">
        <v>1250</v>
      </c>
      <c r="H4406" t="s">
        <v>1251</v>
      </c>
      <c r="I4406" t="str">
        <f t="shared" si="205"/>
        <v>Karlovarský</v>
      </c>
      <c r="J4406" t="str">
        <f t="shared" si="206"/>
        <v>Karlovarský</v>
      </c>
      <c r="K4406" t="str">
        <f t="shared" si="207"/>
        <v>Severozápad</v>
      </c>
    </row>
    <row r="4407" spans="1:11" x14ac:dyDescent="0.25">
      <c r="A4407">
        <v>577987</v>
      </c>
      <c r="B4407" t="s">
        <v>2293</v>
      </c>
      <c r="C4407">
        <v>5308</v>
      </c>
      <c r="D4407" t="s">
        <v>2644</v>
      </c>
      <c r="E4407" t="s">
        <v>2642</v>
      </c>
      <c r="F4407" t="s">
        <v>2641</v>
      </c>
      <c r="G4407" t="s">
        <v>2633</v>
      </c>
      <c r="H4407" t="s">
        <v>2634</v>
      </c>
      <c r="I4407" t="str">
        <f t="shared" si="205"/>
        <v>Pardubický</v>
      </c>
      <c r="J4407" t="str">
        <f t="shared" si="206"/>
        <v>Pardubický</v>
      </c>
      <c r="K4407" t="str">
        <f t="shared" si="207"/>
        <v>Severovýchod</v>
      </c>
    </row>
    <row r="4408" spans="1:11" x14ac:dyDescent="0.25">
      <c r="A4408">
        <v>577995</v>
      </c>
      <c r="B4408" t="s">
        <v>2338</v>
      </c>
      <c r="C4408">
        <v>5307</v>
      </c>
      <c r="D4408" t="s">
        <v>2728</v>
      </c>
      <c r="E4408" t="s">
        <v>2642</v>
      </c>
      <c r="F4408" t="s">
        <v>2641</v>
      </c>
      <c r="G4408" t="s">
        <v>2633</v>
      </c>
      <c r="H4408" t="s">
        <v>2634</v>
      </c>
      <c r="I4408" t="str">
        <f t="shared" si="205"/>
        <v>Pardubický</v>
      </c>
      <c r="J4408" t="str">
        <f t="shared" si="206"/>
        <v>Pardubický</v>
      </c>
      <c r="K4408" t="str">
        <f t="shared" si="207"/>
        <v>Severovýchod</v>
      </c>
    </row>
    <row r="4409" spans="1:11" x14ac:dyDescent="0.25">
      <c r="A4409">
        <v>578002</v>
      </c>
      <c r="B4409" t="s">
        <v>1368</v>
      </c>
      <c r="C4409">
        <v>4102</v>
      </c>
      <c r="D4409" t="s">
        <v>1277</v>
      </c>
      <c r="E4409" t="s">
        <v>1276</v>
      </c>
      <c r="F4409" t="s">
        <v>1277</v>
      </c>
      <c r="G4409" t="s">
        <v>1250</v>
      </c>
      <c r="H4409" t="s">
        <v>1251</v>
      </c>
      <c r="I4409" t="str">
        <f t="shared" si="205"/>
        <v>Karlovarský</v>
      </c>
      <c r="J4409" t="str">
        <f t="shared" si="206"/>
        <v>Karlovarský</v>
      </c>
      <c r="K4409" t="str">
        <f t="shared" si="207"/>
        <v>Severozápad</v>
      </c>
    </row>
    <row r="4410" spans="1:11" x14ac:dyDescent="0.25">
      <c r="A4410">
        <v>578011</v>
      </c>
      <c r="B4410" t="s">
        <v>1350</v>
      </c>
      <c r="C4410">
        <v>4103</v>
      </c>
      <c r="D4410" t="s">
        <v>1248</v>
      </c>
      <c r="E4410" t="s">
        <v>1249</v>
      </c>
      <c r="F4410" t="s">
        <v>1248</v>
      </c>
      <c r="G4410" t="s">
        <v>1250</v>
      </c>
      <c r="H4410" t="s">
        <v>1251</v>
      </c>
      <c r="I4410" t="str">
        <f t="shared" si="205"/>
        <v>Karlovarský</v>
      </c>
      <c r="J4410" t="str">
        <f t="shared" si="206"/>
        <v>Karlovarský</v>
      </c>
      <c r="K4410" t="str">
        <f t="shared" si="207"/>
        <v>Severozápad</v>
      </c>
    </row>
    <row r="4411" spans="1:11" x14ac:dyDescent="0.25">
      <c r="A4411">
        <v>578029</v>
      </c>
      <c r="B4411" t="s">
        <v>1369</v>
      </c>
      <c r="C4411">
        <v>4103</v>
      </c>
      <c r="D4411" t="s">
        <v>1248</v>
      </c>
      <c r="E4411" t="s">
        <v>1249</v>
      </c>
      <c r="F4411" t="s">
        <v>1248</v>
      </c>
      <c r="G4411" t="s">
        <v>1250</v>
      </c>
      <c r="H4411" t="s">
        <v>1251</v>
      </c>
      <c r="I4411" t="str">
        <f t="shared" si="205"/>
        <v>Karlovarský</v>
      </c>
      <c r="J4411" t="str">
        <f t="shared" si="206"/>
        <v>Karlovarský</v>
      </c>
      <c r="K4411" t="str">
        <f t="shared" si="207"/>
        <v>Severozápad</v>
      </c>
    </row>
    <row r="4412" spans="1:11" x14ac:dyDescent="0.25">
      <c r="A4412">
        <v>578037</v>
      </c>
      <c r="B4412" t="s">
        <v>108</v>
      </c>
      <c r="C4412">
        <v>5310</v>
      </c>
      <c r="D4412" t="s">
        <v>2875</v>
      </c>
      <c r="E4412" t="s">
        <v>2642</v>
      </c>
      <c r="F4412" t="s">
        <v>2641</v>
      </c>
      <c r="G4412" t="s">
        <v>2633</v>
      </c>
      <c r="H4412" t="s">
        <v>2634</v>
      </c>
      <c r="I4412" t="str">
        <f t="shared" si="205"/>
        <v>Pardubický</v>
      </c>
      <c r="J4412" t="str">
        <f t="shared" si="206"/>
        <v>Pardubický</v>
      </c>
      <c r="K4412" t="str">
        <f t="shared" si="207"/>
        <v>Severovýchod</v>
      </c>
    </row>
    <row r="4413" spans="1:11" x14ac:dyDescent="0.25">
      <c r="A4413">
        <v>578045</v>
      </c>
      <c r="B4413" t="s">
        <v>1370</v>
      </c>
      <c r="C4413">
        <v>4106</v>
      </c>
      <c r="D4413" t="s">
        <v>1253</v>
      </c>
      <c r="E4413" t="s">
        <v>1249</v>
      </c>
      <c r="F4413" t="s">
        <v>1248</v>
      </c>
      <c r="G4413" t="s">
        <v>1250</v>
      </c>
      <c r="H4413" t="s">
        <v>1251</v>
      </c>
      <c r="I4413" t="str">
        <f t="shared" si="205"/>
        <v>Karlovarský</v>
      </c>
      <c r="J4413" t="str">
        <f t="shared" si="206"/>
        <v>Karlovarský</v>
      </c>
      <c r="K4413" t="str">
        <f t="shared" si="207"/>
        <v>Severozápad</v>
      </c>
    </row>
    <row r="4414" spans="1:11" x14ac:dyDescent="0.25">
      <c r="A4414">
        <v>578053</v>
      </c>
      <c r="B4414" t="s">
        <v>2880</v>
      </c>
      <c r="C4414">
        <v>5307</v>
      </c>
      <c r="D4414" t="s">
        <v>2728</v>
      </c>
      <c r="E4414" t="s">
        <v>2642</v>
      </c>
      <c r="F4414" t="s">
        <v>2641</v>
      </c>
      <c r="G4414" t="s">
        <v>2633</v>
      </c>
      <c r="H4414" t="s">
        <v>2634</v>
      </c>
      <c r="I4414" t="str">
        <f t="shared" si="205"/>
        <v>Pardubický</v>
      </c>
      <c r="J4414" t="str">
        <f t="shared" si="206"/>
        <v>Pardubický</v>
      </c>
      <c r="K4414" t="str">
        <f t="shared" si="207"/>
        <v>Severovýchod</v>
      </c>
    </row>
    <row r="4415" spans="1:11" x14ac:dyDescent="0.25">
      <c r="A4415">
        <v>578061</v>
      </c>
      <c r="B4415" t="s">
        <v>3408</v>
      </c>
      <c r="C4415">
        <v>3205</v>
      </c>
      <c r="D4415" t="s">
        <v>3019</v>
      </c>
      <c r="E4415" t="s">
        <v>3018</v>
      </c>
      <c r="F4415" t="s">
        <v>3019</v>
      </c>
      <c r="G4415" t="s">
        <v>3012</v>
      </c>
      <c r="H4415" t="s">
        <v>3013</v>
      </c>
      <c r="I4415" t="str">
        <f t="shared" si="205"/>
        <v>Plzeňský</v>
      </c>
      <c r="J4415" t="str">
        <f t="shared" si="206"/>
        <v>Plzeňský</v>
      </c>
      <c r="K4415" t="str">
        <f t="shared" si="207"/>
        <v>Jihozápad</v>
      </c>
    </row>
    <row r="4416" spans="1:11" x14ac:dyDescent="0.25">
      <c r="A4416">
        <v>578070</v>
      </c>
      <c r="B4416" t="s">
        <v>3409</v>
      </c>
      <c r="C4416">
        <v>3205</v>
      </c>
      <c r="D4416" t="s">
        <v>3019</v>
      </c>
      <c r="E4416" t="s">
        <v>3018</v>
      </c>
      <c r="F4416" t="s">
        <v>3019</v>
      </c>
      <c r="G4416" t="s">
        <v>3012</v>
      </c>
      <c r="H4416" t="s">
        <v>3013</v>
      </c>
      <c r="I4416" t="str">
        <f t="shared" si="205"/>
        <v>Plzeňský</v>
      </c>
      <c r="J4416" t="str">
        <f t="shared" si="206"/>
        <v>Plzeňský</v>
      </c>
      <c r="K4416" t="str">
        <f t="shared" si="207"/>
        <v>Jihozápad</v>
      </c>
    </row>
    <row r="4417" spans="1:11" x14ac:dyDescent="0.25">
      <c r="A4417">
        <v>578088</v>
      </c>
      <c r="B4417" t="s">
        <v>3410</v>
      </c>
      <c r="C4417">
        <v>3205</v>
      </c>
      <c r="D4417" t="s">
        <v>3019</v>
      </c>
      <c r="E4417" t="s">
        <v>3018</v>
      </c>
      <c r="F4417" t="s">
        <v>3019</v>
      </c>
      <c r="G4417" t="s">
        <v>3012</v>
      </c>
      <c r="H4417" t="s">
        <v>3013</v>
      </c>
      <c r="I4417" t="str">
        <f t="shared" si="205"/>
        <v>Plzeňský</v>
      </c>
      <c r="J4417" t="str">
        <f t="shared" si="206"/>
        <v>Plzeňský</v>
      </c>
      <c r="K4417" t="str">
        <f t="shared" si="207"/>
        <v>Jihozápad</v>
      </c>
    </row>
    <row r="4418" spans="1:11" x14ac:dyDescent="0.25">
      <c r="A4418">
        <v>578096</v>
      </c>
      <c r="B4418" t="s">
        <v>2881</v>
      </c>
      <c r="C4418">
        <v>5308</v>
      </c>
      <c r="D4418" t="s">
        <v>2644</v>
      </c>
      <c r="E4418" t="s">
        <v>2642</v>
      </c>
      <c r="F4418" t="s">
        <v>2641</v>
      </c>
      <c r="G4418" t="s">
        <v>2633</v>
      </c>
      <c r="H4418" t="s">
        <v>2634</v>
      </c>
      <c r="I4418" t="str">
        <f t="shared" si="205"/>
        <v>Pardubický</v>
      </c>
      <c r="J4418" t="str">
        <f t="shared" si="206"/>
        <v>Pardubický</v>
      </c>
      <c r="K4418" t="str">
        <f t="shared" si="207"/>
        <v>Severovýchod</v>
      </c>
    </row>
    <row r="4419" spans="1:11" x14ac:dyDescent="0.25">
      <c r="A4419">
        <v>578100</v>
      </c>
      <c r="B4419" t="s">
        <v>2882</v>
      </c>
      <c r="C4419">
        <v>5307</v>
      </c>
      <c r="D4419" t="s">
        <v>2728</v>
      </c>
      <c r="E4419" t="s">
        <v>2642</v>
      </c>
      <c r="F4419" t="s">
        <v>2641</v>
      </c>
      <c r="G4419" t="s">
        <v>2633</v>
      </c>
      <c r="H4419" t="s">
        <v>2634</v>
      </c>
      <c r="I4419" t="str">
        <f t="shared" si="205"/>
        <v>Pardubický</v>
      </c>
      <c r="J4419" t="str">
        <f t="shared" si="206"/>
        <v>Pardubický</v>
      </c>
      <c r="K4419" t="str">
        <f t="shared" si="207"/>
        <v>Severovýchod</v>
      </c>
    </row>
    <row r="4420" spans="1:11" x14ac:dyDescent="0.25">
      <c r="A4420">
        <v>578118</v>
      </c>
      <c r="B4420" t="s">
        <v>1848</v>
      </c>
      <c r="C4420">
        <v>5307</v>
      </c>
      <c r="D4420" t="s">
        <v>2728</v>
      </c>
      <c r="E4420" t="s">
        <v>2642</v>
      </c>
      <c r="F4420" t="s">
        <v>2641</v>
      </c>
      <c r="G4420" t="s">
        <v>2633</v>
      </c>
      <c r="H4420" t="s">
        <v>2634</v>
      </c>
      <c r="I4420" t="str">
        <f t="shared" ref="I4420:I4483" si="208">LEFT(H4420, FIND(" ", H4420 &amp; " ") - 1)</f>
        <v>Pardubický</v>
      </c>
      <c r="J4420" t="str">
        <f t="shared" ref="J4420:J4483" si="209">IF(LEFT(H4420,4)="Kraj", MID(H4420, FIND(" ", H4420)+1, LEN(H4420) - FIND(" ", H4420)), LEFT(H4420, FIND(" ", H4420 &amp; " ") - 1))</f>
        <v>Pardubický</v>
      </c>
      <c r="K4420" t="str">
        <f t="shared" ref="K4420:K4483" si="210">_xlfn.XLOOKUP(H4420,$N$33:$N$46,$M$33:$M$46)</f>
        <v>Severovýchod</v>
      </c>
    </row>
    <row r="4421" spans="1:11" x14ac:dyDescent="0.25">
      <c r="A4421">
        <v>578126</v>
      </c>
      <c r="B4421" t="s">
        <v>2883</v>
      </c>
      <c r="C4421">
        <v>5312</v>
      </c>
      <c r="D4421" t="s">
        <v>2641</v>
      </c>
      <c r="E4421" t="s">
        <v>2642</v>
      </c>
      <c r="F4421" t="s">
        <v>2641</v>
      </c>
      <c r="G4421" t="s">
        <v>2633</v>
      </c>
      <c r="H4421" t="s">
        <v>2634</v>
      </c>
      <c r="I4421" t="str">
        <f t="shared" si="208"/>
        <v>Pardubický</v>
      </c>
      <c r="J4421" t="str">
        <f t="shared" si="209"/>
        <v>Pardubický</v>
      </c>
      <c r="K4421" t="str">
        <f t="shared" si="210"/>
        <v>Severovýchod</v>
      </c>
    </row>
    <row r="4422" spans="1:11" x14ac:dyDescent="0.25">
      <c r="A4422">
        <v>578134</v>
      </c>
      <c r="B4422" t="s">
        <v>1688</v>
      </c>
      <c r="C4422">
        <v>5307</v>
      </c>
      <c r="D4422" t="s">
        <v>2728</v>
      </c>
      <c r="E4422" t="s">
        <v>2642</v>
      </c>
      <c r="F4422" t="s">
        <v>2641</v>
      </c>
      <c r="G4422" t="s">
        <v>2633</v>
      </c>
      <c r="H4422" t="s">
        <v>2634</v>
      </c>
      <c r="I4422" t="str">
        <f t="shared" si="208"/>
        <v>Pardubický</v>
      </c>
      <c r="J4422" t="str">
        <f t="shared" si="209"/>
        <v>Pardubický</v>
      </c>
      <c r="K4422" t="str">
        <f t="shared" si="210"/>
        <v>Severovýchod</v>
      </c>
    </row>
    <row r="4423" spans="1:11" x14ac:dyDescent="0.25">
      <c r="A4423">
        <v>578142</v>
      </c>
      <c r="B4423" t="s">
        <v>2884</v>
      </c>
      <c r="C4423">
        <v>5308</v>
      </c>
      <c r="D4423" t="s">
        <v>2644</v>
      </c>
      <c r="E4423" t="s">
        <v>2642</v>
      </c>
      <c r="F4423" t="s">
        <v>2641</v>
      </c>
      <c r="G4423" t="s">
        <v>2633</v>
      </c>
      <c r="H4423" t="s">
        <v>2634</v>
      </c>
      <c r="I4423" t="str">
        <f t="shared" si="208"/>
        <v>Pardubický</v>
      </c>
      <c r="J4423" t="str">
        <f t="shared" si="209"/>
        <v>Pardubický</v>
      </c>
      <c r="K4423" t="str">
        <f t="shared" si="210"/>
        <v>Severovýchod</v>
      </c>
    </row>
    <row r="4424" spans="1:11" x14ac:dyDescent="0.25">
      <c r="A4424">
        <v>578151</v>
      </c>
      <c r="B4424" t="s">
        <v>2885</v>
      </c>
      <c r="C4424">
        <v>5308</v>
      </c>
      <c r="D4424" t="s">
        <v>2644</v>
      </c>
      <c r="E4424" t="s">
        <v>2642</v>
      </c>
      <c r="F4424" t="s">
        <v>2641</v>
      </c>
      <c r="G4424" t="s">
        <v>2633</v>
      </c>
      <c r="H4424" t="s">
        <v>2634</v>
      </c>
      <c r="I4424" t="str">
        <f t="shared" si="208"/>
        <v>Pardubický</v>
      </c>
      <c r="J4424" t="str">
        <f t="shared" si="209"/>
        <v>Pardubický</v>
      </c>
      <c r="K4424" t="str">
        <f t="shared" si="210"/>
        <v>Severovýchod</v>
      </c>
    </row>
    <row r="4425" spans="1:11" x14ac:dyDescent="0.25">
      <c r="A4425">
        <v>578169</v>
      </c>
      <c r="B4425" t="s">
        <v>2886</v>
      </c>
      <c r="C4425">
        <v>5307</v>
      </c>
      <c r="D4425" t="s">
        <v>2728</v>
      </c>
      <c r="E4425" t="s">
        <v>2642</v>
      </c>
      <c r="F4425" t="s">
        <v>2641</v>
      </c>
      <c r="G4425" t="s">
        <v>2633</v>
      </c>
      <c r="H4425" t="s">
        <v>2634</v>
      </c>
      <c r="I4425" t="str">
        <f t="shared" si="208"/>
        <v>Pardubický</v>
      </c>
      <c r="J4425" t="str">
        <f t="shared" si="209"/>
        <v>Pardubický</v>
      </c>
      <c r="K4425" t="str">
        <f t="shared" si="210"/>
        <v>Severovýchod</v>
      </c>
    </row>
    <row r="4426" spans="1:11" x14ac:dyDescent="0.25">
      <c r="A4426">
        <v>578177</v>
      </c>
      <c r="B4426" t="s">
        <v>3411</v>
      </c>
      <c r="C4426">
        <v>3203</v>
      </c>
      <c r="D4426" t="s">
        <v>3089</v>
      </c>
      <c r="E4426" t="s">
        <v>3018</v>
      </c>
      <c r="F4426" t="s">
        <v>3019</v>
      </c>
      <c r="G4426" t="s">
        <v>3012</v>
      </c>
      <c r="H4426" t="s">
        <v>3013</v>
      </c>
      <c r="I4426" t="str">
        <f t="shared" si="208"/>
        <v>Plzeňský</v>
      </c>
      <c r="J4426" t="str">
        <f t="shared" si="209"/>
        <v>Plzeňský</v>
      </c>
      <c r="K4426" t="str">
        <f t="shared" si="210"/>
        <v>Jihozápad</v>
      </c>
    </row>
    <row r="4427" spans="1:11" x14ac:dyDescent="0.25">
      <c r="A4427">
        <v>578185</v>
      </c>
      <c r="B4427" t="s">
        <v>2887</v>
      </c>
      <c r="C4427">
        <v>5310</v>
      </c>
      <c r="D4427" t="s">
        <v>2875</v>
      </c>
      <c r="E4427" t="s">
        <v>2642</v>
      </c>
      <c r="F4427" t="s">
        <v>2641</v>
      </c>
      <c r="G4427" t="s">
        <v>2633</v>
      </c>
      <c r="H4427" t="s">
        <v>2634</v>
      </c>
      <c r="I4427" t="str">
        <f t="shared" si="208"/>
        <v>Pardubický</v>
      </c>
      <c r="J4427" t="str">
        <f t="shared" si="209"/>
        <v>Pardubický</v>
      </c>
      <c r="K4427" t="str">
        <f t="shared" si="210"/>
        <v>Severovýchod</v>
      </c>
    </row>
    <row r="4428" spans="1:11" x14ac:dyDescent="0.25">
      <c r="A4428">
        <v>578193</v>
      </c>
      <c r="B4428" t="s">
        <v>2888</v>
      </c>
      <c r="C4428">
        <v>5308</v>
      </c>
      <c r="D4428" t="s">
        <v>2644</v>
      </c>
      <c r="E4428" t="s">
        <v>2642</v>
      </c>
      <c r="F4428" t="s">
        <v>2641</v>
      </c>
      <c r="G4428" t="s">
        <v>2633</v>
      </c>
      <c r="H4428" t="s">
        <v>2634</v>
      </c>
      <c r="I4428" t="str">
        <f t="shared" si="208"/>
        <v>Pardubický</v>
      </c>
      <c r="J4428" t="str">
        <f t="shared" si="209"/>
        <v>Pardubický</v>
      </c>
      <c r="K4428" t="str">
        <f t="shared" si="210"/>
        <v>Severovýchod</v>
      </c>
    </row>
    <row r="4429" spans="1:11" x14ac:dyDescent="0.25">
      <c r="A4429">
        <v>578207</v>
      </c>
      <c r="B4429" t="s">
        <v>2889</v>
      </c>
      <c r="C4429">
        <v>5310</v>
      </c>
      <c r="D4429" t="s">
        <v>2875</v>
      </c>
      <c r="E4429" t="s">
        <v>2642</v>
      </c>
      <c r="F4429" t="s">
        <v>2641</v>
      </c>
      <c r="G4429" t="s">
        <v>2633</v>
      </c>
      <c r="H4429" t="s">
        <v>2634</v>
      </c>
      <c r="I4429" t="str">
        <f t="shared" si="208"/>
        <v>Pardubický</v>
      </c>
      <c r="J4429" t="str">
        <f t="shared" si="209"/>
        <v>Pardubický</v>
      </c>
      <c r="K4429" t="str">
        <f t="shared" si="210"/>
        <v>Severovýchod</v>
      </c>
    </row>
    <row r="4430" spans="1:11" x14ac:dyDescent="0.25">
      <c r="A4430">
        <v>578215</v>
      </c>
      <c r="B4430" t="s">
        <v>2890</v>
      </c>
      <c r="C4430">
        <v>5312</v>
      </c>
      <c r="D4430" t="s">
        <v>2641</v>
      </c>
      <c r="E4430" t="s">
        <v>2642</v>
      </c>
      <c r="F4430" t="s">
        <v>2641</v>
      </c>
      <c r="G4430" t="s">
        <v>2633</v>
      </c>
      <c r="H4430" t="s">
        <v>2634</v>
      </c>
      <c r="I4430" t="str">
        <f t="shared" si="208"/>
        <v>Pardubický</v>
      </c>
      <c r="J4430" t="str">
        <f t="shared" si="209"/>
        <v>Pardubický</v>
      </c>
      <c r="K4430" t="str">
        <f t="shared" si="210"/>
        <v>Severovýchod</v>
      </c>
    </row>
    <row r="4431" spans="1:11" x14ac:dyDescent="0.25">
      <c r="A4431">
        <v>578223</v>
      </c>
      <c r="B4431" t="s">
        <v>3412</v>
      </c>
      <c r="C4431">
        <v>3203</v>
      </c>
      <c r="D4431" t="s">
        <v>3089</v>
      </c>
      <c r="E4431" t="s">
        <v>3018</v>
      </c>
      <c r="F4431" t="s">
        <v>3019</v>
      </c>
      <c r="G4431" t="s">
        <v>3012</v>
      </c>
      <c r="H4431" t="s">
        <v>3013</v>
      </c>
      <c r="I4431" t="str">
        <f t="shared" si="208"/>
        <v>Plzeňský</v>
      </c>
      <c r="J4431" t="str">
        <f t="shared" si="209"/>
        <v>Plzeňský</v>
      </c>
      <c r="K4431" t="str">
        <f t="shared" si="210"/>
        <v>Jihozápad</v>
      </c>
    </row>
    <row r="4432" spans="1:11" x14ac:dyDescent="0.25">
      <c r="A4432">
        <v>578231</v>
      </c>
      <c r="B4432" t="s">
        <v>2891</v>
      </c>
      <c r="C4432">
        <v>5312</v>
      </c>
      <c r="D4432" t="s">
        <v>2641</v>
      </c>
      <c r="E4432" t="s">
        <v>2642</v>
      </c>
      <c r="F4432" t="s">
        <v>2641</v>
      </c>
      <c r="G4432" t="s">
        <v>2633</v>
      </c>
      <c r="H4432" t="s">
        <v>2634</v>
      </c>
      <c r="I4432" t="str">
        <f t="shared" si="208"/>
        <v>Pardubický</v>
      </c>
      <c r="J4432" t="str">
        <f t="shared" si="209"/>
        <v>Pardubický</v>
      </c>
      <c r="K4432" t="str">
        <f t="shared" si="210"/>
        <v>Severovýchod</v>
      </c>
    </row>
    <row r="4433" spans="1:11" x14ac:dyDescent="0.25">
      <c r="A4433">
        <v>578240</v>
      </c>
      <c r="B4433" t="s">
        <v>2685</v>
      </c>
      <c r="C4433">
        <v>3205</v>
      </c>
      <c r="D4433" t="s">
        <v>3019</v>
      </c>
      <c r="E4433" t="s">
        <v>3018</v>
      </c>
      <c r="F4433" t="s">
        <v>3019</v>
      </c>
      <c r="G4433" t="s">
        <v>3012</v>
      </c>
      <c r="H4433" t="s">
        <v>3013</v>
      </c>
      <c r="I4433" t="str">
        <f t="shared" si="208"/>
        <v>Plzeňský</v>
      </c>
      <c r="J4433" t="str">
        <f t="shared" si="209"/>
        <v>Plzeňský</v>
      </c>
      <c r="K4433" t="str">
        <f t="shared" si="210"/>
        <v>Jihozápad</v>
      </c>
    </row>
    <row r="4434" spans="1:11" x14ac:dyDescent="0.25">
      <c r="A4434">
        <v>578258</v>
      </c>
      <c r="B4434" t="s">
        <v>2892</v>
      </c>
      <c r="C4434">
        <v>5310</v>
      </c>
      <c r="D4434" t="s">
        <v>2875</v>
      </c>
      <c r="E4434" t="s">
        <v>2642</v>
      </c>
      <c r="F4434" t="s">
        <v>2641</v>
      </c>
      <c r="G4434" t="s">
        <v>2633</v>
      </c>
      <c r="H4434" t="s">
        <v>2634</v>
      </c>
      <c r="I4434" t="str">
        <f t="shared" si="208"/>
        <v>Pardubický</v>
      </c>
      <c r="J4434" t="str">
        <f t="shared" si="209"/>
        <v>Pardubický</v>
      </c>
      <c r="K4434" t="str">
        <f t="shared" si="210"/>
        <v>Severovýchod</v>
      </c>
    </row>
    <row r="4435" spans="1:11" x14ac:dyDescent="0.25">
      <c r="A4435">
        <v>578266</v>
      </c>
      <c r="B4435" t="s">
        <v>2893</v>
      </c>
      <c r="C4435">
        <v>5308</v>
      </c>
      <c r="D4435" t="s">
        <v>2644</v>
      </c>
      <c r="E4435" t="s">
        <v>2642</v>
      </c>
      <c r="F4435" t="s">
        <v>2641</v>
      </c>
      <c r="G4435" t="s">
        <v>2633</v>
      </c>
      <c r="H4435" t="s">
        <v>2634</v>
      </c>
      <c r="I4435" t="str">
        <f t="shared" si="208"/>
        <v>Pardubický</v>
      </c>
      <c r="J4435" t="str">
        <f t="shared" si="209"/>
        <v>Pardubický</v>
      </c>
      <c r="K4435" t="str">
        <f t="shared" si="210"/>
        <v>Severovýchod</v>
      </c>
    </row>
    <row r="4436" spans="1:11" x14ac:dyDescent="0.25">
      <c r="A4436">
        <v>578274</v>
      </c>
      <c r="B4436" t="s">
        <v>2894</v>
      </c>
      <c r="C4436">
        <v>5308</v>
      </c>
      <c r="D4436" t="s">
        <v>2644</v>
      </c>
      <c r="E4436" t="s">
        <v>2642</v>
      </c>
      <c r="F4436" t="s">
        <v>2641</v>
      </c>
      <c r="G4436" t="s">
        <v>2633</v>
      </c>
      <c r="H4436" t="s">
        <v>2634</v>
      </c>
      <c r="I4436" t="str">
        <f t="shared" si="208"/>
        <v>Pardubický</v>
      </c>
      <c r="J4436" t="str">
        <f t="shared" si="209"/>
        <v>Pardubický</v>
      </c>
      <c r="K4436" t="str">
        <f t="shared" si="210"/>
        <v>Severovýchod</v>
      </c>
    </row>
    <row r="4437" spans="1:11" x14ac:dyDescent="0.25">
      <c r="A4437">
        <v>578282</v>
      </c>
      <c r="B4437" t="s">
        <v>2895</v>
      </c>
      <c r="C4437">
        <v>5308</v>
      </c>
      <c r="D4437" t="s">
        <v>2644</v>
      </c>
      <c r="E4437" t="s">
        <v>2642</v>
      </c>
      <c r="F4437" t="s">
        <v>2641</v>
      </c>
      <c r="G4437" t="s">
        <v>2633</v>
      </c>
      <c r="H4437" t="s">
        <v>2634</v>
      </c>
      <c r="I4437" t="str">
        <f t="shared" si="208"/>
        <v>Pardubický</v>
      </c>
      <c r="J4437" t="str">
        <f t="shared" si="209"/>
        <v>Pardubický</v>
      </c>
      <c r="K4437" t="str">
        <f t="shared" si="210"/>
        <v>Severovýchod</v>
      </c>
    </row>
    <row r="4438" spans="1:11" x14ac:dyDescent="0.25">
      <c r="A4438">
        <v>578291</v>
      </c>
      <c r="B4438" t="s">
        <v>2896</v>
      </c>
      <c r="C4438">
        <v>5310</v>
      </c>
      <c r="D4438" t="s">
        <v>2875</v>
      </c>
      <c r="E4438" t="s">
        <v>2642</v>
      </c>
      <c r="F4438" t="s">
        <v>2641</v>
      </c>
      <c r="G4438" t="s">
        <v>2633</v>
      </c>
      <c r="H4438" t="s">
        <v>2634</v>
      </c>
      <c r="I4438" t="str">
        <f t="shared" si="208"/>
        <v>Pardubický</v>
      </c>
      <c r="J4438" t="str">
        <f t="shared" si="209"/>
        <v>Pardubický</v>
      </c>
      <c r="K4438" t="str">
        <f t="shared" si="210"/>
        <v>Severovýchod</v>
      </c>
    </row>
    <row r="4439" spans="1:11" x14ac:dyDescent="0.25">
      <c r="A4439">
        <v>578304</v>
      </c>
      <c r="B4439" t="s">
        <v>2897</v>
      </c>
      <c r="C4439">
        <v>5312</v>
      </c>
      <c r="D4439" t="s">
        <v>2641</v>
      </c>
      <c r="E4439" t="s">
        <v>2642</v>
      </c>
      <c r="F4439" t="s">
        <v>2641</v>
      </c>
      <c r="G4439" t="s">
        <v>2633</v>
      </c>
      <c r="H4439" t="s">
        <v>2634</v>
      </c>
      <c r="I4439" t="str">
        <f t="shared" si="208"/>
        <v>Pardubický</v>
      </c>
      <c r="J4439" t="str">
        <f t="shared" si="209"/>
        <v>Pardubický</v>
      </c>
      <c r="K4439" t="str">
        <f t="shared" si="210"/>
        <v>Severovýchod</v>
      </c>
    </row>
    <row r="4440" spans="1:11" x14ac:dyDescent="0.25">
      <c r="A4440">
        <v>578312</v>
      </c>
      <c r="B4440" t="s">
        <v>3413</v>
      </c>
      <c r="C4440">
        <v>3205</v>
      </c>
      <c r="D4440" t="s">
        <v>3019</v>
      </c>
      <c r="E4440" t="s">
        <v>3018</v>
      </c>
      <c r="F4440" t="s">
        <v>3019</v>
      </c>
      <c r="G4440" t="s">
        <v>3012</v>
      </c>
      <c r="H4440" t="s">
        <v>3013</v>
      </c>
      <c r="I4440" t="str">
        <f t="shared" si="208"/>
        <v>Plzeňský</v>
      </c>
      <c r="J4440" t="str">
        <f t="shared" si="209"/>
        <v>Plzeňský</v>
      </c>
      <c r="K4440" t="str">
        <f t="shared" si="210"/>
        <v>Jihozápad</v>
      </c>
    </row>
    <row r="4441" spans="1:11" x14ac:dyDescent="0.25">
      <c r="A4441">
        <v>578321</v>
      </c>
      <c r="B4441" t="s">
        <v>3414</v>
      </c>
      <c r="C4441">
        <v>3205</v>
      </c>
      <c r="D4441" t="s">
        <v>3019</v>
      </c>
      <c r="E4441" t="s">
        <v>3018</v>
      </c>
      <c r="F4441" t="s">
        <v>3019</v>
      </c>
      <c r="G4441" t="s">
        <v>3012</v>
      </c>
      <c r="H4441" t="s">
        <v>3013</v>
      </c>
      <c r="I4441" t="str">
        <f t="shared" si="208"/>
        <v>Plzeňský</v>
      </c>
      <c r="J4441" t="str">
        <f t="shared" si="209"/>
        <v>Plzeňský</v>
      </c>
      <c r="K4441" t="str">
        <f t="shared" si="210"/>
        <v>Jihozápad</v>
      </c>
    </row>
    <row r="4442" spans="1:11" x14ac:dyDescent="0.25">
      <c r="A4442">
        <v>578339</v>
      </c>
      <c r="B4442" t="s">
        <v>2898</v>
      </c>
      <c r="C4442">
        <v>5308</v>
      </c>
      <c r="D4442" t="s">
        <v>2644</v>
      </c>
      <c r="E4442" t="s">
        <v>2642</v>
      </c>
      <c r="F4442" t="s">
        <v>2641</v>
      </c>
      <c r="G4442" t="s">
        <v>2633</v>
      </c>
      <c r="H4442" t="s">
        <v>2634</v>
      </c>
      <c r="I4442" t="str">
        <f t="shared" si="208"/>
        <v>Pardubický</v>
      </c>
      <c r="J4442" t="str">
        <f t="shared" si="209"/>
        <v>Pardubický</v>
      </c>
      <c r="K4442" t="str">
        <f t="shared" si="210"/>
        <v>Severovýchod</v>
      </c>
    </row>
    <row r="4443" spans="1:11" x14ac:dyDescent="0.25">
      <c r="A4443">
        <v>578347</v>
      </c>
      <c r="B4443" t="s">
        <v>2728</v>
      </c>
      <c r="C4443">
        <v>5307</v>
      </c>
      <c r="D4443" t="s">
        <v>2728</v>
      </c>
      <c r="E4443" t="s">
        <v>2642</v>
      </c>
      <c r="F4443" t="s">
        <v>2641</v>
      </c>
      <c r="G4443" t="s">
        <v>2633</v>
      </c>
      <c r="H4443" t="s">
        <v>2634</v>
      </c>
      <c r="I4443" t="str">
        <f t="shared" si="208"/>
        <v>Pardubický</v>
      </c>
      <c r="J4443" t="str">
        <f t="shared" si="209"/>
        <v>Pardubický</v>
      </c>
      <c r="K4443" t="str">
        <f t="shared" si="210"/>
        <v>Severovýchod</v>
      </c>
    </row>
    <row r="4444" spans="1:11" x14ac:dyDescent="0.25">
      <c r="A4444">
        <v>578355</v>
      </c>
      <c r="B4444" t="s">
        <v>2899</v>
      </c>
      <c r="C4444">
        <v>5307</v>
      </c>
      <c r="D4444" t="s">
        <v>2728</v>
      </c>
      <c r="E4444" t="s">
        <v>2642</v>
      </c>
      <c r="F4444" t="s">
        <v>2641</v>
      </c>
      <c r="G4444" t="s">
        <v>2633</v>
      </c>
      <c r="H4444" t="s">
        <v>2634</v>
      </c>
      <c r="I4444" t="str">
        <f t="shared" si="208"/>
        <v>Pardubický</v>
      </c>
      <c r="J4444" t="str">
        <f t="shared" si="209"/>
        <v>Pardubický</v>
      </c>
      <c r="K4444" t="str">
        <f t="shared" si="210"/>
        <v>Severovýchod</v>
      </c>
    </row>
    <row r="4445" spans="1:11" x14ac:dyDescent="0.25">
      <c r="A4445">
        <v>578363</v>
      </c>
      <c r="B4445" t="s">
        <v>726</v>
      </c>
      <c r="C4445">
        <v>5307</v>
      </c>
      <c r="D4445" t="s">
        <v>2728</v>
      </c>
      <c r="E4445" t="s">
        <v>2642</v>
      </c>
      <c r="F4445" t="s">
        <v>2641</v>
      </c>
      <c r="G4445" t="s">
        <v>2633</v>
      </c>
      <c r="H4445" t="s">
        <v>2634</v>
      </c>
      <c r="I4445" t="str">
        <f t="shared" si="208"/>
        <v>Pardubický</v>
      </c>
      <c r="J4445" t="str">
        <f t="shared" si="209"/>
        <v>Pardubický</v>
      </c>
      <c r="K4445" t="str">
        <f t="shared" si="210"/>
        <v>Severovýchod</v>
      </c>
    </row>
    <row r="4446" spans="1:11" x14ac:dyDescent="0.25">
      <c r="A4446">
        <v>578371</v>
      </c>
      <c r="B4446" t="s">
        <v>2900</v>
      </c>
      <c r="C4446">
        <v>5308</v>
      </c>
      <c r="D4446" t="s">
        <v>2644</v>
      </c>
      <c r="E4446" t="s">
        <v>2642</v>
      </c>
      <c r="F4446" t="s">
        <v>2641</v>
      </c>
      <c r="G4446" t="s">
        <v>2633</v>
      </c>
      <c r="H4446" t="s">
        <v>2634</v>
      </c>
      <c r="I4446" t="str">
        <f t="shared" si="208"/>
        <v>Pardubický</v>
      </c>
      <c r="J4446" t="str">
        <f t="shared" si="209"/>
        <v>Pardubický</v>
      </c>
      <c r="K4446" t="str">
        <f t="shared" si="210"/>
        <v>Severovýchod</v>
      </c>
    </row>
    <row r="4447" spans="1:11" x14ac:dyDescent="0.25">
      <c r="A4447">
        <v>578380</v>
      </c>
      <c r="B4447" t="s">
        <v>2901</v>
      </c>
      <c r="C4447">
        <v>5308</v>
      </c>
      <c r="D4447" t="s">
        <v>2644</v>
      </c>
      <c r="E4447" t="s">
        <v>2642</v>
      </c>
      <c r="F4447" t="s">
        <v>2641</v>
      </c>
      <c r="G4447" t="s">
        <v>2633</v>
      </c>
      <c r="H4447" t="s">
        <v>2634</v>
      </c>
      <c r="I4447" t="str">
        <f t="shared" si="208"/>
        <v>Pardubický</v>
      </c>
      <c r="J4447" t="str">
        <f t="shared" si="209"/>
        <v>Pardubický</v>
      </c>
      <c r="K4447" t="str">
        <f t="shared" si="210"/>
        <v>Severovýchod</v>
      </c>
    </row>
    <row r="4448" spans="1:11" x14ac:dyDescent="0.25">
      <c r="A4448">
        <v>578398</v>
      </c>
      <c r="B4448" t="s">
        <v>2902</v>
      </c>
      <c r="C4448">
        <v>5312</v>
      </c>
      <c r="D4448" t="s">
        <v>2641</v>
      </c>
      <c r="E4448" t="s">
        <v>2642</v>
      </c>
      <c r="F4448" t="s">
        <v>2641</v>
      </c>
      <c r="G4448" t="s">
        <v>2633</v>
      </c>
      <c r="H4448" t="s">
        <v>2634</v>
      </c>
      <c r="I4448" t="str">
        <f t="shared" si="208"/>
        <v>Pardubický</v>
      </c>
      <c r="J4448" t="str">
        <f t="shared" si="209"/>
        <v>Pardubický</v>
      </c>
      <c r="K4448" t="str">
        <f t="shared" si="210"/>
        <v>Severovýchod</v>
      </c>
    </row>
    <row r="4449" spans="1:11" x14ac:dyDescent="0.25">
      <c r="A4449">
        <v>578401</v>
      </c>
      <c r="B4449" t="s">
        <v>2903</v>
      </c>
      <c r="C4449">
        <v>5308</v>
      </c>
      <c r="D4449" t="s">
        <v>2644</v>
      </c>
      <c r="E4449" t="s">
        <v>2642</v>
      </c>
      <c r="F4449" t="s">
        <v>2641</v>
      </c>
      <c r="G4449" t="s">
        <v>2633</v>
      </c>
      <c r="H4449" t="s">
        <v>2634</v>
      </c>
      <c r="I4449" t="str">
        <f t="shared" si="208"/>
        <v>Pardubický</v>
      </c>
      <c r="J4449" t="str">
        <f t="shared" si="209"/>
        <v>Pardubický</v>
      </c>
      <c r="K4449" t="str">
        <f t="shared" si="210"/>
        <v>Severovýchod</v>
      </c>
    </row>
    <row r="4450" spans="1:11" x14ac:dyDescent="0.25">
      <c r="A4450">
        <v>578410</v>
      </c>
      <c r="B4450" t="s">
        <v>3415</v>
      </c>
      <c r="C4450">
        <v>3203</v>
      </c>
      <c r="D4450" t="s">
        <v>3089</v>
      </c>
      <c r="E4450" t="s">
        <v>3018</v>
      </c>
      <c r="F4450" t="s">
        <v>3019</v>
      </c>
      <c r="G4450" t="s">
        <v>3012</v>
      </c>
      <c r="H4450" t="s">
        <v>3013</v>
      </c>
      <c r="I4450" t="str">
        <f t="shared" si="208"/>
        <v>Plzeňský</v>
      </c>
      <c r="J4450" t="str">
        <f t="shared" si="209"/>
        <v>Plzeňský</v>
      </c>
      <c r="K4450" t="str">
        <f t="shared" si="210"/>
        <v>Jihozápad</v>
      </c>
    </row>
    <row r="4451" spans="1:11" x14ac:dyDescent="0.25">
      <c r="A4451">
        <v>578428</v>
      </c>
      <c r="B4451" t="s">
        <v>1170</v>
      </c>
      <c r="C4451">
        <v>5307</v>
      </c>
      <c r="D4451" t="s">
        <v>2728</v>
      </c>
      <c r="E4451" t="s">
        <v>2642</v>
      </c>
      <c r="F4451" t="s">
        <v>2641</v>
      </c>
      <c r="G4451" t="s">
        <v>2633</v>
      </c>
      <c r="H4451" t="s">
        <v>2634</v>
      </c>
      <c r="I4451" t="str">
        <f t="shared" si="208"/>
        <v>Pardubický</v>
      </c>
      <c r="J4451" t="str">
        <f t="shared" si="209"/>
        <v>Pardubický</v>
      </c>
      <c r="K4451" t="str">
        <f t="shared" si="210"/>
        <v>Severovýchod</v>
      </c>
    </row>
    <row r="4452" spans="1:11" x14ac:dyDescent="0.25">
      <c r="A4452">
        <v>578436</v>
      </c>
      <c r="B4452" t="s">
        <v>1190</v>
      </c>
      <c r="C4452">
        <v>3203</v>
      </c>
      <c r="D4452" t="s">
        <v>3089</v>
      </c>
      <c r="E4452" t="s">
        <v>3018</v>
      </c>
      <c r="F4452" t="s">
        <v>3019</v>
      </c>
      <c r="G4452" t="s">
        <v>3012</v>
      </c>
      <c r="H4452" t="s">
        <v>3013</v>
      </c>
      <c r="I4452" t="str">
        <f t="shared" si="208"/>
        <v>Plzeňský</v>
      </c>
      <c r="J4452" t="str">
        <f t="shared" si="209"/>
        <v>Plzeňský</v>
      </c>
      <c r="K4452" t="str">
        <f t="shared" si="210"/>
        <v>Jihozápad</v>
      </c>
    </row>
    <row r="4453" spans="1:11" x14ac:dyDescent="0.25">
      <c r="A4453">
        <v>578444</v>
      </c>
      <c r="B4453" t="s">
        <v>2644</v>
      </c>
      <c r="C4453">
        <v>5308</v>
      </c>
      <c r="D4453" t="s">
        <v>2644</v>
      </c>
      <c r="E4453" t="s">
        <v>2642</v>
      </c>
      <c r="F4453" t="s">
        <v>2641</v>
      </c>
      <c r="G4453" t="s">
        <v>2633</v>
      </c>
      <c r="H4453" t="s">
        <v>2634</v>
      </c>
      <c r="I4453" t="str">
        <f t="shared" si="208"/>
        <v>Pardubický</v>
      </c>
      <c r="J4453" t="str">
        <f t="shared" si="209"/>
        <v>Pardubický</v>
      </c>
      <c r="K4453" t="str">
        <f t="shared" si="210"/>
        <v>Severovýchod</v>
      </c>
    </row>
    <row r="4454" spans="1:11" x14ac:dyDescent="0.25">
      <c r="A4454">
        <v>578452</v>
      </c>
      <c r="B4454" t="s">
        <v>2904</v>
      </c>
      <c r="C4454">
        <v>5310</v>
      </c>
      <c r="D4454" t="s">
        <v>2875</v>
      </c>
      <c r="E4454" t="s">
        <v>2642</v>
      </c>
      <c r="F4454" t="s">
        <v>2641</v>
      </c>
      <c r="G4454" t="s">
        <v>2633</v>
      </c>
      <c r="H4454" t="s">
        <v>2634</v>
      </c>
      <c r="I4454" t="str">
        <f t="shared" si="208"/>
        <v>Pardubický</v>
      </c>
      <c r="J4454" t="str">
        <f t="shared" si="209"/>
        <v>Pardubický</v>
      </c>
      <c r="K4454" t="str">
        <f t="shared" si="210"/>
        <v>Severovýchod</v>
      </c>
    </row>
    <row r="4455" spans="1:11" x14ac:dyDescent="0.25">
      <c r="A4455">
        <v>578461</v>
      </c>
      <c r="B4455" t="s">
        <v>3416</v>
      </c>
      <c r="C4455">
        <v>3205</v>
      </c>
      <c r="D4455" t="s">
        <v>3019</v>
      </c>
      <c r="E4455" t="s">
        <v>3018</v>
      </c>
      <c r="F4455" t="s">
        <v>3019</v>
      </c>
      <c r="G4455" t="s">
        <v>3012</v>
      </c>
      <c r="H4455" t="s">
        <v>3013</v>
      </c>
      <c r="I4455" t="str">
        <f t="shared" si="208"/>
        <v>Plzeňský</v>
      </c>
      <c r="J4455" t="str">
        <f t="shared" si="209"/>
        <v>Plzeňský</v>
      </c>
      <c r="K4455" t="str">
        <f t="shared" si="210"/>
        <v>Jihozápad</v>
      </c>
    </row>
    <row r="4456" spans="1:11" x14ac:dyDescent="0.25">
      <c r="A4456">
        <v>578479</v>
      </c>
      <c r="B4456" t="s">
        <v>2905</v>
      </c>
      <c r="C4456">
        <v>5310</v>
      </c>
      <c r="D4456" t="s">
        <v>2875</v>
      </c>
      <c r="E4456" t="s">
        <v>2642</v>
      </c>
      <c r="F4456" t="s">
        <v>2641</v>
      </c>
      <c r="G4456" t="s">
        <v>2633</v>
      </c>
      <c r="H4456" t="s">
        <v>2634</v>
      </c>
      <c r="I4456" t="str">
        <f t="shared" si="208"/>
        <v>Pardubický</v>
      </c>
      <c r="J4456" t="str">
        <f t="shared" si="209"/>
        <v>Pardubický</v>
      </c>
      <c r="K4456" t="str">
        <f t="shared" si="210"/>
        <v>Severovýchod</v>
      </c>
    </row>
    <row r="4457" spans="1:11" x14ac:dyDescent="0.25">
      <c r="A4457">
        <v>578487</v>
      </c>
      <c r="B4457" t="s">
        <v>2906</v>
      </c>
      <c r="C4457">
        <v>5312</v>
      </c>
      <c r="D4457" t="s">
        <v>2641</v>
      </c>
      <c r="E4457" t="s">
        <v>2642</v>
      </c>
      <c r="F4457" t="s">
        <v>2641</v>
      </c>
      <c r="G4457" t="s">
        <v>2633</v>
      </c>
      <c r="H4457" t="s">
        <v>2634</v>
      </c>
      <c r="I4457" t="str">
        <f t="shared" si="208"/>
        <v>Pardubický</v>
      </c>
      <c r="J4457" t="str">
        <f t="shared" si="209"/>
        <v>Pardubický</v>
      </c>
      <c r="K4457" t="str">
        <f t="shared" si="210"/>
        <v>Severovýchod</v>
      </c>
    </row>
    <row r="4458" spans="1:11" x14ac:dyDescent="0.25">
      <c r="A4458">
        <v>578495</v>
      </c>
      <c r="B4458" t="s">
        <v>3417</v>
      </c>
      <c r="C4458">
        <v>3214</v>
      </c>
      <c r="D4458" t="s">
        <v>2377</v>
      </c>
      <c r="E4458" t="s">
        <v>3018</v>
      </c>
      <c r="F4458" t="s">
        <v>3019</v>
      </c>
      <c r="G4458" t="s">
        <v>3012</v>
      </c>
      <c r="H4458" t="s">
        <v>3013</v>
      </c>
      <c r="I4458" t="str">
        <f t="shared" si="208"/>
        <v>Plzeňský</v>
      </c>
      <c r="J4458" t="str">
        <f t="shared" si="209"/>
        <v>Plzeňský</v>
      </c>
      <c r="K4458" t="str">
        <f t="shared" si="210"/>
        <v>Jihozápad</v>
      </c>
    </row>
    <row r="4459" spans="1:11" x14ac:dyDescent="0.25">
      <c r="A4459">
        <v>578509</v>
      </c>
      <c r="B4459" t="s">
        <v>2907</v>
      </c>
      <c r="C4459">
        <v>5307</v>
      </c>
      <c r="D4459" t="s">
        <v>2728</v>
      </c>
      <c r="E4459" t="s">
        <v>2642</v>
      </c>
      <c r="F4459" t="s">
        <v>2641</v>
      </c>
      <c r="G4459" t="s">
        <v>2633</v>
      </c>
      <c r="H4459" t="s">
        <v>2634</v>
      </c>
      <c r="I4459" t="str">
        <f t="shared" si="208"/>
        <v>Pardubický</v>
      </c>
      <c r="J4459" t="str">
        <f t="shared" si="209"/>
        <v>Pardubický</v>
      </c>
      <c r="K4459" t="str">
        <f t="shared" si="210"/>
        <v>Severovýchod</v>
      </c>
    </row>
    <row r="4460" spans="1:11" x14ac:dyDescent="0.25">
      <c r="A4460">
        <v>578517</v>
      </c>
      <c r="B4460" t="s">
        <v>3418</v>
      </c>
      <c r="C4460">
        <v>3214</v>
      </c>
      <c r="D4460" t="s">
        <v>2377</v>
      </c>
      <c r="E4460" t="s">
        <v>3018</v>
      </c>
      <c r="F4460" t="s">
        <v>3019</v>
      </c>
      <c r="G4460" t="s">
        <v>3012</v>
      </c>
      <c r="H4460" t="s">
        <v>3013</v>
      </c>
      <c r="I4460" t="str">
        <f t="shared" si="208"/>
        <v>Plzeňský</v>
      </c>
      <c r="J4460" t="str">
        <f t="shared" si="209"/>
        <v>Plzeňský</v>
      </c>
      <c r="K4460" t="str">
        <f t="shared" si="210"/>
        <v>Jihozápad</v>
      </c>
    </row>
    <row r="4461" spans="1:11" x14ac:dyDescent="0.25">
      <c r="A4461">
        <v>578525</v>
      </c>
      <c r="B4461" t="s">
        <v>233</v>
      </c>
      <c r="C4461">
        <v>3214</v>
      </c>
      <c r="D4461" t="s">
        <v>2377</v>
      </c>
      <c r="E4461" t="s">
        <v>3018</v>
      </c>
      <c r="F4461" t="s">
        <v>3019</v>
      </c>
      <c r="G4461" t="s">
        <v>3012</v>
      </c>
      <c r="H4461" t="s">
        <v>3013</v>
      </c>
      <c r="I4461" t="str">
        <f t="shared" si="208"/>
        <v>Plzeňský</v>
      </c>
      <c r="J4461" t="str">
        <f t="shared" si="209"/>
        <v>Plzeňský</v>
      </c>
      <c r="K4461" t="str">
        <f t="shared" si="210"/>
        <v>Jihozápad</v>
      </c>
    </row>
    <row r="4462" spans="1:11" x14ac:dyDescent="0.25">
      <c r="A4462">
        <v>578533</v>
      </c>
      <c r="B4462" t="s">
        <v>2588</v>
      </c>
      <c r="C4462">
        <v>3214</v>
      </c>
      <c r="D4462" t="s">
        <v>2377</v>
      </c>
      <c r="E4462" t="s">
        <v>3018</v>
      </c>
      <c r="F4462" t="s">
        <v>3019</v>
      </c>
      <c r="G4462" t="s">
        <v>3012</v>
      </c>
      <c r="H4462" t="s">
        <v>3013</v>
      </c>
      <c r="I4462" t="str">
        <f t="shared" si="208"/>
        <v>Plzeňský</v>
      </c>
      <c r="J4462" t="str">
        <f t="shared" si="209"/>
        <v>Plzeňský</v>
      </c>
      <c r="K4462" t="str">
        <f t="shared" si="210"/>
        <v>Jihozápad</v>
      </c>
    </row>
    <row r="4463" spans="1:11" x14ac:dyDescent="0.25">
      <c r="A4463">
        <v>578541</v>
      </c>
      <c r="B4463" t="s">
        <v>3280</v>
      </c>
      <c r="C4463">
        <v>3201</v>
      </c>
      <c r="D4463" t="s">
        <v>3025</v>
      </c>
      <c r="E4463" t="s">
        <v>3022</v>
      </c>
      <c r="F4463" t="s">
        <v>3023</v>
      </c>
      <c r="G4463" t="s">
        <v>3012</v>
      </c>
      <c r="H4463" t="s">
        <v>3013</v>
      </c>
      <c r="I4463" t="str">
        <f t="shared" si="208"/>
        <v>Plzeňský</v>
      </c>
      <c r="J4463" t="str">
        <f t="shared" si="209"/>
        <v>Plzeňský</v>
      </c>
      <c r="K4463" t="str">
        <f t="shared" si="210"/>
        <v>Jihozápad</v>
      </c>
    </row>
    <row r="4464" spans="1:11" x14ac:dyDescent="0.25">
      <c r="A4464">
        <v>578550</v>
      </c>
      <c r="B4464" t="s">
        <v>2908</v>
      </c>
      <c r="C4464">
        <v>5312</v>
      </c>
      <c r="D4464" t="s">
        <v>2641</v>
      </c>
      <c r="E4464" t="s">
        <v>2642</v>
      </c>
      <c r="F4464" t="s">
        <v>2641</v>
      </c>
      <c r="G4464" t="s">
        <v>2633</v>
      </c>
      <c r="H4464" t="s">
        <v>2634</v>
      </c>
      <c r="I4464" t="str">
        <f t="shared" si="208"/>
        <v>Pardubický</v>
      </c>
      <c r="J4464" t="str">
        <f t="shared" si="209"/>
        <v>Pardubický</v>
      </c>
      <c r="K4464" t="str">
        <f t="shared" si="210"/>
        <v>Severovýchod</v>
      </c>
    </row>
    <row r="4465" spans="1:11" x14ac:dyDescent="0.25">
      <c r="A4465">
        <v>578568</v>
      </c>
      <c r="B4465" t="s">
        <v>3419</v>
      </c>
      <c r="C4465">
        <v>3207</v>
      </c>
      <c r="D4465" t="s">
        <v>3040</v>
      </c>
      <c r="E4465" t="s">
        <v>3022</v>
      </c>
      <c r="F4465" t="s">
        <v>3023</v>
      </c>
      <c r="G4465" t="s">
        <v>3012</v>
      </c>
      <c r="H4465" t="s">
        <v>3013</v>
      </c>
      <c r="I4465" t="str">
        <f t="shared" si="208"/>
        <v>Plzeňský</v>
      </c>
      <c r="J4465" t="str">
        <f t="shared" si="209"/>
        <v>Plzeňský</v>
      </c>
      <c r="K4465" t="str">
        <f t="shared" si="210"/>
        <v>Jihozápad</v>
      </c>
    </row>
    <row r="4466" spans="1:11" x14ac:dyDescent="0.25">
      <c r="A4466">
        <v>578576</v>
      </c>
      <c r="B4466" t="s">
        <v>2875</v>
      </c>
      <c r="C4466">
        <v>5310</v>
      </c>
      <c r="D4466" t="s">
        <v>2875</v>
      </c>
      <c r="E4466" t="s">
        <v>2642</v>
      </c>
      <c r="F4466" t="s">
        <v>2641</v>
      </c>
      <c r="G4466" t="s">
        <v>2633</v>
      </c>
      <c r="H4466" t="s">
        <v>2634</v>
      </c>
      <c r="I4466" t="str">
        <f t="shared" si="208"/>
        <v>Pardubický</v>
      </c>
      <c r="J4466" t="str">
        <f t="shared" si="209"/>
        <v>Pardubický</v>
      </c>
      <c r="K4466" t="str">
        <f t="shared" si="210"/>
        <v>Severovýchod</v>
      </c>
    </row>
    <row r="4467" spans="1:11" x14ac:dyDescent="0.25">
      <c r="A4467">
        <v>578584</v>
      </c>
      <c r="B4467" t="s">
        <v>2909</v>
      </c>
      <c r="C4467">
        <v>5310</v>
      </c>
      <c r="D4467" t="s">
        <v>2875</v>
      </c>
      <c r="E4467" t="s">
        <v>2642</v>
      </c>
      <c r="F4467" t="s">
        <v>2641</v>
      </c>
      <c r="G4467" t="s">
        <v>2633</v>
      </c>
      <c r="H4467" t="s">
        <v>2634</v>
      </c>
      <c r="I4467" t="str">
        <f t="shared" si="208"/>
        <v>Pardubický</v>
      </c>
      <c r="J4467" t="str">
        <f t="shared" si="209"/>
        <v>Pardubický</v>
      </c>
      <c r="K4467" t="str">
        <f t="shared" si="210"/>
        <v>Severovýchod</v>
      </c>
    </row>
    <row r="4468" spans="1:11" x14ac:dyDescent="0.25">
      <c r="A4468">
        <v>578592</v>
      </c>
      <c r="B4468" t="s">
        <v>3420</v>
      </c>
      <c r="C4468">
        <v>3207</v>
      </c>
      <c r="D4468" t="s">
        <v>3040</v>
      </c>
      <c r="E4468" t="s">
        <v>3022</v>
      </c>
      <c r="F4468" t="s">
        <v>3023</v>
      </c>
      <c r="G4468" t="s">
        <v>3012</v>
      </c>
      <c r="H4468" t="s">
        <v>3013</v>
      </c>
      <c r="I4468" t="str">
        <f t="shared" si="208"/>
        <v>Plzeňský</v>
      </c>
      <c r="J4468" t="str">
        <f t="shared" si="209"/>
        <v>Plzeňský</v>
      </c>
      <c r="K4468" t="str">
        <f t="shared" si="210"/>
        <v>Jihozápad</v>
      </c>
    </row>
    <row r="4469" spans="1:11" x14ac:dyDescent="0.25">
      <c r="A4469">
        <v>578606</v>
      </c>
      <c r="B4469" t="s">
        <v>3421</v>
      </c>
      <c r="C4469">
        <v>3209</v>
      </c>
      <c r="D4469" t="s">
        <v>3042</v>
      </c>
      <c r="E4469" t="s">
        <v>3043</v>
      </c>
      <c r="F4469" t="s">
        <v>3044</v>
      </c>
      <c r="G4469" t="s">
        <v>3012</v>
      </c>
      <c r="H4469" t="s">
        <v>3013</v>
      </c>
      <c r="I4469" t="str">
        <f t="shared" si="208"/>
        <v>Plzeňský</v>
      </c>
      <c r="J4469" t="str">
        <f t="shared" si="209"/>
        <v>Plzeňský</v>
      </c>
      <c r="K4469" t="str">
        <f t="shared" si="210"/>
        <v>Jihozápad</v>
      </c>
    </row>
    <row r="4470" spans="1:11" x14ac:dyDescent="0.25">
      <c r="A4470">
        <v>578614</v>
      </c>
      <c r="B4470" t="s">
        <v>3422</v>
      </c>
      <c r="C4470">
        <v>3207</v>
      </c>
      <c r="D4470" t="s">
        <v>3040</v>
      </c>
      <c r="E4470" t="s">
        <v>3022</v>
      </c>
      <c r="F4470" t="s">
        <v>3023</v>
      </c>
      <c r="G4470" t="s">
        <v>3012</v>
      </c>
      <c r="H4470" t="s">
        <v>3013</v>
      </c>
      <c r="I4470" t="str">
        <f t="shared" si="208"/>
        <v>Plzeňský</v>
      </c>
      <c r="J4470" t="str">
        <f t="shared" si="209"/>
        <v>Plzeňský</v>
      </c>
      <c r="K4470" t="str">
        <f t="shared" si="210"/>
        <v>Jihozápad</v>
      </c>
    </row>
    <row r="4471" spans="1:11" x14ac:dyDescent="0.25">
      <c r="A4471">
        <v>578622</v>
      </c>
      <c r="B4471" t="s">
        <v>2910</v>
      </c>
      <c r="C4471">
        <v>5307</v>
      </c>
      <c r="D4471" t="s">
        <v>2728</v>
      </c>
      <c r="E4471" t="s">
        <v>2642</v>
      </c>
      <c r="F4471" t="s">
        <v>2641</v>
      </c>
      <c r="G4471" t="s">
        <v>2633</v>
      </c>
      <c r="H4471" t="s">
        <v>2634</v>
      </c>
      <c r="I4471" t="str">
        <f t="shared" si="208"/>
        <v>Pardubický</v>
      </c>
      <c r="J4471" t="str">
        <f t="shared" si="209"/>
        <v>Pardubický</v>
      </c>
      <c r="K4471" t="str">
        <f t="shared" si="210"/>
        <v>Severovýchod</v>
      </c>
    </row>
    <row r="4472" spans="1:11" x14ac:dyDescent="0.25">
      <c r="A4472">
        <v>578631</v>
      </c>
      <c r="B4472" t="s">
        <v>2911</v>
      </c>
      <c r="C4472">
        <v>5310</v>
      </c>
      <c r="D4472" t="s">
        <v>2875</v>
      </c>
      <c r="E4472" t="s">
        <v>2642</v>
      </c>
      <c r="F4472" t="s">
        <v>2641</v>
      </c>
      <c r="G4472" t="s">
        <v>2633</v>
      </c>
      <c r="H4472" t="s">
        <v>2634</v>
      </c>
      <c r="I4472" t="str">
        <f t="shared" si="208"/>
        <v>Pardubický</v>
      </c>
      <c r="J4472" t="str">
        <f t="shared" si="209"/>
        <v>Pardubický</v>
      </c>
      <c r="K4472" t="str">
        <f t="shared" si="210"/>
        <v>Severovýchod</v>
      </c>
    </row>
    <row r="4473" spans="1:11" x14ac:dyDescent="0.25">
      <c r="A4473">
        <v>578649</v>
      </c>
      <c r="B4473" t="s">
        <v>2912</v>
      </c>
      <c r="C4473">
        <v>5310</v>
      </c>
      <c r="D4473" t="s">
        <v>2875</v>
      </c>
      <c r="E4473" t="s">
        <v>2642</v>
      </c>
      <c r="F4473" t="s">
        <v>2641</v>
      </c>
      <c r="G4473" t="s">
        <v>2633</v>
      </c>
      <c r="H4473" t="s">
        <v>2634</v>
      </c>
      <c r="I4473" t="str">
        <f t="shared" si="208"/>
        <v>Pardubický</v>
      </c>
      <c r="J4473" t="str">
        <f t="shared" si="209"/>
        <v>Pardubický</v>
      </c>
      <c r="K4473" t="str">
        <f t="shared" si="210"/>
        <v>Severovýchod</v>
      </c>
    </row>
    <row r="4474" spans="1:11" x14ac:dyDescent="0.25">
      <c r="A4474">
        <v>578657</v>
      </c>
      <c r="B4474" t="s">
        <v>2913</v>
      </c>
      <c r="C4474">
        <v>5312</v>
      </c>
      <c r="D4474" t="s">
        <v>2641</v>
      </c>
      <c r="E4474" t="s">
        <v>2642</v>
      </c>
      <c r="F4474" t="s">
        <v>2641</v>
      </c>
      <c r="G4474" t="s">
        <v>2633</v>
      </c>
      <c r="H4474" t="s">
        <v>2634</v>
      </c>
      <c r="I4474" t="str">
        <f t="shared" si="208"/>
        <v>Pardubický</v>
      </c>
      <c r="J4474" t="str">
        <f t="shared" si="209"/>
        <v>Pardubický</v>
      </c>
      <c r="K4474" t="str">
        <f t="shared" si="210"/>
        <v>Severovýchod</v>
      </c>
    </row>
    <row r="4475" spans="1:11" x14ac:dyDescent="0.25">
      <c r="A4475">
        <v>578665</v>
      </c>
      <c r="B4475" t="s">
        <v>3423</v>
      </c>
      <c r="C4475">
        <v>3206</v>
      </c>
      <c r="D4475" t="s">
        <v>3031</v>
      </c>
      <c r="E4475" t="s">
        <v>3029</v>
      </c>
      <c r="F4475" t="s">
        <v>3030</v>
      </c>
      <c r="G4475" t="s">
        <v>3012</v>
      </c>
      <c r="H4475" t="s">
        <v>3013</v>
      </c>
      <c r="I4475" t="str">
        <f t="shared" si="208"/>
        <v>Plzeňský</v>
      </c>
      <c r="J4475" t="str">
        <f t="shared" si="209"/>
        <v>Plzeňský</v>
      </c>
      <c r="K4475" t="str">
        <f t="shared" si="210"/>
        <v>Jihozápad</v>
      </c>
    </row>
    <row r="4476" spans="1:11" x14ac:dyDescent="0.25">
      <c r="A4476">
        <v>578673</v>
      </c>
      <c r="B4476" t="s">
        <v>2914</v>
      </c>
      <c r="C4476">
        <v>5312</v>
      </c>
      <c r="D4476" t="s">
        <v>2641</v>
      </c>
      <c r="E4476" t="s">
        <v>2642</v>
      </c>
      <c r="F4476" t="s">
        <v>2641</v>
      </c>
      <c r="G4476" t="s">
        <v>2633</v>
      </c>
      <c r="H4476" t="s">
        <v>2634</v>
      </c>
      <c r="I4476" t="str">
        <f t="shared" si="208"/>
        <v>Pardubický</v>
      </c>
      <c r="J4476" t="str">
        <f t="shared" si="209"/>
        <v>Pardubický</v>
      </c>
      <c r="K4476" t="str">
        <f t="shared" si="210"/>
        <v>Severovýchod</v>
      </c>
    </row>
    <row r="4477" spans="1:11" x14ac:dyDescent="0.25">
      <c r="A4477">
        <v>578681</v>
      </c>
      <c r="B4477" t="s">
        <v>2915</v>
      </c>
      <c r="C4477">
        <v>5312</v>
      </c>
      <c r="D4477" t="s">
        <v>2641</v>
      </c>
      <c r="E4477" t="s">
        <v>2642</v>
      </c>
      <c r="F4477" t="s">
        <v>2641</v>
      </c>
      <c r="G4477" t="s">
        <v>2633</v>
      </c>
      <c r="H4477" t="s">
        <v>2634</v>
      </c>
      <c r="I4477" t="str">
        <f t="shared" si="208"/>
        <v>Pardubický</v>
      </c>
      <c r="J4477" t="str">
        <f t="shared" si="209"/>
        <v>Pardubický</v>
      </c>
      <c r="K4477" t="str">
        <f t="shared" si="210"/>
        <v>Severovýchod</v>
      </c>
    </row>
    <row r="4478" spans="1:11" x14ac:dyDescent="0.25">
      <c r="A4478">
        <v>578690</v>
      </c>
      <c r="B4478" t="s">
        <v>2605</v>
      </c>
      <c r="C4478">
        <v>5308</v>
      </c>
      <c r="D4478" t="s">
        <v>2644</v>
      </c>
      <c r="E4478" t="s">
        <v>2642</v>
      </c>
      <c r="F4478" t="s">
        <v>2641</v>
      </c>
      <c r="G4478" t="s">
        <v>2633</v>
      </c>
      <c r="H4478" t="s">
        <v>2634</v>
      </c>
      <c r="I4478" t="str">
        <f t="shared" si="208"/>
        <v>Pardubický</v>
      </c>
      <c r="J4478" t="str">
        <f t="shared" si="209"/>
        <v>Pardubický</v>
      </c>
      <c r="K4478" t="str">
        <f t="shared" si="210"/>
        <v>Severovýchod</v>
      </c>
    </row>
    <row r="4479" spans="1:11" x14ac:dyDescent="0.25">
      <c r="A4479">
        <v>578703</v>
      </c>
      <c r="B4479" t="s">
        <v>2916</v>
      </c>
      <c r="C4479">
        <v>5312</v>
      </c>
      <c r="D4479" t="s">
        <v>2641</v>
      </c>
      <c r="E4479" t="s">
        <v>2642</v>
      </c>
      <c r="F4479" t="s">
        <v>2641</v>
      </c>
      <c r="G4479" t="s">
        <v>2633</v>
      </c>
      <c r="H4479" t="s">
        <v>2634</v>
      </c>
      <c r="I4479" t="str">
        <f t="shared" si="208"/>
        <v>Pardubický</v>
      </c>
      <c r="J4479" t="str">
        <f t="shared" si="209"/>
        <v>Pardubický</v>
      </c>
      <c r="K4479" t="str">
        <f t="shared" si="210"/>
        <v>Severovýchod</v>
      </c>
    </row>
    <row r="4480" spans="1:11" x14ac:dyDescent="0.25">
      <c r="A4480">
        <v>578711</v>
      </c>
      <c r="B4480" t="s">
        <v>2917</v>
      </c>
      <c r="C4480">
        <v>5308</v>
      </c>
      <c r="D4480" t="s">
        <v>2644</v>
      </c>
      <c r="E4480" t="s">
        <v>2642</v>
      </c>
      <c r="F4480" t="s">
        <v>2641</v>
      </c>
      <c r="G4480" t="s">
        <v>2633</v>
      </c>
      <c r="H4480" t="s">
        <v>2634</v>
      </c>
      <c r="I4480" t="str">
        <f t="shared" si="208"/>
        <v>Pardubický</v>
      </c>
      <c r="J4480" t="str">
        <f t="shared" si="209"/>
        <v>Pardubický</v>
      </c>
      <c r="K4480" t="str">
        <f t="shared" si="210"/>
        <v>Severovýchod</v>
      </c>
    </row>
    <row r="4481" spans="1:11" x14ac:dyDescent="0.25">
      <c r="A4481">
        <v>578720</v>
      </c>
      <c r="B4481" t="s">
        <v>2918</v>
      </c>
      <c r="C4481">
        <v>5310</v>
      </c>
      <c r="D4481" t="s">
        <v>2875</v>
      </c>
      <c r="E4481" t="s">
        <v>2642</v>
      </c>
      <c r="F4481" t="s">
        <v>2641</v>
      </c>
      <c r="G4481" t="s">
        <v>2633</v>
      </c>
      <c r="H4481" t="s">
        <v>2634</v>
      </c>
      <c r="I4481" t="str">
        <f t="shared" si="208"/>
        <v>Pardubický</v>
      </c>
      <c r="J4481" t="str">
        <f t="shared" si="209"/>
        <v>Pardubický</v>
      </c>
      <c r="K4481" t="str">
        <f t="shared" si="210"/>
        <v>Severovýchod</v>
      </c>
    </row>
    <row r="4482" spans="1:11" x14ac:dyDescent="0.25">
      <c r="A4482">
        <v>578738</v>
      </c>
      <c r="B4482" t="s">
        <v>748</v>
      </c>
      <c r="C4482">
        <v>5307</v>
      </c>
      <c r="D4482" t="s">
        <v>2728</v>
      </c>
      <c r="E4482" t="s">
        <v>2642</v>
      </c>
      <c r="F4482" t="s">
        <v>2641</v>
      </c>
      <c r="G4482" t="s">
        <v>2633</v>
      </c>
      <c r="H4482" t="s">
        <v>2634</v>
      </c>
      <c r="I4482" t="str">
        <f t="shared" si="208"/>
        <v>Pardubický</v>
      </c>
      <c r="J4482" t="str">
        <f t="shared" si="209"/>
        <v>Pardubický</v>
      </c>
      <c r="K4482" t="str">
        <f t="shared" si="210"/>
        <v>Severovýchod</v>
      </c>
    </row>
    <row r="4483" spans="1:11" x14ac:dyDescent="0.25">
      <c r="A4483">
        <v>578746</v>
      </c>
      <c r="B4483" t="s">
        <v>1431</v>
      </c>
      <c r="C4483">
        <v>5307</v>
      </c>
      <c r="D4483" t="s">
        <v>2728</v>
      </c>
      <c r="E4483" t="s">
        <v>2642</v>
      </c>
      <c r="F4483" t="s">
        <v>2641</v>
      </c>
      <c r="G4483" t="s">
        <v>2633</v>
      </c>
      <c r="H4483" t="s">
        <v>2634</v>
      </c>
      <c r="I4483" t="str">
        <f t="shared" si="208"/>
        <v>Pardubický</v>
      </c>
      <c r="J4483" t="str">
        <f t="shared" si="209"/>
        <v>Pardubický</v>
      </c>
      <c r="K4483" t="str">
        <f t="shared" si="210"/>
        <v>Severovýchod</v>
      </c>
    </row>
    <row r="4484" spans="1:11" x14ac:dyDescent="0.25">
      <c r="A4484">
        <v>578754</v>
      </c>
      <c r="B4484" t="s">
        <v>2919</v>
      </c>
      <c r="C4484">
        <v>5312</v>
      </c>
      <c r="D4484" t="s">
        <v>2641</v>
      </c>
      <c r="E4484" t="s">
        <v>2642</v>
      </c>
      <c r="F4484" t="s">
        <v>2641</v>
      </c>
      <c r="G4484" t="s">
        <v>2633</v>
      </c>
      <c r="H4484" t="s">
        <v>2634</v>
      </c>
      <c r="I4484" t="str">
        <f t="shared" ref="I4484:I4547" si="211">LEFT(H4484, FIND(" ", H4484 &amp; " ") - 1)</f>
        <v>Pardubický</v>
      </c>
      <c r="J4484" t="str">
        <f t="shared" ref="J4484:J4547" si="212">IF(LEFT(H4484,4)="Kraj", MID(H4484, FIND(" ", H4484)+1, LEN(H4484) - FIND(" ", H4484)), LEFT(H4484, FIND(" ", H4484 &amp; " ") - 1))</f>
        <v>Pardubický</v>
      </c>
      <c r="K4484" t="str">
        <f t="shared" ref="K4484:K4547" si="213">_xlfn.XLOOKUP(H4484,$N$33:$N$46,$M$33:$M$46)</f>
        <v>Severovýchod</v>
      </c>
    </row>
    <row r="4485" spans="1:11" x14ac:dyDescent="0.25">
      <c r="A4485">
        <v>578762</v>
      </c>
      <c r="B4485" t="s">
        <v>1190</v>
      </c>
      <c r="C4485">
        <v>5308</v>
      </c>
      <c r="D4485" t="s">
        <v>2644</v>
      </c>
      <c r="E4485" t="s">
        <v>2642</v>
      </c>
      <c r="F4485" t="s">
        <v>2641</v>
      </c>
      <c r="G4485" t="s">
        <v>2633</v>
      </c>
      <c r="H4485" t="s">
        <v>2634</v>
      </c>
      <c r="I4485" t="str">
        <f t="shared" si="211"/>
        <v>Pardubický</v>
      </c>
      <c r="J4485" t="str">
        <f t="shared" si="212"/>
        <v>Pardubický</v>
      </c>
      <c r="K4485" t="str">
        <f t="shared" si="213"/>
        <v>Severovýchod</v>
      </c>
    </row>
    <row r="4486" spans="1:11" x14ac:dyDescent="0.25">
      <c r="A4486">
        <v>578771</v>
      </c>
      <c r="B4486" t="s">
        <v>3424</v>
      </c>
      <c r="C4486">
        <v>3206</v>
      </c>
      <c r="D4486" t="s">
        <v>3031</v>
      </c>
      <c r="E4486" t="s">
        <v>3029</v>
      </c>
      <c r="F4486" t="s">
        <v>3030</v>
      </c>
      <c r="G4486" t="s">
        <v>3012</v>
      </c>
      <c r="H4486" t="s">
        <v>3013</v>
      </c>
      <c r="I4486" t="str">
        <f t="shared" si="211"/>
        <v>Plzeňský</v>
      </c>
      <c r="J4486" t="str">
        <f t="shared" si="212"/>
        <v>Plzeňský</v>
      </c>
      <c r="K4486" t="str">
        <f t="shared" si="213"/>
        <v>Jihozápad</v>
      </c>
    </row>
    <row r="4487" spans="1:11" x14ac:dyDescent="0.25">
      <c r="A4487">
        <v>578789</v>
      </c>
      <c r="B4487" t="s">
        <v>2077</v>
      </c>
      <c r="C4487">
        <v>5308</v>
      </c>
      <c r="D4487" t="s">
        <v>2644</v>
      </c>
      <c r="E4487" t="s">
        <v>2642</v>
      </c>
      <c r="F4487" t="s">
        <v>2641</v>
      </c>
      <c r="G4487" t="s">
        <v>2633</v>
      </c>
      <c r="H4487" t="s">
        <v>2634</v>
      </c>
      <c r="I4487" t="str">
        <f t="shared" si="211"/>
        <v>Pardubický</v>
      </c>
      <c r="J4487" t="str">
        <f t="shared" si="212"/>
        <v>Pardubický</v>
      </c>
      <c r="K4487" t="str">
        <f t="shared" si="213"/>
        <v>Severovýchod</v>
      </c>
    </row>
    <row r="4488" spans="1:11" x14ac:dyDescent="0.25">
      <c r="A4488">
        <v>578797</v>
      </c>
      <c r="B4488" t="s">
        <v>3425</v>
      </c>
      <c r="C4488">
        <v>3206</v>
      </c>
      <c r="D4488" t="s">
        <v>3031</v>
      </c>
      <c r="E4488" t="s">
        <v>3029</v>
      </c>
      <c r="F4488" t="s">
        <v>3030</v>
      </c>
      <c r="G4488" t="s">
        <v>3012</v>
      </c>
      <c r="H4488" t="s">
        <v>3013</v>
      </c>
      <c r="I4488" t="str">
        <f t="shared" si="211"/>
        <v>Plzeňský</v>
      </c>
      <c r="J4488" t="str">
        <f t="shared" si="212"/>
        <v>Plzeňský</v>
      </c>
      <c r="K4488" t="str">
        <f t="shared" si="213"/>
        <v>Jihozápad</v>
      </c>
    </row>
    <row r="4489" spans="1:11" x14ac:dyDescent="0.25">
      <c r="A4489">
        <v>578801</v>
      </c>
      <c r="B4489" t="s">
        <v>2920</v>
      </c>
      <c r="C4489">
        <v>5310</v>
      </c>
      <c r="D4489" t="s">
        <v>2875</v>
      </c>
      <c r="E4489" t="s">
        <v>2642</v>
      </c>
      <c r="F4489" t="s">
        <v>2641</v>
      </c>
      <c r="G4489" t="s">
        <v>2633</v>
      </c>
      <c r="H4489" t="s">
        <v>2634</v>
      </c>
      <c r="I4489" t="str">
        <f t="shared" si="211"/>
        <v>Pardubický</v>
      </c>
      <c r="J4489" t="str">
        <f t="shared" si="212"/>
        <v>Pardubický</v>
      </c>
      <c r="K4489" t="str">
        <f t="shared" si="213"/>
        <v>Severovýchod</v>
      </c>
    </row>
    <row r="4490" spans="1:11" x14ac:dyDescent="0.25">
      <c r="A4490">
        <v>578819</v>
      </c>
      <c r="B4490" t="s">
        <v>2921</v>
      </c>
      <c r="C4490">
        <v>5307</v>
      </c>
      <c r="D4490" t="s">
        <v>2728</v>
      </c>
      <c r="E4490" t="s">
        <v>2642</v>
      </c>
      <c r="F4490" t="s">
        <v>2641</v>
      </c>
      <c r="G4490" t="s">
        <v>2633</v>
      </c>
      <c r="H4490" t="s">
        <v>2634</v>
      </c>
      <c r="I4490" t="str">
        <f t="shared" si="211"/>
        <v>Pardubický</v>
      </c>
      <c r="J4490" t="str">
        <f t="shared" si="212"/>
        <v>Pardubický</v>
      </c>
      <c r="K4490" t="str">
        <f t="shared" si="213"/>
        <v>Severovýchod</v>
      </c>
    </row>
    <row r="4491" spans="1:11" x14ac:dyDescent="0.25">
      <c r="A4491">
        <v>578827</v>
      </c>
      <c r="B4491" t="s">
        <v>3426</v>
      </c>
      <c r="C4491">
        <v>3208</v>
      </c>
      <c r="D4491" t="s">
        <v>3028</v>
      </c>
      <c r="E4491" t="s">
        <v>3029</v>
      </c>
      <c r="F4491" t="s">
        <v>3030</v>
      </c>
      <c r="G4491" t="s">
        <v>3012</v>
      </c>
      <c r="H4491" t="s">
        <v>3013</v>
      </c>
      <c r="I4491" t="str">
        <f t="shared" si="211"/>
        <v>Plzeňský</v>
      </c>
      <c r="J4491" t="str">
        <f t="shared" si="212"/>
        <v>Plzeňský</v>
      </c>
      <c r="K4491" t="str">
        <f t="shared" si="213"/>
        <v>Jihozápad</v>
      </c>
    </row>
    <row r="4492" spans="1:11" x14ac:dyDescent="0.25">
      <c r="A4492">
        <v>578835</v>
      </c>
      <c r="B4492" t="s">
        <v>2922</v>
      </c>
      <c r="C4492">
        <v>5307</v>
      </c>
      <c r="D4492" t="s">
        <v>2728</v>
      </c>
      <c r="E4492" t="s">
        <v>2642</v>
      </c>
      <c r="F4492" t="s">
        <v>2641</v>
      </c>
      <c r="G4492" t="s">
        <v>2633</v>
      </c>
      <c r="H4492" t="s">
        <v>2634</v>
      </c>
      <c r="I4492" t="str">
        <f t="shared" si="211"/>
        <v>Pardubický</v>
      </c>
      <c r="J4492" t="str">
        <f t="shared" si="212"/>
        <v>Pardubický</v>
      </c>
      <c r="K4492" t="str">
        <f t="shared" si="213"/>
        <v>Severovýchod</v>
      </c>
    </row>
    <row r="4493" spans="1:11" x14ac:dyDescent="0.25">
      <c r="A4493">
        <v>578843</v>
      </c>
      <c r="B4493" t="s">
        <v>2923</v>
      </c>
      <c r="C4493">
        <v>5310</v>
      </c>
      <c r="D4493" t="s">
        <v>2875</v>
      </c>
      <c r="E4493" t="s">
        <v>2642</v>
      </c>
      <c r="F4493" t="s">
        <v>2641</v>
      </c>
      <c r="G4493" t="s">
        <v>2633</v>
      </c>
      <c r="H4493" t="s">
        <v>2634</v>
      </c>
      <c r="I4493" t="str">
        <f t="shared" si="211"/>
        <v>Pardubický</v>
      </c>
      <c r="J4493" t="str">
        <f t="shared" si="212"/>
        <v>Pardubický</v>
      </c>
      <c r="K4493" t="str">
        <f t="shared" si="213"/>
        <v>Severovýchod</v>
      </c>
    </row>
    <row r="4494" spans="1:11" x14ac:dyDescent="0.25">
      <c r="A4494">
        <v>578851</v>
      </c>
      <c r="B4494" t="s">
        <v>2924</v>
      </c>
      <c r="C4494">
        <v>5310</v>
      </c>
      <c r="D4494" t="s">
        <v>2875</v>
      </c>
      <c r="E4494" t="s">
        <v>2642</v>
      </c>
      <c r="F4494" t="s">
        <v>2641</v>
      </c>
      <c r="G4494" t="s">
        <v>2633</v>
      </c>
      <c r="H4494" t="s">
        <v>2634</v>
      </c>
      <c r="I4494" t="str">
        <f t="shared" si="211"/>
        <v>Pardubický</v>
      </c>
      <c r="J4494" t="str">
        <f t="shared" si="212"/>
        <v>Pardubický</v>
      </c>
      <c r="K4494" t="str">
        <f t="shared" si="213"/>
        <v>Severovýchod</v>
      </c>
    </row>
    <row r="4495" spans="1:11" x14ac:dyDescent="0.25">
      <c r="A4495">
        <v>578860</v>
      </c>
      <c r="B4495" t="s">
        <v>2925</v>
      </c>
      <c r="C4495">
        <v>5312</v>
      </c>
      <c r="D4495" t="s">
        <v>2641</v>
      </c>
      <c r="E4495" t="s">
        <v>2642</v>
      </c>
      <c r="F4495" t="s">
        <v>2641</v>
      </c>
      <c r="G4495" t="s">
        <v>2633</v>
      </c>
      <c r="H4495" t="s">
        <v>2634</v>
      </c>
      <c r="I4495" t="str">
        <f t="shared" si="211"/>
        <v>Pardubický</v>
      </c>
      <c r="J4495" t="str">
        <f t="shared" si="212"/>
        <v>Pardubický</v>
      </c>
      <c r="K4495" t="str">
        <f t="shared" si="213"/>
        <v>Severovýchod</v>
      </c>
    </row>
    <row r="4496" spans="1:11" x14ac:dyDescent="0.25">
      <c r="A4496">
        <v>578878</v>
      </c>
      <c r="B4496" t="s">
        <v>2926</v>
      </c>
      <c r="C4496">
        <v>5310</v>
      </c>
      <c r="D4496" t="s">
        <v>2875</v>
      </c>
      <c r="E4496" t="s">
        <v>2642</v>
      </c>
      <c r="F4496" t="s">
        <v>2641</v>
      </c>
      <c r="G4496" t="s">
        <v>2633</v>
      </c>
      <c r="H4496" t="s">
        <v>2634</v>
      </c>
      <c r="I4496" t="str">
        <f t="shared" si="211"/>
        <v>Pardubický</v>
      </c>
      <c r="J4496" t="str">
        <f t="shared" si="212"/>
        <v>Pardubický</v>
      </c>
      <c r="K4496" t="str">
        <f t="shared" si="213"/>
        <v>Severovýchod</v>
      </c>
    </row>
    <row r="4497" spans="1:11" x14ac:dyDescent="0.25">
      <c r="A4497">
        <v>578886</v>
      </c>
      <c r="B4497" t="s">
        <v>2927</v>
      </c>
      <c r="C4497">
        <v>5310</v>
      </c>
      <c r="D4497" t="s">
        <v>2875</v>
      </c>
      <c r="E4497" t="s">
        <v>2642</v>
      </c>
      <c r="F4497" t="s">
        <v>2641</v>
      </c>
      <c r="G4497" t="s">
        <v>2633</v>
      </c>
      <c r="H4497" t="s">
        <v>2634</v>
      </c>
      <c r="I4497" t="str">
        <f t="shared" si="211"/>
        <v>Pardubický</v>
      </c>
      <c r="J4497" t="str">
        <f t="shared" si="212"/>
        <v>Pardubický</v>
      </c>
      <c r="K4497" t="str">
        <f t="shared" si="213"/>
        <v>Severovýchod</v>
      </c>
    </row>
    <row r="4498" spans="1:11" x14ac:dyDescent="0.25">
      <c r="A4498">
        <v>578894</v>
      </c>
      <c r="B4498" t="s">
        <v>1207</v>
      </c>
      <c r="C4498">
        <v>5307</v>
      </c>
      <c r="D4498" t="s">
        <v>2728</v>
      </c>
      <c r="E4498" t="s">
        <v>2642</v>
      </c>
      <c r="F4498" t="s">
        <v>2641</v>
      </c>
      <c r="G4498" t="s">
        <v>2633</v>
      </c>
      <c r="H4498" t="s">
        <v>2634</v>
      </c>
      <c r="I4498" t="str">
        <f t="shared" si="211"/>
        <v>Pardubický</v>
      </c>
      <c r="J4498" t="str">
        <f t="shared" si="212"/>
        <v>Pardubický</v>
      </c>
      <c r="K4498" t="str">
        <f t="shared" si="213"/>
        <v>Severovýchod</v>
      </c>
    </row>
    <row r="4499" spans="1:11" x14ac:dyDescent="0.25">
      <c r="A4499">
        <v>578908</v>
      </c>
      <c r="B4499" t="s">
        <v>2928</v>
      </c>
      <c r="C4499">
        <v>5308</v>
      </c>
      <c r="D4499" t="s">
        <v>2644</v>
      </c>
      <c r="E4499" t="s">
        <v>2642</v>
      </c>
      <c r="F4499" t="s">
        <v>2641</v>
      </c>
      <c r="G4499" t="s">
        <v>2633</v>
      </c>
      <c r="H4499" t="s">
        <v>2634</v>
      </c>
      <c r="I4499" t="str">
        <f t="shared" si="211"/>
        <v>Pardubický</v>
      </c>
      <c r="J4499" t="str">
        <f t="shared" si="212"/>
        <v>Pardubický</v>
      </c>
      <c r="K4499" t="str">
        <f t="shared" si="213"/>
        <v>Severovýchod</v>
      </c>
    </row>
    <row r="4500" spans="1:11" x14ac:dyDescent="0.25">
      <c r="A4500">
        <v>578916</v>
      </c>
      <c r="B4500" t="s">
        <v>17</v>
      </c>
      <c r="C4500">
        <v>5307</v>
      </c>
      <c r="D4500" t="s">
        <v>2728</v>
      </c>
      <c r="E4500" t="s">
        <v>2642</v>
      </c>
      <c r="F4500" t="s">
        <v>2641</v>
      </c>
      <c r="G4500" t="s">
        <v>2633</v>
      </c>
      <c r="H4500" t="s">
        <v>2634</v>
      </c>
      <c r="I4500" t="str">
        <f t="shared" si="211"/>
        <v>Pardubický</v>
      </c>
      <c r="J4500" t="str">
        <f t="shared" si="212"/>
        <v>Pardubický</v>
      </c>
      <c r="K4500" t="str">
        <f t="shared" si="213"/>
        <v>Severovýchod</v>
      </c>
    </row>
    <row r="4501" spans="1:11" x14ac:dyDescent="0.25">
      <c r="A4501">
        <v>578924</v>
      </c>
      <c r="B4501" t="s">
        <v>3427</v>
      </c>
      <c r="C4501">
        <v>3206</v>
      </c>
      <c r="D4501" t="s">
        <v>3031</v>
      </c>
      <c r="E4501" t="s">
        <v>3029</v>
      </c>
      <c r="F4501" t="s">
        <v>3030</v>
      </c>
      <c r="G4501" t="s">
        <v>3012</v>
      </c>
      <c r="H4501" t="s">
        <v>3013</v>
      </c>
      <c r="I4501" t="str">
        <f t="shared" si="211"/>
        <v>Plzeňský</v>
      </c>
      <c r="J4501" t="str">
        <f t="shared" si="212"/>
        <v>Plzeňský</v>
      </c>
      <c r="K4501" t="str">
        <f t="shared" si="213"/>
        <v>Jihozápad</v>
      </c>
    </row>
    <row r="4502" spans="1:11" x14ac:dyDescent="0.25">
      <c r="A4502">
        <v>578932</v>
      </c>
      <c r="B4502" t="s">
        <v>2929</v>
      </c>
      <c r="C4502">
        <v>5312</v>
      </c>
      <c r="D4502" t="s">
        <v>2641</v>
      </c>
      <c r="E4502" t="s">
        <v>2642</v>
      </c>
      <c r="F4502" t="s">
        <v>2641</v>
      </c>
      <c r="G4502" t="s">
        <v>2633</v>
      </c>
      <c r="H4502" t="s">
        <v>2634</v>
      </c>
      <c r="I4502" t="str">
        <f t="shared" si="211"/>
        <v>Pardubický</v>
      </c>
      <c r="J4502" t="str">
        <f t="shared" si="212"/>
        <v>Pardubický</v>
      </c>
      <c r="K4502" t="str">
        <f t="shared" si="213"/>
        <v>Severovýchod</v>
      </c>
    </row>
    <row r="4503" spans="1:11" x14ac:dyDescent="0.25">
      <c r="A4503">
        <v>578941</v>
      </c>
      <c r="B4503" t="s">
        <v>2930</v>
      </c>
      <c r="C4503">
        <v>5307</v>
      </c>
      <c r="D4503" t="s">
        <v>2728</v>
      </c>
      <c r="E4503" t="s">
        <v>2642</v>
      </c>
      <c r="F4503" t="s">
        <v>2641</v>
      </c>
      <c r="G4503" t="s">
        <v>2633</v>
      </c>
      <c r="H4503" t="s">
        <v>2634</v>
      </c>
      <c r="I4503" t="str">
        <f t="shared" si="211"/>
        <v>Pardubický</v>
      </c>
      <c r="J4503" t="str">
        <f t="shared" si="212"/>
        <v>Pardubický</v>
      </c>
      <c r="K4503" t="str">
        <f t="shared" si="213"/>
        <v>Severovýchod</v>
      </c>
    </row>
    <row r="4504" spans="1:11" x14ac:dyDescent="0.25">
      <c r="A4504">
        <v>578959</v>
      </c>
      <c r="B4504" t="s">
        <v>2931</v>
      </c>
      <c r="C4504">
        <v>5308</v>
      </c>
      <c r="D4504" t="s">
        <v>2644</v>
      </c>
      <c r="E4504" t="s">
        <v>2642</v>
      </c>
      <c r="F4504" t="s">
        <v>2641</v>
      </c>
      <c r="G4504" t="s">
        <v>2633</v>
      </c>
      <c r="H4504" t="s">
        <v>2634</v>
      </c>
      <c r="I4504" t="str">
        <f t="shared" si="211"/>
        <v>Pardubický</v>
      </c>
      <c r="J4504" t="str">
        <f t="shared" si="212"/>
        <v>Pardubický</v>
      </c>
      <c r="K4504" t="str">
        <f t="shared" si="213"/>
        <v>Severovýchod</v>
      </c>
    </row>
    <row r="4505" spans="1:11" x14ac:dyDescent="0.25">
      <c r="A4505">
        <v>578967</v>
      </c>
      <c r="B4505" t="s">
        <v>2932</v>
      </c>
      <c r="C4505">
        <v>5312</v>
      </c>
      <c r="D4505" t="s">
        <v>2641</v>
      </c>
      <c r="E4505" t="s">
        <v>2642</v>
      </c>
      <c r="F4505" t="s">
        <v>2641</v>
      </c>
      <c r="G4505" t="s">
        <v>2633</v>
      </c>
      <c r="H4505" t="s">
        <v>2634</v>
      </c>
      <c r="I4505" t="str">
        <f t="shared" si="211"/>
        <v>Pardubický</v>
      </c>
      <c r="J4505" t="str">
        <f t="shared" si="212"/>
        <v>Pardubický</v>
      </c>
      <c r="K4505" t="str">
        <f t="shared" si="213"/>
        <v>Severovýchod</v>
      </c>
    </row>
    <row r="4506" spans="1:11" x14ac:dyDescent="0.25">
      <c r="A4506">
        <v>578975</v>
      </c>
      <c r="B4506" t="s">
        <v>2933</v>
      </c>
      <c r="C4506">
        <v>5308</v>
      </c>
      <c r="D4506" t="s">
        <v>2644</v>
      </c>
      <c r="E4506" t="s">
        <v>2642</v>
      </c>
      <c r="F4506" t="s">
        <v>2641</v>
      </c>
      <c r="G4506" t="s">
        <v>2633</v>
      </c>
      <c r="H4506" t="s">
        <v>2634</v>
      </c>
      <c r="I4506" t="str">
        <f t="shared" si="211"/>
        <v>Pardubický</v>
      </c>
      <c r="J4506" t="str">
        <f t="shared" si="212"/>
        <v>Pardubický</v>
      </c>
      <c r="K4506" t="str">
        <f t="shared" si="213"/>
        <v>Severovýchod</v>
      </c>
    </row>
    <row r="4507" spans="1:11" x14ac:dyDescent="0.25">
      <c r="A4507">
        <v>578983</v>
      </c>
      <c r="B4507" t="s">
        <v>3428</v>
      </c>
      <c r="C4507">
        <v>3208</v>
      </c>
      <c r="D4507" t="s">
        <v>3028</v>
      </c>
      <c r="E4507" t="s">
        <v>3029</v>
      </c>
      <c r="F4507" t="s">
        <v>3030</v>
      </c>
      <c r="G4507" t="s">
        <v>3012</v>
      </c>
      <c r="H4507" t="s">
        <v>3013</v>
      </c>
      <c r="I4507" t="str">
        <f t="shared" si="211"/>
        <v>Plzeňský</v>
      </c>
      <c r="J4507" t="str">
        <f t="shared" si="212"/>
        <v>Plzeňský</v>
      </c>
      <c r="K4507" t="str">
        <f t="shared" si="213"/>
        <v>Jihozápad</v>
      </c>
    </row>
    <row r="4508" spans="1:11" x14ac:dyDescent="0.25">
      <c r="A4508">
        <v>578991</v>
      </c>
      <c r="B4508" t="s">
        <v>2218</v>
      </c>
      <c r="C4508">
        <v>5308</v>
      </c>
      <c r="D4508" t="s">
        <v>2644</v>
      </c>
      <c r="E4508" t="s">
        <v>2642</v>
      </c>
      <c r="F4508" t="s">
        <v>2641</v>
      </c>
      <c r="G4508" t="s">
        <v>2633</v>
      </c>
      <c r="H4508" t="s">
        <v>2634</v>
      </c>
      <c r="I4508" t="str">
        <f t="shared" si="211"/>
        <v>Pardubický</v>
      </c>
      <c r="J4508" t="str">
        <f t="shared" si="212"/>
        <v>Pardubický</v>
      </c>
      <c r="K4508" t="str">
        <f t="shared" si="213"/>
        <v>Severovýchod</v>
      </c>
    </row>
    <row r="4509" spans="1:11" x14ac:dyDescent="0.25">
      <c r="A4509">
        <v>579009</v>
      </c>
      <c r="B4509" t="s">
        <v>3429</v>
      </c>
      <c r="C4509">
        <v>3211</v>
      </c>
      <c r="D4509" t="s">
        <v>3015</v>
      </c>
      <c r="E4509" t="s">
        <v>3016</v>
      </c>
      <c r="F4509" t="s">
        <v>3015</v>
      </c>
      <c r="G4509" t="s">
        <v>3012</v>
      </c>
      <c r="H4509" t="s">
        <v>3013</v>
      </c>
      <c r="I4509" t="str">
        <f t="shared" si="211"/>
        <v>Plzeňský</v>
      </c>
      <c r="J4509" t="str">
        <f t="shared" si="212"/>
        <v>Plzeňský</v>
      </c>
      <c r="K4509" t="str">
        <f t="shared" si="213"/>
        <v>Jihozápad</v>
      </c>
    </row>
    <row r="4510" spans="1:11" x14ac:dyDescent="0.25">
      <c r="A4510">
        <v>579017</v>
      </c>
      <c r="B4510" t="s">
        <v>3430</v>
      </c>
      <c r="C4510">
        <v>3211</v>
      </c>
      <c r="D4510" t="s">
        <v>3015</v>
      </c>
      <c r="E4510" t="s">
        <v>3016</v>
      </c>
      <c r="F4510" t="s">
        <v>3015</v>
      </c>
      <c r="G4510" t="s">
        <v>3012</v>
      </c>
      <c r="H4510" t="s">
        <v>3013</v>
      </c>
      <c r="I4510" t="str">
        <f t="shared" si="211"/>
        <v>Plzeňský</v>
      </c>
      <c r="J4510" t="str">
        <f t="shared" si="212"/>
        <v>Plzeňský</v>
      </c>
      <c r="K4510" t="str">
        <f t="shared" si="213"/>
        <v>Jihozápad</v>
      </c>
    </row>
    <row r="4511" spans="1:11" x14ac:dyDescent="0.25">
      <c r="A4511">
        <v>579025</v>
      </c>
      <c r="B4511" t="s">
        <v>1385</v>
      </c>
      <c r="C4511">
        <v>5214</v>
      </c>
      <c r="D4511" t="s">
        <v>1385</v>
      </c>
      <c r="E4511" t="s">
        <v>1386</v>
      </c>
      <c r="F4511" t="s">
        <v>1385</v>
      </c>
      <c r="G4511" t="s">
        <v>1374</v>
      </c>
      <c r="H4511" t="s">
        <v>1375</v>
      </c>
      <c r="I4511" t="str">
        <f t="shared" si="211"/>
        <v>Královéhradecký</v>
      </c>
      <c r="J4511" t="str">
        <f t="shared" si="212"/>
        <v>Královéhradecký</v>
      </c>
      <c r="K4511" t="str">
        <f t="shared" si="213"/>
        <v>Severovýchod</v>
      </c>
    </row>
    <row r="4512" spans="1:11" x14ac:dyDescent="0.25">
      <c r="A4512">
        <v>579033</v>
      </c>
      <c r="B4512" t="s">
        <v>3431</v>
      </c>
      <c r="C4512">
        <v>3211</v>
      </c>
      <c r="D4512" t="s">
        <v>3015</v>
      </c>
      <c r="E4512" t="s">
        <v>3016</v>
      </c>
      <c r="F4512" t="s">
        <v>3015</v>
      </c>
      <c r="G4512" t="s">
        <v>3012</v>
      </c>
      <c r="H4512" t="s">
        <v>3013</v>
      </c>
      <c r="I4512" t="str">
        <f t="shared" si="211"/>
        <v>Plzeňský</v>
      </c>
      <c r="J4512" t="str">
        <f t="shared" si="212"/>
        <v>Plzeňský</v>
      </c>
      <c r="K4512" t="str">
        <f t="shared" si="213"/>
        <v>Jihozápad</v>
      </c>
    </row>
    <row r="4513" spans="1:11" x14ac:dyDescent="0.25">
      <c r="A4513">
        <v>579041</v>
      </c>
      <c r="B4513" t="s">
        <v>1730</v>
      </c>
      <c r="C4513">
        <v>5214</v>
      </c>
      <c r="D4513" t="s">
        <v>1385</v>
      </c>
      <c r="E4513" t="s">
        <v>1386</v>
      </c>
      <c r="F4513" t="s">
        <v>1385</v>
      </c>
      <c r="G4513" t="s">
        <v>1374</v>
      </c>
      <c r="H4513" t="s">
        <v>1375</v>
      </c>
      <c r="I4513" t="str">
        <f t="shared" si="211"/>
        <v>Královéhradecký</v>
      </c>
      <c r="J4513" t="str">
        <f t="shared" si="212"/>
        <v>Královéhradecký</v>
      </c>
      <c r="K4513" t="str">
        <f t="shared" si="213"/>
        <v>Severovýchod</v>
      </c>
    </row>
    <row r="4514" spans="1:11" x14ac:dyDescent="0.25">
      <c r="A4514">
        <v>579050</v>
      </c>
      <c r="B4514" t="s">
        <v>302</v>
      </c>
      <c r="C4514">
        <v>5214</v>
      </c>
      <c r="D4514" t="s">
        <v>1385</v>
      </c>
      <c r="E4514" t="s">
        <v>1386</v>
      </c>
      <c r="F4514" t="s">
        <v>1385</v>
      </c>
      <c r="G4514" t="s">
        <v>1374</v>
      </c>
      <c r="H4514" t="s">
        <v>1375</v>
      </c>
      <c r="I4514" t="str">
        <f t="shared" si="211"/>
        <v>Královéhradecký</v>
      </c>
      <c r="J4514" t="str">
        <f t="shared" si="212"/>
        <v>Královéhradecký</v>
      </c>
      <c r="K4514" t="str">
        <f t="shared" si="213"/>
        <v>Severovýchod</v>
      </c>
    </row>
    <row r="4515" spans="1:11" x14ac:dyDescent="0.25">
      <c r="A4515">
        <v>579068</v>
      </c>
      <c r="B4515" t="s">
        <v>1731</v>
      </c>
      <c r="C4515">
        <v>5203</v>
      </c>
      <c r="D4515" t="s">
        <v>1388</v>
      </c>
      <c r="E4515" t="s">
        <v>1386</v>
      </c>
      <c r="F4515" t="s">
        <v>1385</v>
      </c>
      <c r="G4515" t="s">
        <v>1374</v>
      </c>
      <c r="H4515" t="s">
        <v>1375</v>
      </c>
      <c r="I4515" t="str">
        <f t="shared" si="211"/>
        <v>Královéhradecký</v>
      </c>
      <c r="J4515" t="str">
        <f t="shared" si="212"/>
        <v>Královéhradecký</v>
      </c>
      <c r="K4515" t="str">
        <f t="shared" si="213"/>
        <v>Severovýchod</v>
      </c>
    </row>
    <row r="4516" spans="1:11" x14ac:dyDescent="0.25">
      <c r="A4516">
        <v>579076</v>
      </c>
      <c r="B4516" t="s">
        <v>1732</v>
      </c>
      <c r="C4516">
        <v>5203</v>
      </c>
      <c r="D4516" t="s">
        <v>1388</v>
      </c>
      <c r="E4516" t="s">
        <v>1386</v>
      </c>
      <c r="F4516" t="s">
        <v>1385</v>
      </c>
      <c r="G4516" t="s">
        <v>1374</v>
      </c>
      <c r="H4516" t="s">
        <v>1375</v>
      </c>
      <c r="I4516" t="str">
        <f t="shared" si="211"/>
        <v>Královéhradecký</v>
      </c>
      <c r="J4516" t="str">
        <f t="shared" si="212"/>
        <v>Královéhradecký</v>
      </c>
      <c r="K4516" t="str">
        <f t="shared" si="213"/>
        <v>Severovýchod</v>
      </c>
    </row>
    <row r="4517" spans="1:11" x14ac:dyDescent="0.25">
      <c r="A4517">
        <v>579084</v>
      </c>
      <c r="B4517" t="s">
        <v>3432</v>
      </c>
      <c r="C4517">
        <v>3211</v>
      </c>
      <c r="D4517" t="s">
        <v>3015</v>
      </c>
      <c r="E4517" t="s">
        <v>3016</v>
      </c>
      <c r="F4517" t="s">
        <v>3015</v>
      </c>
      <c r="G4517" t="s">
        <v>3012</v>
      </c>
      <c r="H4517" t="s">
        <v>3013</v>
      </c>
      <c r="I4517" t="str">
        <f t="shared" si="211"/>
        <v>Plzeňský</v>
      </c>
      <c r="J4517" t="str">
        <f t="shared" si="212"/>
        <v>Plzeňský</v>
      </c>
      <c r="K4517" t="str">
        <f t="shared" si="213"/>
        <v>Jihozápad</v>
      </c>
    </row>
    <row r="4518" spans="1:11" x14ac:dyDescent="0.25">
      <c r="A4518">
        <v>579092</v>
      </c>
      <c r="B4518" t="s">
        <v>86</v>
      </c>
      <c r="C4518">
        <v>5203</v>
      </c>
      <c r="D4518" t="s">
        <v>1388</v>
      </c>
      <c r="E4518" t="s">
        <v>1386</v>
      </c>
      <c r="F4518" t="s">
        <v>1385</v>
      </c>
      <c r="G4518" t="s">
        <v>1374</v>
      </c>
      <c r="H4518" t="s">
        <v>1375</v>
      </c>
      <c r="I4518" t="str">
        <f t="shared" si="211"/>
        <v>Královéhradecký</v>
      </c>
      <c r="J4518" t="str">
        <f t="shared" si="212"/>
        <v>Královéhradecký</v>
      </c>
      <c r="K4518" t="str">
        <f t="shared" si="213"/>
        <v>Severovýchod</v>
      </c>
    </row>
    <row r="4519" spans="1:11" x14ac:dyDescent="0.25">
      <c r="A4519">
        <v>579106</v>
      </c>
      <c r="B4519" t="s">
        <v>1733</v>
      </c>
      <c r="C4519">
        <v>5215</v>
      </c>
      <c r="D4519" t="s">
        <v>1734</v>
      </c>
      <c r="E4519" t="s">
        <v>1386</v>
      </c>
      <c r="F4519" t="s">
        <v>1385</v>
      </c>
      <c r="G4519" t="s">
        <v>1374</v>
      </c>
      <c r="H4519" t="s">
        <v>1375</v>
      </c>
      <c r="I4519" t="str">
        <f t="shared" si="211"/>
        <v>Královéhradecký</v>
      </c>
      <c r="J4519" t="str">
        <f t="shared" si="212"/>
        <v>Královéhradecký</v>
      </c>
      <c r="K4519" t="str">
        <f t="shared" si="213"/>
        <v>Severovýchod</v>
      </c>
    </row>
    <row r="4520" spans="1:11" x14ac:dyDescent="0.25">
      <c r="A4520">
        <v>579114</v>
      </c>
      <c r="B4520" t="s">
        <v>1735</v>
      </c>
      <c r="C4520">
        <v>5215</v>
      </c>
      <c r="D4520" t="s">
        <v>1734</v>
      </c>
      <c r="E4520" t="s">
        <v>1386</v>
      </c>
      <c r="F4520" t="s">
        <v>1385</v>
      </c>
      <c r="G4520" t="s">
        <v>1374</v>
      </c>
      <c r="H4520" t="s">
        <v>1375</v>
      </c>
      <c r="I4520" t="str">
        <f t="shared" si="211"/>
        <v>Královéhradecký</v>
      </c>
      <c r="J4520" t="str">
        <f t="shared" si="212"/>
        <v>Královéhradecký</v>
      </c>
      <c r="K4520" t="str">
        <f t="shared" si="213"/>
        <v>Severovýchod</v>
      </c>
    </row>
    <row r="4521" spans="1:11" x14ac:dyDescent="0.25">
      <c r="A4521">
        <v>579122</v>
      </c>
      <c r="B4521" t="s">
        <v>1736</v>
      </c>
      <c r="C4521">
        <v>5215</v>
      </c>
      <c r="D4521" t="s">
        <v>1734</v>
      </c>
      <c r="E4521" t="s">
        <v>1386</v>
      </c>
      <c r="F4521" t="s">
        <v>1385</v>
      </c>
      <c r="G4521" t="s">
        <v>1374</v>
      </c>
      <c r="H4521" t="s">
        <v>1375</v>
      </c>
      <c r="I4521" t="str">
        <f t="shared" si="211"/>
        <v>Královéhradecký</v>
      </c>
      <c r="J4521" t="str">
        <f t="shared" si="212"/>
        <v>Královéhradecký</v>
      </c>
      <c r="K4521" t="str">
        <f t="shared" si="213"/>
        <v>Severovýchod</v>
      </c>
    </row>
    <row r="4522" spans="1:11" x14ac:dyDescent="0.25">
      <c r="A4522">
        <v>579131</v>
      </c>
      <c r="B4522" t="s">
        <v>3433</v>
      </c>
      <c r="C4522">
        <v>3211</v>
      </c>
      <c r="D4522" t="s">
        <v>3015</v>
      </c>
      <c r="E4522" t="s">
        <v>3016</v>
      </c>
      <c r="F4522" t="s">
        <v>3015</v>
      </c>
      <c r="G4522" t="s">
        <v>3012</v>
      </c>
      <c r="H4522" t="s">
        <v>3013</v>
      </c>
      <c r="I4522" t="str">
        <f t="shared" si="211"/>
        <v>Plzeňský</v>
      </c>
      <c r="J4522" t="str">
        <f t="shared" si="212"/>
        <v>Plzeňský</v>
      </c>
      <c r="K4522" t="str">
        <f t="shared" si="213"/>
        <v>Jihozápad</v>
      </c>
    </row>
    <row r="4523" spans="1:11" x14ac:dyDescent="0.25">
      <c r="A4523">
        <v>579149</v>
      </c>
      <c r="B4523" t="s">
        <v>1737</v>
      </c>
      <c r="C4523">
        <v>5215</v>
      </c>
      <c r="D4523" t="s">
        <v>1734</v>
      </c>
      <c r="E4523" t="s">
        <v>1386</v>
      </c>
      <c r="F4523" t="s">
        <v>1385</v>
      </c>
      <c r="G4523" t="s">
        <v>1374</v>
      </c>
      <c r="H4523" t="s">
        <v>1375</v>
      </c>
      <c r="I4523" t="str">
        <f t="shared" si="211"/>
        <v>Královéhradecký</v>
      </c>
      <c r="J4523" t="str">
        <f t="shared" si="212"/>
        <v>Královéhradecký</v>
      </c>
      <c r="K4523" t="str">
        <f t="shared" si="213"/>
        <v>Severovýchod</v>
      </c>
    </row>
    <row r="4524" spans="1:11" x14ac:dyDescent="0.25">
      <c r="A4524">
        <v>579157</v>
      </c>
      <c r="B4524" t="s">
        <v>1738</v>
      </c>
      <c r="C4524">
        <v>5215</v>
      </c>
      <c r="D4524" t="s">
        <v>1734</v>
      </c>
      <c r="E4524" t="s">
        <v>1386</v>
      </c>
      <c r="F4524" t="s">
        <v>1385</v>
      </c>
      <c r="G4524" t="s">
        <v>1374</v>
      </c>
      <c r="H4524" t="s">
        <v>1375</v>
      </c>
      <c r="I4524" t="str">
        <f t="shared" si="211"/>
        <v>Královéhradecký</v>
      </c>
      <c r="J4524" t="str">
        <f t="shared" si="212"/>
        <v>Královéhradecký</v>
      </c>
      <c r="K4524" t="str">
        <f t="shared" si="213"/>
        <v>Severovýchod</v>
      </c>
    </row>
    <row r="4525" spans="1:11" x14ac:dyDescent="0.25">
      <c r="A4525">
        <v>579165</v>
      </c>
      <c r="B4525" t="s">
        <v>1739</v>
      </c>
      <c r="C4525">
        <v>5215</v>
      </c>
      <c r="D4525" t="s">
        <v>1734</v>
      </c>
      <c r="E4525" t="s">
        <v>1386</v>
      </c>
      <c r="F4525" t="s">
        <v>1385</v>
      </c>
      <c r="G4525" t="s">
        <v>1374</v>
      </c>
      <c r="H4525" t="s">
        <v>1375</v>
      </c>
      <c r="I4525" t="str">
        <f t="shared" si="211"/>
        <v>Královéhradecký</v>
      </c>
      <c r="J4525" t="str">
        <f t="shared" si="212"/>
        <v>Královéhradecký</v>
      </c>
      <c r="K4525" t="str">
        <f t="shared" si="213"/>
        <v>Severovýchod</v>
      </c>
    </row>
    <row r="4526" spans="1:11" x14ac:dyDescent="0.25">
      <c r="A4526">
        <v>579173</v>
      </c>
      <c r="B4526" t="s">
        <v>1740</v>
      </c>
      <c r="C4526">
        <v>5214</v>
      </c>
      <c r="D4526" t="s">
        <v>1385</v>
      </c>
      <c r="E4526" t="s">
        <v>1386</v>
      </c>
      <c r="F4526" t="s">
        <v>1385</v>
      </c>
      <c r="G4526" t="s">
        <v>1374</v>
      </c>
      <c r="H4526" t="s">
        <v>1375</v>
      </c>
      <c r="I4526" t="str">
        <f t="shared" si="211"/>
        <v>Královéhradecký</v>
      </c>
      <c r="J4526" t="str">
        <f t="shared" si="212"/>
        <v>Královéhradecký</v>
      </c>
      <c r="K4526" t="str">
        <f t="shared" si="213"/>
        <v>Severovýchod</v>
      </c>
    </row>
    <row r="4527" spans="1:11" x14ac:dyDescent="0.25">
      <c r="A4527">
        <v>579181</v>
      </c>
      <c r="B4527" t="s">
        <v>85</v>
      </c>
      <c r="C4527">
        <v>5203</v>
      </c>
      <c r="D4527" t="s">
        <v>1388</v>
      </c>
      <c r="E4527" t="s">
        <v>1386</v>
      </c>
      <c r="F4527" t="s">
        <v>1385</v>
      </c>
      <c r="G4527" t="s">
        <v>1374</v>
      </c>
      <c r="H4527" t="s">
        <v>1375</v>
      </c>
      <c r="I4527" t="str">
        <f t="shared" si="211"/>
        <v>Královéhradecký</v>
      </c>
      <c r="J4527" t="str">
        <f t="shared" si="212"/>
        <v>Královéhradecký</v>
      </c>
      <c r="K4527" t="str">
        <f t="shared" si="213"/>
        <v>Severovýchod</v>
      </c>
    </row>
    <row r="4528" spans="1:11" x14ac:dyDescent="0.25">
      <c r="A4528">
        <v>579190</v>
      </c>
      <c r="B4528" t="s">
        <v>1741</v>
      </c>
      <c r="C4528">
        <v>5203</v>
      </c>
      <c r="D4528" t="s">
        <v>1388</v>
      </c>
      <c r="E4528" t="s">
        <v>1386</v>
      </c>
      <c r="F4528" t="s">
        <v>1385</v>
      </c>
      <c r="G4528" t="s">
        <v>1374</v>
      </c>
      <c r="H4528" t="s">
        <v>1375</v>
      </c>
      <c r="I4528" t="str">
        <f t="shared" si="211"/>
        <v>Královéhradecký</v>
      </c>
      <c r="J4528" t="str">
        <f t="shared" si="212"/>
        <v>Královéhradecký</v>
      </c>
      <c r="K4528" t="str">
        <f t="shared" si="213"/>
        <v>Severovýchod</v>
      </c>
    </row>
    <row r="4529" spans="1:11" x14ac:dyDescent="0.25">
      <c r="A4529">
        <v>579203</v>
      </c>
      <c r="B4529" t="s">
        <v>1388</v>
      </c>
      <c r="C4529">
        <v>5203</v>
      </c>
      <c r="D4529" t="s">
        <v>1388</v>
      </c>
      <c r="E4529" t="s">
        <v>1386</v>
      </c>
      <c r="F4529" t="s">
        <v>1385</v>
      </c>
      <c r="G4529" t="s">
        <v>1374</v>
      </c>
      <c r="H4529" t="s">
        <v>1375</v>
      </c>
      <c r="I4529" t="str">
        <f t="shared" si="211"/>
        <v>Královéhradecký</v>
      </c>
      <c r="J4529" t="str">
        <f t="shared" si="212"/>
        <v>Královéhradecký</v>
      </c>
      <c r="K4529" t="str">
        <f t="shared" si="213"/>
        <v>Severovýchod</v>
      </c>
    </row>
    <row r="4530" spans="1:11" x14ac:dyDescent="0.25">
      <c r="A4530">
        <v>579211</v>
      </c>
      <c r="B4530" t="s">
        <v>1742</v>
      </c>
      <c r="C4530">
        <v>5214</v>
      </c>
      <c r="D4530" t="s">
        <v>1385</v>
      </c>
      <c r="E4530" t="s">
        <v>1386</v>
      </c>
      <c r="F4530" t="s">
        <v>1385</v>
      </c>
      <c r="G4530" t="s">
        <v>1374</v>
      </c>
      <c r="H4530" t="s">
        <v>1375</v>
      </c>
      <c r="I4530" t="str">
        <f t="shared" si="211"/>
        <v>Královéhradecký</v>
      </c>
      <c r="J4530" t="str">
        <f t="shared" si="212"/>
        <v>Královéhradecký</v>
      </c>
      <c r="K4530" t="str">
        <f t="shared" si="213"/>
        <v>Severovýchod</v>
      </c>
    </row>
    <row r="4531" spans="1:11" x14ac:dyDescent="0.25">
      <c r="A4531">
        <v>579220</v>
      </c>
      <c r="B4531" t="s">
        <v>1743</v>
      </c>
      <c r="C4531">
        <v>5214</v>
      </c>
      <c r="D4531" t="s">
        <v>1385</v>
      </c>
      <c r="E4531" t="s">
        <v>1386</v>
      </c>
      <c r="F4531" t="s">
        <v>1385</v>
      </c>
      <c r="G4531" t="s">
        <v>1374</v>
      </c>
      <c r="H4531" t="s">
        <v>1375</v>
      </c>
      <c r="I4531" t="str">
        <f t="shared" si="211"/>
        <v>Královéhradecký</v>
      </c>
      <c r="J4531" t="str">
        <f t="shared" si="212"/>
        <v>Královéhradecký</v>
      </c>
      <c r="K4531" t="str">
        <f t="shared" si="213"/>
        <v>Severovýchod</v>
      </c>
    </row>
    <row r="4532" spans="1:11" x14ac:dyDescent="0.25">
      <c r="A4532">
        <v>579238</v>
      </c>
      <c r="B4532" t="s">
        <v>1744</v>
      </c>
      <c r="C4532">
        <v>5203</v>
      </c>
      <c r="D4532" t="s">
        <v>1388</v>
      </c>
      <c r="E4532" t="s">
        <v>1386</v>
      </c>
      <c r="F4532" t="s">
        <v>1385</v>
      </c>
      <c r="G4532" t="s">
        <v>1374</v>
      </c>
      <c r="H4532" t="s">
        <v>1375</v>
      </c>
      <c r="I4532" t="str">
        <f t="shared" si="211"/>
        <v>Královéhradecký</v>
      </c>
      <c r="J4532" t="str">
        <f t="shared" si="212"/>
        <v>Královéhradecký</v>
      </c>
      <c r="K4532" t="str">
        <f t="shared" si="213"/>
        <v>Severovýchod</v>
      </c>
    </row>
    <row r="4533" spans="1:11" x14ac:dyDescent="0.25">
      <c r="A4533">
        <v>579246</v>
      </c>
      <c r="B4533" t="s">
        <v>3434</v>
      </c>
      <c r="C4533">
        <v>3211</v>
      </c>
      <c r="D4533" t="s">
        <v>3015</v>
      </c>
      <c r="E4533" t="s">
        <v>3016</v>
      </c>
      <c r="F4533" t="s">
        <v>3015</v>
      </c>
      <c r="G4533" t="s">
        <v>3012</v>
      </c>
      <c r="H4533" t="s">
        <v>3013</v>
      </c>
      <c r="I4533" t="str">
        <f t="shared" si="211"/>
        <v>Plzeňský</v>
      </c>
      <c r="J4533" t="str">
        <f t="shared" si="212"/>
        <v>Plzeňský</v>
      </c>
      <c r="K4533" t="str">
        <f t="shared" si="213"/>
        <v>Jihozápad</v>
      </c>
    </row>
    <row r="4534" spans="1:11" x14ac:dyDescent="0.25">
      <c r="A4534">
        <v>579254</v>
      </c>
      <c r="B4534" t="s">
        <v>1745</v>
      </c>
      <c r="C4534">
        <v>5215</v>
      </c>
      <c r="D4534" t="s">
        <v>1734</v>
      </c>
      <c r="E4534" t="s">
        <v>1386</v>
      </c>
      <c r="F4534" t="s">
        <v>1385</v>
      </c>
      <c r="G4534" t="s">
        <v>1374</v>
      </c>
      <c r="H4534" t="s">
        <v>1375</v>
      </c>
      <c r="I4534" t="str">
        <f t="shared" si="211"/>
        <v>Královéhradecký</v>
      </c>
      <c r="J4534" t="str">
        <f t="shared" si="212"/>
        <v>Královéhradecký</v>
      </c>
      <c r="K4534" t="str">
        <f t="shared" si="213"/>
        <v>Severovýchod</v>
      </c>
    </row>
    <row r="4535" spans="1:11" x14ac:dyDescent="0.25">
      <c r="A4535">
        <v>579262</v>
      </c>
      <c r="B4535" t="s">
        <v>1746</v>
      </c>
      <c r="C4535">
        <v>5214</v>
      </c>
      <c r="D4535" t="s">
        <v>1385</v>
      </c>
      <c r="E4535" t="s">
        <v>1386</v>
      </c>
      <c r="F4535" t="s">
        <v>1385</v>
      </c>
      <c r="G4535" t="s">
        <v>1374</v>
      </c>
      <c r="H4535" t="s">
        <v>1375</v>
      </c>
      <c r="I4535" t="str">
        <f t="shared" si="211"/>
        <v>Královéhradecký</v>
      </c>
      <c r="J4535" t="str">
        <f t="shared" si="212"/>
        <v>Královéhradecký</v>
      </c>
      <c r="K4535" t="str">
        <f t="shared" si="213"/>
        <v>Severovýchod</v>
      </c>
    </row>
    <row r="4536" spans="1:11" x14ac:dyDescent="0.25">
      <c r="A4536">
        <v>579271</v>
      </c>
      <c r="B4536" t="s">
        <v>1747</v>
      </c>
      <c r="C4536">
        <v>5214</v>
      </c>
      <c r="D4536" t="s">
        <v>1385</v>
      </c>
      <c r="E4536" t="s">
        <v>1386</v>
      </c>
      <c r="F4536" t="s">
        <v>1385</v>
      </c>
      <c r="G4536" t="s">
        <v>1374</v>
      </c>
      <c r="H4536" t="s">
        <v>1375</v>
      </c>
      <c r="I4536" t="str">
        <f t="shared" si="211"/>
        <v>Královéhradecký</v>
      </c>
      <c r="J4536" t="str">
        <f t="shared" si="212"/>
        <v>Královéhradecký</v>
      </c>
      <c r="K4536" t="str">
        <f t="shared" si="213"/>
        <v>Severovýchod</v>
      </c>
    </row>
    <row r="4537" spans="1:11" x14ac:dyDescent="0.25">
      <c r="A4537">
        <v>579289</v>
      </c>
      <c r="B4537" t="s">
        <v>775</v>
      </c>
      <c r="C4537">
        <v>3211</v>
      </c>
      <c r="D4537" t="s">
        <v>3015</v>
      </c>
      <c r="E4537" t="s">
        <v>3016</v>
      </c>
      <c r="F4537" t="s">
        <v>3015</v>
      </c>
      <c r="G4537" t="s">
        <v>3012</v>
      </c>
      <c r="H4537" t="s">
        <v>3013</v>
      </c>
      <c r="I4537" t="str">
        <f t="shared" si="211"/>
        <v>Plzeňský</v>
      </c>
      <c r="J4537" t="str">
        <f t="shared" si="212"/>
        <v>Plzeňský</v>
      </c>
      <c r="K4537" t="str">
        <f t="shared" si="213"/>
        <v>Jihozápad</v>
      </c>
    </row>
    <row r="4538" spans="1:11" x14ac:dyDescent="0.25">
      <c r="A4538">
        <v>579297</v>
      </c>
      <c r="B4538" t="s">
        <v>1748</v>
      </c>
      <c r="C4538">
        <v>5215</v>
      </c>
      <c r="D4538" t="s">
        <v>1734</v>
      </c>
      <c r="E4538" t="s">
        <v>1386</v>
      </c>
      <c r="F4538" t="s">
        <v>1385</v>
      </c>
      <c r="G4538" t="s">
        <v>1374</v>
      </c>
      <c r="H4538" t="s">
        <v>1375</v>
      </c>
      <c r="I4538" t="str">
        <f t="shared" si="211"/>
        <v>Královéhradecký</v>
      </c>
      <c r="J4538" t="str">
        <f t="shared" si="212"/>
        <v>Královéhradecký</v>
      </c>
      <c r="K4538" t="str">
        <f t="shared" si="213"/>
        <v>Severovýchod</v>
      </c>
    </row>
    <row r="4539" spans="1:11" x14ac:dyDescent="0.25">
      <c r="A4539">
        <v>579301</v>
      </c>
      <c r="B4539" t="s">
        <v>1749</v>
      </c>
      <c r="C4539">
        <v>5203</v>
      </c>
      <c r="D4539" t="s">
        <v>1388</v>
      </c>
      <c r="E4539" t="s">
        <v>1386</v>
      </c>
      <c r="F4539" t="s">
        <v>1385</v>
      </c>
      <c r="G4539" t="s">
        <v>1374</v>
      </c>
      <c r="H4539" t="s">
        <v>1375</v>
      </c>
      <c r="I4539" t="str">
        <f t="shared" si="211"/>
        <v>Královéhradecký</v>
      </c>
      <c r="J4539" t="str">
        <f t="shared" si="212"/>
        <v>Královéhradecký</v>
      </c>
      <c r="K4539" t="str">
        <f t="shared" si="213"/>
        <v>Severovýchod</v>
      </c>
    </row>
    <row r="4540" spans="1:11" x14ac:dyDescent="0.25">
      <c r="A4540">
        <v>579319</v>
      </c>
      <c r="B4540" t="s">
        <v>1750</v>
      </c>
      <c r="C4540">
        <v>5214</v>
      </c>
      <c r="D4540" t="s">
        <v>1385</v>
      </c>
      <c r="E4540" t="s">
        <v>1386</v>
      </c>
      <c r="F4540" t="s">
        <v>1385</v>
      </c>
      <c r="G4540" t="s">
        <v>1374</v>
      </c>
      <c r="H4540" t="s">
        <v>1375</v>
      </c>
      <c r="I4540" t="str">
        <f t="shared" si="211"/>
        <v>Královéhradecký</v>
      </c>
      <c r="J4540" t="str">
        <f t="shared" si="212"/>
        <v>Královéhradecký</v>
      </c>
      <c r="K4540" t="str">
        <f t="shared" si="213"/>
        <v>Severovýchod</v>
      </c>
    </row>
    <row r="4541" spans="1:11" x14ac:dyDescent="0.25">
      <c r="A4541">
        <v>579327</v>
      </c>
      <c r="B4541" t="s">
        <v>1751</v>
      </c>
      <c r="C4541">
        <v>5203</v>
      </c>
      <c r="D4541" t="s">
        <v>1388</v>
      </c>
      <c r="E4541" t="s">
        <v>1386</v>
      </c>
      <c r="F4541" t="s">
        <v>1385</v>
      </c>
      <c r="G4541" t="s">
        <v>1374</v>
      </c>
      <c r="H4541" t="s">
        <v>1375</v>
      </c>
      <c r="I4541" t="str">
        <f t="shared" si="211"/>
        <v>Královéhradecký</v>
      </c>
      <c r="J4541" t="str">
        <f t="shared" si="212"/>
        <v>Královéhradecký</v>
      </c>
      <c r="K4541" t="str">
        <f t="shared" si="213"/>
        <v>Severovýchod</v>
      </c>
    </row>
    <row r="4542" spans="1:11" x14ac:dyDescent="0.25">
      <c r="A4542">
        <v>579335</v>
      </c>
      <c r="B4542" t="s">
        <v>1752</v>
      </c>
      <c r="C4542">
        <v>5214</v>
      </c>
      <c r="D4542" t="s">
        <v>1385</v>
      </c>
      <c r="E4542" t="s">
        <v>1386</v>
      </c>
      <c r="F4542" t="s">
        <v>1385</v>
      </c>
      <c r="G4542" t="s">
        <v>1374</v>
      </c>
      <c r="H4542" t="s">
        <v>1375</v>
      </c>
      <c r="I4542" t="str">
        <f t="shared" si="211"/>
        <v>Královéhradecký</v>
      </c>
      <c r="J4542" t="str">
        <f t="shared" si="212"/>
        <v>Královéhradecký</v>
      </c>
      <c r="K4542" t="str">
        <f t="shared" si="213"/>
        <v>Severovýchod</v>
      </c>
    </row>
    <row r="4543" spans="1:11" x14ac:dyDescent="0.25">
      <c r="A4543">
        <v>579343</v>
      </c>
      <c r="B4543" t="s">
        <v>3435</v>
      </c>
      <c r="C4543">
        <v>3211</v>
      </c>
      <c r="D4543" t="s">
        <v>3015</v>
      </c>
      <c r="E4543" t="s">
        <v>3016</v>
      </c>
      <c r="F4543" t="s">
        <v>3015</v>
      </c>
      <c r="G4543" t="s">
        <v>3012</v>
      </c>
      <c r="H4543" t="s">
        <v>3013</v>
      </c>
      <c r="I4543" t="str">
        <f t="shared" si="211"/>
        <v>Plzeňský</v>
      </c>
      <c r="J4543" t="str">
        <f t="shared" si="212"/>
        <v>Plzeňský</v>
      </c>
      <c r="K4543" t="str">
        <f t="shared" si="213"/>
        <v>Jihozápad</v>
      </c>
    </row>
    <row r="4544" spans="1:11" x14ac:dyDescent="0.25">
      <c r="A4544">
        <v>579351</v>
      </c>
      <c r="B4544" t="s">
        <v>1753</v>
      </c>
      <c r="C4544">
        <v>5214</v>
      </c>
      <c r="D4544" t="s">
        <v>1385</v>
      </c>
      <c r="E4544" t="s">
        <v>1386</v>
      </c>
      <c r="F4544" t="s">
        <v>1385</v>
      </c>
      <c r="G4544" t="s">
        <v>1374</v>
      </c>
      <c r="H4544" t="s">
        <v>1375</v>
      </c>
      <c r="I4544" t="str">
        <f t="shared" si="211"/>
        <v>Královéhradecký</v>
      </c>
      <c r="J4544" t="str">
        <f t="shared" si="212"/>
        <v>Královéhradecký</v>
      </c>
      <c r="K4544" t="str">
        <f t="shared" si="213"/>
        <v>Severovýchod</v>
      </c>
    </row>
    <row r="4545" spans="1:11" x14ac:dyDescent="0.25">
      <c r="A4545">
        <v>579360</v>
      </c>
      <c r="B4545" t="s">
        <v>375</v>
      </c>
      <c r="C4545">
        <v>4107</v>
      </c>
      <c r="D4545" t="s">
        <v>1257</v>
      </c>
      <c r="E4545" t="s">
        <v>1258</v>
      </c>
      <c r="F4545" t="s">
        <v>1257</v>
      </c>
      <c r="G4545" t="s">
        <v>1250</v>
      </c>
      <c r="H4545" t="s">
        <v>1251</v>
      </c>
      <c r="I4545" t="str">
        <f t="shared" si="211"/>
        <v>Karlovarský</v>
      </c>
      <c r="J4545" t="str">
        <f t="shared" si="212"/>
        <v>Karlovarský</v>
      </c>
      <c r="K4545" t="str">
        <f t="shared" si="213"/>
        <v>Severozápad</v>
      </c>
    </row>
    <row r="4546" spans="1:11" x14ac:dyDescent="0.25">
      <c r="A4546">
        <v>579378</v>
      </c>
      <c r="B4546" t="s">
        <v>1754</v>
      </c>
      <c r="C4546">
        <v>5214</v>
      </c>
      <c r="D4546" t="s">
        <v>1385</v>
      </c>
      <c r="E4546" t="s">
        <v>1386</v>
      </c>
      <c r="F4546" t="s">
        <v>1385</v>
      </c>
      <c r="G4546" t="s">
        <v>1374</v>
      </c>
      <c r="H4546" t="s">
        <v>1375</v>
      </c>
      <c r="I4546" t="str">
        <f t="shared" si="211"/>
        <v>Královéhradecký</v>
      </c>
      <c r="J4546" t="str">
        <f t="shared" si="212"/>
        <v>Královéhradecký</v>
      </c>
      <c r="K4546" t="str">
        <f t="shared" si="213"/>
        <v>Severovýchod</v>
      </c>
    </row>
    <row r="4547" spans="1:11" x14ac:dyDescent="0.25">
      <c r="A4547">
        <v>579386</v>
      </c>
      <c r="B4547" t="s">
        <v>1755</v>
      </c>
      <c r="C4547">
        <v>5215</v>
      </c>
      <c r="D4547" t="s">
        <v>1734</v>
      </c>
      <c r="E4547" t="s">
        <v>1386</v>
      </c>
      <c r="F4547" t="s">
        <v>1385</v>
      </c>
      <c r="G4547" t="s">
        <v>1374</v>
      </c>
      <c r="H4547" t="s">
        <v>1375</v>
      </c>
      <c r="I4547" t="str">
        <f t="shared" si="211"/>
        <v>Královéhradecký</v>
      </c>
      <c r="J4547" t="str">
        <f t="shared" si="212"/>
        <v>Královéhradecký</v>
      </c>
      <c r="K4547" t="str">
        <f t="shared" si="213"/>
        <v>Severovýchod</v>
      </c>
    </row>
    <row r="4548" spans="1:11" x14ac:dyDescent="0.25">
      <c r="A4548">
        <v>579394</v>
      </c>
      <c r="B4548" t="s">
        <v>1756</v>
      </c>
      <c r="C4548">
        <v>5203</v>
      </c>
      <c r="D4548" t="s">
        <v>1388</v>
      </c>
      <c r="E4548" t="s">
        <v>1386</v>
      </c>
      <c r="F4548" t="s">
        <v>1385</v>
      </c>
      <c r="G4548" t="s">
        <v>1374</v>
      </c>
      <c r="H4548" t="s">
        <v>1375</v>
      </c>
      <c r="I4548" t="str">
        <f t="shared" ref="I4548:I4611" si="214">LEFT(H4548, FIND(" ", H4548 &amp; " ") - 1)</f>
        <v>Královéhradecký</v>
      </c>
      <c r="J4548" t="str">
        <f t="shared" ref="J4548:J4611" si="215">IF(LEFT(H4548,4)="Kraj", MID(H4548, FIND(" ", H4548)+1, LEN(H4548) - FIND(" ", H4548)), LEFT(H4548, FIND(" ", H4548 &amp; " ") - 1))</f>
        <v>Královéhradecký</v>
      </c>
      <c r="K4548" t="str">
        <f t="shared" ref="K4548:K4611" si="216">_xlfn.XLOOKUP(H4548,$N$33:$N$46,$M$33:$M$46)</f>
        <v>Severovýchod</v>
      </c>
    </row>
    <row r="4549" spans="1:11" x14ac:dyDescent="0.25">
      <c r="A4549">
        <v>579408</v>
      </c>
      <c r="B4549" t="s">
        <v>1757</v>
      </c>
      <c r="C4549">
        <v>5203</v>
      </c>
      <c r="D4549" t="s">
        <v>1388</v>
      </c>
      <c r="E4549" t="s">
        <v>1386</v>
      </c>
      <c r="F4549" t="s">
        <v>1385</v>
      </c>
      <c r="G4549" t="s">
        <v>1374</v>
      </c>
      <c r="H4549" t="s">
        <v>1375</v>
      </c>
      <c r="I4549" t="str">
        <f t="shared" si="214"/>
        <v>Královéhradecký</v>
      </c>
      <c r="J4549" t="str">
        <f t="shared" si="215"/>
        <v>Královéhradecký</v>
      </c>
      <c r="K4549" t="str">
        <f t="shared" si="216"/>
        <v>Severovýchod</v>
      </c>
    </row>
    <row r="4550" spans="1:11" x14ac:dyDescent="0.25">
      <c r="A4550">
        <v>579416</v>
      </c>
      <c r="B4550" t="s">
        <v>1758</v>
      </c>
      <c r="C4550">
        <v>5203</v>
      </c>
      <c r="D4550" t="s">
        <v>1388</v>
      </c>
      <c r="E4550" t="s">
        <v>1386</v>
      </c>
      <c r="F4550" t="s">
        <v>1385</v>
      </c>
      <c r="G4550" t="s">
        <v>1374</v>
      </c>
      <c r="H4550" t="s">
        <v>1375</v>
      </c>
      <c r="I4550" t="str">
        <f t="shared" si="214"/>
        <v>Královéhradecký</v>
      </c>
      <c r="J4550" t="str">
        <f t="shared" si="215"/>
        <v>Královéhradecký</v>
      </c>
      <c r="K4550" t="str">
        <f t="shared" si="216"/>
        <v>Severovýchod</v>
      </c>
    </row>
    <row r="4551" spans="1:11" x14ac:dyDescent="0.25">
      <c r="A4551">
        <v>579424</v>
      </c>
      <c r="B4551" t="s">
        <v>1759</v>
      </c>
      <c r="C4551">
        <v>5215</v>
      </c>
      <c r="D4551" t="s">
        <v>1734</v>
      </c>
      <c r="E4551" t="s">
        <v>1386</v>
      </c>
      <c r="F4551" t="s">
        <v>1385</v>
      </c>
      <c r="G4551" t="s">
        <v>1374</v>
      </c>
      <c r="H4551" t="s">
        <v>1375</v>
      </c>
      <c r="I4551" t="str">
        <f t="shared" si="214"/>
        <v>Královéhradecký</v>
      </c>
      <c r="J4551" t="str">
        <f t="shared" si="215"/>
        <v>Královéhradecký</v>
      </c>
      <c r="K4551" t="str">
        <f t="shared" si="216"/>
        <v>Severovýchod</v>
      </c>
    </row>
    <row r="4552" spans="1:11" x14ac:dyDescent="0.25">
      <c r="A4552">
        <v>579432</v>
      </c>
      <c r="B4552" t="s">
        <v>1760</v>
      </c>
      <c r="C4552">
        <v>5215</v>
      </c>
      <c r="D4552" t="s">
        <v>1734</v>
      </c>
      <c r="E4552" t="s">
        <v>1386</v>
      </c>
      <c r="F4552" t="s">
        <v>1385</v>
      </c>
      <c r="G4552" t="s">
        <v>1374</v>
      </c>
      <c r="H4552" t="s">
        <v>1375</v>
      </c>
      <c r="I4552" t="str">
        <f t="shared" si="214"/>
        <v>Královéhradecký</v>
      </c>
      <c r="J4552" t="str">
        <f t="shared" si="215"/>
        <v>Královéhradecký</v>
      </c>
      <c r="K4552" t="str">
        <f t="shared" si="216"/>
        <v>Severovýchod</v>
      </c>
    </row>
    <row r="4553" spans="1:11" x14ac:dyDescent="0.25">
      <c r="A4553">
        <v>579441</v>
      </c>
      <c r="B4553" t="s">
        <v>1761</v>
      </c>
      <c r="C4553">
        <v>5203</v>
      </c>
      <c r="D4553" t="s">
        <v>1388</v>
      </c>
      <c r="E4553" t="s">
        <v>1386</v>
      </c>
      <c r="F4553" t="s">
        <v>1385</v>
      </c>
      <c r="G4553" t="s">
        <v>1374</v>
      </c>
      <c r="H4553" t="s">
        <v>1375</v>
      </c>
      <c r="I4553" t="str">
        <f t="shared" si="214"/>
        <v>Královéhradecký</v>
      </c>
      <c r="J4553" t="str">
        <f t="shared" si="215"/>
        <v>Královéhradecký</v>
      </c>
      <c r="K4553" t="str">
        <f t="shared" si="216"/>
        <v>Severovýchod</v>
      </c>
    </row>
    <row r="4554" spans="1:11" x14ac:dyDescent="0.25">
      <c r="A4554">
        <v>579459</v>
      </c>
      <c r="B4554" t="s">
        <v>3436</v>
      </c>
      <c r="C4554">
        <v>3215</v>
      </c>
      <c r="D4554" t="s">
        <v>1835</v>
      </c>
      <c r="E4554" t="s">
        <v>3011</v>
      </c>
      <c r="F4554" t="s">
        <v>1835</v>
      </c>
      <c r="G4554" t="s">
        <v>3012</v>
      </c>
      <c r="H4554" t="s">
        <v>3013</v>
      </c>
      <c r="I4554" t="str">
        <f t="shared" si="214"/>
        <v>Plzeňský</v>
      </c>
      <c r="J4554" t="str">
        <f t="shared" si="215"/>
        <v>Plzeňský</v>
      </c>
      <c r="K4554" t="str">
        <f t="shared" si="216"/>
        <v>Jihozápad</v>
      </c>
    </row>
    <row r="4555" spans="1:11" x14ac:dyDescent="0.25">
      <c r="A4555">
        <v>579467</v>
      </c>
      <c r="B4555" t="s">
        <v>3437</v>
      </c>
      <c r="C4555">
        <v>3213</v>
      </c>
      <c r="D4555" t="s">
        <v>3010</v>
      </c>
      <c r="E4555" t="s">
        <v>3011</v>
      </c>
      <c r="F4555" t="s">
        <v>1835</v>
      </c>
      <c r="G4555" t="s">
        <v>3012</v>
      </c>
      <c r="H4555" t="s">
        <v>3013</v>
      </c>
      <c r="I4555" t="str">
        <f t="shared" si="214"/>
        <v>Plzeňský</v>
      </c>
      <c r="J4555" t="str">
        <f t="shared" si="215"/>
        <v>Plzeňský</v>
      </c>
      <c r="K4555" t="str">
        <f t="shared" si="216"/>
        <v>Jihozápad</v>
      </c>
    </row>
    <row r="4556" spans="1:11" x14ac:dyDescent="0.25">
      <c r="A4556">
        <v>579475</v>
      </c>
      <c r="B4556" t="s">
        <v>1762</v>
      </c>
      <c r="C4556">
        <v>5214</v>
      </c>
      <c r="D4556" t="s">
        <v>1385</v>
      </c>
      <c r="E4556" t="s">
        <v>1386</v>
      </c>
      <c r="F4556" t="s">
        <v>1385</v>
      </c>
      <c r="G4556" t="s">
        <v>1374</v>
      </c>
      <c r="H4556" t="s">
        <v>1375</v>
      </c>
      <c r="I4556" t="str">
        <f t="shared" si="214"/>
        <v>Královéhradecký</v>
      </c>
      <c r="J4556" t="str">
        <f t="shared" si="215"/>
        <v>Královéhradecký</v>
      </c>
      <c r="K4556" t="str">
        <f t="shared" si="216"/>
        <v>Severovýchod</v>
      </c>
    </row>
    <row r="4557" spans="1:11" x14ac:dyDescent="0.25">
      <c r="A4557">
        <v>579483</v>
      </c>
      <c r="B4557" t="s">
        <v>1763</v>
      </c>
      <c r="C4557">
        <v>5203</v>
      </c>
      <c r="D4557" t="s">
        <v>1388</v>
      </c>
      <c r="E4557" t="s">
        <v>1386</v>
      </c>
      <c r="F4557" t="s">
        <v>1385</v>
      </c>
      <c r="G4557" t="s">
        <v>1374</v>
      </c>
      <c r="H4557" t="s">
        <v>1375</v>
      </c>
      <c r="I4557" t="str">
        <f t="shared" si="214"/>
        <v>Královéhradecký</v>
      </c>
      <c r="J4557" t="str">
        <f t="shared" si="215"/>
        <v>Královéhradecký</v>
      </c>
      <c r="K4557" t="str">
        <f t="shared" si="216"/>
        <v>Severovýchod</v>
      </c>
    </row>
    <row r="4558" spans="1:11" x14ac:dyDescent="0.25">
      <c r="A4558">
        <v>579491</v>
      </c>
      <c r="B4558" t="s">
        <v>895</v>
      </c>
      <c r="C4558">
        <v>3213</v>
      </c>
      <c r="D4558" t="s">
        <v>3010</v>
      </c>
      <c r="E4558" t="s">
        <v>3011</v>
      </c>
      <c r="F4558" t="s">
        <v>1835</v>
      </c>
      <c r="G4558" t="s">
        <v>3012</v>
      </c>
      <c r="H4558" t="s">
        <v>3013</v>
      </c>
      <c r="I4558" t="str">
        <f t="shared" si="214"/>
        <v>Plzeňský</v>
      </c>
      <c r="J4558" t="str">
        <f t="shared" si="215"/>
        <v>Plzeňský</v>
      </c>
      <c r="K4558" t="str">
        <f t="shared" si="216"/>
        <v>Jihozápad</v>
      </c>
    </row>
    <row r="4559" spans="1:11" x14ac:dyDescent="0.25">
      <c r="A4559">
        <v>579505</v>
      </c>
      <c r="B4559" t="s">
        <v>1764</v>
      </c>
      <c r="C4559">
        <v>5214</v>
      </c>
      <c r="D4559" t="s">
        <v>1385</v>
      </c>
      <c r="E4559" t="s">
        <v>1386</v>
      </c>
      <c r="F4559" t="s">
        <v>1385</v>
      </c>
      <c r="G4559" t="s">
        <v>1374</v>
      </c>
      <c r="H4559" t="s">
        <v>1375</v>
      </c>
      <c r="I4559" t="str">
        <f t="shared" si="214"/>
        <v>Královéhradecký</v>
      </c>
      <c r="J4559" t="str">
        <f t="shared" si="215"/>
        <v>Královéhradecký</v>
      </c>
      <c r="K4559" t="str">
        <f t="shared" si="216"/>
        <v>Severovýchod</v>
      </c>
    </row>
    <row r="4560" spans="1:11" x14ac:dyDescent="0.25">
      <c r="A4560">
        <v>579513</v>
      </c>
      <c r="B4560" t="s">
        <v>1765</v>
      </c>
      <c r="C4560">
        <v>5214</v>
      </c>
      <c r="D4560" t="s">
        <v>1385</v>
      </c>
      <c r="E4560" t="s">
        <v>1386</v>
      </c>
      <c r="F4560" t="s">
        <v>1385</v>
      </c>
      <c r="G4560" t="s">
        <v>1374</v>
      </c>
      <c r="H4560" t="s">
        <v>1375</v>
      </c>
      <c r="I4560" t="str">
        <f t="shared" si="214"/>
        <v>Královéhradecký</v>
      </c>
      <c r="J4560" t="str">
        <f t="shared" si="215"/>
        <v>Královéhradecký</v>
      </c>
      <c r="K4560" t="str">
        <f t="shared" si="216"/>
        <v>Severovýchod</v>
      </c>
    </row>
    <row r="4561" spans="1:11" x14ac:dyDescent="0.25">
      <c r="A4561">
        <v>579530</v>
      </c>
      <c r="B4561" t="s">
        <v>1766</v>
      </c>
      <c r="C4561">
        <v>5214</v>
      </c>
      <c r="D4561" t="s">
        <v>1385</v>
      </c>
      <c r="E4561" t="s">
        <v>1386</v>
      </c>
      <c r="F4561" t="s">
        <v>1385</v>
      </c>
      <c r="G4561" t="s">
        <v>1374</v>
      </c>
      <c r="H4561" t="s">
        <v>1375</v>
      </c>
      <c r="I4561" t="str">
        <f t="shared" si="214"/>
        <v>Královéhradecký</v>
      </c>
      <c r="J4561" t="str">
        <f t="shared" si="215"/>
        <v>Královéhradecký</v>
      </c>
      <c r="K4561" t="str">
        <f t="shared" si="216"/>
        <v>Severovýchod</v>
      </c>
    </row>
    <row r="4562" spans="1:11" x14ac:dyDescent="0.25">
      <c r="A4562">
        <v>579548</v>
      </c>
      <c r="B4562" t="s">
        <v>1767</v>
      </c>
      <c r="C4562">
        <v>5214</v>
      </c>
      <c r="D4562" t="s">
        <v>1385</v>
      </c>
      <c r="E4562" t="s">
        <v>1386</v>
      </c>
      <c r="F4562" t="s">
        <v>1385</v>
      </c>
      <c r="G4562" t="s">
        <v>1374</v>
      </c>
      <c r="H4562" t="s">
        <v>1375</v>
      </c>
      <c r="I4562" t="str">
        <f t="shared" si="214"/>
        <v>Královéhradecký</v>
      </c>
      <c r="J4562" t="str">
        <f t="shared" si="215"/>
        <v>Královéhradecký</v>
      </c>
      <c r="K4562" t="str">
        <f t="shared" si="216"/>
        <v>Severovýchod</v>
      </c>
    </row>
    <row r="4563" spans="1:11" x14ac:dyDescent="0.25">
      <c r="A4563">
        <v>579556</v>
      </c>
      <c r="B4563" t="s">
        <v>1768</v>
      </c>
      <c r="C4563">
        <v>5203</v>
      </c>
      <c r="D4563" t="s">
        <v>1388</v>
      </c>
      <c r="E4563" t="s">
        <v>1386</v>
      </c>
      <c r="F4563" t="s">
        <v>1385</v>
      </c>
      <c r="G4563" t="s">
        <v>1374</v>
      </c>
      <c r="H4563" t="s">
        <v>1375</v>
      </c>
      <c r="I4563" t="str">
        <f t="shared" si="214"/>
        <v>Královéhradecký</v>
      </c>
      <c r="J4563" t="str">
        <f t="shared" si="215"/>
        <v>Královéhradecký</v>
      </c>
      <c r="K4563" t="str">
        <f t="shared" si="216"/>
        <v>Severovýchod</v>
      </c>
    </row>
    <row r="4564" spans="1:11" x14ac:dyDescent="0.25">
      <c r="A4564">
        <v>579564</v>
      </c>
      <c r="B4564" t="s">
        <v>1769</v>
      </c>
      <c r="C4564">
        <v>5203</v>
      </c>
      <c r="D4564" t="s">
        <v>1388</v>
      </c>
      <c r="E4564" t="s">
        <v>1386</v>
      </c>
      <c r="F4564" t="s">
        <v>1385</v>
      </c>
      <c r="G4564" t="s">
        <v>1374</v>
      </c>
      <c r="H4564" t="s">
        <v>1375</v>
      </c>
      <c r="I4564" t="str">
        <f t="shared" si="214"/>
        <v>Královéhradecký</v>
      </c>
      <c r="J4564" t="str">
        <f t="shared" si="215"/>
        <v>Královéhradecký</v>
      </c>
      <c r="K4564" t="str">
        <f t="shared" si="216"/>
        <v>Severovýchod</v>
      </c>
    </row>
    <row r="4565" spans="1:11" x14ac:dyDescent="0.25">
      <c r="A4565">
        <v>579581</v>
      </c>
      <c r="B4565" t="s">
        <v>1770</v>
      </c>
      <c r="C4565">
        <v>5214</v>
      </c>
      <c r="D4565" t="s">
        <v>1385</v>
      </c>
      <c r="E4565" t="s">
        <v>1386</v>
      </c>
      <c r="F4565" t="s">
        <v>1385</v>
      </c>
      <c r="G4565" t="s">
        <v>1374</v>
      </c>
      <c r="H4565" t="s">
        <v>1375</v>
      </c>
      <c r="I4565" t="str">
        <f t="shared" si="214"/>
        <v>Královéhradecký</v>
      </c>
      <c r="J4565" t="str">
        <f t="shared" si="215"/>
        <v>Královéhradecký</v>
      </c>
      <c r="K4565" t="str">
        <f t="shared" si="216"/>
        <v>Severovýchod</v>
      </c>
    </row>
    <row r="4566" spans="1:11" x14ac:dyDescent="0.25">
      <c r="A4566">
        <v>579599</v>
      </c>
      <c r="B4566" t="s">
        <v>1771</v>
      </c>
      <c r="C4566">
        <v>5214</v>
      </c>
      <c r="D4566" t="s">
        <v>1385</v>
      </c>
      <c r="E4566" t="s">
        <v>1386</v>
      </c>
      <c r="F4566" t="s">
        <v>1385</v>
      </c>
      <c r="G4566" t="s">
        <v>1374</v>
      </c>
      <c r="H4566" t="s">
        <v>1375</v>
      </c>
      <c r="I4566" t="str">
        <f t="shared" si="214"/>
        <v>Královéhradecký</v>
      </c>
      <c r="J4566" t="str">
        <f t="shared" si="215"/>
        <v>Královéhradecký</v>
      </c>
      <c r="K4566" t="str">
        <f t="shared" si="216"/>
        <v>Severovýchod</v>
      </c>
    </row>
    <row r="4567" spans="1:11" x14ac:dyDescent="0.25">
      <c r="A4567">
        <v>579602</v>
      </c>
      <c r="B4567" t="s">
        <v>1772</v>
      </c>
      <c r="C4567">
        <v>5215</v>
      </c>
      <c r="D4567" t="s">
        <v>1734</v>
      </c>
      <c r="E4567" t="s">
        <v>1386</v>
      </c>
      <c r="F4567" t="s">
        <v>1385</v>
      </c>
      <c r="G4567" t="s">
        <v>1374</v>
      </c>
      <c r="H4567" t="s">
        <v>1375</v>
      </c>
      <c r="I4567" t="str">
        <f t="shared" si="214"/>
        <v>Královéhradecký</v>
      </c>
      <c r="J4567" t="str">
        <f t="shared" si="215"/>
        <v>Královéhradecký</v>
      </c>
      <c r="K4567" t="str">
        <f t="shared" si="216"/>
        <v>Severovýchod</v>
      </c>
    </row>
    <row r="4568" spans="1:11" x14ac:dyDescent="0.25">
      <c r="A4568">
        <v>579629</v>
      </c>
      <c r="B4568" t="s">
        <v>1773</v>
      </c>
      <c r="C4568">
        <v>5214</v>
      </c>
      <c r="D4568" t="s">
        <v>1385</v>
      </c>
      <c r="E4568" t="s">
        <v>1386</v>
      </c>
      <c r="F4568" t="s">
        <v>1385</v>
      </c>
      <c r="G4568" t="s">
        <v>1374</v>
      </c>
      <c r="H4568" t="s">
        <v>1375</v>
      </c>
      <c r="I4568" t="str">
        <f t="shared" si="214"/>
        <v>Královéhradecký</v>
      </c>
      <c r="J4568" t="str">
        <f t="shared" si="215"/>
        <v>Královéhradecký</v>
      </c>
      <c r="K4568" t="str">
        <f t="shared" si="216"/>
        <v>Severovýchod</v>
      </c>
    </row>
    <row r="4569" spans="1:11" x14ac:dyDescent="0.25">
      <c r="A4569">
        <v>579637</v>
      </c>
      <c r="B4569" t="s">
        <v>1774</v>
      </c>
      <c r="C4569">
        <v>5214</v>
      </c>
      <c r="D4569" t="s">
        <v>1385</v>
      </c>
      <c r="E4569" t="s">
        <v>1386</v>
      </c>
      <c r="F4569" t="s">
        <v>1385</v>
      </c>
      <c r="G4569" t="s">
        <v>1374</v>
      </c>
      <c r="H4569" t="s">
        <v>1375</v>
      </c>
      <c r="I4569" t="str">
        <f t="shared" si="214"/>
        <v>Královéhradecký</v>
      </c>
      <c r="J4569" t="str">
        <f t="shared" si="215"/>
        <v>Královéhradecký</v>
      </c>
      <c r="K4569" t="str">
        <f t="shared" si="216"/>
        <v>Severovýchod</v>
      </c>
    </row>
    <row r="4570" spans="1:11" x14ac:dyDescent="0.25">
      <c r="A4570">
        <v>579645</v>
      </c>
      <c r="B4570" t="s">
        <v>1775</v>
      </c>
      <c r="C4570">
        <v>5215</v>
      </c>
      <c r="D4570" t="s">
        <v>1734</v>
      </c>
      <c r="E4570" t="s">
        <v>1386</v>
      </c>
      <c r="F4570" t="s">
        <v>1385</v>
      </c>
      <c r="G4570" t="s">
        <v>1374</v>
      </c>
      <c r="H4570" t="s">
        <v>1375</v>
      </c>
      <c r="I4570" t="str">
        <f t="shared" si="214"/>
        <v>Královéhradecký</v>
      </c>
      <c r="J4570" t="str">
        <f t="shared" si="215"/>
        <v>Královéhradecký</v>
      </c>
      <c r="K4570" t="str">
        <f t="shared" si="216"/>
        <v>Severovýchod</v>
      </c>
    </row>
    <row r="4571" spans="1:11" x14ac:dyDescent="0.25">
      <c r="A4571">
        <v>579661</v>
      </c>
      <c r="B4571" t="s">
        <v>1776</v>
      </c>
      <c r="C4571">
        <v>5214</v>
      </c>
      <c r="D4571" t="s">
        <v>1385</v>
      </c>
      <c r="E4571" t="s">
        <v>1386</v>
      </c>
      <c r="F4571" t="s">
        <v>1385</v>
      </c>
      <c r="G4571" t="s">
        <v>1374</v>
      </c>
      <c r="H4571" t="s">
        <v>1375</v>
      </c>
      <c r="I4571" t="str">
        <f t="shared" si="214"/>
        <v>Královéhradecký</v>
      </c>
      <c r="J4571" t="str">
        <f t="shared" si="215"/>
        <v>Královéhradecký</v>
      </c>
      <c r="K4571" t="str">
        <f t="shared" si="216"/>
        <v>Severovýchod</v>
      </c>
    </row>
    <row r="4572" spans="1:11" x14ac:dyDescent="0.25">
      <c r="A4572">
        <v>579696</v>
      </c>
      <c r="B4572" t="s">
        <v>1777</v>
      </c>
      <c r="C4572">
        <v>5215</v>
      </c>
      <c r="D4572" t="s">
        <v>1734</v>
      </c>
      <c r="E4572" t="s">
        <v>1386</v>
      </c>
      <c r="F4572" t="s">
        <v>1385</v>
      </c>
      <c r="G4572" t="s">
        <v>1374</v>
      </c>
      <c r="H4572" t="s">
        <v>1375</v>
      </c>
      <c r="I4572" t="str">
        <f t="shared" si="214"/>
        <v>Královéhradecký</v>
      </c>
      <c r="J4572" t="str">
        <f t="shared" si="215"/>
        <v>Královéhradecký</v>
      </c>
      <c r="K4572" t="str">
        <f t="shared" si="216"/>
        <v>Severovýchod</v>
      </c>
    </row>
    <row r="4573" spans="1:11" x14ac:dyDescent="0.25">
      <c r="A4573">
        <v>579726</v>
      </c>
      <c r="B4573" t="s">
        <v>1778</v>
      </c>
      <c r="C4573">
        <v>5214</v>
      </c>
      <c r="D4573" t="s">
        <v>1385</v>
      </c>
      <c r="E4573" t="s">
        <v>1386</v>
      </c>
      <c r="F4573" t="s">
        <v>1385</v>
      </c>
      <c r="G4573" t="s">
        <v>1374</v>
      </c>
      <c r="H4573" t="s">
        <v>1375</v>
      </c>
      <c r="I4573" t="str">
        <f t="shared" si="214"/>
        <v>Královéhradecký</v>
      </c>
      <c r="J4573" t="str">
        <f t="shared" si="215"/>
        <v>Královéhradecký</v>
      </c>
      <c r="K4573" t="str">
        <f t="shared" si="216"/>
        <v>Severovýchod</v>
      </c>
    </row>
    <row r="4574" spans="1:11" x14ac:dyDescent="0.25">
      <c r="A4574">
        <v>579734</v>
      </c>
      <c r="B4574" t="s">
        <v>1779</v>
      </c>
      <c r="C4574">
        <v>5214</v>
      </c>
      <c r="D4574" t="s">
        <v>1385</v>
      </c>
      <c r="E4574" t="s">
        <v>1386</v>
      </c>
      <c r="F4574" t="s">
        <v>1385</v>
      </c>
      <c r="G4574" t="s">
        <v>1374</v>
      </c>
      <c r="H4574" t="s">
        <v>1375</v>
      </c>
      <c r="I4574" t="str">
        <f t="shared" si="214"/>
        <v>Královéhradecký</v>
      </c>
      <c r="J4574" t="str">
        <f t="shared" si="215"/>
        <v>Královéhradecký</v>
      </c>
      <c r="K4574" t="str">
        <f t="shared" si="216"/>
        <v>Severovýchod</v>
      </c>
    </row>
    <row r="4575" spans="1:11" x14ac:dyDescent="0.25">
      <c r="A4575">
        <v>579742</v>
      </c>
      <c r="B4575" t="s">
        <v>1780</v>
      </c>
      <c r="C4575">
        <v>5215</v>
      </c>
      <c r="D4575" t="s">
        <v>1734</v>
      </c>
      <c r="E4575" t="s">
        <v>1386</v>
      </c>
      <c r="F4575" t="s">
        <v>1385</v>
      </c>
      <c r="G4575" t="s">
        <v>1374</v>
      </c>
      <c r="H4575" t="s">
        <v>1375</v>
      </c>
      <c r="I4575" t="str">
        <f t="shared" si="214"/>
        <v>Královéhradecký</v>
      </c>
      <c r="J4575" t="str">
        <f t="shared" si="215"/>
        <v>Královéhradecký</v>
      </c>
      <c r="K4575" t="str">
        <f t="shared" si="216"/>
        <v>Severovýchod</v>
      </c>
    </row>
    <row r="4576" spans="1:11" x14ac:dyDescent="0.25">
      <c r="A4576">
        <v>579751</v>
      </c>
      <c r="B4576" t="s">
        <v>1781</v>
      </c>
      <c r="C4576">
        <v>5203</v>
      </c>
      <c r="D4576" t="s">
        <v>1388</v>
      </c>
      <c r="E4576" t="s">
        <v>1386</v>
      </c>
      <c r="F4576" t="s">
        <v>1385</v>
      </c>
      <c r="G4576" t="s">
        <v>1374</v>
      </c>
      <c r="H4576" t="s">
        <v>1375</v>
      </c>
      <c r="I4576" t="str">
        <f t="shared" si="214"/>
        <v>Královéhradecký</v>
      </c>
      <c r="J4576" t="str">
        <f t="shared" si="215"/>
        <v>Královéhradecký</v>
      </c>
      <c r="K4576" t="str">
        <f t="shared" si="216"/>
        <v>Severovýchod</v>
      </c>
    </row>
    <row r="4577" spans="1:11" x14ac:dyDescent="0.25">
      <c r="A4577">
        <v>579769</v>
      </c>
      <c r="B4577" t="s">
        <v>1782</v>
      </c>
      <c r="C4577">
        <v>5203</v>
      </c>
      <c r="D4577" t="s">
        <v>1388</v>
      </c>
      <c r="E4577" t="s">
        <v>1386</v>
      </c>
      <c r="F4577" t="s">
        <v>1385</v>
      </c>
      <c r="G4577" t="s">
        <v>1374</v>
      </c>
      <c r="H4577" t="s">
        <v>1375</v>
      </c>
      <c r="I4577" t="str">
        <f t="shared" si="214"/>
        <v>Královéhradecký</v>
      </c>
      <c r="J4577" t="str">
        <f t="shared" si="215"/>
        <v>Královéhradecký</v>
      </c>
      <c r="K4577" t="str">
        <f t="shared" si="216"/>
        <v>Severovýchod</v>
      </c>
    </row>
    <row r="4578" spans="1:11" x14ac:dyDescent="0.25">
      <c r="A4578">
        <v>579777</v>
      </c>
      <c r="B4578" t="s">
        <v>1783</v>
      </c>
      <c r="C4578">
        <v>5214</v>
      </c>
      <c r="D4578" t="s">
        <v>1385</v>
      </c>
      <c r="E4578" t="s">
        <v>1386</v>
      </c>
      <c r="F4578" t="s">
        <v>1385</v>
      </c>
      <c r="G4578" t="s">
        <v>1374</v>
      </c>
      <c r="H4578" t="s">
        <v>1375</v>
      </c>
      <c r="I4578" t="str">
        <f t="shared" si="214"/>
        <v>Královéhradecký</v>
      </c>
      <c r="J4578" t="str">
        <f t="shared" si="215"/>
        <v>Královéhradecký</v>
      </c>
      <c r="K4578" t="str">
        <f t="shared" si="216"/>
        <v>Severovýchod</v>
      </c>
    </row>
    <row r="4579" spans="1:11" x14ac:dyDescent="0.25">
      <c r="A4579">
        <v>579785</v>
      </c>
      <c r="B4579" t="s">
        <v>1784</v>
      </c>
      <c r="C4579">
        <v>5214</v>
      </c>
      <c r="D4579" t="s">
        <v>1385</v>
      </c>
      <c r="E4579" t="s">
        <v>1386</v>
      </c>
      <c r="F4579" t="s">
        <v>1385</v>
      </c>
      <c r="G4579" t="s">
        <v>1374</v>
      </c>
      <c r="H4579" t="s">
        <v>1375</v>
      </c>
      <c r="I4579" t="str">
        <f t="shared" si="214"/>
        <v>Královéhradecký</v>
      </c>
      <c r="J4579" t="str">
        <f t="shared" si="215"/>
        <v>Královéhradecký</v>
      </c>
      <c r="K4579" t="str">
        <f t="shared" si="216"/>
        <v>Severovýchod</v>
      </c>
    </row>
    <row r="4580" spans="1:11" x14ac:dyDescent="0.25">
      <c r="A4580">
        <v>579793</v>
      </c>
      <c r="B4580" t="s">
        <v>1785</v>
      </c>
      <c r="C4580">
        <v>5203</v>
      </c>
      <c r="D4580" t="s">
        <v>1388</v>
      </c>
      <c r="E4580" t="s">
        <v>1386</v>
      </c>
      <c r="F4580" t="s">
        <v>1385</v>
      </c>
      <c r="G4580" t="s">
        <v>1374</v>
      </c>
      <c r="H4580" t="s">
        <v>1375</v>
      </c>
      <c r="I4580" t="str">
        <f t="shared" si="214"/>
        <v>Královéhradecký</v>
      </c>
      <c r="J4580" t="str">
        <f t="shared" si="215"/>
        <v>Královéhradecký</v>
      </c>
      <c r="K4580" t="str">
        <f t="shared" si="216"/>
        <v>Severovýchod</v>
      </c>
    </row>
    <row r="4581" spans="1:11" x14ac:dyDescent="0.25">
      <c r="A4581">
        <v>579815</v>
      </c>
      <c r="B4581" t="s">
        <v>1786</v>
      </c>
      <c r="C4581">
        <v>5203</v>
      </c>
      <c r="D4581" t="s">
        <v>1388</v>
      </c>
      <c r="E4581" t="s">
        <v>1386</v>
      </c>
      <c r="F4581" t="s">
        <v>1385</v>
      </c>
      <c r="G4581" t="s">
        <v>1374</v>
      </c>
      <c r="H4581" t="s">
        <v>1375</v>
      </c>
      <c r="I4581" t="str">
        <f t="shared" si="214"/>
        <v>Královéhradecký</v>
      </c>
      <c r="J4581" t="str">
        <f t="shared" si="215"/>
        <v>Královéhradecký</v>
      </c>
      <c r="K4581" t="str">
        <f t="shared" si="216"/>
        <v>Severovýchod</v>
      </c>
    </row>
    <row r="4582" spans="1:11" x14ac:dyDescent="0.25">
      <c r="A4582">
        <v>579823</v>
      </c>
      <c r="B4582" t="s">
        <v>1787</v>
      </c>
      <c r="C4582">
        <v>5214</v>
      </c>
      <c r="D4582" t="s">
        <v>1385</v>
      </c>
      <c r="E4582" t="s">
        <v>1386</v>
      </c>
      <c r="F4582" t="s">
        <v>1385</v>
      </c>
      <c r="G4582" t="s">
        <v>1374</v>
      </c>
      <c r="H4582" t="s">
        <v>1375</v>
      </c>
      <c r="I4582" t="str">
        <f t="shared" si="214"/>
        <v>Královéhradecký</v>
      </c>
      <c r="J4582" t="str">
        <f t="shared" si="215"/>
        <v>Královéhradecký</v>
      </c>
      <c r="K4582" t="str">
        <f t="shared" si="216"/>
        <v>Severovýchod</v>
      </c>
    </row>
    <row r="4583" spans="1:11" x14ac:dyDescent="0.25">
      <c r="A4583">
        <v>579831</v>
      </c>
      <c r="B4583" t="s">
        <v>1788</v>
      </c>
      <c r="C4583">
        <v>5203</v>
      </c>
      <c r="D4583" t="s">
        <v>1388</v>
      </c>
      <c r="E4583" t="s">
        <v>1386</v>
      </c>
      <c r="F4583" t="s">
        <v>1385</v>
      </c>
      <c r="G4583" t="s">
        <v>1374</v>
      </c>
      <c r="H4583" t="s">
        <v>1375</v>
      </c>
      <c r="I4583" t="str">
        <f t="shared" si="214"/>
        <v>Královéhradecký</v>
      </c>
      <c r="J4583" t="str">
        <f t="shared" si="215"/>
        <v>Královéhradecký</v>
      </c>
      <c r="K4583" t="str">
        <f t="shared" si="216"/>
        <v>Severovýchod</v>
      </c>
    </row>
    <row r="4584" spans="1:11" x14ac:dyDescent="0.25">
      <c r="A4584">
        <v>579858</v>
      </c>
      <c r="B4584" t="s">
        <v>1734</v>
      </c>
      <c r="C4584">
        <v>5215</v>
      </c>
      <c r="D4584" t="s">
        <v>1734</v>
      </c>
      <c r="E4584" t="s">
        <v>1386</v>
      </c>
      <c r="F4584" t="s">
        <v>1385</v>
      </c>
      <c r="G4584" t="s">
        <v>1374</v>
      </c>
      <c r="H4584" t="s">
        <v>1375</v>
      </c>
      <c r="I4584" t="str">
        <f t="shared" si="214"/>
        <v>Královéhradecký</v>
      </c>
      <c r="J4584" t="str">
        <f t="shared" si="215"/>
        <v>Královéhradecký</v>
      </c>
      <c r="K4584" t="str">
        <f t="shared" si="216"/>
        <v>Severovýchod</v>
      </c>
    </row>
    <row r="4585" spans="1:11" x14ac:dyDescent="0.25">
      <c r="A4585">
        <v>579866</v>
      </c>
      <c r="B4585" t="s">
        <v>1789</v>
      </c>
      <c r="C4585">
        <v>5214</v>
      </c>
      <c r="D4585" t="s">
        <v>1385</v>
      </c>
      <c r="E4585" t="s">
        <v>1386</v>
      </c>
      <c r="F4585" t="s">
        <v>1385</v>
      </c>
      <c r="G4585" t="s">
        <v>1374</v>
      </c>
      <c r="H4585" t="s">
        <v>1375</v>
      </c>
      <c r="I4585" t="str">
        <f t="shared" si="214"/>
        <v>Královéhradecký</v>
      </c>
      <c r="J4585" t="str">
        <f t="shared" si="215"/>
        <v>Královéhradecký</v>
      </c>
      <c r="K4585" t="str">
        <f t="shared" si="216"/>
        <v>Severovýchod</v>
      </c>
    </row>
    <row r="4586" spans="1:11" x14ac:dyDescent="0.25">
      <c r="A4586">
        <v>579874</v>
      </c>
      <c r="B4586" t="s">
        <v>1790</v>
      </c>
      <c r="C4586">
        <v>5214</v>
      </c>
      <c r="D4586" t="s">
        <v>1385</v>
      </c>
      <c r="E4586" t="s">
        <v>1386</v>
      </c>
      <c r="F4586" t="s">
        <v>1385</v>
      </c>
      <c r="G4586" t="s">
        <v>1374</v>
      </c>
      <c r="H4586" t="s">
        <v>1375</v>
      </c>
      <c r="I4586" t="str">
        <f t="shared" si="214"/>
        <v>Královéhradecký</v>
      </c>
      <c r="J4586" t="str">
        <f t="shared" si="215"/>
        <v>Královéhradecký</v>
      </c>
      <c r="K4586" t="str">
        <f t="shared" si="216"/>
        <v>Severovýchod</v>
      </c>
    </row>
    <row r="4587" spans="1:11" x14ac:dyDescent="0.25">
      <c r="A4587">
        <v>579891</v>
      </c>
      <c r="B4587" t="s">
        <v>2659</v>
      </c>
      <c r="C4587">
        <v>5313</v>
      </c>
      <c r="D4587" t="s">
        <v>2659</v>
      </c>
      <c r="E4587" t="s">
        <v>2658</v>
      </c>
      <c r="F4587" t="s">
        <v>2659</v>
      </c>
      <c r="G4587" t="s">
        <v>2633</v>
      </c>
      <c r="H4587" t="s">
        <v>2634</v>
      </c>
      <c r="I4587" t="str">
        <f t="shared" si="214"/>
        <v>Pardubický</v>
      </c>
      <c r="J4587" t="str">
        <f t="shared" si="215"/>
        <v>Pardubický</v>
      </c>
      <c r="K4587" t="str">
        <f t="shared" si="216"/>
        <v>Severovýchod</v>
      </c>
    </row>
    <row r="4588" spans="1:11" x14ac:dyDescent="0.25">
      <c r="A4588">
        <v>579947</v>
      </c>
      <c r="B4588" t="s">
        <v>2934</v>
      </c>
      <c r="C4588">
        <v>5313</v>
      </c>
      <c r="D4588" t="s">
        <v>2659</v>
      </c>
      <c r="E4588" t="s">
        <v>2658</v>
      </c>
      <c r="F4588" t="s">
        <v>2659</v>
      </c>
      <c r="G4588" t="s">
        <v>2633</v>
      </c>
      <c r="H4588" t="s">
        <v>2634</v>
      </c>
      <c r="I4588" t="str">
        <f t="shared" si="214"/>
        <v>Pardubický</v>
      </c>
      <c r="J4588" t="str">
        <f t="shared" si="215"/>
        <v>Pardubický</v>
      </c>
      <c r="K4588" t="str">
        <f t="shared" si="216"/>
        <v>Severovýchod</v>
      </c>
    </row>
    <row r="4589" spans="1:11" x14ac:dyDescent="0.25">
      <c r="A4589">
        <v>579963</v>
      </c>
      <c r="B4589" t="s">
        <v>2935</v>
      </c>
      <c r="C4589">
        <v>5314</v>
      </c>
      <c r="D4589" t="s">
        <v>2665</v>
      </c>
      <c r="E4589" t="s">
        <v>2658</v>
      </c>
      <c r="F4589" t="s">
        <v>2659</v>
      </c>
      <c r="G4589" t="s">
        <v>2633</v>
      </c>
      <c r="H4589" t="s">
        <v>2634</v>
      </c>
      <c r="I4589" t="str">
        <f t="shared" si="214"/>
        <v>Pardubický</v>
      </c>
      <c r="J4589" t="str">
        <f t="shared" si="215"/>
        <v>Pardubický</v>
      </c>
      <c r="K4589" t="str">
        <f t="shared" si="216"/>
        <v>Severovýchod</v>
      </c>
    </row>
    <row r="4590" spans="1:11" x14ac:dyDescent="0.25">
      <c r="A4590">
        <v>579971</v>
      </c>
      <c r="B4590" t="s">
        <v>2936</v>
      </c>
      <c r="C4590">
        <v>5315</v>
      </c>
      <c r="D4590" t="s">
        <v>2663</v>
      </c>
      <c r="E4590" t="s">
        <v>2658</v>
      </c>
      <c r="F4590" t="s">
        <v>2659</v>
      </c>
      <c r="G4590" t="s">
        <v>2633</v>
      </c>
      <c r="H4590" t="s">
        <v>2634</v>
      </c>
      <c r="I4590" t="str">
        <f t="shared" si="214"/>
        <v>Pardubický</v>
      </c>
      <c r="J4590" t="str">
        <f t="shared" si="215"/>
        <v>Pardubický</v>
      </c>
      <c r="K4590" t="str">
        <f t="shared" si="216"/>
        <v>Severovýchod</v>
      </c>
    </row>
    <row r="4591" spans="1:11" x14ac:dyDescent="0.25">
      <c r="A4591">
        <v>579980</v>
      </c>
      <c r="B4591" t="s">
        <v>2937</v>
      </c>
      <c r="C4591">
        <v>5306</v>
      </c>
      <c r="D4591" t="s">
        <v>2661</v>
      </c>
      <c r="E4591" t="s">
        <v>2658</v>
      </c>
      <c r="F4591" t="s">
        <v>2659</v>
      </c>
      <c r="G4591" t="s">
        <v>2633</v>
      </c>
      <c r="H4591" t="s">
        <v>2634</v>
      </c>
      <c r="I4591" t="str">
        <f t="shared" si="214"/>
        <v>Pardubický</v>
      </c>
      <c r="J4591" t="str">
        <f t="shared" si="215"/>
        <v>Pardubický</v>
      </c>
      <c r="K4591" t="str">
        <f t="shared" si="216"/>
        <v>Severovýchod</v>
      </c>
    </row>
    <row r="4592" spans="1:11" x14ac:dyDescent="0.25">
      <c r="A4592">
        <v>579998</v>
      </c>
      <c r="B4592" t="s">
        <v>2938</v>
      </c>
      <c r="C4592">
        <v>5306</v>
      </c>
      <c r="D4592" t="s">
        <v>2661</v>
      </c>
      <c r="E4592" t="s">
        <v>2658</v>
      </c>
      <c r="F4592" t="s">
        <v>2659</v>
      </c>
      <c r="G4592" t="s">
        <v>2633</v>
      </c>
      <c r="H4592" t="s">
        <v>2634</v>
      </c>
      <c r="I4592" t="str">
        <f t="shared" si="214"/>
        <v>Pardubický</v>
      </c>
      <c r="J4592" t="str">
        <f t="shared" si="215"/>
        <v>Pardubický</v>
      </c>
      <c r="K4592" t="str">
        <f t="shared" si="216"/>
        <v>Severovýchod</v>
      </c>
    </row>
    <row r="4593" spans="1:11" x14ac:dyDescent="0.25">
      <c r="A4593">
        <v>580015</v>
      </c>
      <c r="B4593" t="s">
        <v>2939</v>
      </c>
      <c r="C4593">
        <v>5305</v>
      </c>
      <c r="D4593" t="s">
        <v>1477</v>
      </c>
      <c r="E4593" t="s">
        <v>2658</v>
      </c>
      <c r="F4593" t="s">
        <v>2659</v>
      </c>
      <c r="G4593" t="s">
        <v>2633</v>
      </c>
      <c r="H4593" t="s">
        <v>2634</v>
      </c>
      <c r="I4593" t="str">
        <f t="shared" si="214"/>
        <v>Pardubický</v>
      </c>
      <c r="J4593" t="str">
        <f t="shared" si="215"/>
        <v>Pardubický</v>
      </c>
      <c r="K4593" t="str">
        <f t="shared" si="216"/>
        <v>Severovýchod</v>
      </c>
    </row>
    <row r="4594" spans="1:11" x14ac:dyDescent="0.25">
      <c r="A4594">
        <v>580023</v>
      </c>
      <c r="B4594" t="s">
        <v>2940</v>
      </c>
      <c r="C4594">
        <v>5315</v>
      </c>
      <c r="D4594" t="s">
        <v>2663</v>
      </c>
      <c r="E4594" t="s">
        <v>2658</v>
      </c>
      <c r="F4594" t="s">
        <v>2659</v>
      </c>
      <c r="G4594" t="s">
        <v>2633</v>
      </c>
      <c r="H4594" t="s">
        <v>2634</v>
      </c>
      <c r="I4594" t="str">
        <f t="shared" si="214"/>
        <v>Pardubický</v>
      </c>
      <c r="J4594" t="str">
        <f t="shared" si="215"/>
        <v>Pardubický</v>
      </c>
      <c r="K4594" t="str">
        <f t="shared" si="216"/>
        <v>Severovýchod</v>
      </c>
    </row>
    <row r="4595" spans="1:11" x14ac:dyDescent="0.25">
      <c r="A4595">
        <v>580031</v>
      </c>
      <c r="B4595" t="s">
        <v>2657</v>
      </c>
      <c r="C4595">
        <v>5301</v>
      </c>
      <c r="D4595" t="s">
        <v>2657</v>
      </c>
      <c r="E4595" t="s">
        <v>2658</v>
      </c>
      <c r="F4595" t="s">
        <v>2659</v>
      </c>
      <c r="G4595" t="s">
        <v>2633</v>
      </c>
      <c r="H4595" t="s">
        <v>2634</v>
      </c>
      <c r="I4595" t="str">
        <f t="shared" si="214"/>
        <v>Pardubický</v>
      </c>
      <c r="J4595" t="str">
        <f t="shared" si="215"/>
        <v>Pardubický</v>
      </c>
      <c r="K4595" t="str">
        <f t="shared" si="216"/>
        <v>Severovýchod</v>
      </c>
    </row>
    <row r="4596" spans="1:11" x14ac:dyDescent="0.25">
      <c r="A4596">
        <v>580040</v>
      </c>
      <c r="B4596" t="s">
        <v>2941</v>
      </c>
      <c r="C4596">
        <v>5314</v>
      </c>
      <c r="D4596" t="s">
        <v>2665</v>
      </c>
      <c r="E4596" t="s">
        <v>2658</v>
      </c>
      <c r="F4596" t="s">
        <v>2659</v>
      </c>
      <c r="G4596" t="s">
        <v>2633</v>
      </c>
      <c r="H4596" t="s">
        <v>2634</v>
      </c>
      <c r="I4596" t="str">
        <f t="shared" si="214"/>
        <v>Pardubický</v>
      </c>
      <c r="J4596" t="str">
        <f t="shared" si="215"/>
        <v>Pardubický</v>
      </c>
      <c r="K4596" t="str">
        <f t="shared" si="216"/>
        <v>Severovýchod</v>
      </c>
    </row>
    <row r="4597" spans="1:11" x14ac:dyDescent="0.25">
      <c r="A4597">
        <v>580058</v>
      </c>
      <c r="B4597" t="s">
        <v>2942</v>
      </c>
      <c r="C4597">
        <v>5313</v>
      </c>
      <c r="D4597" t="s">
        <v>2659</v>
      </c>
      <c r="E4597" t="s">
        <v>2658</v>
      </c>
      <c r="F4597" t="s">
        <v>2659</v>
      </c>
      <c r="G4597" t="s">
        <v>2633</v>
      </c>
      <c r="H4597" t="s">
        <v>2634</v>
      </c>
      <c r="I4597" t="str">
        <f t="shared" si="214"/>
        <v>Pardubický</v>
      </c>
      <c r="J4597" t="str">
        <f t="shared" si="215"/>
        <v>Pardubický</v>
      </c>
      <c r="K4597" t="str">
        <f t="shared" si="216"/>
        <v>Severovýchod</v>
      </c>
    </row>
    <row r="4598" spans="1:11" x14ac:dyDescent="0.25">
      <c r="A4598">
        <v>580066</v>
      </c>
      <c r="B4598" t="s">
        <v>2943</v>
      </c>
      <c r="C4598">
        <v>5315</v>
      </c>
      <c r="D4598" t="s">
        <v>2663</v>
      </c>
      <c r="E4598" t="s">
        <v>2658</v>
      </c>
      <c r="F4598" t="s">
        <v>2659</v>
      </c>
      <c r="G4598" t="s">
        <v>2633</v>
      </c>
      <c r="H4598" t="s">
        <v>2634</v>
      </c>
      <c r="I4598" t="str">
        <f t="shared" si="214"/>
        <v>Pardubický</v>
      </c>
      <c r="J4598" t="str">
        <f t="shared" si="215"/>
        <v>Pardubický</v>
      </c>
      <c r="K4598" t="str">
        <f t="shared" si="216"/>
        <v>Severovýchod</v>
      </c>
    </row>
    <row r="4599" spans="1:11" x14ac:dyDescent="0.25">
      <c r="A4599">
        <v>580074</v>
      </c>
      <c r="B4599" t="s">
        <v>2944</v>
      </c>
      <c r="C4599">
        <v>5306</v>
      </c>
      <c r="D4599" t="s">
        <v>2661</v>
      </c>
      <c r="E4599" t="s">
        <v>2658</v>
      </c>
      <c r="F4599" t="s">
        <v>2659</v>
      </c>
      <c r="G4599" t="s">
        <v>2633</v>
      </c>
      <c r="H4599" t="s">
        <v>2634</v>
      </c>
      <c r="I4599" t="str">
        <f t="shared" si="214"/>
        <v>Pardubický</v>
      </c>
      <c r="J4599" t="str">
        <f t="shared" si="215"/>
        <v>Pardubický</v>
      </c>
      <c r="K4599" t="str">
        <f t="shared" si="216"/>
        <v>Severovýchod</v>
      </c>
    </row>
    <row r="4600" spans="1:11" x14ac:dyDescent="0.25">
      <c r="A4600">
        <v>580091</v>
      </c>
      <c r="B4600" t="s">
        <v>2945</v>
      </c>
      <c r="C4600">
        <v>5314</v>
      </c>
      <c r="D4600" t="s">
        <v>2665</v>
      </c>
      <c r="E4600" t="s">
        <v>2658</v>
      </c>
      <c r="F4600" t="s">
        <v>2659</v>
      </c>
      <c r="G4600" t="s">
        <v>2633</v>
      </c>
      <c r="H4600" t="s">
        <v>2634</v>
      </c>
      <c r="I4600" t="str">
        <f t="shared" si="214"/>
        <v>Pardubický</v>
      </c>
      <c r="J4600" t="str">
        <f t="shared" si="215"/>
        <v>Pardubický</v>
      </c>
      <c r="K4600" t="str">
        <f t="shared" si="216"/>
        <v>Severovýchod</v>
      </c>
    </row>
    <row r="4601" spans="1:11" x14ac:dyDescent="0.25">
      <c r="A4601">
        <v>580112</v>
      </c>
      <c r="B4601" t="s">
        <v>2946</v>
      </c>
      <c r="C4601">
        <v>5306</v>
      </c>
      <c r="D4601" t="s">
        <v>2661</v>
      </c>
      <c r="E4601" t="s">
        <v>2658</v>
      </c>
      <c r="F4601" t="s">
        <v>2659</v>
      </c>
      <c r="G4601" t="s">
        <v>2633</v>
      </c>
      <c r="H4601" t="s">
        <v>2634</v>
      </c>
      <c r="I4601" t="str">
        <f t="shared" si="214"/>
        <v>Pardubický</v>
      </c>
      <c r="J4601" t="str">
        <f t="shared" si="215"/>
        <v>Pardubický</v>
      </c>
      <c r="K4601" t="str">
        <f t="shared" si="216"/>
        <v>Severovýchod</v>
      </c>
    </row>
    <row r="4602" spans="1:11" x14ac:dyDescent="0.25">
      <c r="A4602">
        <v>580121</v>
      </c>
      <c r="B4602" t="s">
        <v>2947</v>
      </c>
      <c r="C4602">
        <v>5313</v>
      </c>
      <c r="D4602" t="s">
        <v>2659</v>
      </c>
      <c r="E4602" t="s">
        <v>2658</v>
      </c>
      <c r="F4602" t="s">
        <v>2659</v>
      </c>
      <c r="G4602" t="s">
        <v>2633</v>
      </c>
      <c r="H4602" t="s">
        <v>2634</v>
      </c>
      <c r="I4602" t="str">
        <f t="shared" si="214"/>
        <v>Pardubický</v>
      </c>
      <c r="J4602" t="str">
        <f t="shared" si="215"/>
        <v>Pardubický</v>
      </c>
      <c r="K4602" t="str">
        <f t="shared" si="216"/>
        <v>Severovýchod</v>
      </c>
    </row>
    <row r="4603" spans="1:11" x14ac:dyDescent="0.25">
      <c r="A4603">
        <v>580147</v>
      </c>
      <c r="B4603" t="s">
        <v>2948</v>
      </c>
      <c r="C4603">
        <v>5313</v>
      </c>
      <c r="D4603" t="s">
        <v>2659</v>
      </c>
      <c r="E4603" t="s">
        <v>2658</v>
      </c>
      <c r="F4603" t="s">
        <v>2659</v>
      </c>
      <c r="G4603" t="s">
        <v>2633</v>
      </c>
      <c r="H4603" t="s">
        <v>2634</v>
      </c>
      <c r="I4603" t="str">
        <f t="shared" si="214"/>
        <v>Pardubický</v>
      </c>
      <c r="J4603" t="str">
        <f t="shared" si="215"/>
        <v>Pardubický</v>
      </c>
      <c r="K4603" t="str">
        <f t="shared" si="216"/>
        <v>Severovýchod</v>
      </c>
    </row>
    <row r="4604" spans="1:11" x14ac:dyDescent="0.25">
      <c r="A4604">
        <v>580163</v>
      </c>
      <c r="B4604" t="s">
        <v>2949</v>
      </c>
      <c r="C4604">
        <v>5305</v>
      </c>
      <c r="D4604" t="s">
        <v>1477</v>
      </c>
      <c r="E4604" t="s">
        <v>2658</v>
      </c>
      <c r="F4604" t="s">
        <v>2659</v>
      </c>
      <c r="G4604" t="s">
        <v>2633</v>
      </c>
      <c r="H4604" t="s">
        <v>2634</v>
      </c>
      <c r="I4604" t="str">
        <f t="shared" si="214"/>
        <v>Pardubický</v>
      </c>
      <c r="J4604" t="str">
        <f t="shared" si="215"/>
        <v>Pardubický</v>
      </c>
      <c r="K4604" t="str">
        <f t="shared" si="216"/>
        <v>Severovýchod</v>
      </c>
    </row>
    <row r="4605" spans="1:11" x14ac:dyDescent="0.25">
      <c r="A4605">
        <v>580210</v>
      </c>
      <c r="B4605" t="s">
        <v>2950</v>
      </c>
      <c r="C4605">
        <v>5314</v>
      </c>
      <c r="D4605" t="s">
        <v>2665</v>
      </c>
      <c r="E4605" t="s">
        <v>2658</v>
      </c>
      <c r="F4605" t="s">
        <v>2659</v>
      </c>
      <c r="G4605" t="s">
        <v>2633</v>
      </c>
      <c r="H4605" t="s">
        <v>2634</v>
      </c>
      <c r="I4605" t="str">
        <f t="shared" si="214"/>
        <v>Pardubický</v>
      </c>
      <c r="J4605" t="str">
        <f t="shared" si="215"/>
        <v>Pardubický</v>
      </c>
      <c r="K4605" t="str">
        <f t="shared" si="216"/>
        <v>Severovýchod</v>
      </c>
    </row>
    <row r="4606" spans="1:11" x14ac:dyDescent="0.25">
      <c r="A4606">
        <v>580228</v>
      </c>
      <c r="B4606" t="s">
        <v>1910</v>
      </c>
      <c r="C4606">
        <v>5315</v>
      </c>
      <c r="D4606" t="s">
        <v>2663</v>
      </c>
      <c r="E4606" t="s">
        <v>2658</v>
      </c>
      <c r="F4606" t="s">
        <v>2659</v>
      </c>
      <c r="G4606" t="s">
        <v>2633</v>
      </c>
      <c r="H4606" t="s">
        <v>2634</v>
      </c>
      <c r="I4606" t="str">
        <f t="shared" si="214"/>
        <v>Pardubický</v>
      </c>
      <c r="J4606" t="str">
        <f t="shared" si="215"/>
        <v>Pardubický</v>
      </c>
      <c r="K4606" t="str">
        <f t="shared" si="216"/>
        <v>Severovýchod</v>
      </c>
    </row>
    <row r="4607" spans="1:11" x14ac:dyDescent="0.25">
      <c r="A4607">
        <v>580261</v>
      </c>
      <c r="B4607" t="s">
        <v>2951</v>
      </c>
      <c r="C4607">
        <v>5313</v>
      </c>
      <c r="D4607" t="s">
        <v>2659</v>
      </c>
      <c r="E4607" t="s">
        <v>2658</v>
      </c>
      <c r="F4607" t="s">
        <v>2659</v>
      </c>
      <c r="G4607" t="s">
        <v>2633</v>
      </c>
      <c r="H4607" t="s">
        <v>2634</v>
      </c>
      <c r="I4607" t="str">
        <f t="shared" si="214"/>
        <v>Pardubický</v>
      </c>
      <c r="J4607" t="str">
        <f t="shared" si="215"/>
        <v>Pardubický</v>
      </c>
      <c r="K4607" t="str">
        <f t="shared" si="216"/>
        <v>Severovýchod</v>
      </c>
    </row>
    <row r="4608" spans="1:11" x14ac:dyDescent="0.25">
      <c r="A4608">
        <v>580279</v>
      </c>
      <c r="B4608" t="s">
        <v>2952</v>
      </c>
      <c r="C4608">
        <v>5306</v>
      </c>
      <c r="D4608" t="s">
        <v>2661</v>
      </c>
      <c r="E4608" t="s">
        <v>2658</v>
      </c>
      <c r="F4608" t="s">
        <v>2659</v>
      </c>
      <c r="G4608" t="s">
        <v>2633</v>
      </c>
      <c r="H4608" t="s">
        <v>2634</v>
      </c>
      <c r="I4608" t="str">
        <f t="shared" si="214"/>
        <v>Pardubický</v>
      </c>
      <c r="J4608" t="str">
        <f t="shared" si="215"/>
        <v>Pardubický</v>
      </c>
      <c r="K4608" t="str">
        <f t="shared" si="216"/>
        <v>Severovýchod</v>
      </c>
    </row>
    <row r="4609" spans="1:11" x14ac:dyDescent="0.25">
      <c r="A4609">
        <v>580295</v>
      </c>
      <c r="B4609" t="s">
        <v>2953</v>
      </c>
      <c r="C4609">
        <v>5306</v>
      </c>
      <c r="D4609" t="s">
        <v>2661</v>
      </c>
      <c r="E4609" t="s">
        <v>2658</v>
      </c>
      <c r="F4609" t="s">
        <v>2659</v>
      </c>
      <c r="G4609" t="s">
        <v>2633</v>
      </c>
      <c r="H4609" t="s">
        <v>2634</v>
      </c>
      <c r="I4609" t="str">
        <f t="shared" si="214"/>
        <v>Pardubický</v>
      </c>
      <c r="J4609" t="str">
        <f t="shared" si="215"/>
        <v>Pardubický</v>
      </c>
      <c r="K4609" t="str">
        <f t="shared" si="216"/>
        <v>Severovýchod</v>
      </c>
    </row>
    <row r="4610" spans="1:11" x14ac:dyDescent="0.25">
      <c r="A4610">
        <v>580325</v>
      </c>
      <c r="B4610" t="s">
        <v>2954</v>
      </c>
      <c r="C4610">
        <v>5307</v>
      </c>
      <c r="D4610" t="s">
        <v>2728</v>
      </c>
      <c r="E4610" t="s">
        <v>2642</v>
      </c>
      <c r="F4610" t="s">
        <v>2641</v>
      </c>
      <c r="G4610" t="s">
        <v>2633</v>
      </c>
      <c r="H4610" t="s">
        <v>2634</v>
      </c>
      <c r="I4610" t="str">
        <f t="shared" si="214"/>
        <v>Pardubický</v>
      </c>
      <c r="J4610" t="str">
        <f t="shared" si="215"/>
        <v>Pardubický</v>
      </c>
      <c r="K4610" t="str">
        <f t="shared" si="216"/>
        <v>Severovýchod</v>
      </c>
    </row>
    <row r="4611" spans="1:11" x14ac:dyDescent="0.25">
      <c r="A4611">
        <v>580333</v>
      </c>
      <c r="B4611" t="s">
        <v>2955</v>
      </c>
      <c r="C4611">
        <v>5306</v>
      </c>
      <c r="D4611" t="s">
        <v>2661</v>
      </c>
      <c r="E4611" t="s">
        <v>2658</v>
      </c>
      <c r="F4611" t="s">
        <v>2659</v>
      </c>
      <c r="G4611" t="s">
        <v>2633</v>
      </c>
      <c r="H4611" t="s">
        <v>2634</v>
      </c>
      <c r="I4611" t="str">
        <f t="shared" si="214"/>
        <v>Pardubický</v>
      </c>
      <c r="J4611" t="str">
        <f t="shared" si="215"/>
        <v>Pardubický</v>
      </c>
      <c r="K4611" t="str">
        <f t="shared" si="216"/>
        <v>Severovýchod</v>
      </c>
    </row>
    <row r="4612" spans="1:11" x14ac:dyDescent="0.25">
      <c r="A4612">
        <v>580341</v>
      </c>
      <c r="B4612" t="s">
        <v>2956</v>
      </c>
      <c r="C4612">
        <v>5314</v>
      </c>
      <c r="D4612" t="s">
        <v>2665</v>
      </c>
      <c r="E4612" t="s">
        <v>2658</v>
      </c>
      <c r="F4612" t="s">
        <v>2659</v>
      </c>
      <c r="G4612" t="s">
        <v>2633</v>
      </c>
      <c r="H4612" t="s">
        <v>2634</v>
      </c>
      <c r="I4612" t="str">
        <f t="shared" ref="I4612:I4675" si="217">LEFT(H4612, FIND(" ", H4612 &amp; " ") - 1)</f>
        <v>Pardubický</v>
      </c>
      <c r="J4612" t="str">
        <f t="shared" ref="J4612:J4675" si="218">IF(LEFT(H4612,4)="Kraj", MID(H4612, FIND(" ", H4612)+1, LEN(H4612) - FIND(" ", H4612)), LEFT(H4612, FIND(" ", H4612 &amp; " ") - 1))</f>
        <v>Pardubický</v>
      </c>
      <c r="K4612" t="str">
        <f t="shared" ref="K4612:K4675" si="219">_xlfn.XLOOKUP(H4612,$N$33:$N$46,$M$33:$M$46)</f>
        <v>Severovýchod</v>
      </c>
    </row>
    <row r="4613" spans="1:11" x14ac:dyDescent="0.25">
      <c r="A4613">
        <v>580350</v>
      </c>
      <c r="B4613" t="s">
        <v>2957</v>
      </c>
      <c r="C4613">
        <v>5314</v>
      </c>
      <c r="D4613" t="s">
        <v>2665</v>
      </c>
      <c r="E4613" t="s">
        <v>2658</v>
      </c>
      <c r="F4613" t="s">
        <v>2659</v>
      </c>
      <c r="G4613" t="s">
        <v>2633</v>
      </c>
      <c r="H4613" t="s">
        <v>2634</v>
      </c>
      <c r="I4613" t="str">
        <f t="shared" si="217"/>
        <v>Pardubický</v>
      </c>
      <c r="J4613" t="str">
        <f t="shared" si="218"/>
        <v>Pardubický</v>
      </c>
      <c r="K4613" t="str">
        <f t="shared" si="219"/>
        <v>Severovýchod</v>
      </c>
    </row>
    <row r="4614" spans="1:11" x14ac:dyDescent="0.25">
      <c r="A4614">
        <v>580376</v>
      </c>
      <c r="B4614" t="s">
        <v>2958</v>
      </c>
      <c r="C4614">
        <v>5315</v>
      </c>
      <c r="D4614" t="s">
        <v>2663</v>
      </c>
      <c r="E4614" t="s">
        <v>2658</v>
      </c>
      <c r="F4614" t="s">
        <v>2659</v>
      </c>
      <c r="G4614" t="s">
        <v>2633</v>
      </c>
      <c r="H4614" t="s">
        <v>2634</v>
      </c>
      <c r="I4614" t="str">
        <f t="shared" si="217"/>
        <v>Pardubický</v>
      </c>
      <c r="J4614" t="str">
        <f t="shared" si="218"/>
        <v>Pardubický</v>
      </c>
      <c r="K4614" t="str">
        <f t="shared" si="219"/>
        <v>Severovýchod</v>
      </c>
    </row>
    <row r="4615" spans="1:11" x14ac:dyDescent="0.25">
      <c r="A4615">
        <v>580392</v>
      </c>
      <c r="B4615" t="s">
        <v>2959</v>
      </c>
      <c r="C4615">
        <v>5315</v>
      </c>
      <c r="D4615" t="s">
        <v>2663</v>
      </c>
      <c r="E4615" t="s">
        <v>2658</v>
      </c>
      <c r="F4615" t="s">
        <v>2659</v>
      </c>
      <c r="G4615" t="s">
        <v>2633</v>
      </c>
      <c r="H4615" t="s">
        <v>2634</v>
      </c>
      <c r="I4615" t="str">
        <f t="shared" si="217"/>
        <v>Pardubický</v>
      </c>
      <c r="J4615" t="str">
        <f t="shared" si="218"/>
        <v>Pardubický</v>
      </c>
      <c r="K4615" t="str">
        <f t="shared" si="219"/>
        <v>Severovýchod</v>
      </c>
    </row>
    <row r="4616" spans="1:11" x14ac:dyDescent="0.25">
      <c r="A4616">
        <v>580406</v>
      </c>
      <c r="B4616" t="s">
        <v>986</v>
      </c>
      <c r="C4616">
        <v>5314</v>
      </c>
      <c r="D4616" t="s">
        <v>2665</v>
      </c>
      <c r="E4616" t="s">
        <v>2658</v>
      </c>
      <c r="F4616" t="s">
        <v>2659</v>
      </c>
      <c r="G4616" t="s">
        <v>2633</v>
      </c>
      <c r="H4616" t="s">
        <v>2634</v>
      </c>
      <c r="I4616" t="str">
        <f t="shared" si="217"/>
        <v>Pardubický</v>
      </c>
      <c r="J4616" t="str">
        <f t="shared" si="218"/>
        <v>Pardubický</v>
      </c>
      <c r="K4616" t="str">
        <f t="shared" si="219"/>
        <v>Severovýchod</v>
      </c>
    </row>
    <row r="4617" spans="1:11" x14ac:dyDescent="0.25">
      <c r="A4617">
        <v>580414</v>
      </c>
      <c r="B4617" t="s">
        <v>2960</v>
      </c>
      <c r="C4617">
        <v>5313</v>
      </c>
      <c r="D4617" t="s">
        <v>2659</v>
      </c>
      <c r="E4617" t="s">
        <v>2658</v>
      </c>
      <c r="F4617" t="s">
        <v>2659</v>
      </c>
      <c r="G4617" t="s">
        <v>2633</v>
      </c>
      <c r="H4617" t="s">
        <v>2634</v>
      </c>
      <c r="I4617" t="str">
        <f t="shared" si="217"/>
        <v>Pardubický</v>
      </c>
      <c r="J4617" t="str">
        <f t="shared" si="218"/>
        <v>Pardubický</v>
      </c>
      <c r="K4617" t="str">
        <f t="shared" si="219"/>
        <v>Severovýchod</v>
      </c>
    </row>
    <row r="4618" spans="1:11" x14ac:dyDescent="0.25">
      <c r="A4618">
        <v>580422</v>
      </c>
      <c r="B4618" t="s">
        <v>2961</v>
      </c>
      <c r="C4618">
        <v>5315</v>
      </c>
      <c r="D4618" t="s">
        <v>2663</v>
      </c>
      <c r="E4618" t="s">
        <v>2658</v>
      </c>
      <c r="F4618" t="s">
        <v>2659</v>
      </c>
      <c r="G4618" t="s">
        <v>2633</v>
      </c>
      <c r="H4618" t="s">
        <v>2634</v>
      </c>
      <c r="I4618" t="str">
        <f t="shared" si="217"/>
        <v>Pardubický</v>
      </c>
      <c r="J4618" t="str">
        <f t="shared" si="218"/>
        <v>Pardubický</v>
      </c>
      <c r="K4618" t="str">
        <f t="shared" si="219"/>
        <v>Severovýchod</v>
      </c>
    </row>
    <row r="4619" spans="1:11" x14ac:dyDescent="0.25">
      <c r="A4619">
        <v>580431</v>
      </c>
      <c r="B4619" t="s">
        <v>2962</v>
      </c>
      <c r="C4619">
        <v>5315</v>
      </c>
      <c r="D4619" t="s">
        <v>2663</v>
      </c>
      <c r="E4619" t="s">
        <v>2658</v>
      </c>
      <c r="F4619" t="s">
        <v>2659</v>
      </c>
      <c r="G4619" t="s">
        <v>2633</v>
      </c>
      <c r="H4619" t="s">
        <v>2634</v>
      </c>
      <c r="I4619" t="str">
        <f t="shared" si="217"/>
        <v>Pardubický</v>
      </c>
      <c r="J4619" t="str">
        <f t="shared" si="218"/>
        <v>Pardubický</v>
      </c>
      <c r="K4619" t="str">
        <f t="shared" si="219"/>
        <v>Severovýchod</v>
      </c>
    </row>
    <row r="4620" spans="1:11" x14ac:dyDescent="0.25">
      <c r="A4620">
        <v>580465</v>
      </c>
      <c r="B4620" t="s">
        <v>2963</v>
      </c>
      <c r="C4620">
        <v>5314</v>
      </c>
      <c r="D4620" t="s">
        <v>2665</v>
      </c>
      <c r="E4620" t="s">
        <v>2658</v>
      </c>
      <c r="F4620" t="s">
        <v>2659</v>
      </c>
      <c r="G4620" t="s">
        <v>2633</v>
      </c>
      <c r="H4620" t="s">
        <v>2634</v>
      </c>
      <c r="I4620" t="str">
        <f t="shared" si="217"/>
        <v>Pardubický</v>
      </c>
      <c r="J4620" t="str">
        <f t="shared" si="218"/>
        <v>Pardubický</v>
      </c>
      <c r="K4620" t="str">
        <f t="shared" si="219"/>
        <v>Severovýchod</v>
      </c>
    </row>
    <row r="4621" spans="1:11" x14ac:dyDescent="0.25">
      <c r="A4621">
        <v>580481</v>
      </c>
      <c r="B4621" t="s">
        <v>1477</v>
      </c>
      <c r="C4621">
        <v>5305</v>
      </c>
      <c r="D4621" t="s">
        <v>1477</v>
      </c>
      <c r="E4621" t="s">
        <v>2658</v>
      </c>
      <c r="F4621" t="s">
        <v>2659</v>
      </c>
      <c r="G4621" t="s">
        <v>2633</v>
      </c>
      <c r="H4621" t="s">
        <v>2634</v>
      </c>
      <c r="I4621" t="str">
        <f t="shared" si="217"/>
        <v>Pardubický</v>
      </c>
      <c r="J4621" t="str">
        <f t="shared" si="218"/>
        <v>Pardubický</v>
      </c>
      <c r="K4621" t="str">
        <f t="shared" si="219"/>
        <v>Severovýchod</v>
      </c>
    </row>
    <row r="4622" spans="1:11" x14ac:dyDescent="0.25">
      <c r="A4622">
        <v>580490</v>
      </c>
      <c r="B4622" t="s">
        <v>2964</v>
      </c>
      <c r="C4622">
        <v>5306</v>
      </c>
      <c r="D4622" t="s">
        <v>2661</v>
      </c>
      <c r="E4622" t="s">
        <v>2658</v>
      </c>
      <c r="F4622" t="s">
        <v>2659</v>
      </c>
      <c r="G4622" t="s">
        <v>2633</v>
      </c>
      <c r="H4622" t="s">
        <v>2634</v>
      </c>
      <c r="I4622" t="str">
        <f t="shared" si="217"/>
        <v>Pardubický</v>
      </c>
      <c r="J4622" t="str">
        <f t="shared" si="218"/>
        <v>Pardubický</v>
      </c>
      <c r="K4622" t="str">
        <f t="shared" si="219"/>
        <v>Severovýchod</v>
      </c>
    </row>
    <row r="4623" spans="1:11" x14ac:dyDescent="0.25">
      <c r="A4623">
        <v>580503</v>
      </c>
      <c r="B4623" t="s">
        <v>2965</v>
      </c>
      <c r="C4623">
        <v>5315</v>
      </c>
      <c r="D4623" t="s">
        <v>2663</v>
      </c>
      <c r="E4623" t="s">
        <v>2658</v>
      </c>
      <c r="F4623" t="s">
        <v>2659</v>
      </c>
      <c r="G4623" t="s">
        <v>2633</v>
      </c>
      <c r="H4623" t="s">
        <v>2634</v>
      </c>
      <c r="I4623" t="str">
        <f t="shared" si="217"/>
        <v>Pardubický</v>
      </c>
      <c r="J4623" t="str">
        <f t="shared" si="218"/>
        <v>Pardubický</v>
      </c>
      <c r="K4623" t="str">
        <f t="shared" si="219"/>
        <v>Severovýchod</v>
      </c>
    </row>
    <row r="4624" spans="1:11" x14ac:dyDescent="0.25">
      <c r="A4624">
        <v>580511</v>
      </c>
      <c r="B4624" t="s">
        <v>2661</v>
      </c>
      <c r="C4624">
        <v>5306</v>
      </c>
      <c r="D4624" t="s">
        <v>2661</v>
      </c>
      <c r="E4624" t="s">
        <v>2658</v>
      </c>
      <c r="F4624" t="s">
        <v>2659</v>
      </c>
      <c r="G4624" t="s">
        <v>2633</v>
      </c>
      <c r="H4624" t="s">
        <v>2634</v>
      </c>
      <c r="I4624" t="str">
        <f t="shared" si="217"/>
        <v>Pardubický</v>
      </c>
      <c r="J4624" t="str">
        <f t="shared" si="218"/>
        <v>Pardubický</v>
      </c>
      <c r="K4624" t="str">
        <f t="shared" si="219"/>
        <v>Severovýchod</v>
      </c>
    </row>
    <row r="4625" spans="1:11" x14ac:dyDescent="0.25">
      <c r="A4625">
        <v>580538</v>
      </c>
      <c r="B4625" t="s">
        <v>2966</v>
      </c>
      <c r="C4625">
        <v>5315</v>
      </c>
      <c r="D4625" t="s">
        <v>2663</v>
      </c>
      <c r="E4625" t="s">
        <v>2658</v>
      </c>
      <c r="F4625" t="s">
        <v>2659</v>
      </c>
      <c r="G4625" t="s">
        <v>2633</v>
      </c>
      <c r="H4625" t="s">
        <v>2634</v>
      </c>
      <c r="I4625" t="str">
        <f t="shared" si="217"/>
        <v>Pardubický</v>
      </c>
      <c r="J4625" t="str">
        <f t="shared" si="218"/>
        <v>Pardubický</v>
      </c>
      <c r="K4625" t="str">
        <f t="shared" si="219"/>
        <v>Severovýchod</v>
      </c>
    </row>
    <row r="4626" spans="1:11" x14ac:dyDescent="0.25">
      <c r="A4626">
        <v>580562</v>
      </c>
      <c r="B4626" t="s">
        <v>2967</v>
      </c>
      <c r="C4626">
        <v>5314</v>
      </c>
      <c r="D4626" t="s">
        <v>2665</v>
      </c>
      <c r="E4626" t="s">
        <v>2658</v>
      </c>
      <c r="F4626" t="s">
        <v>2659</v>
      </c>
      <c r="G4626" t="s">
        <v>2633</v>
      </c>
      <c r="H4626" t="s">
        <v>2634</v>
      </c>
      <c r="I4626" t="str">
        <f t="shared" si="217"/>
        <v>Pardubický</v>
      </c>
      <c r="J4626" t="str">
        <f t="shared" si="218"/>
        <v>Pardubický</v>
      </c>
      <c r="K4626" t="str">
        <f t="shared" si="219"/>
        <v>Severovýchod</v>
      </c>
    </row>
    <row r="4627" spans="1:11" x14ac:dyDescent="0.25">
      <c r="A4627">
        <v>580571</v>
      </c>
      <c r="B4627" t="s">
        <v>2968</v>
      </c>
      <c r="C4627">
        <v>5305</v>
      </c>
      <c r="D4627" t="s">
        <v>1477</v>
      </c>
      <c r="E4627" t="s">
        <v>2658</v>
      </c>
      <c r="F4627" t="s">
        <v>2659</v>
      </c>
      <c r="G4627" t="s">
        <v>2633</v>
      </c>
      <c r="H4627" t="s">
        <v>2634</v>
      </c>
      <c r="I4627" t="str">
        <f t="shared" si="217"/>
        <v>Pardubický</v>
      </c>
      <c r="J4627" t="str">
        <f t="shared" si="218"/>
        <v>Pardubický</v>
      </c>
      <c r="K4627" t="str">
        <f t="shared" si="219"/>
        <v>Severovýchod</v>
      </c>
    </row>
    <row r="4628" spans="1:11" x14ac:dyDescent="0.25">
      <c r="A4628">
        <v>580589</v>
      </c>
      <c r="B4628" t="s">
        <v>2415</v>
      </c>
      <c r="C4628">
        <v>5315</v>
      </c>
      <c r="D4628" t="s">
        <v>2663</v>
      </c>
      <c r="E4628" t="s">
        <v>2658</v>
      </c>
      <c r="F4628" t="s">
        <v>2659</v>
      </c>
      <c r="G4628" t="s">
        <v>2633</v>
      </c>
      <c r="H4628" t="s">
        <v>2634</v>
      </c>
      <c r="I4628" t="str">
        <f t="shared" si="217"/>
        <v>Pardubický</v>
      </c>
      <c r="J4628" t="str">
        <f t="shared" si="218"/>
        <v>Pardubický</v>
      </c>
      <c r="K4628" t="str">
        <f t="shared" si="219"/>
        <v>Severovýchod</v>
      </c>
    </row>
    <row r="4629" spans="1:11" x14ac:dyDescent="0.25">
      <c r="A4629">
        <v>580619</v>
      </c>
      <c r="B4629" t="s">
        <v>2969</v>
      </c>
      <c r="C4629">
        <v>5306</v>
      </c>
      <c r="D4629" t="s">
        <v>2661</v>
      </c>
      <c r="E4629" t="s">
        <v>2658</v>
      </c>
      <c r="F4629" t="s">
        <v>2659</v>
      </c>
      <c r="G4629" t="s">
        <v>2633</v>
      </c>
      <c r="H4629" t="s">
        <v>2634</v>
      </c>
      <c r="I4629" t="str">
        <f t="shared" si="217"/>
        <v>Pardubický</v>
      </c>
      <c r="J4629" t="str">
        <f t="shared" si="218"/>
        <v>Pardubický</v>
      </c>
      <c r="K4629" t="str">
        <f t="shared" si="219"/>
        <v>Severovýchod</v>
      </c>
    </row>
    <row r="4630" spans="1:11" x14ac:dyDescent="0.25">
      <c r="A4630">
        <v>580627</v>
      </c>
      <c r="B4630" t="s">
        <v>1697</v>
      </c>
      <c r="C4630">
        <v>5315</v>
      </c>
      <c r="D4630" t="s">
        <v>2663</v>
      </c>
      <c r="E4630" t="s">
        <v>2658</v>
      </c>
      <c r="F4630" t="s">
        <v>2659</v>
      </c>
      <c r="G4630" t="s">
        <v>2633</v>
      </c>
      <c r="H4630" t="s">
        <v>2634</v>
      </c>
      <c r="I4630" t="str">
        <f t="shared" si="217"/>
        <v>Pardubický</v>
      </c>
      <c r="J4630" t="str">
        <f t="shared" si="218"/>
        <v>Pardubický</v>
      </c>
      <c r="K4630" t="str">
        <f t="shared" si="219"/>
        <v>Severovýchod</v>
      </c>
    </row>
    <row r="4631" spans="1:11" x14ac:dyDescent="0.25">
      <c r="A4631">
        <v>580635</v>
      </c>
      <c r="B4631" t="s">
        <v>2970</v>
      </c>
      <c r="C4631">
        <v>5306</v>
      </c>
      <c r="D4631" t="s">
        <v>2661</v>
      </c>
      <c r="E4631" t="s">
        <v>2658</v>
      </c>
      <c r="F4631" t="s">
        <v>2659</v>
      </c>
      <c r="G4631" t="s">
        <v>2633</v>
      </c>
      <c r="H4631" t="s">
        <v>2634</v>
      </c>
      <c r="I4631" t="str">
        <f t="shared" si="217"/>
        <v>Pardubický</v>
      </c>
      <c r="J4631" t="str">
        <f t="shared" si="218"/>
        <v>Pardubický</v>
      </c>
      <c r="K4631" t="str">
        <f t="shared" si="219"/>
        <v>Severovýchod</v>
      </c>
    </row>
    <row r="4632" spans="1:11" x14ac:dyDescent="0.25">
      <c r="A4632">
        <v>580643</v>
      </c>
      <c r="B4632" t="s">
        <v>2971</v>
      </c>
      <c r="C4632">
        <v>5315</v>
      </c>
      <c r="D4632" t="s">
        <v>2663</v>
      </c>
      <c r="E4632" t="s">
        <v>2658</v>
      </c>
      <c r="F4632" t="s">
        <v>2659</v>
      </c>
      <c r="G4632" t="s">
        <v>2633</v>
      </c>
      <c r="H4632" t="s">
        <v>2634</v>
      </c>
      <c r="I4632" t="str">
        <f t="shared" si="217"/>
        <v>Pardubický</v>
      </c>
      <c r="J4632" t="str">
        <f t="shared" si="218"/>
        <v>Pardubický</v>
      </c>
      <c r="K4632" t="str">
        <f t="shared" si="219"/>
        <v>Severovýchod</v>
      </c>
    </row>
    <row r="4633" spans="1:11" x14ac:dyDescent="0.25">
      <c r="A4633">
        <v>580651</v>
      </c>
      <c r="B4633" t="s">
        <v>2972</v>
      </c>
      <c r="C4633">
        <v>5305</v>
      </c>
      <c r="D4633" t="s">
        <v>1477</v>
      </c>
      <c r="E4633" t="s">
        <v>2658</v>
      </c>
      <c r="F4633" t="s">
        <v>2659</v>
      </c>
      <c r="G4633" t="s">
        <v>2633</v>
      </c>
      <c r="H4633" t="s">
        <v>2634</v>
      </c>
      <c r="I4633" t="str">
        <f t="shared" si="217"/>
        <v>Pardubický</v>
      </c>
      <c r="J4633" t="str">
        <f t="shared" si="218"/>
        <v>Pardubický</v>
      </c>
      <c r="K4633" t="str">
        <f t="shared" si="219"/>
        <v>Severovýchod</v>
      </c>
    </row>
    <row r="4634" spans="1:11" x14ac:dyDescent="0.25">
      <c r="A4634">
        <v>580660</v>
      </c>
      <c r="B4634" t="s">
        <v>1768</v>
      </c>
      <c r="C4634">
        <v>5314</v>
      </c>
      <c r="D4634" t="s">
        <v>2665</v>
      </c>
      <c r="E4634" t="s">
        <v>2658</v>
      </c>
      <c r="F4634" t="s">
        <v>2659</v>
      </c>
      <c r="G4634" t="s">
        <v>2633</v>
      </c>
      <c r="H4634" t="s">
        <v>2634</v>
      </c>
      <c r="I4634" t="str">
        <f t="shared" si="217"/>
        <v>Pardubický</v>
      </c>
      <c r="J4634" t="str">
        <f t="shared" si="218"/>
        <v>Pardubický</v>
      </c>
      <c r="K4634" t="str">
        <f t="shared" si="219"/>
        <v>Severovýchod</v>
      </c>
    </row>
    <row r="4635" spans="1:11" x14ac:dyDescent="0.25">
      <c r="A4635">
        <v>580678</v>
      </c>
      <c r="B4635" t="s">
        <v>493</v>
      </c>
      <c r="C4635">
        <v>5314</v>
      </c>
      <c r="D4635" t="s">
        <v>2665</v>
      </c>
      <c r="E4635" t="s">
        <v>2658</v>
      </c>
      <c r="F4635" t="s">
        <v>2659</v>
      </c>
      <c r="G4635" t="s">
        <v>2633</v>
      </c>
      <c r="H4635" t="s">
        <v>2634</v>
      </c>
      <c r="I4635" t="str">
        <f t="shared" si="217"/>
        <v>Pardubický</v>
      </c>
      <c r="J4635" t="str">
        <f t="shared" si="218"/>
        <v>Pardubický</v>
      </c>
      <c r="K4635" t="str">
        <f t="shared" si="219"/>
        <v>Severovýchod</v>
      </c>
    </row>
    <row r="4636" spans="1:11" x14ac:dyDescent="0.25">
      <c r="A4636">
        <v>580686</v>
      </c>
      <c r="B4636" t="s">
        <v>2973</v>
      </c>
      <c r="C4636">
        <v>5315</v>
      </c>
      <c r="D4636" t="s">
        <v>2663</v>
      </c>
      <c r="E4636" t="s">
        <v>2658</v>
      </c>
      <c r="F4636" t="s">
        <v>2659</v>
      </c>
      <c r="G4636" t="s">
        <v>2633</v>
      </c>
      <c r="H4636" t="s">
        <v>2634</v>
      </c>
      <c r="I4636" t="str">
        <f t="shared" si="217"/>
        <v>Pardubický</v>
      </c>
      <c r="J4636" t="str">
        <f t="shared" si="218"/>
        <v>Pardubický</v>
      </c>
      <c r="K4636" t="str">
        <f t="shared" si="219"/>
        <v>Severovýchod</v>
      </c>
    </row>
    <row r="4637" spans="1:11" x14ac:dyDescent="0.25">
      <c r="A4637">
        <v>580694</v>
      </c>
      <c r="B4637" t="s">
        <v>123</v>
      </c>
      <c r="C4637">
        <v>5307</v>
      </c>
      <c r="D4637" t="s">
        <v>2728</v>
      </c>
      <c r="E4637" t="s">
        <v>2642</v>
      </c>
      <c r="F4637" t="s">
        <v>2641</v>
      </c>
      <c r="G4637" t="s">
        <v>2633</v>
      </c>
      <c r="H4637" t="s">
        <v>2634</v>
      </c>
      <c r="I4637" t="str">
        <f t="shared" si="217"/>
        <v>Pardubický</v>
      </c>
      <c r="J4637" t="str">
        <f t="shared" si="218"/>
        <v>Pardubický</v>
      </c>
      <c r="K4637" t="str">
        <f t="shared" si="219"/>
        <v>Severovýchod</v>
      </c>
    </row>
    <row r="4638" spans="1:11" x14ac:dyDescent="0.25">
      <c r="A4638">
        <v>580708</v>
      </c>
      <c r="B4638" t="s">
        <v>2974</v>
      </c>
      <c r="C4638">
        <v>5314</v>
      </c>
      <c r="D4638" t="s">
        <v>2665</v>
      </c>
      <c r="E4638" t="s">
        <v>2658</v>
      </c>
      <c r="F4638" t="s">
        <v>2659</v>
      </c>
      <c r="G4638" t="s">
        <v>2633</v>
      </c>
      <c r="H4638" t="s">
        <v>2634</v>
      </c>
      <c r="I4638" t="str">
        <f t="shared" si="217"/>
        <v>Pardubický</v>
      </c>
      <c r="J4638" t="str">
        <f t="shared" si="218"/>
        <v>Pardubický</v>
      </c>
      <c r="K4638" t="str">
        <f t="shared" si="219"/>
        <v>Severovýchod</v>
      </c>
    </row>
    <row r="4639" spans="1:11" x14ac:dyDescent="0.25">
      <c r="A4639">
        <v>580716</v>
      </c>
      <c r="B4639" t="s">
        <v>2975</v>
      </c>
      <c r="C4639">
        <v>5313</v>
      </c>
      <c r="D4639" t="s">
        <v>2659</v>
      </c>
      <c r="E4639" t="s">
        <v>2658</v>
      </c>
      <c r="F4639" t="s">
        <v>2659</v>
      </c>
      <c r="G4639" t="s">
        <v>2633</v>
      </c>
      <c r="H4639" t="s">
        <v>2634</v>
      </c>
      <c r="I4639" t="str">
        <f t="shared" si="217"/>
        <v>Pardubický</v>
      </c>
      <c r="J4639" t="str">
        <f t="shared" si="218"/>
        <v>Pardubický</v>
      </c>
      <c r="K4639" t="str">
        <f t="shared" si="219"/>
        <v>Severovýchod</v>
      </c>
    </row>
    <row r="4640" spans="1:11" x14ac:dyDescent="0.25">
      <c r="A4640">
        <v>580724</v>
      </c>
      <c r="B4640" t="s">
        <v>2976</v>
      </c>
      <c r="C4640">
        <v>5315</v>
      </c>
      <c r="D4640" t="s">
        <v>2663</v>
      </c>
      <c r="E4640" t="s">
        <v>2658</v>
      </c>
      <c r="F4640" t="s">
        <v>2659</v>
      </c>
      <c r="G4640" t="s">
        <v>2633</v>
      </c>
      <c r="H4640" t="s">
        <v>2634</v>
      </c>
      <c r="I4640" t="str">
        <f t="shared" si="217"/>
        <v>Pardubický</v>
      </c>
      <c r="J4640" t="str">
        <f t="shared" si="218"/>
        <v>Pardubický</v>
      </c>
      <c r="K4640" t="str">
        <f t="shared" si="219"/>
        <v>Severovýchod</v>
      </c>
    </row>
    <row r="4641" spans="1:11" x14ac:dyDescent="0.25">
      <c r="A4641">
        <v>580732</v>
      </c>
      <c r="B4641" t="s">
        <v>1253</v>
      </c>
      <c r="C4641">
        <v>5306</v>
      </c>
      <c r="D4641" t="s">
        <v>2661</v>
      </c>
      <c r="E4641" t="s">
        <v>2658</v>
      </c>
      <c r="F4641" t="s">
        <v>2659</v>
      </c>
      <c r="G4641" t="s">
        <v>2633</v>
      </c>
      <c r="H4641" t="s">
        <v>2634</v>
      </c>
      <c r="I4641" t="str">
        <f t="shared" si="217"/>
        <v>Pardubický</v>
      </c>
      <c r="J4641" t="str">
        <f t="shared" si="218"/>
        <v>Pardubický</v>
      </c>
      <c r="K4641" t="str">
        <f t="shared" si="219"/>
        <v>Severovýchod</v>
      </c>
    </row>
    <row r="4642" spans="1:11" x14ac:dyDescent="0.25">
      <c r="A4642">
        <v>580741</v>
      </c>
      <c r="B4642" t="s">
        <v>2977</v>
      </c>
      <c r="C4642">
        <v>5314</v>
      </c>
      <c r="D4642" t="s">
        <v>2665</v>
      </c>
      <c r="E4642" t="s">
        <v>2658</v>
      </c>
      <c r="F4642" t="s">
        <v>2659</v>
      </c>
      <c r="G4642" t="s">
        <v>2633</v>
      </c>
      <c r="H4642" t="s">
        <v>2634</v>
      </c>
      <c r="I4642" t="str">
        <f t="shared" si="217"/>
        <v>Pardubický</v>
      </c>
      <c r="J4642" t="str">
        <f t="shared" si="218"/>
        <v>Pardubický</v>
      </c>
      <c r="K4642" t="str">
        <f t="shared" si="219"/>
        <v>Severovýchod</v>
      </c>
    </row>
    <row r="4643" spans="1:11" x14ac:dyDescent="0.25">
      <c r="A4643">
        <v>580759</v>
      </c>
      <c r="B4643" t="s">
        <v>2978</v>
      </c>
      <c r="C4643">
        <v>5315</v>
      </c>
      <c r="D4643" t="s">
        <v>2663</v>
      </c>
      <c r="E4643" t="s">
        <v>2658</v>
      </c>
      <c r="F4643" t="s">
        <v>2659</v>
      </c>
      <c r="G4643" t="s">
        <v>2633</v>
      </c>
      <c r="H4643" t="s">
        <v>2634</v>
      </c>
      <c r="I4643" t="str">
        <f t="shared" si="217"/>
        <v>Pardubický</v>
      </c>
      <c r="J4643" t="str">
        <f t="shared" si="218"/>
        <v>Pardubický</v>
      </c>
      <c r="K4643" t="str">
        <f t="shared" si="219"/>
        <v>Severovýchod</v>
      </c>
    </row>
    <row r="4644" spans="1:11" x14ac:dyDescent="0.25">
      <c r="A4644">
        <v>580767</v>
      </c>
      <c r="B4644" t="s">
        <v>739</v>
      </c>
      <c r="C4644">
        <v>5306</v>
      </c>
      <c r="D4644" t="s">
        <v>2661</v>
      </c>
      <c r="E4644" t="s">
        <v>2658</v>
      </c>
      <c r="F4644" t="s">
        <v>2659</v>
      </c>
      <c r="G4644" t="s">
        <v>2633</v>
      </c>
      <c r="H4644" t="s">
        <v>2634</v>
      </c>
      <c r="I4644" t="str">
        <f t="shared" si="217"/>
        <v>Pardubický</v>
      </c>
      <c r="J4644" t="str">
        <f t="shared" si="218"/>
        <v>Pardubický</v>
      </c>
      <c r="K4644" t="str">
        <f t="shared" si="219"/>
        <v>Severovýchod</v>
      </c>
    </row>
    <row r="4645" spans="1:11" x14ac:dyDescent="0.25">
      <c r="A4645">
        <v>580775</v>
      </c>
      <c r="B4645" t="s">
        <v>2131</v>
      </c>
      <c r="C4645">
        <v>5315</v>
      </c>
      <c r="D4645" t="s">
        <v>2663</v>
      </c>
      <c r="E4645" t="s">
        <v>2658</v>
      </c>
      <c r="F4645" t="s">
        <v>2659</v>
      </c>
      <c r="G4645" t="s">
        <v>2633</v>
      </c>
      <c r="H4645" t="s">
        <v>2634</v>
      </c>
      <c r="I4645" t="str">
        <f t="shared" si="217"/>
        <v>Pardubický</v>
      </c>
      <c r="J4645" t="str">
        <f t="shared" si="218"/>
        <v>Pardubický</v>
      </c>
      <c r="K4645" t="str">
        <f t="shared" si="219"/>
        <v>Severovýchod</v>
      </c>
    </row>
    <row r="4646" spans="1:11" x14ac:dyDescent="0.25">
      <c r="A4646">
        <v>580783</v>
      </c>
      <c r="B4646" t="s">
        <v>2979</v>
      </c>
      <c r="C4646">
        <v>5314</v>
      </c>
      <c r="D4646" t="s">
        <v>2665</v>
      </c>
      <c r="E4646" t="s">
        <v>2658</v>
      </c>
      <c r="F4646" t="s">
        <v>2659</v>
      </c>
      <c r="G4646" t="s">
        <v>2633</v>
      </c>
      <c r="H4646" t="s">
        <v>2634</v>
      </c>
      <c r="I4646" t="str">
        <f t="shared" si="217"/>
        <v>Pardubický</v>
      </c>
      <c r="J4646" t="str">
        <f t="shared" si="218"/>
        <v>Pardubický</v>
      </c>
      <c r="K4646" t="str">
        <f t="shared" si="219"/>
        <v>Severovýchod</v>
      </c>
    </row>
    <row r="4647" spans="1:11" x14ac:dyDescent="0.25">
      <c r="A4647">
        <v>580805</v>
      </c>
      <c r="B4647" t="s">
        <v>2980</v>
      </c>
      <c r="C4647">
        <v>5314</v>
      </c>
      <c r="D4647" t="s">
        <v>2665</v>
      </c>
      <c r="E4647" t="s">
        <v>2658</v>
      </c>
      <c r="F4647" t="s">
        <v>2659</v>
      </c>
      <c r="G4647" t="s">
        <v>2633</v>
      </c>
      <c r="H4647" t="s">
        <v>2634</v>
      </c>
      <c r="I4647" t="str">
        <f t="shared" si="217"/>
        <v>Pardubický</v>
      </c>
      <c r="J4647" t="str">
        <f t="shared" si="218"/>
        <v>Pardubický</v>
      </c>
      <c r="K4647" t="str">
        <f t="shared" si="219"/>
        <v>Severovýchod</v>
      </c>
    </row>
    <row r="4648" spans="1:11" x14ac:dyDescent="0.25">
      <c r="A4648">
        <v>580821</v>
      </c>
      <c r="B4648" t="s">
        <v>2981</v>
      </c>
      <c r="C4648">
        <v>5301</v>
      </c>
      <c r="D4648" t="s">
        <v>2657</v>
      </c>
      <c r="E4648" t="s">
        <v>2658</v>
      </c>
      <c r="F4648" t="s">
        <v>2659</v>
      </c>
      <c r="G4648" t="s">
        <v>2633</v>
      </c>
      <c r="H4648" t="s">
        <v>2634</v>
      </c>
      <c r="I4648" t="str">
        <f t="shared" si="217"/>
        <v>Pardubický</v>
      </c>
      <c r="J4648" t="str">
        <f t="shared" si="218"/>
        <v>Pardubický</v>
      </c>
      <c r="K4648" t="str">
        <f t="shared" si="219"/>
        <v>Severovýchod</v>
      </c>
    </row>
    <row r="4649" spans="1:11" x14ac:dyDescent="0.25">
      <c r="A4649">
        <v>580830</v>
      </c>
      <c r="B4649" t="s">
        <v>2982</v>
      </c>
      <c r="C4649">
        <v>5314</v>
      </c>
      <c r="D4649" t="s">
        <v>2665</v>
      </c>
      <c r="E4649" t="s">
        <v>2658</v>
      </c>
      <c r="F4649" t="s">
        <v>2659</v>
      </c>
      <c r="G4649" t="s">
        <v>2633</v>
      </c>
      <c r="H4649" t="s">
        <v>2634</v>
      </c>
      <c r="I4649" t="str">
        <f t="shared" si="217"/>
        <v>Pardubický</v>
      </c>
      <c r="J4649" t="str">
        <f t="shared" si="218"/>
        <v>Pardubický</v>
      </c>
      <c r="K4649" t="str">
        <f t="shared" si="219"/>
        <v>Severovýchod</v>
      </c>
    </row>
    <row r="4650" spans="1:11" x14ac:dyDescent="0.25">
      <c r="A4650">
        <v>580848</v>
      </c>
      <c r="B4650" t="s">
        <v>2983</v>
      </c>
      <c r="C4650">
        <v>5306</v>
      </c>
      <c r="D4650" t="s">
        <v>2661</v>
      </c>
      <c r="E4650" t="s">
        <v>2658</v>
      </c>
      <c r="F4650" t="s">
        <v>2659</v>
      </c>
      <c r="G4650" t="s">
        <v>2633</v>
      </c>
      <c r="H4650" t="s">
        <v>2634</v>
      </c>
      <c r="I4650" t="str">
        <f t="shared" si="217"/>
        <v>Pardubický</v>
      </c>
      <c r="J4650" t="str">
        <f t="shared" si="218"/>
        <v>Pardubický</v>
      </c>
      <c r="K4650" t="str">
        <f t="shared" si="219"/>
        <v>Severovýchod</v>
      </c>
    </row>
    <row r="4651" spans="1:11" x14ac:dyDescent="0.25">
      <c r="A4651">
        <v>580872</v>
      </c>
      <c r="B4651" t="s">
        <v>2984</v>
      </c>
      <c r="C4651">
        <v>5313</v>
      </c>
      <c r="D4651" t="s">
        <v>2659</v>
      </c>
      <c r="E4651" t="s">
        <v>2658</v>
      </c>
      <c r="F4651" t="s">
        <v>2659</v>
      </c>
      <c r="G4651" t="s">
        <v>2633</v>
      </c>
      <c r="H4651" t="s">
        <v>2634</v>
      </c>
      <c r="I4651" t="str">
        <f t="shared" si="217"/>
        <v>Pardubický</v>
      </c>
      <c r="J4651" t="str">
        <f t="shared" si="218"/>
        <v>Pardubický</v>
      </c>
      <c r="K4651" t="str">
        <f t="shared" si="219"/>
        <v>Severovýchod</v>
      </c>
    </row>
    <row r="4652" spans="1:11" x14ac:dyDescent="0.25">
      <c r="A4652">
        <v>580881</v>
      </c>
      <c r="B4652" t="s">
        <v>2985</v>
      </c>
      <c r="C4652">
        <v>5313</v>
      </c>
      <c r="D4652" t="s">
        <v>2659</v>
      </c>
      <c r="E4652" t="s">
        <v>2658</v>
      </c>
      <c r="F4652" t="s">
        <v>2659</v>
      </c>
      <c r="G4652" t="s">
        <v>2633</v>
      </c>
      <c r="H4652" t="s">
        <v>2634</v>
      </c>
      <c r="I4652" t="str">
        <f t="shared" si="217"/>
        <v>Pardubický</v>
      </c>
      <c r="J4652" t="str">
        <f t="shared" si="218"/>
        <v>Pardubický</v>
      </c>
      <c r="K4652" t="str">
        <f t="shared" si="219"/>
        <v>Severovýchod</v>
      </c>
    </row>
    <row r="4653" spans="1:11" x14ac:dyDescent="0.25">
      <c r="A4653">
        <v>580902</v>
      </c>
      <c r="B4653" t="s">
        <v>2726</v>
      </c>
      <c r="C4653">
        <v>5314</v>
      </c>
      <c r="D4653" t="s">
        <v>2665</v>
      </c>
      <c r="E4653" t="s">
        <v>2658</v>
      </c>
      <c r="F4653" t="s">
        <v>2659</v>
      </c>
      <c r="G4653" t="s">
        <v>2633</v>
      </c>
      <c r="H4653" t="s">
        <v>2634</v>
      </c>
      <c r="I4653" t="str">
        <f t="shared" si="217"/>
        <v>Pardubický</v>
      </c>
      <c r="J4653" t="str">
        <f t="shared" si="218"/>
        <v>Pardubický</v>
      </c>
      <c r="K4653" t="str">
        <f t="shared" si="219"/>
        <v>Severovýchod</v>
      </c>
    </row>
    <row r="4654" spans="1:11" x14ac:dyDescent="0.25">
      <c r="A4654">
        <v>580929</v>
      </c>
      <c r="B4654" t="s">
        <v>2986</v>
      </c>
      <c r="C4654">
        <v>5314</v>
      </c>
      <c r="D4654" t="s">
        <v>2665</v>
      </c>
      <c r="E4654" t="s">
        <v>2658</v>
      </c>
      <c r="F4654" t="s">
        <v>2659</v>
      </c>
      <c r="G4654" t="s">
        <v>2633</v>
      </c>
      <c r="H4654" t="s">
        <v>2634</v>
      </c>
      <c r="I4654" t="str">
        <f t="shared" si="217"/>
        <v>Pardubický</v>
      </c>
      <c r="J4654" t="str">
        <f t="shared" si="218"/>
        <v>Pardubický</v>
      </c>
      <c r="K4654" t="str">
        <f t="shared" si="219"/>
        <v>Severovýchod</v>
      </c>
    </row>
    <row r="4655" spans="1:11" x14ac:dyDescent="0.25">
      <c r="A4655">
        <v>580945</v>
      </c>
      <c r="B4655" t="s">
        <v>1190</v>
      </c>
      <c r="C4655">
        <v>5314</v>
      </c>
      <c r="D4655" t="s">
        <v>2665</v>
      </c>
      <c r="E4655" t="s">
        <v>2658</v>
      </c>
      <c r="F4655" t="s">
        <v>2659</v>
      </c>
      <c r="G4655" t="s">
        <v>2633</v>
      </c>
      <c r="H4655" t="s">
        <v>2634</v>
      </c>
      <c r="I4655" t="str">
        <f t="shared" si="217"/>
        <v>Pardubický</v>
      </c>
      <c r="J4655" t="str">
        <f t="shared" si="218"/>
        <v>Pardubický</v>
      </c>
      <c r="K4655" t="str">
        <f t="shared" si="219"/>
        <v>Severovýchod</v>
      </c>
    </row>
    <row r="4656" spans="1:11" x14ac:dyDescent="0.25">
      <c r="A4656">
        <v>580961</v>
      </c>
      <c r="B4656" t="s">
        <v>2987</v>
      </c>
      <c r="C4656">
        <v>5313</v>
      </c>
      <c r="D4656" t="s">
        <v>2659</v>
      </c>
      <c r="E4656" t="s">
        <v>2658</v>
      </c>
      <c r="F4656" t="s">
        <v>2659</v>
      </c>
      <c r="G4656" t="s">
        <v>2633</v>
      </c>
      <c r="H4656" t="s">
        <v>2634</v>
      </c>
      <c r="I4656" t="str">
        <f t="shared" si="217"/>
        <v>Pardubický</v>
      </c>
      <c r="J4656" t="str">
        <f t="shared" si="218"/>
        <v>Pardubický</v>
      </c>
      <c r="K4656" t="str">
        <f t="shared" si="219"/>
        <v>Severovýchod</v>
      </c>
    </row>
    <row r="4657" spans="1:11" x14ac:dyDescent="0.25">
      <c r="A4657">
        <v>580970</v>
      </c>
      <c r="B4657" t="s">
        <v>2988</v>
      </c>
      <c r="C4657">
        <v>5314</v>
      </c>
      <c r="D4657" t="s">
        <v>2665</v>
      </c>
      <c r="E4657" t="s">
        <v>2658</v>
      </c>
      <c r="F4657" t="s">
        <v>2659</v>
      </c>
      <c r="G4657" t="s">
        <v>2633</v>
      </c>
      <c r="H4657" t="s">
        <v>2634</v>
      </c>
      <c r="I4657" t="str">
        <f t="shared" si="217"/>
        <v>Pardubický</v>
      </c>
      <c r="J4657" t="str">
        <f t="shared" si="218"/>
        <v>Pardubický</v>
      </c>
      <c r="K4657" t="str">
        <f t="shared" si="219"/>
        <v>Severovýchod</v>
      </c>
    </row>
    <row r="4658" spans="1:11" x14ac:dyDescent="0.25">
      <c r="A4658">
        <v>580988</v>
      </c>
      <c r="B4658" t="s">
        <v>2989</v>
      </c>
      <c r="C4658">
        <v>5306</v>
      </c>
      <c r="D4658" t="s">
        <v>2661</v>
      </c>
      <c r="E4658" t="s">
        <v>2658</v>
      </c>
      <c r="F4658" t="s">
        <v>2659</v>
      </c>
      <c r="G4658" t="s">
        <v>2633</v>
      </c>
      <c r="H4658" t="s">
        <v>2634</v>
      </c>
      <c r="I4658" t="str">
        <f t="shared" si="217"/>
        <v>Pardubický</v>
      </c>
      <c r="J4658" t="str">
        <f t="shared" si="218"/>
        <v>Pardubický</v>
      </c>
      <c r="K4658" t="str">
        <f t="shared" si="219"/>
        <v>Severovýchod</v>
      </c>
    </row>
    <row r="4659" spans="1:11" x14ac:dyDescent="0.25">
      <c r="A4659">
        <v>580996</v>
      </c>
      <c r="B4659" t="s">
        <v>2990</v>
      </c>
      <c r="C4659">
        <v>5315</v>
      </c>
      <c r="D4659" t="s">
        <v>2663</v>
      </c>
      <c r="E4659" t="s">
        <v>2658</v>
      </c>
      <c r="F4659" t="s">
        <v>2659</v>
      </c>
      <c r="G4659" t="s">
        <v>2633</v>
      </c>
      <c r="H4659" t="s">
        <v>2634</v>
      </c>
      <c r="I4659" t="str">
        <f t="shared" si="217"/>
        <v>Pardubický</v>
      </c>
      <c r="J4659" t="str">
        <f t="shared" si="218"/>
        <v>Pardubický</v>
      </c>
      <c r="K4659" t="str">
        <f t="shared" si="219"/>
        <v>Severovýchod</v>
      </c>
    </row>
    <row r="4660" spans="1:11" x14ac:dyDescent="0.25">
      <c r="A4660">
        <v>581003</v>
      </c>
      <c r="B4660" t="s">
        <v>2991</v>
      </c>
      <c r="C4660">
        <v>5313</v>
      </c>
      <c r="D4660" t="s">
        <v>2659</v>
      </c>
      <c r="E4660" t="s">
        <v>2658</v>
      </c>
      <c r="F4660" t="s">
        <v>2659</v>
      </c>
      <c r="G4660" t="s">
        <v>2633</v>
      </c>
      <c r="H4660" t="s">
        <v>2634</v>
      </c>
      <c r="I4660" t="str">
        <f t="shared" si="217"/>
        <v>Pardubický</v>
      </c>
      <c r="J4660" t="str">
        <f t="shared" si="218"/>
        <v>Pardubický</v>
      </c>
      <c r="K4660" t="str">
        <f t="shared" si="219"/>
        <v>Severovýchod</v>
      </c>
    </row>
    <row r="4661" spans="1:11" x14ac:dyDescent="0.25">
      <c r="A4661">
        <v>581011</v>
      </c>
      <c r="B4661" t="s">
        <v>2992</v>
      </c>
      <c r="C4661">
        <v>5314</v>
      </c>
      <c r="D4661" t="s">
        <v>2665</v>
      </c>
      <c r="E4661" t="s">
        <v>2658</v>
      </c>
      <c r="F4661" t="s">
        <v>2659</v>
      </c>
      <c r="G4661" t="s">
        <v>2633</v>
      </c>
      <c r="H4661" t="s">
        <v>2634</v>
      </c>
      <c r="I4661" t="str">
        <f t="shared" si="217"/>
        <v>Pardubický</v>
      </c>
      <c r="J4661" t="str">
        <f t="shared" si="218"/>
        <v>Pardubický</v>
      </c>
      <c r="K4661" t="str">
        <f t="shared" si="219"/>
        <v>Severovýchod</v>
      </c>
    </row>
    <row r="4662" spans="1:11" x14ac:dyDescent="0.25">
      <c r="A4662">
        <v>581038</v>
      </c>
      <c r="B4662" t="s">
        <v>2993</v>
      </c>
      <c r="C4662">
        <v>5315</v>
      </c>
      <c r="D4662" t="s">
        <v>2663</v>
      </c>
      <c r="E4662" t="s">
        <v>2658</v>
      </c>
      <c r="F4662" t="s">
        <v>2659</v>
      </c>
      <c r="G4662" t="s">
        <v>2633</v>
      </c>
      <c r="H4662" t="s">
        <v>2634</v>
      </c>
      <c r="I4662" t="str">
        <f t="shared" si="217"/>
        <v>Pardubický</v>
      </c>
      <c r="J4662" t="str">
        <f t="shared" si="218"/>
        <v>Pardubický</v>
      </c>
      <c r="K4662" t="str">
        <f t="shared" si="219"/>
        <v>Severovýchod</v>
      </c>
    </row>
    <row r="4663" spans="1:11" x14ac:dyDescent="0.25">
      <c r="A4663">
        <v>581046</v>
      </c>
      <c r="B4663" t="s">
        <v>2994</v>
      </c>
      <c r="C4663">
        <v>5306</v>
      </c>
      <c r="D4663" t="s">
        <v>2661</v>
      </c>
      <c r="E4663" t="s">
        <v>2658</v>
      </c>
      <c r="F4663" t="s">
        <v>2659</v>
      </c>
      <c r="G4663" t="s">
        <v>2633</v>
      </c>
      <c r="H4663" t="s">
        <v>2634</v>
      </c>
      <c r="I4663" t="str">
        <f t="shared" si="217"/>
        <v>Pardubický</v>
      </c>
      <c r="J4663" t="str">
        <f t="shared" si="218"/>
        <v>Pardubický</v>
      </c>
      <c r="K4663" t="str">
        <f t="shared" si="219"/>
        <v>Severovýchod</v>
      </c>
    </row>
    <row r="4664" spans="1:11" x14ac:dyDescent="0.25">
      <c r="A4664">
        <v>581054</v>
      </c>
      <c r="B4664" t="s">
        <v>2995</v>
      </c>
      <c r="C4664">
        <v>5315</v>
      </c>
      <c r="D4664" t="s">
        <v>2663</v>
      </c>
      <c r="E4664" t="s">
        <v>2658</v>
      </c>
      <c r="F4664" t="s">
        <v>2659</v>
      </c>
      <c r="G4664" t="s">
        <v>2633</v>
      </c>
      <c r="H4664" t="s">
        <v>2634</v>
      </c>
      <c r="I4664" t="str">
        <f t="shared" si="217"/>
        <v>Pardubický</v>
      </c>
      <c r="J4664" t="str">
        <f t="shared" si="218"/>
        <v>Pardubický</v>
      </c>
      <c r="K4664" t="str">
        <f t="shared" si="219"/>
        <v>Severovýchod</v>
      </c>
    </row>
    <row r="4665" spans="1:11" x14ac:dyDescent="0.25">
      <c r="A4665">
        <v>581062</v>
      </c>
      <c r="B4665" t="s">
        <v>2996</v>
      </c>
      <c r="C4665">
        <v>5314</v>
      </c>
      <c r="D4665" t="s">
        <v>2665</v>
      </c>
      <c r="E4665" t="s">
        <v>2658</v>
      </c>
      <c r="F4665" t="s">
        <v>2659</v>
      </c>
      <c r="G4665" t="s">
        <v>2633</v>
      </c>
      <c r="H4665" t="s">
        <v>2634</v>
      </c>
      <c r="I4665" t="str">
        <f t="shared" si="217"/>
        <v>Pardubický</v>
      </c>
      <c r="J4665" t="str">
        <f t="shared" si="218"/>
        <v>Pardubický</v>
      </c>
      <c r="K4665" t="str">
        <f t="shared" si="219"/>
        <v>Severovýchod</v>
      </c>
    </row>
    <row r="4666" spans="1:11" x14ac:dyDescent="0.25">
      <c r="A4666">
        <v>581071</v>
      </c>
      <c r="B4666" t="s">
        <v>2997</v>
      </c>
      <c r="C4666">
        <v>5301</v>
      </c>
      <c r="D4666" t="s">
        <v>2657</v>
      </c>
      <c r="E4666" t="s">
        <v>2658</v>
      </c>
      <c r="F4666" t="s">
        <v>2659</v>
      </c>
      <c r="G4666" t="s">
        <v>2633</v>
      </c>
      <c r="H4666" t="s">
        <v>2634</v>
      </c>
      <c r="I4666" t="str">
        <f t="shared" si="217"/>
        <v>Pardubický</v>
      </c>
      <c r="J4666" t="str">
        <f t="shared" si="218"/>
        <v>Pardubický</v>
      </c>
      <c r="K4666" t="str">
        <f t="shared" si="219"/>
        <v>Severovýchod</v>
      </c>
    </row>
    <row r="4667" spans="1:11" x14ac:dyDescent="0.25">
      <c r="A4667">
        <v>581089</v>
      </c>
      <c r="B4667" t="s">
        <v>2998</v>
      </c>
      <c r="C4667">
        <v>5314</v>
      </c>
      <c r="D4667" t="s">
        <v>2665</v>
      </c>
      <c r="E4667" t="s">
        <v>2658</v>
      </c>
      <c r="F4667" t="s">
        <v>2659</v>
      </c>
      <c r="G4667" t="s">
        <v>2633</v>
      </c>
      <c r="H4667" t="s">
        <v>2634</v>
      </c>
      <c r="I4667" t="str">
        <f t="shared" si="217"/>
        <v>Pardubický</v>
      </c>
      <c r="J4667" t="str">
        <f t="shared" si="218"/>
        <v>Pardubický</v>
      </c>
      <c r="K4667" t="str">
        <f t="shared" si="219"/>
        <v>Severovýchod</v>
      </c>
    </row>
    <row r="4668" spans="1:11" x14ac:dyDescent="0.25">
      <c r="A4668">
        <v>581101</v>
      </c>
      <c r="B4668" t="s">
        <v>2999</v>
      </c>
      <c r="C4668">
        <v>5313</v>
      </c>
      <c r="D4668" t="s">
        <v>2659</v>
      </c>
      <c r="E4668" t="s">
        <v>2658</v>
      </c>
      <c r="F4668" t="s">
        <v>2659</v>
      </c>
      <c r="G4668" t="s">
        <v>2633</v>
      </c>
      <c r="H4668" t="s">
        <v>2634</v>
      </c>
      <c r="I4668" t="str">
        <f t="shared" si="217"/>
        <v>Pardubický</v>
      </c>
      <c r="J4668" t="str">
        <f t="shared" si="218"/>
        <v>Pardubický</v>
      </c>
      <c r="K4668" t="str">
        <f t="shared" si="219"/>
        <v>Severovýchod</v>
      </c>
    </row>
    <row r="4669" spans="1:11" x14ac:dyDescent="0.25">
      <c r="A4669">
        <v>581119</v>
      </c>
      <c r="B4669" t="s">
        <v>3000</v>
      </c>
      <c r="C4669">
        <v>5315</v>
      </c>
      <c r="D4669" t="s">
        <v>2663</v>
      </c>
      <c r="E4669" t="s">
        <v>2658</v>
      </c>
      <c r="F4669" t="s">
        <v>2659</v>
      </c>
      <c r="G4669" t="s">
        <v>2633</v>
      </c>
      <c r="H4669" t="s">
        <v>2634</v>
      </c>
      <c r="I4669" t="str">
        <f t="shared" si="217"/>
        <v>Pardubický</v>
      </c>
      <c r="J4669" t="str">
        <f t="shared" si="218"/>
        <v>Pardubický</v>
      </c>
      <c r="K4669" t="str">
        <f t="shared" si="219"/>
        <v>Severovýchod</v>
      </c>
    </row>
    <row r="4670" spans="1:11" x14ac:dyDescent="0.25">
      <c r="A4670">
        <v>581127</v>
      </c>
      <c r="B4670" t="s">
        <v>3001</v>
      </c>
      <c r="C4670">
        <v>5307</v>
      </c>
      <c r="D4670" t="s">
        <v>2728</v>
      </c>
      <c r="E4670" t="s">
        <v>2642</v>
      </c>
      <c r="F4670" t="s">
        <v>2641</v>
      </c>
      <c r="G4670" t="s">
        <v>2633</v>
      </c>
      <c r="H4670" t="s">
        <v>2634</v>
      </c>
      <c r="I4670" t="str">
        <f t="shared" si="217"/>
        <v>Pardubický</v>
      </c>
      <c r="J4670" t="str">
        <f t="shared" si="218"/>
        <v>Pardubický</v>
      </c>
      <c r="K4670" t="str">
        <f t="shared" si="219"/>
        <v>Severovýchod</v>
      </c>
    </row>
    <row r="4671" spans="1:11" x14ac:dyDescent="0.25">
      <c r="A4671">
        <v>581143</v>
      </c>
      <c r="B4671" t="s">
        <v>776</v>
      </c>
      <c r="C4671">
        <v>5313</v>
      </c>
      <c r="D4671" t="s">
        <v>2659</v>
      </c>
      <c r="E4671" t="s">
        <v>2658</v>
      </c>
      <c r="F4671" t="s">
        <v>2659</v>
      </c>
      <c r="G4671" t="s">
        <v>2633</v>
      </c>
      <c r="H4671" t="s">
        <v>2634</v>
      </c>
      <c r="I4671" t="str">
        <f t="shared" si="217"/>
        <v>Pardubický</v>
      </c>
      <c r="J4671" t="str">
        <f t="shared" si="218"/>
        <v>Pardubický</v>
      </c>
      <c r="K4671" t="str">
        <f t="shared" si="219"/>
        <v>Severovýchod</v>
      </c>
    </row>
    <row r="4672" spans="1:11" x14ac:dyDescent="0.25">
      <c r="A4672">
        <v>581151</v>
      </c>
      <c r="B4672" t="s">
        <v>3002</v>
      </c>
      <c r="C4672">
        <v>5314</v>
      </c>
      <c r="D4672" t="s">
        <v>2665</v>
      </c>
      <c r="E4672" t="s">
        <v>2658</v>
      </c>
      <c r="F4672" t="s">
        <v>2659</v>
      </c>
      <c r="G4672" t="s">
        <v>2633</v>
      </c>
      <c r="H4672" t="s">
        <v>2634</v>
      </c>
      <c r="I4672" t="str">
        <f t="shared" si="217"/>
        <v>Pardubický</v>
      </c>
      <c r="J4672" t="str">
        <f t="shared" si="218"/>
        <v>Pardubický</v>
      </c>
      <c r="K4672" t="str">
        <f t="shared" si="219"/>
        <v>Severovýchod</v>
      </c>
    </row>
    <row r="4673" spans="1:11" x14ac:dyDescent="0.25">
      <c r="A4673">
        <v>581178</v>
      </c>
      <c r="B4673" t="s">
        <v>3003</v>
      </c>
      <c r="C4673">
        <v>5306</v>
      </c>
      <c r="D4673" t="s">
        <v>2661</v>
      </c>
      <c r="E4673" t="s">
        <v>2658</v>
      </c>
      <c r="F4673" t="s">
        <v>2659</v>
      </c>
      <c r="G4673" t="s">
        <v>2633</v>
      </c>
      <c r="H4673" t="s">
        <v>2634</v>
      </c>
      <c r="I4673" t="str">
        <f t="shared" si="217"/>
        <v>Pardubický</v>
      </c>
      <c r="J4673" t="str">
        <f t="shared" si="218"/>
        <v>Pardubický</v>
      </c>
      <c r="K4673" t="str">
        <f t="shared" si="219"/>
        <v>Severovýchod</v>
      </c>
    </row>
    <row r="4674" spans="1:11" x14ac:dyDescent="0.25">
      <c r="A4674">
        <v>581186</v>
      </c>
      <c r="B4674" t="s">
        <v>2665</v>
      </c>
      <c r="C4674">
        <v>5314</v>
      </c>
      <c r="D4674" t="s">
        <v>2665</v>
      </c>
      <c r="E4674" t="s">
        <v>2658</v>
      </c>
      <c r="F4674" t="s">
        <v>2659</v>
      </c>
      <c r="G4674" t="s">
        <v>2633</v>
      </c>
      <c r="H4674" t="s">
        <v>2634</v>
      </c>
      <c r="I4674" t="str">
        <f t="shared" si="217"/>
        <v>Pardubický</v>
      </c>
      <c r="J4674" t="str">
        <f t="shared" si="218"/>
        <v>Pardubický</v>
      </c>
      <c r="K4674" t="str">
        <f t="shared" si="219"/>
        <v>Severovýchod</v>
      </c>
    </row>
    <row r="4675" spans="1:11" x14ac:dyDescent="0.25">
      <c r="A4675">
        <v>581194</v>
      </c>
      <c r="B4675" t="s">
        <v>3004</v>
      </c>
      <c r="C4675">
        <v>5314</v>
      </c>
      <c r="D4675" t="s">
        <v>2665</v>
      </c>
      <c r="E4675" t="s">
        <v>2658</v>
      </c>
      <c r="F4675" t="s">
        <v>2659</v>
      </c>
      <c r="G4675" t="s">
        <v>2633</v>
      </c>
      <c r="H4675" t="s">
        <v>2634</v>
      </c>
      <c r="I4675" t="str">
        <f t="shared" si="217"/>
        <v>Pardubický</v>
      </c>
      <c r="J4675" t="str">
        <f t="shared" si="218"/>
        <v>Pardubický</v>
      </c>
      <c r="K4675" t="str">
        <f t="shared" si="219"/>
        <v>Severovýchod</v>
      </c>
    </row>
    <row r="4676" spans="1:11" x14ac:dyDescent="0.25">
      <c r="A4676">
        <v>581208</v>
      </c>
      <c r="B4676" t="s">
        <v>3005</v>
      </c>
      <c r="C4676">
        <v>5315</v>
      </c>
      <c r="D4676" t="s">
        <v>2663</v>
      </c>
      <c r="E4676" t="s">
        <v>2658</v>
      </c>
      <c r="F4676" t="s">
        <v>2659</v>
      </c>
      <c r="G4676" t="s">
        <v>2633</v>
      </c>
      <c r="H4676" t="s">
        <v>2634</v>
      </c>
      <c r="I4676" t="str">
        <f t="shared" ref="I4676:I4739" si="220">LEFT(H4676, FIND(" ", H4676 &amp; " ") - 1)</f>
        <v>Pardubický</v>
      </c>
      <c r="J4676" t="str">
        <f t="shared" ref="J4676:J4739" si="221">IF(LEFT(H4676,4)="Kraj", MID(H4676, FIND(" ", H4676)+1, LEN(H4676) - FIND(" ", H4676)), LEFT(H4676, FIND(" ", H4676 &amp; " ") - 1))</f>
        <v>Pardubický</v>
      </c>
      <c r="K4676" t="str">
        <f t="shared" ref="K4676:K4739" si="222">_xlfn.XLOOKUP(H4676,$N$33:$N$46,$M$33:$M$46)</f>
        <v>Severovýchod</v>
      </c>
    </row>
    <row r="4677" spans="1:11" x14ac:dyDescent="0.25">
      <c r="A4677">
        <v>581216</v>
      </c>
      <c r="B4677" t="s">
        <v>490</v>
      </c>
      <c r="C4677">
        <v>5314</v>
      </c>
      <c r="D4677" t="s">
        <v>2665</v>
      </c>
      <c r="E4677" t="s">
        <v>2658</v>
      </c>
      <c r="F4677" t="s">
        <v>2659</v>
      </c>
      <c r="G4677" t="s">
        <v>2633</v>
      </c>
      <c r="H4677" t="s">
        <v>2634</v>
      </c>
      <c r="I4677" t="str">
        <f t="shared" si="220"/>
        <v>Pardubický</v>
      </c>
      <c r="J4677" t="str">
        <f t="shared" si="221"/>
        <v>Pardubický</v>
      </c>
      <c r="K4677" t="str">
        <f t="shared" si="222"/>
        <v>Severovýchod</v>
      </c>
    </row>
    <row r="4678" spans="1:11" x14ac:dyDescent="0.25">
      <c r="A4678">
        <v>581224</v>
      </c>
      <c r="B4678" t="s">
        <v>3006</v>
      </c>
      <c r="C4678">
        <v>5314</v>
      </c>
      <c r="D4678" t="s">
        <v>2665</v>
      </c>
      <c r="E4678" t="s">
        <v>2658</v>
      </c>
      <c r="F4678" t="s">
        <v>2659</v>
      </c>
      <c r="G4678" t="s">
        <v>2633</v>
      </c>
      <c r="H4678" t="s">
        <v>2634</v>
      </c>
      <c r="I4678" t="str">
        <f t="shared" si="220"/>
        <v>Pardubický</v>
      </c>
      <c r="J4678" t="str">
        <f t="shared" si="221"/>
        <v>Pardubický</v>
      </c>
      <c r="K4678" t="str">
        <f t="shared" si="222"/>
        <v>Severovýchod</v>
      </c>
    </row>
    <row r="4679" spans="1:11" x14ac:dyDescent="0.25">
      <c r="A4679">
        <v>581232</v>
      </c>
      <c r="B4679" t="s">
        <v>3007</v>
      </c>
      <c r="C4679">
        <v>5314</v>
      </c>
      <c r="D4679" t="s">
        <v>2665</v>
      </c>
      <c r="E4679" t="s">
        <v>2658</v>
      </c>
      <c r="F4679" t="s">
        <v>2659</v>
      </c>
      <c r="G4679" t="s">
        <v>2633</v>
      </c>
      <c r="H4679" t="s">
        <v>2634</v>
      </c>
      <c r="I4679" t="str">
        <f t="shared" si="220"/>
        <v>Pardubický</v>
      </c>
      <c r="J4679" t="str">
        <f t="shared" si="221"/>
        <v>Pardubický</v>
      </c>
      <c r="K4679" t="str">
        <f t="shared" si="222"/>
        <v>Severovýchod</v>
      </c>
    </row>
    <row r="4680" spans="1:11" x14ac:dyDescent="0.25">
      <c r="A4680">
        <v>581259</v>
      </c>
      <c r="B4680" t="s">
        <v>2663</v>
      </c>
      <c r="C4680">
        <v>5315</v>
      </c>
      <c r="D4680" t="s">
        <v>2663</v>
      </c>
      <c r="E4680" t="s">
        <v>2658</v>
      </c>
      <c r="F4680" t="s">
        <v>2659</v>
      </c>
      <c r="G4680" t="s">
        <v>2633</v>
      </c>
      <c r="H4680" t="s">
        <v>2634</v>
      </c>
      <c r="I4680" t="str">
        <f t="shared" si="220"/>
        <v>Pardubický</v>
      </c>
      <c r="J4680" t="str">
        <f t="shared" si="221"/>
        <v>Pardubický</v>
      </c>
      <c r="K4680" t="str">
        <f t="shared" si="222"/>
        <v>Severovýchod</v>
      </c>
    </row>
    <row r="4681" spans="1:11" x14ac:dyDescent="0.25">
      <c r="A4681">
        <v>581267</v>
      </c>
      <c r="B4681" t="s">
        <v>3008</v>
      </c>
      <c r="C4681">
        <v>5315</v>
      </c>
      <c r="D4681" t="s">
        <v>2663</v>
      </c>
      <c r="E4681" t="s">
        <v>2658</v>
      </c>
      <c r="F4681" t="s">
        <v>2659</v>
      </c>
      <c r="G4681" t="s">
        <v>2633</v>
      </c>
      <c r="H4681" t="s">
        <v>2634</v>
      </c>
      <c r="I4681" t="str">
        <f t="shared" si="220"/>
        <v>Pardubický</v>
      </c>
      <c r="J4681" t="str">
        <f t="shared" si="221"/>
        <v>Pardubický</v>
      </c>
      <c r="K4681" t="str">
        <f t="shared" si="222"/>
        <v>Severovýchod</v>
      </c>
    </row>
    <row r="4682" spans="1:11" x14ac:dyDescent="0.25">
      <c r="A4682">
        <v>581275</v>
      </c>
      <c r="B4682" t="s">
        <v>3009</v>
      </c>
      <c r="C4682">
        <v>5306</v>
      </c>
      <c r="D4682" t="s">
        <v>2661</v>
      </c>
      <c r="E4682" t="s">
        <v>2658</v>
      </c>
      <c r="F4682" t="s">
        <v>2659</v>
      </c>
      <c r="G4682" t="s">
        <v>2633</v>
      </c>
      <c r="H4682" t="s">
        <v>2634</v>
      </c>
      <c r="I4682" t="str">
        <f t="shared" si="220"/>
        <v>Pardubický</v>
      </c>
      <c r="J4682" t="str">
        <f t="shared" si="221"/>
        <v>Pardubický</v>
      </c>
      <c r="K4682" t="str">
        <f t="shared" si="222"/>
        <v>Severovýchod</v>
      </c>
    </row>
    <row r="4683" spans="1:11" x14ac:dyDescent="0.25">
      <c r="A4683">
        <v>581283</v>
      </c>
      <c r="B4683" t="s">
        <v>630</v>
      </c>
      <c r="C4683">
        <v>6201</v>
      </c>
      <c r="D4683" t="s">
        <v>630</v>
      </c>
      <c r="E4683" t="s">
        <v>629</v>
      </c>
      <c r="F4683" t="s">
        <v>630</v>
      </c>
      <c r="G4683" t="s">
        <v>625</v>
      </c>
      <c r="H4683" t="s">
        <v>626</v>
      </c>
      <c r="I4683" t="str">
        <f t="shared" si="220"/>
        <v>Jihomoravský</v>
      </c>
      <c r="J4683" t="str">
        <f t="shared" si="221"/>
        <v>Jihomoravský</v>
      </c>
      <c r="K4683" t="str">
        <f t="shared" si="222"/>
        <v>Jihovýchod</v>
      </c>
    </row>
    <row r="4684" spans="1:11" x14ac:dyDescent="0.25">
      <c r="A4684">
        <v>581291</v>
      </c>
      <c r="B4684" t="s">
        <v>94</v>
      </c>
      <c r="C4684">
        <v>6201</v>
      </c>
      <c r="D4684" t="s">
        <v>630</v>
      </c>
      <c r="E4684" t="s">
        <v>629</v>
      </c>
      <c r="F4684" t="s">
        <v>630</v>
      </c>
      <c r="G4684" t="s">
        <v>625</v>
      </c>
      <c r="H4684" t="s">
        <v>626</v>
      </c>
      <c r="I4684" t="str">
        <f t="shared" si="220"/>
        <v>Jihomoravský</v>
      </c>
      <c r="J4684" t="str">
        <f t="shared" si="221"/>
        <v>Jihomoravský</v>
      </c>
      <c r="K4684" t="str">
        <f t="shared" si="222"/>
        <v>Jihovýchod</v>
      </c>
    </row>
    <row r="4685" spans="1:11" x14ac:dyDescent="0.25">
      <c r="A4685">
        <v>581313</v>
      </c>
      <c r="B4685" t="s">
        <v>680</v>
      </c>
      <c r="C4685">
        <v>6202</v>
      </c>
      <c r="D4685" t="s">
        <v>628</v>
      </c>
      <c r="E4685" t="s">
        <v>629</v>
      </c>
      <c r="F4685" t="s">
        <v>630</v>
      </c>
      <c r="G4685" t="s">
        <v>625</v>
      </c>
      <c r="H4685" t="s">
        <v>626</v>
      </c>
      <c r="I4685" t="str">
        <f t="shared" si="220"/>
        <v>Jihomoravský</v>
      </c>
      <c r="J4685" t="str">
        <f t="shared" si="221"/>
        <v>Jihomoravský</v>
      </c>
      <c r="K4685" t="str">
        <f t="shared" si="222"/>
        <v>Jihovýchod</v>
      </c>
    </row>
    <row r="4686" spans="1:11" x14ac:dyDescent="0.25">
      <c r="A4686">
        <v>581321</v>
      </c>
      <c r="B4686" t="s">
        <v>502</v>
      </c>
      <c r="C4686">
        <v>6217</v>
      </c>
      <c r="D4686" t="s">
        <v>636</v>
      </c>
      <c r="E4686" t="s">
        <v>623</v>
      </c>
      <c r="F4686" t="s">
        <v>624</v>
      </c>
      <c r="G4686" t="s">
        <v>625</v>
      </c>
      <c r="H4686" t="s">
        <v>626</v>
      </c>
      <c r="I4686" t="str">
        <f t="shared" si="220"/>
        <v>Jihomoravský</v>
      </c>
      <c r="J4686" t="str">
        <f t="shared" si="221"/>
        <v>Jihomoravský</v>
      </c>
      <c r="K4686" t="str">
        <f t="shared" si="222"/>
        <v>Jihovýchod</v>
      </c>
    </row>
    <row r="4687" spans="1:11" x14ac:dyDescent="0.25">
      <c r="A4687">
        <v>581330</v>
      </c>
      <c r="B4687" t="s">
        <v>681</v>
      </c>
      <c r="C4687">
        <v>6202</v>
      </c>
      <c r="D4687" t="s">
        <v>628</v>
      </c>
      <c r="E4687" t="s">
        <v>629</v>
      </c>
      <c r="F4687" t="s">
        <v>630</v>
      </c>
      <c r="G4687" t="s">
        <v>625</v>
      </c>
      <c r="H4687" t="s">
        <v>626</v>
      </c>
      <c r="I4687" t="str">
        <f t="shared" si="220"/>
        <v>Jihomoravský</v>
      </c>
      <c r="J4687" t="str">
        <f t="shared" si="221"/>
        <v>Jihomoravský</v>
      </c>
      <c r="K4687" t="str">
        <f t="shared" si="222"/>
        <v>Jihovýchod</v>
      </c>
    </row>
    <row r="4688" spans="1:11" x14ac:dyDescent="0.25">
      <c r="A4688">
        <v>581356</v>
      </c>
      <c r="B4688" t="s">
        <v>438</v>
      </c>
      <c r="C4688">
        <v>6202</v>
      </c>
      <c r="D4688" t="s">
        <v>628</v>
      </c>
      <c r="E4688" t="s">
        <v>629</v>
      </c>
      <c r="F4688" t="s">
        <v>630</v>
      </c>
      <c r="G4688" t="s">
        <v>625</v>
      </c>
      <c r="H4688" t="s">
        <v>626</v>
      </c>
      <c r="I4688" t="str">
        <f t="shared" si="220"/>
        <v>Jihomoravský</v>
      </c>
      <c r="J4688" t="str">
        <f t="shared" si="221"/>
        <v>Jihomoravský</v>
      </c>
      <c r="K4688" t="str">
        <f t="shared" si="222"/>
        <v>Jihovýchod</v>
      </c>
    </row>
    <row r="4689" spans="1:11" x14ac:dyDescent="0.25">
      <c r="A4689">
        <v>581364</v>
      </c>
      <c r="B4689" t="s">
        <v>682</v>
      </c>
      <c r="C4689">
        <v>6201</v>
      </c>
      <c r="D4689" t="s">
        <v>630</v>
      </c>
      <c r="E4689" t="s">
        <v>629</v>
      </c>
      <c r="F4689" t="s">
        <v>630</v>
      </c>
      <c r="G4689" t="s">
        <v>625</v>
      </c>
      <c r="H4689" t="s">
        <v>626</v>
      </c>
      <c r="I4689" t="str">
        <f t="shared" si="220"/>
        <v>Jihomoravský</v>
      </c>
      <c r="J4689" t="str">
        <f t="shared" si="221"/>
        <v>Jihomoravský</v>
      </c>
      <c r="K4689" t="str">
        <f t="shared" si="222"/>
        <v>Jihovýchod</v>
      </c>
    </row>
    <row r="4690" spans="1:11" x14ac:dyDescent="0.25">
      <c r="A4690">
        <v>581372</v>
      </c>
      <c r="B4690" t="s">
        <v>628</v>
      </c>
      <c r="C4690">
        <v>6202</v>
      </c>
      <c r="D4690" t="s">
        <v>628</v>
      </c>
      <c r="E4690" t="s">
        <v>629</v>
      </c>
      <c r="F4690" t="s">
        <v>630</v>
      </c>
      <c r="G4690" t="s">
        <v>625</v>
      </c>
      <c r="H4690" t="s">
        <v>626</v>
      </c>
      <c r="I4690" t="str">
        <f t="shared" si="220"/>
        <v>Jihomoravský</v>
      </c>
      <c r="J4690" t="str">
        <f t="shared" si="221"/>
        <v>Jihomoravský</v>
      </c>
      <c r="K4690" t="str">
        <f t="shared" si="222"/>
        <v>Jihovýchod</v>
      </c>
    </row>
    <row r="4691" spans="1:11" x14ac:dyDescent="0.25">
      <c r="A4691">
        <v>581381</v>
      </c>
      <c r="B4691" t="s">
        <v>683</v>
      </c>
      <c r="C4691">
        <v>6201</v>
      </c>
      <c r="D4691" t="s">
        <v>630</v>
      </c>
      <c r="E4691" t="s">
        <v>629</v>
      </c>
      <c r="F4691" t="s">
        <v>630</v>
      </c>
      <c r="G4691" t="s">
        <v>625</v>
      </c>
      <c r="H4691" t="s">
        <v>626</v>
      </c>
      <c r="I4691" t="str">
        <f t="shared" si="220"/>
        <v>Jihomoravský</v>
      </c>
      <c r="J4691" t="str">
        <f t="shared" si="221"/>
        <v>Jihomoravský</v>
      </c>
      <c r="K4691" t="str">
        <f t="shared" si="222"/>
        <v>Jihovýchod</v>
      </c>
    </row>
    <row r="4692" spans="1:11" x14ac:dyDescent="0.25">
      <c r="A4692">
        <v>581402</v>
      </c>
      <c r="B4692" t="s">
        <v>684</v>
      </c>
      <c r="C4692">
        <v>6217</v>
      </c>
      <c r="D4692" t="s">
        <v>636</v>
      </c>
      <c r="E4692" t="s">
        <v>623</v>
      </c>
      <c r="F4692" t="s">
        <v>624</v>
      </c>
      <c r="G4692" t="s">
        <v>625</v>
      </c>
      <c r="H4692" t="s">
        <v>626</v>
      </c>
      <c r="I4692" t="str">
        <f t="shared" si="220"/>
        <v>Jihomoravský</v>
      </c>
      <c r="J4692" t="str">
        <f t="shared" si="221"/>
        <v>Jihomoravský</v>
      </c>
      <c r="K4692" t="str">
        <f t="shared" si="222"/>
        <v>Jihovýchod</v>
      </c>
    </row>
    <row r="4693" spans="1:11" x14ac:dyDescent="0.25">
      <c r="A4693">
        <v>581429</v>
      </c>
      <c r="B4693" t="s">
        <v>22</v>
      </c>
      <c r="C4693">
        <v>6216</v>
      </c>
      <c r="D4693" t="s">
        <v>641</v>
      </c>
      <c r="E4693" t="s">
        <v>623</v>
      </c>
      <c r="F4693" t="s">
        <v>624</v>
      </c>
      <c r="G4693" t="s">
        <v>625</v>
      </c>
      <c r="H4693" t="s">
        <v>626</v>
      </c>
      <c r="I4693" t="str">
        <f t="shared" si="220"/>
        <v>Jihomoravský</v>
      </c>
      <c r="J4693" t="str">
        <f t="shared" si="221"/>
        <v>Jihomoravský</v>
      </c>
      <c r="K4693" t="str">
        <f t="shared" si="222"/>
        <v>Jihovýchod</v>
      </c>
    </row>
    <row r="4694" spans="1:11" x14ac:dyDescent="0.25">
      <c r="A4694">
        <v>581437</v>
      </c>
      <c r="B4694" t="s">
        <v>685</v>
      </c>
      <c r="C4694">
        <v>6217</v>
      </c>
      <c r="D4694" t="s">
        <v>636</v>
      </c>
      <c r="E4694" t="s">
        <v>623</v>
      </c>
      <c r="F4694" t="s">
        <v>624</v>
      </c>
      <c r="G4694" t="s">
        <v>625</v>
      </c>
      <c r="H4694" t="s">
        <v>626</v>
      </c>
      <c r="I4694" t="str">
        <f t="shared" si="220"/>
        <v>Jihomoravský</v>
      </c>
      <c r="J4694" t="str">
        <f t="shared" si="221"/>
        <v>Jihomoravský</v>
      </c>
      <c r="K4694" t="str">
        <f t="shared" si="222"/>
        <v>Jihovýchod</v>
      </c>
    </row>
    <row r="4695" spans="1:11" x14ac:dyDescent="0.25">
      <c r="A4695">
        <v>581445</v>
      </c>
      <c r="B4695" t="s">
        <v>686</v>
      </c>
      <c r="C4695">
        <v>6201</v>
      </c>
      <c r="D4695" t="s">
        <v>630</v>
      </c>
      <c r="E4695" t="s">
        <v>629</v>
      </c>
      <c r="F4695" t="s">
        <v>630</v>
      </c>
      <c r="G4695" t="s">
        <v>625</v>
      </c>
      <c r="H4695" t="s">
        <v>626</v>
      </c>
      <c r="I4695" t="str">
        <f t="shared" si="220"/>
        <v>Jihomoravský</v>
      </c>
      <c r="J4695" t="str">
        <f t="shared" si="221"/>
        <v>Jihomoravský</v>
      </c>
      <c r="K4695" t="str">
        <f t="shared" si="222"/>
        <v>Jihovýchod</v>
      </c>
    </row>
    <row r="4696" spans="1:11" x14ac:dyDescent="0.25">
      <c r="A4696">
        <v>581453</v>
      </c>
      <c r="B4696" t="s">
        <v>687</v>
      </c>
      <c r="C4696">
        <v>6201</v>
      </c>
      <c r="D4696" t="s">
        <v>630</v>
      </c>
      <c r="E4696" t="s">
        <v>629</v>
      </c>
      <c r="F4696" t="s">
        <v>630</v>
      </c>
      <c r="G4696" t="s">
        <v>625</v>
      </c>
      <c r="H4696" t="s">
        <v>626</v>
      </c>
      <c r="I4696" t="str">
        <f t="shared" si="220"/>
        <v>Jihomoravský</v>
      </c>
      <c r="J4696" t="str">
        <f t="shared" si="221"/>
        <v>Jihomoravský</v>
      </c>
      <c r="K4696" t="str">
        <f t="shared" si="222"/>
        <v>Jihovýchod</v>
      </c>
    </row>
    <row r="4697" spans="1:11" x14ac:dyDescent="0.25">
      <c r="A4697">
        <v>581461</v>
      </c>
      <c r="B4697" t="s">
        <v>688</v>
      </c>
      <c r="C4697">
        <v>6201</v>
      </c>
      <c r="D4697" t="s">
        <v>630</v>
      </c>
      <c r="E4697" t="s">
        <v>629</v>
      </c>
      <c r="F4697" t="s">
        <v>630</v>
      </c>
      <c r="G4697" t="s">
        <v>625</v>
      </c>
      <c r="H4697" t="s">
        <v>626</v>
      </c>
      <c r="I4697" t="str">
        <f t="shared" si="220"/>
        <v>Jihomoravský</v>
      </c>
      <c r="J4697" t="str">
        <f t="shared" si="221"/>
        <v>Jihomoravský</v>
      </c>
      <c r="K4697" t="str">
        <f t="shared" si="222"/>
        <v>Jihovýchod</v>
      </c>
    </row>
    <row r="4698" spans="1:11" x14ac:dyDescent="0.25">
      <c r="A4698">
        <v>581470</v>
      </c>
      <c r="B4698" t="s">
        <v>689</v>
      </c>
      <c r="C4698">
        <v>6202</v>
      </c>
      <c r="D4698" t="s">
        <v>628</v>
      </c>
      <c r="E4698" t="s">
        <v>629</v>
      </c>
      <c r="F4698" t="s">
        <v>630</v>
      </c>
      <c r="G4698" t="s">
        <v>625</v>
      </c>
      <c r="H4698" t="s">
        <v>626</v>
      </c>
      <c r="I4698" t="str">
        <f t="shared" si="220"/>
        <v>Jihomoravský</v>
      </c>
      <c r="J4698" t="str">
        <f t="shared" si="221"/>
        <v>Jihomoravský</v>
      </c>
      <c r="K4698" t="str">
        <f t="shared" si="222"/>
        <v>Jihovýchod</v>
      </c>
    </row>
    <row r="4699" spans="1:11" x14ac:dyDescent="0.25">
      <c r="A4699">
        <v>581496</v>
      </c>
      <c r="B4699" t="s">
        <v>690</v>
      </c>
      <c r="C4699">
        <v>6201</v>
      </c>
      <c r="D4699" t="s">
        <v>630</v>
      </c>
      <c r="E4699" t="s">
        <v>629</v>
      </c>
      <c r="F4699" t="s">
        <v>630</v>
      </c>
      <c r="G4699" t="s">
        <v>625</v>
      </c>
      <c r="H4699" t="s">
        <v>626</v>
      </c>
      <c r="I4699" t="str">
        <f t="shared" si="220"/>
        <v>Jihomoravský</v>
      </c>
      <c r="J4699" t="str">
        <f t="shared" si="221"/>
        <v>Jihomoravský</v>
      </c>
      <c r="K4699" t="str">
        <f t="shared" si="222"/>
        <v>Jihovýchod</v>
      </c>
    </row>
    <row r="4700" spans="1:11" x14ac:dyDescent="0.25">
      <c r="A4700">
        <v>581500</v>
      </c>
      <c r="B4700" t="s">
        <v>691</v>
      </c>
      <c r="C4700">
        <v>6202</v>
      </c>
      <c r="D4700" t="s">
        <v>628</v>
      </c>
      <c r="E4700" t="s">
        <v>629</v>
      </c>
      <c r="F4700" t="s">
        <v>630</v>
      </c>
      <c r="G4700" t="s">
        <v>625</v>
      </c>
      <c r="H4700" t="s">
        <v>626</v>
      </c>
      <c r="I4700" t="str">
        <f t="shared" si="220"/>
        <v>Jihomoravský</v>
      </c>
      <c r="J4700" t="str">
        <f t="shared" si="221"/>
        <v>Jihomoravský</v>
      </c>
      <c r="K4700" t="str">
        <f t="shared" si="222"/>
        <v>Jihovýchod</v>
      </c>
    </row>
    <row r="4701" spans="1:11" x14ac:dyDescent="0.25">
      <c r="A4701">
        <v>581518</v>
      </c>
      <c r="B4701" t="s">
        <v>268</v>
      </c>
      <c r="C4701">
        <v>6202</v>
      </c>
      <c r="D4701" t="s">
        <v>628</v>
      </c>
      <c r="E4701" t="s">
        <v>629</v>
      </c>
      <c r="F4701" t="s">
        <v>630</v>
      </c>
      <c r="G4701" t="s">
        <v>625</v>
      </c>
      <c r="H4701" t="s">
        <v>626</v>
      </c>
      <c r="I4701" t="str">
        <f t="shared" si="220"/>
        <v>Jihomoravský</v>
      </c>
      <c r="J4701" t="str">
        <f t="shared" si="221"/>
        <v>Jihomoravský</v>
      </c>
      <c r="K4701" t="str">
        <f t="shared" si="222"/>
        <v>Jihovýchod</v>
      </c>
    </row>
    <row r="4702" spans="1:11" x14ac:dyDescent="0.25">
      <c r="A4702">
        <v>581526</v>
      </c>
      <c r="B4702" t="s">
        <v>589</v>
      </c>
      <c r="C4702">
        <v>6201</v>
      </c>
      <c r="D4702" t="s">
        <v>630</v>
      </c>
      <c r="E4702" t="s">
        <v>629</v>
      </c>
      <c r="F4702" t="s">
        <v>630</v>
      </c>
      <c r="G4702" t="s">
        <v>625</v>
      </c>
      <c r="H4702" t="s">
        <v>626</v>
      </c>
      <c r="I4702" t="str">
        <f t="shared" si="220"/>
        <v>Jihomoravský</v>
      </c>
      <c r="J4702" t="str">
        <f t="shared" si="221"/>
        <v>Jihomoravský</v>
      </c>
      <c r="K4702" t="str">
        <f t="shared" si="222"/>
        <v>Jihovýchod</v>
      </c>
    </row>
    <row r="4703" spans="1:11" x14ac:dyDescent="0.25">
      <c r="A4703">
        <v>581534</v>
      </c>
      <c r="B4703" t="s">
        <v>692</v>
      </c>
      <c r="C4703">
        <v>6202</v>
      </c>
      <c r="D4703" t="s">
        <v>628</v>
      </c>
      <c r="E4703" t="s">
        <v>629</v>
      </c>
      <c r="F4703" t="s">
        <v>630</v>
      </c>
      <c r="G4703" t="s">
        <v>625</v>
      </c>
      <c r="H4703" t="s">
        <v>626</v>
      </c>
      <c r="I4703" t="str">
        <f t="shared" si="220"/>
        <v>Jihomoravský</v>
      </c>
      <c r="J4703" t="str">
        <f t="shared" si="221"/>
        <v>Jihomoravský</v>
      </c>
      <c r="K4703" t="str">
        <f t="shared" si="222"/>
        <v>Jihovýchod</v>
      </c>
    </row>
    <row r="4704" spans="1:11" x14ac:dyDescent="0.25">
      <c r="A4704">
        <v>581542</v>
      </c>
      <c r="B4704" t="s">
        <v>693</v>
      </c>
      <c r="C4704">
        <v>6201</v>
      </c>
      <c r="D4704" t="s">
        <v>630</v>
      </c>
      <c r="E4704" t="s">
        <v>629</v>
      </c>
      <c r="F4704" t="s">
        <v>630</v>
      </c>
      <c r="G4704" t="s">
        <v>625</v>
      </c>
      <c r="H4704" t="s">
        <v>626</v>
      </c>
      <c r="I4704" t="str">
        <f t="shared" si="220"/>
        <v>Jihomoravský</v>
      </c>
      <c r="J4704" t="str">
        <f t="shared" si="221"/>
        <v>Jihomoravský</v>
      </c>
      <c r="K4704" t="str">
        <f t="shared" si="222"/>
        <v>Jihovýchod</v>
      </c>
    </row>
    <row r="4705" spans="1:11" x14ac:dyDescent="0.25">
      <c r="A4705">
        <v>581551</v>
      </c>
      <c r="B4705" t="s">
        <v>694</v>
      </c>
      <c r="C4705">
        <v>6202</v>
      </c>
      <c r="D4705" t="s">
        <v>628</v>
      </c>
      <c r="E4705" t="s">
        <v>629</v>
      </c>
      <c r="F4705" t="s">
        <v>630</v>
      </c>
      <c r="G4705" t="s">
        <v>625</v>
      </c>
      <c r="H4705" t="s">
        <v>626</v>
      </c>
      <c r="I4705" t="str">
        <f t="shared" si="220"/>
        <v>Jihomoravský</v>
      </c>
      <c r="J4705" t="str">
        <f t="shared" si="221"/>
        <v>Jihomoravský</v>
      </c>
      <c r="K4705" t="str">
        <f t="shared" si="222"/>
        <v>Jihovýchod</v>
      </c>
    </row>
    <row r="4706" spans="1:11" x14ac:dyDescent="0.25">
      <c r="A4706">
        <v>581569</v>
      </c>
      <c r="B4706" t="s">
        <v>695</v>
      </c>
      <c r="C4706">
        <v>6201</v>
      </c>
      <c r="D4706" t="s">
        <v>630</v>
      </c>
      <c r="E4706" t="s">
        <v>629</v>
      </c>
      <c r="F4706" t="s">
        <v>630</v>
      </c>
      <c r="G4706" t="s">
        <v>625</v>
      </c>
      <c r="H4706" t="s">
        <v>626</v>
      </c>
      <c r="I4706" t="str">
        <f t="shared" si="220"/>
        <v>Jihomoravský</v>
      </c>
      <c r="J4706" t="str">
        <f t="shared" si="221"/>
        <v>Jihomoravský</v>
      </c>
      <c r="K4706" t="str">
        <f t="shared" si="222"/>
        <v>Jihovýchod</v>
      </c>
    </row>
    <row r="4707" spans="1:11" x14ac:dyDescent="0.25">
      <c r="A4707">
        <v>581577</v>
      </c>
      <c r="B4707" t="s">
        <v>696</v>
      </c>
      <c r="C4707">
        <v>6217</v>
      </c>
      <c r="D4707" t="s">
        <v>636</v>
      </c>
      <c r="E4707" t="s">
        <v>623</v>
      </c>
      <c r="F4707" t="s">
        <v>624</v>
      </c>
      <c r="G4707" t="s">
        <v>625</v>
      </c>
      <c r="H4707" t="s">
        <v>626</v>
      </c>
      <c r="I4707" t="str">
        <f t="shared" si="220"/>
        <v>Jihomoravský</v>
      </c>
      <c r="J4707" t="str">
        <f t="shared" si="221"/>
        <v>Jihomoravský</v>
      </c>
      <c r="K4707" t="str">
        <f t="shared" si="222"/>
        <v>Jihovýchod</v>
      </c>
    </row>
    <row r="4708" spans="1:11" x14ac:dyDescent="0.25">
      <c r="A4708">
        <v>581593</v>
      </c>
      <c r="B4708" t="s">
        <v>697</v>
      </c>
      <c r="C4708">
        <v>6202</v>
      </c>
      <c r="D4708" t="s">
        <v>628</v>
      </c>
      <c r="E4708" t="s">
        <v>629</v>
      </c>
      <c r="F4708" t="s">
        <v>630</v>
      </c>
      <c r="G4708" t="s">
        <v>625</v>
      </c>
      <c r="H4708" t="s">
        <v>626</v>
      </c>
      <c r="I4708" t="str">
        <f t="shared" si="220"/>
        <v>Jihomoravský</v>
      </c>
      <c r="J4708" t="str">
        <f t="shared" si="221"/>
        <v>Jihomoravský</v>
      </c>
      <c r="K4708" t="str">
        <f t="shared" si="222"/>
        <v>Jihovýchod</v>
      </c>
    </row>
    <row r="4709" spans="1:11" x14ac:dyDescent="0.25">
      <c r="A4709">
        <v>581615</v>
      </c>
      <c r="B4709" t="s">
        <v>698</v>
      </c>
      <c r="C4709">
        <v>6201</v>
      </c>
      <c r="D4709" t="s">
        <v>630</v>
      </c>
      <c r="E4709" t="s">
        <v>629</v>
      </c>
      <c r="F4709" t="s">
        <v>630</v>
      </c>
      <c r="G4709" t="s">
        <v>625</v>
      </c>
      <c r="H4709" t="s">
        <v>626</v>
      </c>
      <c r="I4709" t="str">
        <f t="shared" si="220"/>
        <v>Jihomoravský</v>
      </c>
      <c r="J4709" t="str">
        <f t="shared" si="221"/>
        <v>Jihomoravský</v>
      </c>
      <c r="K4709" t="str">
        <f t="shared" si="222"/>
        <v>Jihovýchod</v>
      </c>
    </row>
    <row r="4710" spans="1:11" x14ac:dyDescent="0.25">
      <c r="A4710">
        <v>581631</v>
      </c>
      <c r="B4710" t="s">
        <v>149</v>
      </c>
      <c r="C4710">
        <v>6202</v>
      </c>
      <c r="D4710" t="s">
        <v>628</v>
      </c>
      <c r="E4710" t="s">
        <v>629</v>
      </c>
      <c r="F4710" t="s">
        <v>630</v>
      </c>
      <c r="G4710" t="s">
        <v>625</v>
      </c>
      <c r="H4710" t="s">
        <v>626</v>
      </c>
      <c r="I4710" t="str">
        <f t="shared" si="220"/>
        <v>Jihomoravský</v>
      </c>
      <c r="J4710" t="str">
        <f t="shared" si="221"/>
        <v>Jihomoravský</v>
      </c>
      <c r="K4710" t="str">
        <f t="shared" si="222"/>
        <v>Jihovýchod</v>
      </c>
    </row>
    <row r="4711" spans="1:11" x14ac:dyDescent="0.25">
      <c r="A4711">
        <v>581666</v>
      </c>
      <c r="B4711" t="s">
        <v>699</v>
      </c>
      <c r="C4711">
        <v>6202</v>
      </c>
      <c r="D4711" t="s">
        <v>628</v>
      </c>
      <c r="E4711" t="s">
        <v>629</v>
      </c>
      <c r="F4711" t="s">
        <v>630</v>
      </c>
      <c r="G4711" t="s">
        <v>625</v>
      </c>
      <c r="H4711" t="s">
        <v>626</v>
      </c>
      <c r="I4711" t="str">
        <f t="shared" si="220"/>
        <v>Jihomoravský</v>
      </c>
      <c r="J4711" t="str">
        <f t="shared" si="221"/>
        <v>Jihomoravský</v>
      </c>
      <c r="K4711" t="str">
        <f t="shared" si="222"/>
        <v>Jihovýchod</v>
      </c>
    </row>
    <row r="4712" spans="1:11" x14ac:dyDescent="0.25">
      <c r="A4712">
        <v>581682</v>
      </c>
      <c r="B4712" t="s">
        <v>700</v>
      </c>
      <c r="C4712">
        <v>6201</v>
      </c>
      <c r="D4712" t="s">
        <v>630</v>
      </c>
      <c r="E4712" t="s">
        <v>629</v>
      </c>
      <c r="F4712" t="s">
        <v>630</v>
      </c>
      <c r="G4712" t="s">
        <v>625</v>
      </c>
      <c r="H4712" t="s">
        <v>626</v>
      </c>
      <c r="I4712" t="str">
        <f t="shared" si="220"/>
        <v>Jihomoravský</v>
      </c>
      <c r="J4712" t="str">
        <f t="shared" si="221"/>
        <v>Jihomoravský</v>
      </c>
      <c r="K4712" t="str">
        <f t="shared" si="222"/>
        <v>Jihovýchod</v>
      </c>
    </row>
    <row r="4713" spans="1:11" x14ac:dyDescent="0.25">
      <c r="A4713">
        <v>581721</v>
      </c>
      <c r="B4713" t="s">
        <v>701</v>
      </c>
      <c r="C4713">
        <v>6202</v>
      </c>
      <c r="D4713" t="s">
        <v>628</v>
      </c>
      <c r="E4713" t="s">
        <v>629</v>
      </c>
      <c r="F4713" t="s">
        <v>630</v>
      </c>
      <c r="G4713" t="s">
        <v>625</v>
      </c>
      <c r="H4713" t="s">
        <v>626</v>
      </c>
      <c r="I4713" t="str">
        <f t="shared" si="220"/>
        <v>Jihomoravský</v>
      </c>
      <c r="J4713" t="str">
        <f t="shared" si="221"/>
        <v>Jihomoravský</v>
      </c>
      <c r="K4713" t="str">
        <f t="shared" si="222"/>
        <v>Jihovýchod</v>
      </c>
    </row>
    <row r="4714" spans="1:11" x14ac:dyDescent="0.25">
      <c r="A4714">
        <v>581739</v>
      </c>
      <c r="B4714" t="s">
        <v>702</v>
      </c>
      <c r="C4714">
        <v>6202</v>
      </c>
      <c r="D4714" t="s">
        <v>628</v>
      </c>
      <c r="E4714" t="s">
        <v>629</v>
      </c>
      <c r="F4714" t="s">
        <v>630</v>
      </c>
      <c r="G4714" t="s">
        <v>625</v>
      </c>
      <c r="H4714" t="s">
        <v>626</v>
      </c>
      <c r="I4714" t="str">
        <f t="shared" si="220"/>
        <v>Jihomoravský</v>
      </c>
      <c r="J4714" t="str">
        <f t="shared" si="221"/>
        <v>Jihomoravský</v>
      </c>
      <c r="K4714" t="str">
        <f t="shared" si="222"/>
        <v>Jihovýchod</v>
      </c>
    </row>
    <row r="4715" spans="1:11" x14ac:dyDescent="0.25">
      <c r="A4715">
        <v>581755</v>
      </c>
      <c r="B4715" t="s">
        <v>703</v>
      </c>
      <c r="C4715">
        <v>6202</v>
      </c>
      <c r="D4715" t="s">
        <v>628</v>
      </c>
      <c r="E4715" t="s">
        <v>629</v>
      </c>
      <c r="F4715" t="s">
        <v>630</v>
      </c>
      <c r="G4715" t="s">
        <v>625</v>
      </c>
      <c r="H4715" t="s">
        <v>626</v>
      </c>
      <c r="I4715" t="str">
        <f t="shared" si="220"/>
        <v>Jihomoravský</v>
      </c>
      <c r="J4715" t="str">
        <f t="shared" si="221"/>
        <v>Jihomoravský</v>
      </c>
      <c r="K4715" t="str">
        <f t="shared" si="222"/>
        <v>Jihovýchod</v>
      </c>
    </row>
    <row r="4716" spans="1:11" x14ac:dyDescent="0.25">
      <c r="A4716">
        <v>581763</v>
      </c>
      <c r="B4716" t="s">
        <v>704</v>
      </c>
      <c r="C4716">
        <v>6201</v>
      </c>
      <c r="D4716" t="s">
        <v>630</v>
      </c>
      <c r="E4716" t="s">
        <v>629</v>
      </c>
      <c r="F4716" t="s">
        <v>630</v>
      </c>
      <c r="G4716" t="s">
        <v>625</v>
      </c>
      <c r="H4716" t="s">
        <v>626</v>
      </c>
      <c r="I4716" t="str">
        <f t="shared" si="220"/>
        <v>Jihomoravský</v>
      </c>
      <c r="J4716" t="str">
        <f t="shared" si="221"/>
        <v>Jihomoravský</v>
      </c>
      <c r="K4716" t="str">
        <f t="shared" si="222"/>
        <v>Jihovýchod</v>
      </c>
    </row>
    <row r="4717" spans="1:11" x14ac:dyDescent="0.25">
      <c r="A4717">
        <v>581771</v>
      </c>
      <c r="B4717" t="s">
        <v>705</v>
      </c>
      <c r="C4717">
        <v>6202</v>
      </c>
      <c r="D4717" t="s">
        <v>628</v>
      </c>
      <c r="E4717" t="s">
        <v>629</v>
      </c>
      <c r="F4717" t="s">
        <v>630</v>
      </c>
      <c r="G4717" t="s">
        <v>625</v>
      </c>
      <c r="H4717" t="s">
        <v>626</v>
      </c>
      <c r="I4717" t="str">
        <f t="shared" si="220"/>
        <v>Jihomoravský</v>
      </c>
      <c r="J4717" t="str">
        <f t="shared" si="221"/>
        <v>Jihomoravský</v>
      </c>
      <c r="K4717" t="str">
        <f t="shared" si="222"/>
        <v>Jihovýchod</v>
      </c>
    </row>
    <row r="4718" spans="1:11" x14ac:dyDescent="0.25">
      <c r="A4718">
        <v>581780</v>
      </c>
      <c r="B4718" t="s">
        <v>706</v>
      </c>
      <c r="C4718">
        <v>6201</v>
      </c>
      <c r="D4718" t="s">
        <v>630</v>
      </c>
      <c r="E4718" t="s">
        <v>629</v>
      </c>
      <c r="F4718" t="s">
        <v>630</v>
      </c>
      <c r="G4718" t="s">
        <v>625</v>
      </c>
      <c r="H4718" t="s">
        <v>626</v>
      </c>
      <c r="I4718" t="str">
        <f t="shared" si="220"/>
        <v>Jihomoravský</v>
      </c>
      <c r="J4718" t="str">
        <f t="shared" si="221"/>
        <v>Jihomoravský</v>
      </c>
      <c r="K4718" t="str">
        <f t="shared" si="222"/>
        <v>Jihovýchod</v>
      </c>
    </row>
    <row r="4719" spans="1:11" x14ac:dyDescent="0.25">
      <c r="A4719">
        <v>581798</v>
      </c>
      <c r="B4719" t="s">
        <v>707</v>
      </c>
      <c r="C4719">
        <v>6202</v>
      </c>
      <c r="D4719" t="s">
        <v>628</v>
      </c>
      <c r="E4719" t="s">
        <v>629</v>
      </c>
      <c r="F4719" t="s">
        <v>630</v>
      </c>
      <c r="G4719" t="s">
        <v>625</v>
      </c>
      <c r="H4719" t="s">
        <v>626</v>
      </c>
      <c r="I4719" t="str">
        <f t="shared" si="220"/>
        <v>Jihomoravský</v>
      </c>
      <c r="J4719" t="str">
        <f t="shared" si="221"/>
        <v>Jihomoravský</v>
      </c>
      <c r="K4719" t="str">
        <f t="shared" si="222"/>
        <v>Jihovýchod</v>
      </c>
    </row>
    <row r="4720" spans="1:11" x14ac:dyDescent="0.25">
      <c r="A4720">
        <v>581801</v>
      </c>
      <c r="B4720" t="s">
        <v>708</v>
      </c>
      <c r="C4720">
        <v>6202</v>
      </c>
      <c r="D4720" t="s">
        <v>628</v>
      </c>
      <c r="E4720" t="s">
        <v>629</v>
      </c>
      <c r="F4720" t="s">
        <v>630</v>
      </c>
      <c r="G4720" t="s">
        <v>625</v>
      </c>
      <c r="H4720" t="s">
        <v>626</v>
      </c>
      <c r="I4720" t="str">
        <f t="shared" si="220"/>
        <v>Jihomoravský</v>
      </c>
      <c r="J4720" t="str">
        <f t="shared" si="221"/>
        <v>Jihomoravský</v>
      </c>
      <c r="K4720" t="str">
        <f t="shared" si="222"/>
        <v>Jihovýchod</v>
      </c>
    </row>
    <row r="4721" spans="1:11" x14ac:dyDescent="0.25">
      <c r="A4721">
        <v>581810</v>
      </c>
      <c r="B4721" t="s">
        <v>709</v>
      </c>
      <c r="C4721">
        <v>6202</v>
      </c>
      <c r="D4721" t="s">
        <v>628</v>
      </c>
      <c r="E4721" t="s">
        <v>629</v>
      </c>
      <c r="F4721" t="s">
        <v>630</v>
      </c>
      <c r="G4721" t="s">
        <v>625</v>
      </c>
      <c r="H4721" t="s">
        <v>626</v>
      </c>
      <c r="I4721" t="str">
        <f t="shared" si="220"/>
        <v>Jihomoravský</v>
      </c>
      <c r="J4721" t="str">
        <f t="shared" si="221"/>
        <v>Jihomoravský</v>
      </c>
      <c r="K4721" t="str">
        <f t="shared" si="222"/>
        <v>Jihovýchod</v>
      </c>
    </row>
    <row r="4722" spans="1:11" x14ac:dyDescent="0.25">
      <c r="A4722">
        <v>581828</v>
      </c>
      <c r="B4722" t="s">
        <v>710</v>
      </c>
      <c r="C4722">
        <v>6201</v>
      </c>
      <c r="D4722" t="s">
        <v>630</v>
      </c>
      <c r="E4722" t="s">
        <v>629</v>
      </c>
      <c r="F4722" t="s">
        <v>630</v>
      </c>
      <c r="G4722" t="s">
        <v>625</v>
      </c>
      <c r="H4722" t="s">
        <v>626</v>
      </c>
      <c r="I4722" t="str">
        <f t="shared" si="220"/>
        <v>Jihomoravský</v>
      </c>
      <c r="J4722" t="str">
        <f t="shared" si="221"/>
        <v>Jihomoravský</v>
      </c>
      <c r="K4722" t="str">
        <f t="shared" si="222"/>
        <v>Jihovýchod</v>
      </c>
    </row>
    <row r="4723" spans="1:11" x14ac:dyDescent="0.25">
      <c r="A4723">
        <v>581836</v>
      </c>
      <c r="B4723" t="s">
        <v>711</v>
      </c>
      <c r="C4723">
        <v>6201</v>
      </c>
      <c r="D4723" t="s">
        <v>630</v>
      </c>
      <c r="E4723" t="s">
        <v>629</v>
      </c>
      <c r="F4723" t="s">
        <v>630</v>
      </c>
      <c r="G4723" t="s">
        <v>625</v>
      </c>
      <c r="H4723" t="s">
        <v>626</v>
      </c>
      <c r="I4723" t="str">
        <f t="shared" si="220"/>
        <v>Jihomoravský</v>
      </c>
      <c r="J4723" t="str">
        <f t="shared" si="221"/>
        <v>Jihomoravský</v>
      </c>
      <c r="K4723" t="str">
        <f t="shared" si="222"/>
        <v>Jihovýchod</v>
      </c>
    </row>
    <row r="4724" spans="1:11" x14ac:dyDescent="0.25">
      <c r="A4724">
        <v>581844</v>
      </c>
      <c r="B4724" t="s">
        <v>712</v>
      </c>
      <c r="C4724">
        <v>6202</v>
      </c>
      <c r="D4724" t="s">
        <v>628</v>
      </c>
      <c r="E4724" t="s">
        <v>629</v>
      </c>
      <c r="F4724" t="s">
        <v>630</v>
      </c>
      <c r="G4724" t="s">
        <v>625</v>
      </c>
      <c r="H4724" t="s">
        <v>626</v>
      </c>
      <c r="I4724" t="str">
        <f t="shared" si="220"/>
        <v>Jihomoravský</v>
      </c>
      <c r="J4724" t="str">
        <f t="shared" si="221"/>
        <v>Jihomoravský</v>
      </c>
      <c r="K4724" t="str">
        <f t="shared" si="222"/>
        <v>Jihovýchod</v>
      </c>
    </row>
    <row r="4725" spans="1:11" x14ac:dyDescent="0.25">
      <c r="A4725">
        <v>581852</v>
      </c>
      <c r="B4725" t="s">
        <v>713</v>
      </c>
      <c r="C4725">
        <v>6202</v>
      </c>
      <c r="D4725" t="s">
        <v>628</v>
      </c>
      <c r="E4725" t="s">
        <v>629</v>
      </c>
      <c r="F4725" t="s">
        <v>630</v>
      </c>
      <c r="G4725" t="s">
        <v>625</v>
      </c>
      <c r="H4725" t="s">
        <v>626</v>
      </c>
      <c r="I4725" t="str">
        <f t="shared" si="220"/>
        <v>Jihomoravský</v>
      </c>
      <c r="J4725" t="str">
        <f t="shared" si="221"/>
        <v>Jihomoravský</v>
      </c>
      <c r="K4725" t="str">
        <f t="shared" si="222"/>
        <v>Jihovýchod</v>
      </c>
    </row>
    <row r="4726" spans="1:11" x14ac:dyDescent="0.25">
      <c r="A4726">
        <v>581861</v>
      </c>
      <c r="B4726" t="s">
        <v>714</v>
      </c>
      <c r="C4726">
        <v>6201</v>
      </c>
      <c r="D4726" t="s">
        <v>630</v>
      </c>
      <c r="E4726" t="s">
        <v>629</v>
      </c>
      <c r="F4726" t="s">
        <v>630</v>
      </c>
      <c r="G4726" t="s">
        <v>625</v>
      </c>
      <c r="H4726" t="s">
        <v>626</v>
      </c>
      <c r="I4726" t="str">
        <f t="shared" si="220"/>
        <v>Jihomoravský</v>
      </c>
      <c r="J4726" t="str">
        <f t="shared" si="221"/>
        <v>Jihomoravský</v>
      </c>
      <c r="K4726" t="str">
        <f t="shared" si="222"/>
        <v>Jihovýchod</v>
      </c>
    </row>
    <row r="4727" spans="1:11" x14ac:dyDescent="0.25">
      <c r="A4727">
        <v>581879</v>
      </c>
      <c r="B4727" t="s">
        <v>715</v>
      </c>
      <c r="C4727">
        <v>6202</v>
      </c>
      <c r="D4727" t="s">
        <v>628</v>
      </c>
      <c r="E4727" t="s">
        <v>629</v>
      </c>
      <c r="F4727" t="s">
        <v>630</v>
      </c>
      <c r="G4727" t="s">
        <v>625</v>
      </c>
      <c r="H4727" t="s">
        <v>626</v>
      </c>
      <c r="I4727" t="str">
        <f t="shared" si="220"/>
        <v>Jihomoravský</v>
      </c>
      <c r="J4727" t="str">
        <f t="shared" si="221"/>
        <v>Jihomoravský</v>
      </c>
      <c r="K4727" t="str">
        <f t="shared" si="222"/>
        <v>Jihovýchod</v>
      </c>
    </row>
    <row r="4728" spans="1:11" x14ac:dyDescent="0.25">
      <c r="A4728">
        <v>581887</v>
      </c>
      <c r="B4728" t="s">
        <v>716</v>
      </c>
      <c r="C4728">
        <v>6202</v>
      </c>
      <c r="D4728" t="s">
        <v>628</v>
      </c>
      <c r="E4728" t="s">
        <v>629</v>
      </c>
      <c r="F4728" t="s">
        <v>630</v>
      </c>
      <c r="G4728" t="s">
        <v>625</v>
      </c>
      <c r="H4728" t="s">
        <v>626</v>
      </c>
      <c r="I4728" t="str">
        <f t="shared" si="220"/>
        <v>Jihomoravský</v>
      </c>
      <c r="J4728" t="str">
        <f t="shared" si="221"/>
        <v>Jihomoravský</v>
      </c>
      <c r="K4728" t="str">
        <f t="shared" si="222"/>
        <v>Jihovýchod</v>
      </c>
    </row>
    <row r="4729" spans="1:11" x14ac:dyDescent="0.25">
      <c r="A4729">
        <v>581909</v>
      </c>
      <c r="B4729" t="s">
        <v>495</v>
      </c>
      <c r="C4729">
        <v>6201</v>
      </c>
      <c r="D4729" t="s">
        <v>630</v>
      </c>
      <c r="E4729" t="s">
        <v>629</v>
      </c>
      <c r="F4729" t="s">
        <v>630</v>
      </c>
      <c r="G4729" t="s">
        <v>625</v>
      </c>
      <c r="H4729" t="s">
        <v>626</v>
      </c>
      <c r="I4729" t="str">
        <f t="shared" si="220"/>
        <v>Jihomoravský</v>
      </c>
      <c r="J4729" t="str">
        <f t="shared" si="221"/>
        <v>Jihomoravský</v>
      </c>
      <c r="K4729" t="str">
        <f t="shared" si="222"/>
        <v>Jihovýchod</v>
      </c>
    </row>
    <row r="4730" spans="1:11" x14ac:dyDescent="0.25">
      <c r="A4730">
        <v>581917</v>
      </c>
      <c r="B4730" t="s">
        <v>717</v>
      </c>
      <c r="C4730">
        <v>6202</v>
      </c>
      <c r="D4730" t="s">
        <v>628</v>
      </c>
      <c r="E4730" t="s">
        <v>629</v>
      </c>
      <c r="F4730" t="s">
        <v>630</v>
      </c>
      <c r="G4730" t="s">
        <v>625</v>
      </c>
      <c r="H4730" t="s">
        <v>626</v>
      </c>
      <c r="I4730" t="str">
        <f t="shared" si="220"/>
        <v>Jihomoravský</v>
      </c>
      <c r="J4730" t="str">
        <f t="shared" si="221"/>
        <v>Jihomoravský</v>
      </c>
      <c r="K4730" t="str">
        <f t="shared" si="222"/>
        <v>Jihovýchod</v>
      </c>
    </row>
    <row r="4731" spans="1:11" x14ac:dyDescent="0.25">
      <c r="A4731">
        <v>581925</v>
      </c>
      <c r="B4731" t="s">
        <v>718</v>
      </c>
      <c r="C4731">
        <v>6202</v>
      </c>
      <c r="D4731" t="s">
        <v>628</v>
      </c>
      <c r="E4731" t="s">
        <v>629</v>
      </c>
      <c r="F4731" t="s">
        <v>630</v>
      </c>
      <c r="G4731" t="s">
        <v>625</v>
      </c>
      <c r="H4731" t="s">
        <v>626</v>
      </c>
      <c r="I4731" t="str">
        <f t="shared" si="220"/>
        <v>Jihomoravský</v>
      </c>
      <c r="J4731" t="str">
        <f t="shared" si="221"/>
        <v>Jihomoravský</v>
      </c>
      <c r="K4731" t="str">
        <f t="shared" si="222"/>
        <v>Jihovýchod</v>
      </c>
    </row>
    <row r="4732" spans="1:11" x14ac:dyDescent="0.25">
      <c r="A4732">
        <v>581933</v>
      </c>
      <c r="B4732" t="s">
        <v>719</v>
      </c>
      <c r="C4732">
        <v>6202</v>
      </c>
      <c r="D4732" t="s">
        <v>628</v>
      </c>
      <c r="E4732" t="s">
        <v>629</v>
      </c>
      <c r="F4732" t="s">
        <v>630</v>
      </c>
      <c r="G4732" t="s">
        <v>625</v>
      </c>
      <c r="H4732" t="s">
        <v>626</v>
      </c>
      <c r="I4732" t="str">
        <f t="shared" si="220"/>
        <v>Jihomoravský</v>
      </c>
      <c r="J4732" t="str">
        <f t="shared" si="221"/>
        <v>Jihomoravský</v>
      </c>
      <c r="K4732" t="str">
        <f t="shared" si="222"/>
        <v>Jihovýchod</v>
      </c>
    </row>
    <row r="4733" spans="1:11" x14ac:dyDescent="0.25">
      <c r="A4733">
        <v>581941</v>
      </c>
      <c r="B4733" t="s">
        <v>720</v>
      </c>
      <c r="C4733">
        <v>6202</v>
      </c>
      <c r="D4733" t="s">
        <v>628</v>
      </c>
      <c r="E4733" t="s">
        <v>629</v>
      </c>
      <c r="F4733" t="s">
        <v>630</v>
      </c>
      <c r="G4733" t="s">
        <v>625</v>
      </c>
      <c r="H4733" t="s">
        <v>626</v>
      </c>
      <c r="I4733" t="str">
        <f t="shared" si="220"/>
        <v>Jihomoravský</v>
      </c>
      <c r="J4733" t="str">
        <f t="shared" si="221"/>
        <v>Jihomoravský</v>
      </c>
      <c r="K4733" t="str">
        <f t="shared" si="222"/>
        <v>Jihovýchod</v>
      </c>
    </row>
    <row r="4734" spans="1:11" x14ac:dyDescent="0.25">
      <c r="A4734">
        <v>581950</v>
      </c>
      <c r="B4734" t="s">
        <v>721</v>
      </c>
      <c r="C4734">
        <v>6201</v>
      </c>
      <c r="D4734" t="s">
        <v>630</v>
      </c>
      <c r="E4734" t="s">
        <v>629</v>
      </c>
      <c r="F4734" t="s">
        <v>630</v>
      </c>
      <c r="G4734" t="s">
        <v>625</v>
      </c>
      <c r="H4734" t="s">
        <v>626</v>
      </c>
      <c r="I4734" t="str">
        <f t="shared" si="220"/>
        <v>Jihomoravský</v>
      </c>
      <c r="J4734" t="str">
        <f t="shared" si="221"/>
        <v>Jihomoravský</v>
      </c>
      <c r="K4734" t="str">
        <f t="shared" si="222"/>
        <v>Jihovýchod</v>
      </c>
    </row>
    <row r="4735" spans="1:11" x14ac:dyDescent="0.25">
      <c r="A4735">
        <v>581968</v>
      </c>
      <c r="B4735" t="s">
        <v>722</v>
      </c>
      <c r="C4735">
        <v>6201</v>
      </c>
      <c r="D4735" t="s">
        <v>630</v>
      </c>
      <c r="E4735" t="s">
        <v>629</v>
      </c>
      <c r="F4735" t="s">
        <v>630</v>
      </c>
      <c r="G4735" t="s">
        <v>625</v>
      </c>
      <c r="H4735" t="s">
        <v>626</v>
      </c>
      <c r="I4735" t="str">
        <f t="shared" si="220"/>
        <v>Jihomoravský</v>
      </c>
      <c r="J4735" t="str">
        <f t="shared" si="221"/>
        <v>Jihomoravský</v>
      </c>
      <c r="K4735" t="str">
        <f t="shared" si="222"/>
        <v>Jihovýchod</v>
      </c>
    </row>
    <row r="4736" spans="1:11" x14ac:dyDescent="0.25">
      <c r="A4736">
        <v>581976</v>
      </c>
      <c r="B4736" t="s">
        <v>723</v>
      </c>
      <c r="C4736">
        <v>6217</v>
      </c>
      <c r="D4736" t="s">
        <v>636</v>
      </c>
      <c r="E4736" t="s">
        <v>623</v>
      </c>
      <c r="F4736" t="s">
        <v>624</v>
      </c>
      <c r="G4736" t="s">
        <v>625</v>
      </c>
      <c r="H4736" t="s">
        <v>626</v>
      </c>
      <c r="I4736" t="str">
        <f t="shared" si="220"/>
        <v>Jihomoravský</v>
      </c>
      <c r="J4736" t="str">
        <f t="shared" si="221"/>
        <v>Jihomoravský</v>
      </c>
      <c r="K4736" t="str">
        <f t="shared" si="222"/>
        <v>Jihovýchod</v>
      </c>
    </row>
    <row r="4737" spans="1:11" x14ac:dyDescent="0.25">
      <c r="A4737">
        <v>581992</v>
      </c>
      <c r="B4737" t="s">
        <v>724</v>
      </c>
      <c r="C4737">
        <v>6201</v>
      </c>
      <c r="D4737" t="s">
        <v>630</v>
      </c>
      <c r="E4737" t="s">
        <v>629</v>
      </c>
      <c r="F4737" t="s">
        <v>630</v>
      </c>
      <c r="G4737" t="s">
        <v>625</v>
      </c>
      <c r="H4737" t="s">
        <v>626</v>
      </c>
      <c r="I4737" t="str">
        <f t="shared" si="220"/>
        <v>Jihomoravský</v>
      </c>
      <c r="J4737" t="str">
        <f t="shared" si="221"/>
        <v>Jihomoravský</v>
      </c>
      <c r="K4737" t="str">
        <f t="shared" si="222"/>
        <v>Jihovýchod</v>
      </c>
    </row>
    <row r="4738" spans="1:11" x14ac:dyDescent="0.25">
      <c r="A4738">
        <v>582018</v>
      </c>
      <c r="B4738" t="s">
        <v>725</v>
      </c>
      <c r="C4738">
        <v>6202</v>
      </c>
      <c r="D4738" t="s">
        <v>628</v>
      </c>
      <c r="E4738" t="s">
        <v>629</v>
      </c>
      <c r="F4738" t="s">
        <v>630</v>
      </c>
      <c r="G4738" t="s">
        <v>625</v>
      </c>
      <c r="H4738" t="s">
        <v>626</v>
      </c>
      <c r="I4738" t="str">
        <f t="shared" si="220"/>
        <v>Jihomoravský</v>
      </c>
      <c r="J4738" t="str">
        <f t="shared" si="221"/>
        <v>Jihomoravský</v>
      </c>
      <c r="K4738" t="str">
        <f t="shared" si="222"/>
        <v>Jihovýchod</v>
      </c>
    </row>
    <row r="4739" spans="1:11" x14ac:dyDescent="0.25">
      <c r="A4739">
        <v>582026</v>
      </c>
      <c r="B4739" t="s">
        <v>726</v>
      </c>
      <c r="C4739">
        <v>6202</v>
      </c>
      <c r="D4739" t="s">
        <v>628</v>
      </c>
      <c r="E4739" t="s">
        <v>629</v>
      </c>
      <c r="F4739" t="s">
        <v>630</v>
      </c>
      <c r="G4739" t="s">
        <v>625</v>
      </c>
      <c r="H4739" t="s">
        <v>626</v>
      </c>
      <c r="I4739" t="str">
        <f t="shared" si="220"/>
        <v>Jihomoravský</v>
      </c>
      <c r="J4739" t="str">
        <f t="shared" si="221"/>
        <v>Jihomoravský</v>
      </c>
      <c r="K4739" t="str">
        <f t="shared" si="222"/>
        <v>Jihovýchod</v>
      </c>
    </row>
    <row r="4740" spans="1:11" x14ac:dyDescent="0.25">
      <c r="A4740">
        <v>582034</v>
      </c>
      <c r="B4740" t="s">
        <v>727</v>
      </c>
      <c r="C4740">
        <v>6201</v>
      </c>
      <c r="D4740" t="s">
        <v>630</v>
      </c>
      <c r="E4740" t="s">
        <v>629</v>
      </c>
      <c r="F4740" t="s">
        <v>630</v>
      </c>
      <c r="G4740" t="s">
        <v>625</v>
      </c>
      <c r="H4740" t="s">
        <v>626</v>
      </c>
      <c r="I4740" t="str">
        <f t="shared" ref="I4740:I4803" si="223">LEFT(H4740, FIND(" ", H4740 &amp; " ") - 1)</f>
        <v>Jihomoravský</v>
      </c>
      <c r="J4740" t="str">
        <f t="shared" ref="J4740:J4803" si="224">IF(LEFT(H4740,4)="Kraj", MID(H4740, FIND(" ", H4740)+1, LEN(H4740) - FIND(" ", H4740)), LEFT(H4740, FIND(" ", H4740 &amp; " ") - 1))</f>
        <v>Jihomoravský</v>
      </c>
      <c r="K4740" t="str">
        <f t="shared" ref="K4740:K4803" si="225">_xlfn.XLOOKUP(H4740,$N$33:$N$46,$M$33:$M$46)</f>
        <v>Jihovýchod</v>
      </c>
    </row>
    <row r="4741" spans="1:11" x14ac:dyDescent="0.25">
      <c r="A4741">
        <v>582042</v>
      </c>
      <c r="B4741" t="s">
        <v>728</v>
      </c>
      <c r="C4741">
        <v>6202</v>
      </c>
      <c r="D4741" t="s">
        <v>628</v>
      </c>
      <c r="E4741" t="s">
        <v>629</v>
      </c>
      <c r="F4741" t="s">
        <v>630</v>
      </c>
      <c r="G4741" t="s">
        <v>625</v>
      </c>
      <c r="H4741" t="s">
        <v>626</v>
      </c>
      <c r="I4741" t="str">
        <f t="shared" si="223"/>
        <v>Jihomoravský</v>
      </c>
      <c r="J4741" t="str">
        <f t="shared" si="224"/>
        <v>Jihomoravský</v>
      </c>
      <c r="K4741" t="str">
        <f t="shared" si="225"/>
        <v>Jihovýchod</v>
      </c>
    </row>
    <row r="4742" spans="1:11" x14ac:dyDescent="0.25">
      <c r="A4742">
        <v>582069</v>
      </c>
      <c r="B4742" t="s">
        <v>729</v>
      </c>
      <c r="C4742">
        <v>6202</v>
      </c>
      <c r="D4742" t="s">
        <v>628</v>
      </c>
      <c r="E4742" t="s">
        <v>629</v>
      </c>
      <c r="F4742" t="s">
        <v>630</v>
      </c>
      <c r="G4742" t="s">
        <v>625</v>
      </c>
      <c r="H4742" t="s">
        <v>626</v>
      </c>
      <c r="I4742" t="str">
        <f t="shared" si="223"/>
        <v>Jihomoravský</v>
      </c>
      <c r="J4742" t="str">
        <f t="shared" si="224"/>
        <v>Jihomoravský</v>
      </c>
      <c r="K4742" t="str">
        <f t="shared" si="225"/>
        <v>Jihovýchod</v>
      </c>
    </row>
    <row r="4743" spans="1:11" x14ac:dyDescent="0.25">
      <c r="A4743">
        <v>582077</v>
      </c>
      <c r="B4743" t="s">
        <v>730</v>
      </c>
      <c r="C4743">
        <v>6201</v>
      </c>
      <c r="D4743" t="s">
        <v>630</v>
      </c>
      <c r="E4743" t="s">
        <v>629</v>
      </c>
      <c r="F4743" t="s">
        <v>630</v>
      </c>
      <c r="G4743" t="s">
        <v>625</v>
      </c>
      <c r="H4743" t="s">
        <v>626</v>
      </c>
      <c r="I4743" t="str">
        <f t="shared" si="223"/>
        <v>Jihomoravský</v>
      </c>
      <c r="J4743" t="str">
        <f t="shared" si="224"/>
        <v>Jihomoravský</v>
      </c>
      <c r="K4743" t="str">
        <f t="shared" si="225"/>
        <v>Jihovýchod</v>
      </c>
    </row>
    <row r="4744" spans="1:11" x14ac:dyDescent="0.25">
      <c r="A4744">
        <v>582085</v>
      </c>
      <c r="B4744" t="s">
        <v>123</v>
      </c>
      <c r="C4744">
        <v>6202</v>
      </c>
      <c r="D4744" t="s">
        <v>628</v>
      </c>
      <c r="E4744" t="s">
        <v>629</v>
      </c>
      <c r="F4744" t="s">
        <v>630</v>
      </c>
      <c r="G4744" t="s">
        <v>625</v>
      </c>
      <c r="H4744" t="s">
        <v>626</v>
      </c>
      <c r="I4744" t="str">
        <f t="shared" si="223"/>
        <v>Jihomoravský</v>
      </c>
      <c r="J4744" t="str">
        <f t="shared" si="224"/>
        <v>Jihomoravský</v>
      </c>
      <c r="K4744" t="str">
        <f t="shared" si="225"/>
        <v>Jihovýchod</v>
      </c>
    </row>
    <row r="4745" spans="1:11" x14ac:dyDescent="0.25">
      <c r="A4745">
        <v>582107</v>
      </c>
      <c r="B4745" t="s">
        <v>731</v>
      </c>
      <c r="C4745">
        <v>6202</v>
      </c>
      <c r="D4745" t="s">
        <v>628</v>
      </c>
      <c r="E4745" t="s">
        <v>629</v>
      </c>
      <c r="F4745" t="s">
        <v>630</v>
      </c>
      <c r="G4745" t="s">
        <v>625</v>
      </c>
      <c r="H4745" t="s">
        <v>626</v>
      </c>
      <c r="I4745" t="str">
        <f t="shared" si="223"/>
        <v>Jihomoravský</v>
      </c>
      <c r="J4745" t="str">
        <f t="shared" si="224"/>
        <v>Jihomoravský</v>
      </c>
      <c r="K4745" t="str">
        <f t="shared" si="225"/>
        <v>Jihovýchod</v>
      </c>
    </row>
    <row r="4746" spans="1:11" x14ac:dyDescent="0.25">
      <c r="A4746">
        <v>582115</v>
      </c>
      <c r="B4746" t="s">
        <v>732</v>
      </c>
      <c r="C4746">
        <v>6202</v>
      </c>
      <c r="D4746" t="s">
        <v>628</v>
      </c>
      <c r="E4746" t="s">
        <v>629</v>
      </c>
      <c r="F4746" t="s">
        <v>630</v>
      </c>
      <c r="G4746" t="s">
        <v>625</v>
      </c>
      <c r="H4746" t="s">
        <v>626</v>
      </c>
      <c r="I4746" t="str">
        <f t="shared" si="223"/>
        <v>Jihomoravský</v>
      </c>
      <c r="J4746" t="str">
        <f t="shared" si="224"/>
        <v>Jihomoravský</v>
      </c>
      <c r="K4746" t="str">
        <f t="shared" si="225"/>
        <v>Jihovýchod</v>
      </c>
    </row>
    <row r="4747" spans="1:11" x14ac:dyDescent="0.25">
      <c r="A4747">
        <v>582123</v>
      </c>
      <c r="B4747" t="s">
        <v>733</v>
      </c>
      <c r="C4747">
        <v>6217</v>
      </c>
      <c r="D4747" t="s">
        <v>636</v>
      </c>
      <c r="E4747" t="s">
        <v>623</v>
      </c>
      <c r="F4747" t="s">
        <v>624</v>
      </c>
      <c r="G4747" t="s">
        <v>625</v>
      </c>
      <c r="H4747" t="s">
        <v>626</v>
      </c>
      <c r="I4747" t="str">
        <f t="shared" si="223"/>
        <v>Jihomoravský</v>
      </c>
      <c r="J4747" t="str">
        <f t="shared" si="224"/>
        <v>Jihomoravský</v>
      </c>
      <c r="K4747" t="str">
        <f t="shared" si="225"/>
        <v>Jihovýchod</v>
      </c>
    </row>
    <row r="4748" spans="1:11" x14ac:dyDescent="0.25">
      <c r="A4748">
        <v>582131</v>
      </c>
      <c r="B4748" t="s">
        <v>50</v>
      </c>
      <c r="C4748">
        <v>6202</v>
      </c>
      <c r="D4748" t="s">
        <v>628</v>
      </c>
      <c r="E4748" t="s">
        <v>629</v>
      </c>
      <c r="F4748" t="s">
        <v>630</v>
      </c>
      <c r="G4748" t="s">
        <v>625</v>
      </c>
      <c r="H4748" t="s">
        <v>626</v>
      </c>
      <c r="I4748" t="str">
        <f t="shared" si="223"/>
        <v>Jihomoravský</v>
      </c>
      <c r="J4748" t="str">
        <f t="shared" si="224"/>
        <v>Jihomoravský</v>
      </c>
      <c r="K4748" t="str">
        <f t="shared" si="225"/>
        <v>Jihovýchod</v>
      </c>
    </row>
    <row r="4749" spans="1:11" x14ac:dyDescent="0.25">
      <c r="A4749">
        <v>582158</v>
      </c>
      <c r="B4749" t="s">
        <v>201</v>
      </c>
      <c r="C4749">
        <v>6202</v>
      </c>
      <c r="D4749" t="s">
        <v>628</v>
      </c>
      <c r="E4749" t="s">
        <v>629</v>
      </c>
      <c r="F4749" t="s">
        <v>630</v>
      </c>
      <c r="G4749" t="s">
        <v>625</v>
      </c>
      <c r="H4749" t="s">
        <v>626</v>
      </c>
      <c r="I4749" t="str">
        <f t="shared" si="223"/>
        <v>Jihomoravský</v>
      </c>
      <c r="J4749" t="str">
        <f t="shared" si="224"/>
        <v>Jihomoravský</v>
      </c>
      <c r="K4749" t="str">
        <f t="shared" si="225"/>
        <v>Jihovýchod</v>
      </c>
    </row>
    <row r="4750" spans="1:11" x14ac:dyDescent="0.25">
      <c r="A4750">
        <v>582166</v>
      </c>
      <c r="B4750" t="s">
        <v>734</v>
      </c>
      <c r="C4750">
        <v>6201</v>
      </c>
      <c r="D4750" t="s">
        <v>630</v>
      </c>
      <c r="E4750" t="s">
        <v>629</v>
      </c>
      <c r="F4750" t="s">
        <v>630</v>
      </c>
      <c r="G4750" t="s">
        <v>625</v>
      </c>
      <c r="H4750" t="s">
        <v>626</v>
      </c>
      <c r="I4750" t="str">
        <f t="shared" si="223"/>
        <v>Jihomoravský</v>
      </c>
      <c r="J4750" t="str">
        <f t="shared" si="224"/>
        <v>Jihomoravský</v>
      </c>
      <c r="K4750" t="str">
        <f t="shared" si="225"/>
        <v>Jihovýchod</v>
      </c>
    </row>
    <row r="4751" spans="1:11" x14ac:dyDescent="0.25">
      <c r="A4751">
        <v>582174</v>
      </c>
      <c r="B4751" t="s">
        <v>735</v>
      </c>
      <c r="C4751">
        <v>6217</v>
      </c>
      <c r="D4751" t="s">
        <v>636</v>
      </c>
      <c r="E4751" t="s">
        <v>623</v>
      </c>
      <c r="F4751" t="s">
        <v>624</v>
      </c>
      <c r="G4751" t="s">
        <v>625</v>
      </c>
      <c r="H4751" t="s">
        <v>626</v>
      </c>
      <c r="I4751" t="str">
        <f t="shared" si="223"/>
        <v>Jihomoravský</v>
      </c>
      <c r="J4751" t="str">
        <f t="shared" si="224"/>
        <v>Jihomoravský</v>
      </c>
      <c r="K4751" t="str">
        <f t="shared" si="225"/>
        <v>Jihovýchod</v>
      </c>
    </row>
    <row r="4752" spans="1:11" x14ac:dyDescent="0.25">
      <c r="A4752">
        <v>582182</v>
      </c>
      <c r="B4752" t="s">
        <v>736</v>
      </c>
      <c r="C4752">
        <v>6201</v>
      </c>
      <c r="D4752" t="s">
        <v>630</v>
      </c>
      <c r="E4752" t="s">
        <v>629</v>
      </c>
      <c r="F4752" t="s">
        <v>630</v>
      </c>
      <c r="G4752" t="s">
        <v>625</v>
      </c>
      <c r="H4752" t="s">
        <v>626</v>
      </c>
      <c r="I4752" t="str">
        <f t="shared" si="223"/>
        <v>Jihomoravský</v>
      </c>
      <c r="J4752" t="str">
        <f t="shared" si="224"/>
        <v>Jihomoravský</v>
      </c>
      <c r="K4752" t="str">
        <f t="shared" si="225"/>
        <v>Jihovýchod</v>
      </c>
    </row>
    <row r="4753" spans="1:11" x14ac:dyDescent="0.25">
      <c r="A4753">
        <v>582191</v>
      </c>
      <c r="B4753" t="s">
        <v>737</v>
      </c>
      <c r="C4753">
        <v>6202</v>
      </c>
      <c r="D4753" t="s">
        <v>628</v>
      </c>
      <c r="E4753" t="s">
        <v>629</v>
      </c>
      <c r="F4753" t="s">
        <v>630</v>
      </c>
      <c r="G4753" t="s">
        <v>625</v>
      </c>
      <c r="H4753" t="s">
        <v>626</v>
      </c>
      <c r="I4753" t="str">
        <f t="shared" si="223"/>
        <v>Jihomoravský</v>
      </c>
      <c r="J4753" t="str">
        <f t="shared" si="224"/>
        <v>Jihomoravský</v>
      </c>
      <c r="K4753" t="str">
        <f t="shared" si="225"/>
        <v>Jihovýchod</v>
      </c>
    </row>
    <row r="4754" spans="1:11" x14ac:dyDescent="0.25">
      <c r="A4754">
        <v>582204</v>
      </c>
      <c r="B4754" t="s">
        <v>738</v>
      </c>
      <c r="C4754">
        <v>6202</v>
      </c>
      <c r="D4754" t="s">
        <v>628</v>
      </c>
      <c r="E4754" t="s">
        <v>629</v>
      </c>
      <c r="F4754" t="s">
        <v>630</v>
      </c>
      <c r="G4754" t="s">
        <v>625</v>
      </c>
      <c r="H4754" t="s">
        <v>626</v>
      </c>
      <c r="I4754" t="str">
        <f t="shared" si="223"/>
        <v>Jihomoravský</v>
      </c>
      <c r="J4754" t="str">
        <f t="shared" si="224"/>
        <v>Jihomoravský</v>
      </c>
      <c r="K4754" t="str">
        <f t="shared" si="225"/>
        <v>Jihovýchod</v>
      </c>
    </row>
    <row r="4755" spans="1:11" x14ac:dyDescent="0.25">
      <c r="A4755">
        <v>582212</v>
      </c>
      <c r="B4755" t="s">
        <v>739</v>
      </c>
      <c r="C4755">
        <v>6201</v>
      </c>
      <c r="D4755" t="s">
        <v>630</v>
      </c>
      <c r="E4755" t="s">
        <v>629</v>
      </c>
      <c r="F4755" t="s">
        <v>630</v>
      </c>
      <c r="G4755" t="s">
        <v>625</v>
      </c>
      <c r="H4755" t="s">
        <v>626</v>
      </c>
      <c r="I4755" t="str">
        <f t="shared" si="223"/>
        <v>Jihomoravský</v>
      </c>
      <c r="J4755" t="str">
        <f t="shared" si="224"/>
        <v>Jihomoravský</v>
      </c>
      <c r="K4755" t="str">
        <f t="shared" si="225"/>
        <v>Jihovýchod</v>
      </c>
    </row>
    <row r="4756" spans="1:11" x14ac:dyDescent="0.25">
      <c r="A4756">
        <v>582221</v>
      </c>
      <c r="B4756" t="s">
        <v>740</v>
      </c>
      <c r="C4756">
        <v>6202</v>
      </c>
      <c r="D4756" t="s">
        <v>628</v>
      </c>
      <c r="E4756" t="s">
        <v>629</v>
      </c>
      <c r="F4756" t="s">
        <v>630</v>
      </c>
      <c r="G4756" t="s">
        <v>625</v>
      </c>
      <c r="H4756" t="s">
        <v>626</v>
      </c>
      <c r="I4756" t="str">
        <f t="shared" si="223"/>
        <v>Jihomoravský</v>
      </c>
      <c r="J4756" t="str">
        <f t="shared" si="224"/>
        <v>Jihomoravský</v>
      </c>
      <c r="K4756" t="str">
        <f t="shared" si="225"/>
        <v>Jihovýchod</v>
      </c>
    </row>
    <row r="4757" spans="1:11" x14ac:dyDescent="0.25">
      <c r="A4757">
        <v>582239</v>
      </c>
      <c r="B4757" t="s">
        <v>741</v>
      </c>
      <c r="C4757">
        <v>6201</v>
      </c>
      <c r="D4757" t="s">
        <v>630</v>
      </c>
      <c r="E4757" t="s">
        <v>629</v>
      </c>
      <c r="F4757" t="s">
        <v>630</v>
      </c>
      <c r="G4757" t="s">
        <v>625</v>
      </c>
      <c r="H4757" t="s">
        <v>626</v>
      </c>
      <c r="I4757" t="str">
        <f t="shared" si="223"/>
        <v>Jihomoravský</v>
      </c>
      <c r="J4757" t="str">
        <f t="shared" si="224"/>
        <v>Jihomoravský</v>
      </c>
      <c r="K4757" t="str">
        <f t="shared" si="225"/>
        <v>Jihovýchod</v>
      </c>
    </row>
    <row r="4758" spans="1:11" x14ac:dyDescent="0.25">
      <c r="A4758">
        <v>582247</v>
      </c>
      <c r="B4758" t="s">
        <v>742</v>
      </c>
      <c r="C4758">
        <v>6201</v>
      </c>
      <c r="D4758" t="s">
        <v>630</v>
      </c>
      <c r="E4758" t="s">
        <v>629</v>
      </c>
      <c r="F4758" t="s">
        <v>630</v>
      </c>
      <c r="G4758" t="s">
        <v>625</v>
      </c>
      <c r="H4758" t="s">
        <v>626</v>
      </c>
      <c r="I4758" t="str">
        <f t="shared" si="223"/>
        <v>Jihomoravský</v>
      </c>
      <c r="J4758" t="str">
        <f t="shared" si="224"/>
        <v>Jihomoravský</v>
      </c>
      <c r="K4758" t="str">
        <f t="shared" si="225"/>
        <v>Jihovýchod</v>
      </c>
    </row>
    <row r="4759" spans="1:11" x14ac:dyDescent="0.25">
      <c r="A4759">
        <v>582255</v>
      </c>
      <c r="B4759" t="s">
        <v>743</v>
      </c>
      <c r="C4759">
        <v>6217</v>
      </c>
      <c r="D4759" t="s">
        <v>636</v>
      </c>
      <c r="E4759" t="s">
        <v>623</v>
      </c>
      <c r="F4759" t="s">
        <v>624</v>
      </c>
      <c r="G4759" t="s">
        <v>625</v>
      </c>
      <c r="H4759" t="s">
        <v>626</v>
      </c>
      <c r="I4759" t="str">
        <f t="shared" si="223"/>
        <v>Jihomoravský</v>
      </c>
      <c r="J4759" t="str">
        <f t="shared" si="224"/>
        <v>Jihomoravský</v>
      </c>
      <c r="K4759" t="str">
        <f t="shared" si="225"/>
        <v>Jihovýchod</v>
      </c>
    </row>
    <row r="4760" spans="1:11" x14ac:dyDescent="0.25">
      <c r="A4760">
        <v>582263</v>
      </c>
      <c r="B4760" t="s">
        <v>744</v>
      </c>
      <c r="C4760">
        <v>6217</v>
      </c>
      <c r="D4760" t="s">
        <v>636</v>
      </c>
      <c r="E4760" t="s">
        <v>623</v>
      </c>
      <c r="F4760" t="s">
        <v>624</v>
      </c>
      <c r="G4760" t="s">
        <v>625</v>
      </c>
      <c r="H4760" t="s">
        <v>626</v>
      </c>
      <c r="I4760" t="str">
        <f t="shared" si="223"/>
        <v>Jihomoravský</v>
      </c>
      <c r="J4760" t="str">
        <f t="shared" si="224"/>
        <v>Jihomoravský</v>
      </c>
      <c r="K4760" t="str">
        <f t="shared" si="225"/>
        <v>Jihovýchod</v>
      </c>
    </row>
    <row r="4761" spans="1:11" x14ac:dyDescent="0.25">
      <c r="A4761">
        <v>582271</v>
      </c>
      <c r="B4761" t="s">
        <v>745</v>
      </c>
      <c r="C4761">
        <v>6202</v>
      </c>
      <c r="D4761" t="s">
        <v>628</v>
      </c>
      <c r="E4761" t="s">
        <v>629</v>
      </c>
      <c r="F4761" t="s">
        <v>630</v>
      </c>
      <c r="G4761" t="s">
        <v>625</v>
      </c>
      <c r="H4761" t="s">
        <v>626</v>
      </c>
      <c r="I4761" t="str">
        <f t="shared" si="223"/>
        <v>Jihomoravský</v>
      </c>
      <c r="J4761" t="str">
        <f t="shared" si="224"/>
        <v>Jihomoravský</v>
      </c>
      <c r="K4761" t="str">
        <f t="shared" si="225"/>
        <v>Jihovýchod</v>
      </c>
    </row>
    <row r="4762" spans="1:11" x14ac:dyDescent="0.25">
      <c r="A4762">
        <v>582280</v>
      </c>
      <c r="B4762" t="s">
        <v>746</v>
      </c>
      <c r="C4762">
        <v>6202</v>
      </c>
      <c r="D4762" t="s">
        <v>628</v>
      </c>
      <c r="E4762" t="s">
        <v>629</v>
      </c>
      <c r="F4762" t="s">
        <v>630</v>
      </c>
      <c r="G4762" t="s">
        <v>625</v>
      </c>
      <c r="H4762" t="s">
        <v>626</v>
      </c>
      <c r="I4762" t="str">
        <f t="shared" si="223"/>
        <v>Jihomoravský</v>
      </c>
      <c r="J4762" t="str">
        <f t="shared" si="224"/>
        <v>Jihomoravský</v>
      </c>
      <c r="K4762" t="str">
        <f t="shared" si="225"/>
        <v>Jihovýchod</v>
      </c>
    </row>
    <row r="4763" spans="1:11" x14ac:dyDescent="0.25">
      <c r="A4763">
        <v>582298</v>
      </c>
      <c r="B4763" t="s">
        <v>747</v>
      </c>
      <c r="C4763">
        <v>6201</v>
      </c>
      <c r="D4763" t="s">
        <v>630</v>
      </c>
      <c r="E4763" t="s">
        <v>629</v>
      </c>
      <c r="F4763" t="s">
        <v>630</v>
      </c>
      <c r="G4763" t="s">
        <v>625</v>
      </c>
      <c r="H4763" t="s">
        <v>626</v>
      </c>
      <c r="I4763" t="str">
        <f t="shared" si="223"/>
        <v>Jihomoravský</v>
      </c>
      <c r="J4763" t="str">
        <f t="shared" si="224"/>
        <v>Jihomoravský</v>
      </c>
      <c r="K4763" t="str">
        <f t="shared" si="225"/>
        <v>Jihovýchod</v>
      </c>
    </row>
    <row r="4764" spans="1:11" x14ac:dyDescent="0.25">
      <c r="A4764">
        <v>582310</v>
      </c>
      <c r="B4764" t="s">
        <v>748</v>
      </c>
      <c r="C4764">
        <v>6202</v>
      </c>
      <c r="D4764" t="s">
        <v>628</v>
      </c>
      <c r="E4764" t="s">
        <v>629</v>
      </c>
      <c r="F4764" t="s">
        <v>630</v>
      </c>
      <c r="G4764" t="s">
        <v>625</v>
      </c>
      <c r="H4764" t="s">
        <v>626</v>
      </c>
      <c r="I4764" t="str">
        <f t="shared" si="223"/>
        <v>Jihomoravský</v>
      </c>
      <c r="J4764" t="str">
        <f t="shared" si="224"/>
        <v>Jihomoravský</v>
      </c>
      <c r="K4764" t="str">
        <f t="shared" si="225"/>
        <v>Jihovýchod</v>
      </c>
    </row>
    <row r="4765" spans="1:11" x14ac:dyDescent="0.25">
      <c r="A4765">
        <v>582328</v>
      </c>
      <c r="B4765" t="s">
        <v>749</v>
      </c>
      <c r="C4765">
        <v>6201</v>
      </c>
      <c r="D4765" t="s">
        <v>630</v>
      </c>
      <c r="E4765" t="s">
        <v>629</v>
      </c>
      <c r="F4765" t="s">
        <v>630</v>
      </c>
      <c r="G4765" t="s">
        <v>625</v>
      </c>
      <c r="H4765" t="s">
        <v>626</v>
      </c>
      <c r="I4765" t="str">
        <f t="shared" si="223"/>
        <v>Jihomoravský</v>
      </c>
      <c r="J4765" t="str">
        <f t="shared" si="224"/>
        <v>Jihomoravský</v>
      </c>
      <c r="K4765" t="str">
        <f t="shared" si="225"/>
        <v>Jihovýchod</v>
      </c>
    </row>
    <row r="4766" spans="1:11" x14ac:dyDescent="0.25">
      <c r="A4766">
        <v>582336</v>
      </c>
      <c r="B4766" t="s">
        <v>750</v>
      </c>
      <c r="C4766">
        <v>6202</v>
      </c>
      <c r="D4766" t="s">
        <v>628</v>
      </c>
      <c r="E4766" t="s">
        <v>629</v>
      </c>
      <c r="F4766" t="s">
        <v>630</v>
      </c>
      <c r="G4766" t="s">
        <v>625</v>
      </c>
      <c r="H4766" t="s">
        <v>626</v>
      </c>
      <c r="I4766" t="str">
        <f t="shared" si="223"/>
        <v>Jihomoravský</v>
      </c>
      <c r="J4766" t="str">
        <f t="shared" si="224"/>
        <v>Jihomoravský</v>
      </c>
      <c r="K4766" t="str">
        <f t="shared" si="225"/>
        <v>Jihovýchod</v>
      </c>
    </row>
    <row r="4767" spans="1:11" x14ac:dyDescent="0.25">
      <c r="A4767">
        <v>582344</v>
      </c>
      <c r="B4767" t="s">
        <v>751</v>
      </c>
      <c r="C4767">
        <v>6202</v>
      </c>
      <c r="D4767" t="s">
        <v>628</v>
      </c>
      <c r="E4767" t="s">
        <v>629</v>
      </c>
      <c r="F4767" t="s">
        <v>630</v>
      </c>
      <c r="G4767" t="s">
        <v>625</v>
      </c>
      <c r="H4767" t="s">
        <v>626</v>
      </c>
      <c r="I4767" t="str">
        <f t="shared" si="223"/>
        <v>Jihomoravský</v>
      </c>
      <c r="J4767" t="str">
        <f t="shared" si="224"/>
        <v>Jihomoravský</v>
      </c>
      <c r="K4767" t="str">
        <f t="shared" si="225"/>
        <v>Jihovýchod</v>
      </c>
    </row>
    <row r="4768" spans="1:11" x14ac:dyDescent="0.25">
      <c r="A4768">
        <v>582352</v>
      </c>
      <c r="B4768" t="s">
        <v>752</v>
      </c>
      <c r="C4768">
        <v>6201</v>
      </c>
      <c r="D4768" t="s">
        <v>630</v>
      </c>
      <c r="E4768" t="s">
        <v>629</v>
      </c>
      <c r="F4768" t="s">
        <v>630</v>
      </c>
      <c r="G4768" t="s">
        <v>625</v>
      </c>
      <c r="H4768" t="s">
        <v>626</v>
      </c>
      <c r="I4768" t="str">
        <f t="shared" si="223"/>
        <v>Jihomoravský</v>
      </c>
      <c r="J4768" t="str">
        <f t="shared" si="224"/>
        <v>Jihomoravský</v>
      </c>
      <c r="K4768" t="str">
        <f t="shared" si="225"/>
        <v>Jihovýchod</v>
      </c>
    </row>
    <row r="4769" spans="1:11" x14ac:dyDescent="0.25">
      <c r="A4769">
        <v>582379</v>
      </c>
      <c r="B4769" t="s">
        <v>753</v>
      </c>
      <c r="C4769">
        <v>6217</v>
      </c>
      <c r="D4769" t="s">
        <v>636</v>
      </c>
      <c r="E4769" t="s">
        <v>623</v>
      </c>
      <c r="F4769" t="s">
        <v>624</v>
      </c>
      <c r="G4769" t="s">
        <v>625</v>
      </c>
      <c r="H4769" t="s">
        <v>626</v>
      </c>
      <c r="I4769" t="str">
        <f t="shared" si="223"/>
        <v>Jihomoravský</v>
      </c>
      <c r="J4769" t="str">
        <f t="shared" si="224"/>
        <v>Jihomoravský</v>
      </c>
      <c r="K4769" t="str">
        <f t="shared" si="225"/>
        <v>Jihovýchod</v>
      </c>
    </row>
    <row r="4770" spans="1:11" x14ac:dyDescent="0.25">
      <c r="A4770">
        <v>582395</v>
      </c>
      <c r="B4770" t="s">
        <v>754</v>
      </c>
      <c r="C4770">
        <v>6202</v>
      </c>
      <c r="D4770" t="s">
        <v>628</v>
      </c>
      <c r="E4770" t="s">
        <v>629</v>
      </c>
      <c r="F4770" t="s">
        <v>630</v>
      </c>
      <c r="G4770" t="s">
        <v>625</v>
      </c>
      <c r="H4770" t="s">
        <v>626</v>
      </c>
      <c r="I4770" t="str">
        <f t="shared" si="223"/>
        <v>Jihomoravský</v>
      </c>
      <c r="J4770" t="str">
        <f t="shared" si="224"/>
        <v>Jihomoravský</v>
      </c>
      <c r="K4770" t="str">
        <f t="shared" si="225"/>
        <v>Jihovýchod</v>
      </c>
    </row>
    <row r="4771" spans="1:11" x14ac:dyDescent="0.25">
      <c r="A4771">
        <v>582409</v>
      </c>
      <c r="B4771" t="s">
        <v>755</v>
      </c>
      <c r="C4771">
        <v>6202</v>
      </c>
      <c r="D4771" t="s">
        <v>628</v>
      </c>
      <c r="E4771" t="s">
        <v>629</v>
      </c>
      <c r="F4771" t="s">
        <v>630</v>
      </c>
      <c r="G4771" t="s">
        <v>625</v>
      </c>
      <c r="H4771" t="s">
        <v>626</v>
      </c>
      <c r="I4771" t="str">
        <f t="shared" si="223"/>
        <v>Jihomoravský</v>
      </c>
      <c r="J4771" t="str">
        <f t="shared" si="224"/>
        <v>Jihomoravský</v>
      </c>
      <c r="K4771" t="str">
        <f t="shared" si="225"/>
        <v>Jihovýchod</v>
      </c>
    </row>
    <row r="4772" spans="1:11" x14ac:dyDescent="0.25">
      <c r="A4772">
        <v>582417</v>
      </c>
      <c r="B4772" t="s">
        <v>756</v>
      </c>
      <c r="C4772">
        <v>6202</v>
      </c>
      <c r="D4772" t="s">
        <v>628</v>
      </c>
      <c r="E4772" t="s">
        <v>629</v>
      </c>
      <c r="F4772" t="s">
        <v>630</v>
      </c>
      <c r="G4772" t="s">
        <v>625</v>
      </c>
      <c r="H4772" t="s">
        <v>626</v>
      </c>
      <c r="I4772" t="str">
        <f t="shared" si="223"/>
        <v>Jihomoravský</v>
      </c>
      <c r="J4772" t="str">
        <f t="shared" si="224"/>
        <v>Jihomoravský</v>
      </c>
      <c r="K4772" t="str">
        <f t="shared" si="225"/>
        <v>Jihovýchod</v>
      </c>
    </row>
    <row r="4773" spans="1:11" x14ac:dyDescent="0.25">
      <c r="A4773">
        <v>582433</v>
      </c>
      <c r="B4773" t="s">
        <v>757</v>
      </c>
      <c r="C4773">
        <v>6201</v>
      </c>
      <c r="D4773" t="s">
        <v>630</v>
      </c>
      <c r="E4773" t="s">
        <v>629</v>
      </c>
      <c r="F4773" t="s">
        <v>630</v>
      </c>
      <c r="G4773" t="s">
        <v>625</v>
      </c>
      <c r="H4773" t="s">
        <v>626</v>
      </c>
      <c r="I4773" t="str">
        <f t="shared" si="223"/>
        <v>Jihomoravský</v>
      </c>
      <c r="J4773" t="str">
        <f t="shared" si="224"/>
        <v>Jihomoravský</v>
      </c>
      <c r="K4773" t="str">
        <f t="shared" si="225"/>
        <v>Jihovýchod</v>
      </c>
    </row>
    <row r="4774" spans="1:11" x14ac:dyDescent="0.25">
      <c r="A4774">
        <v>582441</v>
      </c>
      <c r="B4774" t="s">
        <v>758</v>
      </c>
      <c r="C4774">
        <v>6202</v>
      </c>
      <c r="D4774" t="s">
        <v>628</v>
      </c>
      <c r="E4774" t="s">
        <v>629</v>
      </c>
      <c r="F4774" t="s">
        <v>630</v>
      </c>
      <c r="G4774" t="s">
        <v>625</v>
      </c>
      <c r="H4774" t="s">
        <v>626</v>
      </c>
      <c r="I4774" t="str">
        <f t="shared" si="223"/>
        <v>Jihomoravský</v>
      </c>
      <c r="J4774" t="str">
        <f t="shared" si="224"/>
        <v>Jihomoravský</v>
      </c>
      <c r="K4774" t="str">
        <f t="shared" si="225"/>
        <v>Jihovýchod</v>
      </c>
    </row>
    <row r="4775" spans="1:11" x14ac:dyDescent="0.25">
      <c r="A4775">
        <v>582450</v>
      </c>
      <c r="B4775" t="s">
        <v>759</v>
      </c>
      <c r="C4775">
        <v>6217</v>
      </c>
      <c r="D4775" t="s">
        <v>636</v>
      </c>
      <c r="E4775" t="s">
        <v>623</v>
      </c>
      <c r="F4775" t="s">
        <v>624</v>
      </c>
      <c r="G4775" t="s">
        <v>625</v>
      </c>
      <c r="H4775" t="s">
        <v>626</v>
      </c>
      <c r="I4775" t="str">
        <f t="shared" si="223"/>
        <v>Jihomoravský</v>
      </c>
      <c r="J4775" t="str">
        <f t="shared" si="224"/>
        <v>Jihomoravský</v>
      </c>
      <c r="K4775" t="str">
        <f t="shared" si="225"/>
        <v>Jihovýchod</v>
      </c>
    </row>
    <row r="4776" spans="1:11" x14ac:dyDescent="0.25">
      <c r="A4776">
        <v>582468</v>
      </c>
      <c r="B4776" t="s">
        <v>760</v>
      </c>
      <c r="C4776">
        <v>6202</v>
      </c>
      <c r="D4776" t="s">
        <v>628</v>
      </c>
      <c r="E4776" t="s">
        <v>629</v>
      </c>
      <c r="F4776" t="s">
        <v>630</v>
      </c>
      <c r="G4776" t="s">
        <v>625</v>
      </c>
      <c r="H4776" t="s">
        <v>626</v>
      </c>
      <c r="I4776" t="str">
        <f t="shared" si="223"/>
        <v>Jihomoravský</v>
      </c>
      <c r="J4776" t="str">
        <f t="shared" si="224"/>
        <v>Jihomoravský</v>
      </c>
      <c r="K4776" t="str">
        <f t="shared" si="225"/>
        <v>Jihovýchod</v>
      </c>
    </row>
    <row r="4777" spans="1:11" x14ac:dyDescent="0.25">
      <c r="A4777">
        <v>582476</v>
      </c>
      <c r="B4777" t="s">
        <v>761</v>
      </c>
      <c r="C4777">
        <v>6201</v>
      </c>
      <c r="D4777" t="s">
        <v>630</v>
      </c>
      <c r="E4777" t="s">
        <v>629</v>
      </c>
      <c r="F4777" t="s">
        <v>630</v>
      </c>
      <c r="G4777" t="s">
        <v>625</v>
      </c>
      <c r="H4777" t="s">
        <v>626</v>
      </c>
      <c r="I4777" t="str">
        <f t="shared" si="223"/>
        <v>Jihomoravský</v>
      </c>
      <c r="J4777" t="str">
        <f t="shared" si="224"/>
        <v>Jihomoravský</v>
      </c>
      <c r="K4777" t="str">
        <f t="shared" si="225"/>
        <v>Jihovýchod</v>
      </c>
    </row>
    <row r="4778" spans="1:11" x14ac:dyDescent="0.25">
      <c r="A4778">
        <v>582484</v>
      </c>
      <c r="B4778" t="s">
        <v>762</v>
      </c>
      <c r="C4778">
        <v>6201</v>
      </c>
      <c r="D4778" t="s">
        <v>630</v>
      </c>
      <c r="E4778" t="s">
        <v>629</v>
      </c>
      <c r="F4778" t="s">
        <v>630</v>
      </c>
      <c r="G4778" t="s">
        <v>625</v>
      </c>
      <c r="H4778" t="s">
        <v>626</v>
      </c>
      <c r="I4778" t="str">
        <f t="shared" si="223"/>
        <v>Jihomoravský</v>
      </c>
      <c r="J4778" t="str">
        <f t="shared" si="224"/>
        <v>Jihomoravský</v>
      </c>
      <c r="K4778" t="str">
        <f t="shared" si="225"/>
        <v>Jihovýchod</v>
      </c>
    </row>
    <row r="4779" spans="1:11" x14ac:dyDescent="0.25">
      <c r="A4779">
        <v>582492</v>
      </c>
      <c r="B4779" t="s">
        <v>763</v>
      </c>
      <c r="C4779">
        <v>6202</v>
      </c>
      <c r="D4779" t="s">
        <v>628</v>
      </c>
      <c r="E4779" t="s">
        <v>629</v>
      </c>
      <c r="F4779" t="s">
        <v>630</v>
      </c>
      <c r="G4779" t="s">
        <v>625</v>
      </c>
      <c r="H4779" t="s">
        <v>626</v>
      </c>
      <c r="I4779" t="str">
        <f t="shared" si="223"/>
        <v>Jihomoravský</v>
      </c>
      <c r="J4779" t="str">
        <f t="shared" si="224"/>
        <v>Jihomoravský</v>
      </c>
      <c r="K4779" t="str">
        <f t="shared" si="225"/>
        <v>Jihovýchod</v>
      </c>
    </row>
    <row r="4780" spans="1:11" x14ac:dyDescent="0.25">
      <c r="A4780">
        <v>582506</v>
      </c>
      <c r="B4780" t="s">
        <v>764</v>
      </c>
      <c r="C4780">
        <v>6202</v>
      </c>
      <c r="D4780" t="s">
        <v>628</v>
      </c>
      <c r="E4780" t="s">
        <v>629</v>
      </c>
      <c r="F4780" t="s">
        <v>630</v>
      </c>
      <c r="G4780" t="s">
        <v>625</v>
      </c>
      <c r="H4780" t="s">
        <v>626</v>
      </c>
      <c r="I4780" t="str">
        <f t="shared" si="223"/>
        <v>Jihomoravský</v>
      </c>
      <c r="J4780" t="str">
        <f t="shared" si="224"/>
        <v>Jihomoravský</v>
      </c>
      <c r="K4780" t="str">
        <f t="shared" si="225"/>
        <v>Jihovýchod</v>
      </c>
    </row>
    <row r="4781" spans="1:11" x14ac:dyDescent="0.25">
      <c r="A4781">
        <v>582531</v>
      </c>
      <c r="B4781" t="s">
        <v>657</v>
      </c>
      <c r="C4781">
        <v>6202</v>
      </c>
      <c r="D4781" t="s">
        <v>628</v>
      </c>
      <c r="E4781" t="s">
        <v>629</v>
      </c>
      <c r="F4781" t="s">
        <v>630</v>
      </c>
      <c r="G4781" t="s">
        <v>625</v>
      </c>
      <c r="H4781" t="s">
        <v>626</v>
      </c>
      <c r="I4781" t="str">
        <f t="shared" si="223"/>
        <v>Jihomoravský</v>
      </c>
      <c r="J4781" t="str">
        <f t="shared" si="224"/>
        <v>Jihomoravský</v>
      </c>
      <c r="K4781" t="str">
        <f t="shared" si="225"/>
        <v>Jihovýchod</v>
      </c>
    </row>
    <row r="4782" spans="1:11" x14ac:dyDescent="0.25">
      <c r="A4782">
        <v>582557</v>
      </c>
      <c r="B4782" t="s">
        <v>765</v>
      </c>
      <c r="C4782">
        <v>6201</v>
      </c>
      <c r="D4782" t="s">
        <v>630</v>
      </c>
      <c r="E4782" t="s">
        <v>629</v>
      </c>
      <c r="F4782" t="s">
        <v>630</v>
      </c>
      <c r="G4782" t="s">
        <v>625</v>
      </c>
      <c r="H4782" t="s">
        <v>626</v>
      </c>
      <c r="I4782" t="str">
        <f t="shared" si="223"/>
        <v>Jihomoravský</v>
      </c>
      <c r="J4782" t="str">
        <f t="shared" si="224"/>
        <v>Jihomoravský</v>
      </c>
      <c r="K4782" t="str">
        <f t="shared" si="225"/>
        <v>Jihovýchod</v>
      </c>
    </row>
    <row r="4783" spans="1:11" x14ac:dyDescent="0.25">
      <c r="A4783">
        <v>582565</v>
      </c>
      <c r="B4783" t="s">
        <v>766</v>
      </c>
      <c r="C4783">
        <v>6217</v>
      </c>
      <c r="D4783" t="s">
        <v>636</v>
      </c>
      <c r="E4783" t="s">
        <v>623</v>
      </c>
      <c r="F4783" t="s">
        <v>624</v>
      </c>
      <c r="G4783" t="s">
        <v>625</v>
      </c>
      <c r="H4783" t="s">
        <v>626</v>
      </c>
      <c r="I4783" t="str">
        <f t="shared" si="223"/>
        <v>Jihomoravský</v>
      </c>
      <c r="J4783" t="str">
        <f t="shared" si="224"/>
        <v>Jihomoravský</v>
      </c>
      <c r="K4783" t="str">
        <f t="shared" si="225"/>
        <v>Jihovýchod</v>
      </c>
    </row>
    <row r="4784" spans="1:11" x14ac:dyDescent="0.25">
      <c r="A4784">
        <v>582573</v>
      </c>
      <c r="B4784" t="s">
        <v>767</v>
      </c>
      <c r="C4784">
        <v>6202</v>
      </c>
      <c r="D4784" t="s">
        <v>628</v>
      </c>
      <c r="E4784" t="s">
        <v>629</v>
      </c>
      <c r="F4784" t="s">
        <v>630</v>
      </c>
      <c r="G4784" t="s">
        <v>625</v>
      </c>
      <c r="H4784" t="s">
        <v>626</v>
      </c>
      <c r="I4784" t="str">
        <f t="shared" si="223"/>
        <v>Jihomoravský</v>
      </c>
      <c r="J4784" t="str">
        <f t="shared" si="224"/>
        <v>Jihomoravský</v>
      </c>
      <c r="K4784" t="str">
        <f t="shared" si="225"/>
        <v>Jihovýchod</v>
      </c>
    </row>
    <row r="4785" spans="1:11" x14ac:dyDescent="0.25">
      <c r="A4785">
        <v>582581</v>
      </c>
      <c r="B4785" t="s">
        <v>768</v>
      </c>
      <c r="C4785">
        <v>6202</v>
      </c>
      <c r="D4785" t="s">
        <v>628</v>
      </c>
      <c r="E4785" t="s">
        <v>629</v>
      </c>
      <c r="F4785" t="s">
        <v>630</v>
      </c>
      <c r="G4785" t="s">
        <v>625</v>
      </c>
      <c r="H4785" t="s">
        <v>626</v>
      </c>
      <c r="I4785" t="str">
        <f t="shared" si="223"/>
        <v>Jihomoravský</v>
      </c>
      <c r="J4785" t="str">
        <f t="shared" si="224"/>
        <v>Jihomoravský</v>
      </c>
      <c r="K4785" t="str">
        <f t="shared" si="225"/>
        <v>Jihovýchod</v>
      </c>
    </row>
    <row r="4786" spans="1:11" x14ac:dyDescent="0.25">
      <c r="A4786">
        <v>582590</v>
      </c>
      <c r="B4786" t="s">
        <v>769</v>
      </c>
      <c r="C4786">
        <v>6202</v>
      </c>
      <c r="D4786" t="s">
        <v>628</v>
      </c>
      <c r="E4786" t="s">
        <v>629</v>
      </c>
      <c r="F4786" t="s">
        <v>630</v>
      </c>
      <c r="G4786" t="s">
        <v>625</v>
      </c>
      <c r="H4786" t="s">
        <v>626</v>
      </c>
      <c r="I4786" t="str">
        <f t="shared" si="223"/>
        <v>Jihomoravský</v>
      </c>
      <c r="J4786" t="str">
        <f t="shared" si="224"/>
        <v>Jihomoravský</v>
      </c>
      <c r="K4786" t="str">
        <f t="shared" si="225"/>
        <v>Jihovýchod</v>
      </c>
    </row>
    <row r="4787" spans="1:11" x14ac:dyDescent="0.25">
      <c r="A4787">
        <v>582603</v>
      </c>
      <c r="B4787" t="s">
        <v>770</v>
      </c>
      <c r="C4787">
        <v>6201</v>
      </c>
      <c r="D4787" t="s">
        <v>630</v>
      </c>
      <c r="E4787" t="s">
        <v>629</v>
      </c>
      <c r="F4787" t="s">
        <v>630</v>
      </c>
      <c r="G4787" t="s">
        <v>625</v>
      </c>
      <c r="H4787" t="s">
        <v>626</v>
      </c>
      <c r="I4787" t="str">
        <f t="shared" si="223"/>
        <v>Jihomoravský</v>
      </c>
      <c r="J4787" t="str">
        <f t="shared" si="224"/>
        <v>Jihomoravský</v>
      </c>
      <c r="K4787" t="str">
        <f t="shared" si="225"/>
        <v>Jihovýchod</v>
      </c>
    </row>
    <row r="4788" spans="1:11" x14ac:dyDescent="0.25">
      <c r="A4788">
        <v>582611</v>
      </c>
      <c r="B4788" t="s">
        <v>771</v>
      </c>
      <c r="C4788">
        <v>6202</v>
      </c>
      <c r="D4788" t="s">
        <v>628</v>
      </c>
      <c r="E4788" t="s">
        <v>629</v>
      </c>
      <c r="F4788" t="s">
        <v>630</v>
      </c>
      <c r="G4788" t="s">
        <v>625</v>
      </c>
      <c r="H4788" t="s">
        <v>626</v>
      </c>
      <c r="I4788" t="str">
        <f t="shared" si="223"/>
        <v>Jihomoravský</v>
      </c>
      <c r="J4788" t="str">
        <f t="shared" si="224"/>
        <v>Jihomoravský</v>
      </c>
      <c r="K4788" t="str">
        <f t="shared" si="225"/>
        <v>Jihovýchod</v>
      </c>
    </row>
    <row r="4789" spans="1:11" x14ac:dyDescent="0.25">
      <c r="A4789">
        <v>582620</v>
      </c>
      <c r="B4789" t="s">
        <v>772</v>
      </c>
      <c r="C4789">
        <v>6202</v>
      </c>
      <c r="D4789" t="s">
        <v>628</v>
      </c>
      <c r="E4789" t="s">
        <v>629</v>
      </c>
      <c r="F4789" t="s">
        <v>630</v>
      </c>
      <c r="G4789" t="s">
        <v>625</v>
      </c>
      <c r="H4789" t="s">
        <v>626</v>
      </c>
      <c r="I4789" t="str">
        <f t="shared" si="223"/>
        <v>Jihomoravský</v>
      </c>
      <c r="J4789" t="str">
        <f t="shared" si="224"/>
        <v>Jihomoravský</v>
      </c>
      <c r="K4789" t="str">
        <f t="shared" si="225"/>
        <v>Jihovýchod</v>
      </c>
    </row>
    <row r="4790" spans="1:11" x14ac:dyDescent="0.25">
      <c r="A4790">
        <v>582646</v>
      </c>
      <c r="B4790" t="s">
        <v>773</v>
      </c>
      <c r="C4790">
        <v>6202</v>
      </c>
      <c r="D4790" t="s">
        <v>628</v>
      </c>
      <c r="E4790" t="s">
        <v>629</v>
      </c>
      <c r="F4790" t="s">
        <v>630</v>
      </c>
      <c r="G4790" t="s">
        <v>625</v>
      </c>
      <c r="H4790" t="s">
        <v>626</v>
      </c>
      <c r="I4790" t="str">
        <f t="shared" si="223"/>
        <v>Jihomoravský</v>
      </c>
      <c r="J4790" t="str">
        <f t="shared" si="224"/>
        <v>Jihomoravský</v>
      </c>
      <c r="K4790" t="str">
        <f t="shared" si="225"/>
        <v>Jihovýchod</v>
      </c>
    </row>
    <row r="4791" spans="1:11" x14ac:dyDescent="0.25">
      <c r="A4791">
        <v>582654</v>
      </c>
      <c r="B4791" t="s">
        <v>774</v>
      </c>
      <c r="C4791">
        <v>6201</v>
      </c>
      <c r="D4791" t="s">
        <v>630</v>
      </c>
      <c r="E4791" t="s">
        <v>629</v>
      </c>
      <c r="F4791" t="s">
        <v>630</v>
      </c>
      <c r="G4791" t="s">
        <v>625</v>
      </c>
      <c r="H4791" t="s">
        <v>626</v>
      </c>
      <c r="I4791" t="str">
        <f t="shared" si="223"/>
        <v>Jihomoravský</v>
      </c>
      <c r="J4791" t="str">
        <f t="shared" si="224"/>
        <v>Jihomoravský</v>
      </c>
      <c r="K4791" t="str">
        <f t="shared" si="225"/>
        <v>Jihovýchod</v>
      </c>
    </row>
    <row r="4792" spans="1:11" x14ac:dyDescent="0.25">
      <c r="A4792">
        <v>582662</v>
      </c>
      <c r="B4792" t="s">
        <v>775</v>
      </c>
      <c r="C4792">
        <v>6202</v>
      </c>
      <c r="D4792" t="s">
        <v>628</v>
      </c>
      <c r="E4792" t="s">
        <v>629</v>
      </c>
      <c r="F4792" t="s">
        <v>630</v>
      </c>
      <c r="G4792" t="s">
        <v>625</v>
      </c>
      <c r="H4792" t="s">
        <v>626</v>
      </c>
      <c r="I4792" t="str">
        <f t="shared" si="223"/>
        <v>Jihomoravský</v>
      </c>
      <c r="J4792" t="str">
        <f t="shared" si="224"/>
        <v>Jihomoravský</v>
      </c>
      <c r="K4792" t="str">
        <f t="shared" si="225"/>
        <v>Jihovýchod</v>
      </c>
    </row>
    <row r="4793" spans="1:11" x14ac:dyDescent="0.25">
      <c r="A4793">
        <v>582671</v>
      </c>
      <c r="B4793" t="s">
        <v>776</v>
      </c>
      <c r="C4793">
        <v>6202</v>
      </c>
      <c r="D4793" t="s">
        <v>628</v>
      </c>
      <c r="E4793" t="s">
        <v>629</v>
      </c>
      <c r="F4793" t="s">
        <v>630</v>
      </c>
      <c r="G4793" t="s">
        <v>625</v>
      </c>
      <c r="H4793" t="s">
        <v>626</v>
      </c>
      <c r="I4793" t="str">
        <f t="shared" si="223"/>
        <v>Jihomoravský</v>
      </c>
      <c r="J4793" t="str">
        <f t="shared" si="224"/>
        <v>Jihomoravský</v>
      </c>
      <c r="K4793" t="str">
        <f t="shared" si="225"/>
        <v>Jihovýchod</v>
      </c>
    </row>
    <row r="4794" spans="1:11" x14ac:dyDescent="0.25">
      <c r="A4794">
        <v>582689</v>
      </c>
      <c r="B4794" t="s">
        <v>777</v>
      </c>
      <c r="C4794">
        <v>6202</v>
      </c>
      <c r="D4794" t="s">
        <v>628</v>
      </c>
      <c r="E4794" t="s">
        <v>629</v>
      </c>
      <c r="F4794" t="s">
        <v>630</v>
      </c>
      <c r="G4794" t="s">
        <v>625</v>
      </c>
      <c r="H4794" t="s">
        <v>626</v>
      </c>
      <c r="I4794" t="str">
        <f t="shared" si="223"/>
        <v>Jihomoravský</v>
      </c>
      <c r="J4794" t="str">
        <f t="shared" si="224"/>
        <v>Jihomoravský</v>
      </c>
      <c r="K4794" t="str">
        <f t="shared" si="225"/>
        <v>Jihovýchod</v>
      </c>
    </row>
    <row r="4795" spans="1:11" x14ac:dyDescent="0.25">
      <c r="A4795">
        <v>582701</v>
      </c>
      <c r="B4795" t="s">
        <v>778</v>
      </c>
      <c r="C4795">
        <v>6201</v>
      </c>
      <c r="D4795" t="s">
        <v>630</v>
      </c>
      <c r="E4795" t="s">
        <v>629</v>
      </c>
      <c r="F4795" t="s">
        <v>630</v>
      </c>
      <c r="G4795" t="s">
        <v>625</v>
      </c>
      <c r="H4795" t="s">
        <v>626</v>
      </c>
      <c r="I4795" t="str">
        <f t="shared" si="223"/>
        <v>Jihomoravský</v>
      </c>
      <c r="J4795" t="str">
        <f t="shared" si="224"/>
        <v>Jihomoravský</v>
      </c>
      <c r="K4795" t="str">
        <f t="shared" si="225"/>
        <v>Jihovýchod</v>
      </c>
    </row>
    <row r="4796" spans="1:11" x14ac:dyDescent="0.25">
      <c r="A4796">
        <v>582727</v>
      </c>
      <c r="B4796" t="s">
        <v>779</v>
      </c>
      <c r="C4796">
        <v>6202</v>
      </c>
      <c r="D4796" t="s">
        <v>628</v>
      </c>
      <c r="E4796" t="s">
        <v>629</v>
      </c>
      <c r="F4796" t="s">
        <v>630</v>
      </c>
      <c r="G4796" t="s">
        <v>625</v>
      </c>
      <c r="H4796" t="s">
        <v>626</v>
      </c>
      <c r="I4796" t="str">
        <f t="shared" si="223"/>
        <v>Jihomoravský</v>
      </c>
      <c r="J4796" t="str">
        <f t="shared" si="224"/>
        <v>Jihomoravský</v>
      </c>
      <c r="K4796" t="str">
        <f t="shared" si="225"/>
        <v>Jihovýchod</v>
      </c>
    </row>
    <row r="4797" spans="1:11" x14ac:dyDescent="0.25">
      <c r="A4797">
        <v>582735</v>
      </c>
      <c r="B4797" t="s">
        <v>347</v>
      </c>
      <c r="C4797">
        <v>6217</v>
      </c>
      <c r="D4797" t="s">
        <v>636</v>
      </c>
      <c r="E4797" t="s">
        <v>623</v>
      </c>
      <c r="F4797" t="s">
        <v>624</v>
      </c>
      <c r="G4797" t="s">
        <v>625</v>
      </c>
      <c r="H4797" t="s">
        <v>626</v>
      </c>
      <c r="I4797" t="str">
        <f t="shared" si="223"/>
        <v>Jihomoravský</v>
      </c>
      <c r="J4797" t="str">
        <f t="shared" si="224"/>
        <v>Jihomoravský</v>
      </c>
      <c r="K4797" t="str">
        <f t="shared" si="225"/>
        <v>Jihovýchod</v>
      </c>
    </row>
    <row r="4798" spans="1:11" x14ac:dyDescent="0.25">
      <c r="A4798">
        <v>582743</v>
      </c>
      <c r="B4798" t="s">
        <v>49</v>
      </c>
      <c r="C4798">
        <v>6201</v>
      </c>
      <c r="D4798" t="s">
        <v>630</v>
      </c>
      <c r="E4798" t="s">
        <v>629</v>
      </c>
      <c r="F4798" t="s">
        <v>630</v>
      </c>
      <c r="G4798" t="s">
        <v>625</v>
      </c>
      <c r="H4798" t="s">
        <v>626</v>
      </c>
      <c r="I4798" t="str">
        <f t="shared" si="223"/>
        <v>Jihomoravský</v>
      </c>
      <c r="J4798" t="str">
        <f t="shared" si="224"/>
        <v>Jihomoravský</v>
      </c>
      <c r="K4798" t="str">
        <f t="shared" si="225"/>
        <v>Jihovýchod</v>
      </c>
    </row>
    <row r="4799" spans="1:11" x14ac:dyDescent="0.25">
      <c r="A4799">
        <v>582751</v>
      </c>
      <c r="B4799" t="s">
        <v>780</v>
      </c>
      <c r="C4799">
        <v>6202</v>
      </c>
      <c r="D4799" t="s">
        <v>628</v>
      </c>
      <c r="E4799" t="s">
        <v>629</v>
      </c>
      <c r="F4799" t="s">
        <v>630</v>
      </c>
      <c r="G4799" t="s">
        <v>625</v>
      </c>
      <c r="H4799" t="s">
        <v>626</v>
      </c>
      <c r="I4799" t="str">
        <f t="shared" si="223"/>
        <v>Jihomoravský</v>
      </c>
      <c r="J4799" t="str">
        <f t="shared" si="224"/>
        <v>Jihomoravský</v>
      </c>
      <c r="K4799" t="str">
        <f t="shared" si="225"/>
        <v>Jihovýchod</v>
      </c>
    </row>
    <row r="4800" spans="1:11" x14ac:dyDescent="0.25">
      <c r="A4800">
        <v>582760</v>
      </c>
      <c r="B4800" t="s">
        <v>781</v>
      </c>
      <c r="C4800">
        <v>6201</v>
      </c>
      <c r="D4800" t="s">
        <v>630</v>
      </c>
      <c r="E4800" t="s">
        <v>629</v>
      </c>
      <c r="F4800" t="s">
        <v>630</v>
      </c>
      <c r="G4800" t="s">
        <v>625</v>
      </c>
      <c r="H4800" t="s">
        <v>626</v>
      </c>
      <c r="I4800" t="str">
        <f t="shared" si="223"/>
        <v>Jihomoravský</v>
      </c>
      <c r="J4800" t="str">
        <f t="shared" si="224"/>
        <v>Jihomoravský</v>
      </c>
      <c r="K4800" t="str">
        <f t="shared" si="225"/>
        <v>Jihovýchod</v>
      </c>
    </row>
    <row r="4801" spans="1:11" x14ac:dyDescent="0.25">
      <c r="A4801">
        <v>582778</v>
      </c>
      <c r="B4801" t="s">
        <v>782</v>
      </c>
      <c r="C4801">
        <v>6202</v>
      </c>
      <c r="D4801" t="s">
        <v>628</v>
      </c>
      <c r="E4801" t="s">
        <v>629</v>
      </c>
      <c r="F4801" t="s">
        <v>630</v>
      </c>
      <c r="G4801" t="s">
        <v>625</v>
      </c>
      <c r="H4801" t="s">
        <v>626</v>
      </c>
      <c r="I4801" t="str">
        <f t="shared" si="223"/>
        <v>Jihomoravský</v>
      </c>
      <c r="J4801" t="str">
        <f t="shared" si="224"/>
        <v>Jihomoravský</v>
      </c>
      <c r="K4801" t="str">
        <f t="shared" si="225"/>
        <v>Jihovýchod</v>
      </c>
    </row>
    <row r="4802" spans="1:11" x14ac:dyDescent="0.25">
      <c r="A4802">
        <v>582786</v>
      </c>
      <c r="B4802" t="s">
        <v>783</v>
      </c>
      <c r="C4802">
        <v>6203</v>
      </c>
      <c r="D4802" t="s">
        <v>783</v>
      </c>
      <c r="E4802" t="s">
        <v>784</v>
      </c>
      <c r="F4802" t="s">
        <v>785</v>
      </c>
      <c r="G4802" t="s">
        <v>625</v>
      </c>
      <c r="H4802" t="s">
        <v>626</v>
      </c>
      <c r="I4802" t="str">
        <f t="shared" si="223"/>
        <v>Jihomoravský</v>
      </c>
      <c r="J4802" t="str">
        <f t="shared" si="224"/>
        <v>Jihomoravský</v>
      </c>
      <c r="K4802" t="str">
        <f t="shared" si="225"/>
        <v>Jihovýchod</v>
      </c>
    </row>
    <row r="4803" spans="1:11" x14ac:dyDescent="0.25">
      <c r="A4803">
        <v>582794</v>
      </c>
      <c r="B4803" t="s">
        <v>786</v>
      </c>
      <c r="C4803">
        <v>6216</v>
      </c>
      <c r="D4803" t="s">
        <v>641</v>
      </c>
      <c r="E4803" t="s">
        <v>623</v>
      </c>
      <c r="F4803" t="s">
        <v>624</v>
      </c>
      <c r="G4803" t="s">
        <v>625</v>
      </c>
      <c r="H4803" t="s">
        <v>626</v>
      </c>
      <c r="I4803" t="str">
        <f t="shared" si="223"/>
        <v>Jihomoravský</v>
      </c>
      <c r="J4803" t="str">
        <f t="shared" si="224"/>
        <v>Jihomoravský</v>
      </c>
      <c r="K4803" t="str">
        <f t="shared" si="225"/>
        <v>Jihovýchod</v>
      </c>
    </row>
    <row r="4804" spans="1:11" x14ac:dyDescent="0.25">
      <c r="A4804">
        <v>582808</v>
      </c>
      <c r="B4804" t="s">
        <v>787</v>
      </c>
      <c r="C4804">
        <v>6214</v>
      </c>
      <c r="D4804" t="s">
        <v>644</v>
      </c>
      <c r="E4804" t="s">
        <v>623</v>
      </c>
      <c r="F4804" t="s">
        <v>624</v>
      </c>
      <c r="G4804" t="s">
        <v>625</v>
      </c>
      <c r="H4804" t="s">
        <v>626</v>
      </c>
      <c r="I4804" t="str">
        <f t="shared" ref="I4804:I4867" si="226">LEFT(H4804, FIND(" ", H4804 &amp; " ") - 1)</f>
        <v>Jihomoravský</v>
      </c>
      <c r="J4804" t="str">
        <f t="shared" ref="J4804:J4867" si="227">IF(LEFT(H4804,4)="Kraj", MID(H4804, FIND(" ", H4804)+1, LEN(H4804) - FIND(" ", H4804)), LEFT(H4804, FIND(" ", H4804 &amp; " ") - 1))</f>
        <v>Jihomoravský</v>
      </c>
      <c r="K4804" t="str">
        <f t="shared" ref="K4804:K4867" si="228">_xlfn.XLOOKUP(H4804,$N$33:$N$46,$M$33:$M$46)</f>
        <v>Jihovýchod</v>
      </c>
    </row>
    <row r="4805" spans="1:11" x14ac:dyDescent="0.25">
      <c r="A4805">
        <v>582824</v>
      </c>
      <c r="B4805" t="s">
        <v>788</v>
      </c>
      <c r="C4805">
        <v>6216</v>
      </c>
      <c r="D4805" t="s">
        <v>641</v>
      </c>
      <c r="E4805" t="s">
        <v>623</v>
      </c>
      <c r="F4805" t="s">
        <v>624</v>
      </c>
      <c r="G4805" t="s">
        <v>625</v>
      </c>
      <c r="H4805" t="s">
        <v>626</v>
      </c>
      <c r="I4805" t="str">
        <f t="shared" si="226"/>
        <v>Jihomoravský</v>
      </c>
      <c r="J4805" t="str">
        <f t="shared" si="227"/>
        <v>Jihomoravský</v>
      </c>
      <c r="K4805" t="str">
        <f t="shared" si="228"/>
        <v>Jihovýchod</v>
      </c>
    </row>
    <row r="4806" spans="1:11" x14ac:dyDescent="0.25">
      <c r="A4806">
        <v>582832</v>
      </c>
      <c r="B4806" t="s">
        <v>789</v>
      </c>
      <c r="C4806">
        <v>6208</v>
      </c>
      <c r="D4806" t="s">
        <v>790</v>
      </c>
      <c r="E4806" t="s">
        <v>623</v>
      </c>
      <c r="F4806" t="s">
        <v>624</v>
      </c>
      <c r="G4806" t="s">
        <v>625</v>
      </c>
      <c r="H4806" t="s">
        <v>626</v>
      </c>
      <c r="I4806" t="str">
        <f t="shared" si="226"/>
        <v>Jihomoravský</v>
      </c>
      <c r="J4806" t="str">
        <f t="shared" si="227"/>
        <v>Jihomoravský</v>
      </c>
      <c r="K4806" t="str">
        <f t="shared" si="228"/>
        <v>Jihovýchod</v>
      </c>
    </row>
    <row r="4807" spans="1:11" x14ac:dyDescent="0.25">
      <c r="A4807">
        <v>582841</v>
      </c>
      <c r="B4807" t="s">
        <v>791</v>
      </c>
      <c r="C4807">
        <v>6216</v>
      </c>
      <c r="D4807" t="s">
        <v>641</v>
      </c>
      <c r="E4807" t="s">
        <v>623</v>
      </c>
      <c r="F4807" t="s">
        <v>624</v>
      </c>
      <c r="G4807" t="s">
        <v>625</v>
      </c>
      <c r="H4807" t="s">
        <v>626</v>
      </c>
      <c r="I4807" t="str">
        <f t="shared" si="226"/>
        <v>Jihomoravský</v>
      </c>
      <c r="J4807" t="str">
        <f t="shared" si="227"/>
        <v>Jihomoravský</v>
      </c>
      <c r="K4807" t="str">
        <f t="shared" si="228"/>
        <v>Jihovýchod</v>
      </c>
    </row>
    <row r="4808" spans="1:11" x14ac:dyDescent="0.25">
      <c r="A4808">
        <v>582859</v>
      </c>
      <c r="B4808" t="s">
        <v>792</v>
      </c>
      <c r="C4808">
        <v>6221</v>
      </c>
      <c r="D4808" t="s">
        <v>622</v>
      </c>
      <c r="E4808" t="s">
        <v>623</v>
      </c>
      <c r="F4808" t="s">
        <v>624</v>
      </c>
      <c r="G4808" t="s">
        <v>625</v>
      </c>
      <c r="H4808" t="s">
        <v>626</v>
      </c>
      <c r="I4808" t="str">
        <f t="shared" si="226"/>
        <v>Jihomoravský</v>
      </c>
      <c r="J4808" t="str">
        <f t="shared" si="227"/>
        <v>Jihomoravský</v>
      </c>
      <c r="K4808" t="str">
        <f t="shared" si="228"/>
        <v>Jihovýchod</v>
      </c>
    </row>
    <row r="4809" spans="1:11" x14ac:dyDescent="0.25">
      <c r="A4809">
        <v>582875</v>
      </c>
      <c r="B4809" t="s">
        <v>793</v>
      </c>
      <c r="C4809">
        <v>6217</v>
      </c>
      <c r="D4809" t="s">
        <v>636</v>
      </c>
      <c r="E4809" t="s">
        <v>623</v>
      </c>
      <c r="F4809" t="s">
        <v>624</v>
      </c>
      <c r="G4809" t="s">
        <v>625</v>
      </c>
      <c r="H4809" t="s">
        <v>626</v>
      </c>
      <c r="I4809" t="str">
        <f t="shared" si="226"/>
        <v>Jihomoravský</v>
      </c>
      <c r="J4809" t="str">
        <f t="shared" si="227"/>
        <v>Jihomoravský</v>
      </c>
      <c r="K4809" t="str">
        <f t="shared" si="228"/>
        <v>Jihovýchod</v>
      </c>
    </row>
    <row r="4810" spans="1:11" x14ac:dyDescent="0.25">
      <c r="A4810">
        <v>582883</v>
      </c>
      <c r="B4810" t="s">
        <v>794</v>
      </c>
      <c r="C4810">
        <v>6221</v>
      </c>
      <c r="D4810" t="s">
        <v>622</v>
      </c>
      <c r="E4810" t="s">
        <v>623</v>
      </c>
      <c r="F4810" t="s">
        <v>624</v>
      </c>
      <c r="G4810" t="s">
        <v>625</v>
      </c>
      <c r="H4810" t="s">
        <v>626</v>
      </c>
      <c r="I4810" t="str">
        <f t="shared" si="226"/>
        <v>Jihomoravský</v>
      </c>
      <c r="J4810" t="str">
        <f t="shared" si="227"/>
        <v>Jihomoravský</v>
      </c>
      <c r="K4810" t="str">
        <f t="shared" si="228"/>
        <v>Jihovýchod</v>
      </c>
    </row>
    <row r="4811" spans="1:11" x14ac:dyDescent="0.25">
      <c r="A4811">
        <v>582891</v>
      </c>
      <c r="B4811" t="s">
        <v>22</v>
      </c>
      <c r="C4811">
        <v>6217</v>
      </c>
      <c r="D4811" t="s">
        <v>636</v>
      </c>
      <c r="E4811" t="s">
        <v>623</v>
      </c>
      <c r="F4811" t="s">
        <v>624</v>
      </c>
      <c r="G4811" t="s">
        <v>625</v>
      </c>
      <c r="H4811" t="s">
        <v>626</v>
      </c>
      <c r="I4811" t="str">
        <f t="shared" si="226"/>
        <v>Jihomoravský</v>
      </c>
      <c r="J4811" t="str">
        <f t="shared" si="227"/>
        <v>Jihomoravský</v>
      </c>
      <c r="K4811" t="str">
        <f t="shared" si="228"/>
        <v>Jihovýchod</v>
      </c>
    </row>
    <row r="4812" spans="1:11" x14ac:dyDescent="0.25">
      <c r="A4812">
        <v>582913</v>
      </c>
      <c r="B4812" t="s">
        <v>795</v>
      </c>
      <c r="C4812">
        <v>6209</v>
      </c>
      <c r="D4812" t="s">
        <v>796</v>
      </c>
      <c r="E4812" t="s">
        <v>623</v>
      </c>
      <c r="F4812" t="s">
        <v>624</v>
      </c>
      <c r="G4812" t="s">
        <v>625</v>
      </c>
      <c r="H4812" t="s">
        <v>626</v>
      </c>
      <c r="I4812" t="str">
        <f t="shared" si="226"/>
        <v>Jihomoravský</v>
      </c>
      <c r="J4812" t="str">
        <f t="shared" si="227"/>
        <v>Jihomoravský</v>
      </c>
      <c r="K4812" t="str">
        <f t="shared" si="228"/>
        <v>Jihovýchod</v>
      </c>
    </row>
    <row r="4813" spans="1:11" x14ac:dyDescent="0.25">
      <c r="A4813">
        <v>582921</v>
      </c>
      <c r="B4813" t="s">
        <v>797</v>
      </c>
      <c r="C4813">
        <v>6209</v>
      </c>
      <c r="D4813" t="s">
        <v>796</v>
      </c>
      <c r="E4813" t="s">
        <v>623</v>
      </c>
      <c r="F4813" t="s">
        <v>624</v>
      </c>
      <c r="G4813" t="s">
        <v>625</v>
      </c>
      <c r="H4813" t="s">
        <v>626</v>
      </c>
      <c r="I4813" t="str">
        <f t="shared" si="226"/>
        <v>Jihomoravský</v>
      </c>
      <c r="J4813" t="str">
        <f t="shared" si="227"/>
        <v>Jihomoravský</v>
      </c>
      <c r="K4813" t="str">
        <f t="shared" si="228"/>
        <v>Jihovýchod</v>
      </c>
    </row>
    <row r="4814" spans="1:11" x14ac:dyDescent="0.25">
      <c r="A4814">
        <v>582930</v>
      </c>
      <c r="B4814" t="s">
        <v>798</v>
      </c>
      <c r="C4814">
        <v>6208</v>
      </c>
      <c r="D4814" t="s">
        <v>790</v>
      </c>
      <c r="E4814" t="s">
        <v>623</v>
      </c>
      <c r="F4814" t="s">
        <v>624</v>
      </c>
      <c r="G4814" t="s">
        <v>625</v>
      </c>
      <c r="H4814" t="s">
        <v>626</v>
      </c>
      <c r="I4814" t="str">
        <f t="shared" si="226"/>
        <v>Jihomoravský</v>
      </c>
      <c r="J4814" t="str">
        <f t="shared" si="227"/>
        <v>Jihomoravský</v>
      </c>
      <c r="K4814" t="str">
        <f t="shared" si="228"/>
        <v>Jihovýchod</v>
      </c>
    </row>
    <row r="4815" spans="1:11" x14ac:dyDescent="0.25">
      <c r="A4815">
        <v>582948</v>
      </c>
      <c r="B4815" t="s">
        <v>799</v>
      </c>
      <c r="C4815">
        <v>6217</v>
      </c>
      <c r="D4815" t="s">
        <v>636</v>
      </c>
      <c r="E4815" t="s">
        <v>623</v>
      </c>
      <c r="F4815" t="s">
        <v>624</v>
      </c>
      <c r="G4815" t="s">
        <v>625</v>
      </c>
      <c r="H4815" t="s">
        <v>626</v>
      </c>
      <c r="I4815" t="str">
        <f t="shared" si="226"/>
        <v>Jihomoravský</v>
      </c>
      <c r="J4815" t="str">
        <f t="shared" si="227"/>
        <v>Jihomoravský</v>
      </c>
      <c r="K4815" t="str">
        <f t="shared" si="228"/>
        <v>Jihovýchod</v>
      </c>
    </row>
    <row r="4816" spans="1:11" x14ac:dyDescent="0.25">
      <c r="A4816">
        <v>582956</v>
      </c>
      <c r="B4816" t="s">
        <v>800</v>
      </c>
      <c r="C4816">
        <v>6208</v>
      </c>
      <c r="D4816" t="s">
        <v>790</v>
      </c>
      <c r="E4816" t="s">
        <v>623</v>
      </c>
      <c r="F4816" t="s">
        <v>624</v>
      </c>
      <c r="G4816" t="s">
        <v>625</v>
      </c>
      <c r="H4816" t="s">
        <v>626</v>
      </c>
      <c r="I4816" t="str">
        <f t="shared" si="226"/>
        <v>Jihomoravský</v>
      </c>
      <c r="J4816" t="str">
        <f t="shared" si="227"/>
        <v>Jihomoravský</v>
      </c>
      <c r="K4816" t="str">
        <f t="shared" si="228"/>
        <v>Jihovýchod</v>
      </c>
    </row>
    <row r="4817" spans="1:11" x14ac:dyDescent="0.25">
      <c r="A4817">
        <v>582964</v>
      </c>
      <c r="B4817" t="s">
        <v>801</v>
      </c>
      <c r="C4817">
        <v>6214</v>
      </c>
      <c r="D4817" t="s">
        <v>644</v>
      </c>
      <c r="E4817" t="s">
        <v>623</v>
      </c>
      <c r="F4817" t="s">
        <v>624</v>
      </c>
      <c r="G4817" t="s">
        <v>625</v>
      </c>
      <c r="H4817" t="s">
        <v>626</v>
      </c>
      <c r="I4817" t="str">
        <f t="shared" si="226"/>
        <v>Jihomoravský</v>
      </c>
      <c r="J4817" t="str">
        <f t="shared" si="227"/>
        <v>Jihomoravský</v>
      </c>
      <c r="K4817" t="str">
        <f t="shared" si="228"/>
        <v>Jihovýchod</v>
      </c>
    </row>
    <row r="4818" spans="1:11" x14ac:dyDescent="0.25">
      <c r="A4818">
        <v>582972</v>
      </c>
      <c r="B4818" t="s">
        <v>802</v>
      </c>
      <c r="C4818">
        <v>6217</v>
      </c>
      <c r="D4818" t="s">
        <v>636</v>
      </c>
      <c r="E4818" t="s">
        <v>623</v>
      </c>
      <c r="F4818" t="s">
        <v>624</v>
      </c>
      <c r="G4818" t="s">
        <v>625</v>
      </c>
      <c r="H4818" t="s">
        <v>626</v>
      </c>
      <c r="I4818" t="str">
        <f t="shared" si="226"/>
        <v>Jihomoravský</v>
      </c>
      <c r="J4818" t="str">
        <f t="shared" si="227"/>
        <v>Jihomoravský</v>
      </c>
      <c r="K4818" t="str">
        <f t="shared" si="228"/>
        <v>Jihovýchod</v>
      </c>
    </row>
    <row r="4819" spans="1:11" x14ac:dyDescent="0.25">
      <c r="A4819">
        <v>582999</v>
      </c>
      <c r="B4819" t="s">
        <v>418</v>
      </c>
      <c r="C4819">
        <v>6216</v>
      </c>
      <c r="D4819" t="s">
        <v>641</v>
      </c>
      <c r="E4819" t="s">
        <v>623</v>
      </c>
      <c r="F4819" t="s">
        <v>624</v>
      </c>
      <c r="G4819" t="s">
        <v>625</v>
      </c>
      <c r="H4819" t="s">
        <v>626</v>
      </c>
      <c r="I4819" t="str">
        <f t="shared" si="226"/>
        <v>Jihomoravský</v>
      </c>
      <c r="J4819" t="str">
        <f t="shared" si="227"/>
        <v>Jihomoravský</v>
      </c>
      <c r="K4819" t="str">
        <f t="shared" si="228"/>
        <v>Jihovýchod</v>
      </c>
    </row>
    <row r="4820" spans="1:11" x14ac:dyDescent="0.25">
      <c r="A4820">
        <v>583014</v>
      </c>
      <c r="B4820" t="s">
        <v>803</v>
      </c>
      <c r="C4820">
        <v>6217</v>
      </c>
      <c r="D4820" t="s">
        <v>636</v>
      </c>
      <c r="E4820" t="s">
        <v>623</v>
      </c>
      <c r="F4820" t="s">
        <v>624</v>
      </c>
      <c r="G4820" t="s">
        <v>625</v>
      </c>
      <c r="H4820" t="s">
        <v>626</v>
      </c>
      <c r="I4820" t="str">
        <f t="shared" si="226"/>
        <v>Jihomoravský</v>
      </c>
      <c r="J4820" t="str">
        <f t="shared" si="227"/>
        <v>Jihomoravský</v>
      </c>
      <c r="K4820" t="str">
        <f t="shared" si="228"/>
        <v>Jihovýchod</v>
      </c>
    </row>
    <row r="4821" spans="1:11" x14ac:dyDescent="0.25">
      <c r="A4821">
        <v>583022</v>
      </c>
      <c r="B4821" t="s">
        <v>804</v>
      </c>
      <c r="C4821">
        <v>6208</v>
      </c>
      <c r="D4821" t="s">
        <v>790</v>
      </c>
      <c r="E4821" t="s">
        <v>623</v>
      </c>
      <c r="F4821" t="s">
        <v>624</v>
      </c>
      <c r="G4821" t="s">
        <v>625</v>
      </c>
      <c r="H4821" t="s">
        <v>626</v>
      </c>
      <c r="I4821" t="str">
        <f t="shared" si="226"/>
        <v>Jihomoravský</v>
      </c>
      <c r="J4821" t="str">
        <f t="shared" si="227"/>
        <v>Jihomoravský</v>
      </c>
      <c r="K4821" t="str">
        <f t="shared" si="228"/>
        <v>Jihovýchod</v>
      </c>
    </row>
    <row r="4822" spans="1:11" x14ac:dyDescent="0.25">
      <c r="A4822">
        <v>583031</v>
      </c>
      <c r="B4822" t="s">
        <v>805</v>
      </c>
      <c r="C4822">
        <v>6221</v>
      </c>
      <c r="D4822" t="s">
        <v>622</v>
      </c>
      <c r="E4822" t="s">
        <v>623</v>
      </c>
      <c r="F4822" t="s">
        <v>624</v>
      </c>
      <c r="G4822" t="s">
        <v>625</v>
      </c>
      <c r="H4822" t="s">
        <v>626</v>
      </c>
      <c r="I4822" t="str">
        <f t="shared" si="226"/>
        <v>Jihomoravský</v>
      </c>
      <c r="J4822" t="str">
        <f t="shared" si="227"/>
        <v>Jihomoravský</v>
      </c>
      <c r="K4822" t="str">
        <f t="shared" si="228"/>
        <v>Jihovýchod</v>
      </c>
    </row>
    <row r="4823" spans="1:11" x14ac:dyDescent="0.25">
      <c r="A4823">
        <v>583057</v>
      </c>
      <c r="B4823" t="s">
        <v>806</v>
      </c>
      <c r="C4823">
        <v>6216</v>
      </c>
      <c r="D4823" t="s">
        <v>641</v>
      </c>
      <c r="E4823" t="s">
        <v>623</v>
      </c>
      <c r="F4823" t="s">
        <v>624</v>
      </c>
      <c r="G4823" t="s">
        <v>625</v>
      </c>
      <c r="H4823" t="s">
        <v>626</v>
      </c>
      <c r="I4823" t="str">
        <f t="shared" si="226"/>
        <v>Jihomoravský</v>
      </c>
      <c r="J4823" t="str">
        <f t="shared" si="227"/>
        <v>Jihomoravský</v>
      </c>
      <c r="K4823" t="str">
        <f t="shared" si="228"/>
        <v>Jihovýchod</v>
      </c>
    </row>
    <row r="4824" spans="1:11" x14ac:dyDescent="0.25">
      <c r="A4824">
        <v>583065</v>
      </c>
      <c r="B4824" t="s">
        <v>807</v>
      </c>
      <c r="C4824">
        <v>6217</v>
      </c>
      <c r="D4824" t="s">
        <v>636</v>
      </c>
      <c r="E4824" t="s">
        <v>623</v>
      </c>
      <c r="F4824" t="s">
        <v>624</v>
      </c>
      <c r="G4824" t="s">
        <v>625</v>
      </c>
      <c r="H4824" t="s">
        <v>626</v>
      </c>
      <c r="I4824" t="str">
        <f t="shared" si="226"/>
        <v>Jihomoravský</v>
      </c>
      <c r="J4824" t="str">
        <f t="shared" si="227"/>
        <v>Jihomoravský</v>
      </c>
      <c r="K4824" t="str">
        <f t="shared" si="228"/>
        <v>Jihovýchod</v>
      </c>
    </row>
    <row r="4825" spans="1:11" x14ac:dyDescent="0.25">
      <c r="A4825">
        <v>583081</v>
      </c>
      <c r="B4825" t="s">
        <v>808</v>
      </c>
      <c r="C4825">
        <v>6221</v>
      </c>
      <c r="D4825" t="s">
        <v>622</v>
      </c>
      <c r="E4825" t="s">
        <v>623</v>
      </c>
      <c r="F4825" t="s">
        <v>624</v>
      </c>
      <c r="G4825" t="s">
        <v>625</v>
      </c>
      <c r="H4825" t="s">
        <v>626</v>
      </c>
      <c r="I4825" t="str">
        <f t="shared" si="226"/>
        <v>Jihomoravský</v>
      </c>
      <c r="J4825" t="str">
        <f t="shared" si="227"/>
        <v>Jihomoravský</v>
      </c>
      <c r="K4825" t="str">
        <f t="shared" si="228"/>
        <v>Jihovýchod</v>
      </c>
    </row>
    <row r="4826" spans="1:11" x14ac:dyDescent="0.25">
      <c r="A4826">
        <v>583090</v>
      </c>
      <c r="B4826" t="s">
        <v>84</v>
      </c>
      <c r="C4826">
        <v>6209</v>
      </c>
      <c r="D4826" t="s">
        <v>796</v>
      </c>
      <c r="E4826" t="s">
        <v>623</v>
      </c>
      <c r="F4826" t="s">
        <v>624</v>
      </c>
      <c r="G4826" t="s">
        <v>625</v>
      </c>
      <c r="H4826" t="s">
        <v>626</v>
      </c>
      <c r="I4826" t="str">
        <f t="shared" si="226"/>
        <v>Jihomoravský</v>
      </c>
      <c r="J4826" t="str">
        <f t="shared" si="227"/>
        <v>Jihomoravský</v>
      </c>
      <c r="K4826" t="str">
        <f t="shared" si="228"/>
        <v>Jihovýchod</v>
      </c>
    </row>
    <row r="4827" spans="1:11" x14ac:dyDescent="0.25">
      <c r="A4827">
        <v>583111</v>
      </c>
      <c r="B4827" t="s">
        <v>809</v>
      </c>
      <c r="C4827">
        <v>6209</v>
      </c>
      <c r="D4827" t="s">
        <v>796</v>
      </c>
      <c r="E4827" t="s">
        <v>623</v>
      </c>
      <c r="F4827" t="s">
        <v>624</v>
      </c>
      <c r="G4827" t="s">
        <v>625</v>
      </c>
      <c r="H4827" t="s">
        <v>626</v>
      </c>
      <c r="I4827" t="str">
        <f t="shared" si="226"/>
        <v>Jihomoravský</v>
      </c>
      <c r="J4827" t="str">
        <f t="shared" si="227"/>
        <v>Jihomoravský</v>
      </c>
      <c r="K4827" t="str">
        <f t="shared" si="228"/>
        <v>Jihovýchod</v>
      </c>
    </row>
    <row r="4828" spans="1:11" x14ac:dyDescent="0.25">
      <c r="A4828">
        <v>583120</v>
      </c>
      <c r="B4828" t="s">
        <v>790</v>
      </c>
      <c r="C4828">
        <v>6208</v>
      </c>
      <c r="D4828" t="s">
        <v>790</v>
      </c>
      <c r="E4828" t="s">
        <v>623</v>
      </c>
      <c r="F4828" t="s">
        <v>624</v>
      </c>
      <c r="G4828" t="s">
        <v>625</v>
      </c>
      <c r="H4828" t="s">
        <v>626</v>
      </c>
      <c r="I4828" t="str">
        <f t="shared" si="226"/>
        <v>Jihomoravský</v>
      </c>
      <c r="J4828" t="str">
        <f t="shared" si="227"/>
        <v>Jihomoravský</v>
      </c>
      <c r="K4828" t="str">
        <f t="shared" si="228"/>
        <v>Jihovýchod</v>
      </c>
    </row>
    <row r="4829" spans="1:11" x14ac:dyDescent="0.25">
      <c r="A4829">
        <v>583154</v>
      </c>
      <c r="B4829" t="s">
        <v>810</v>
      </c>
      <c r="C4829">
        <v>6214</v>
      </c>
      <c r="D4829" t="s">
        <v>644</v>
      </c>
      <c r="E4829" t="s">
        <v>623</v>
      </c>
      <c r="F4829" t="s">
        <v>624</v>
      </c>
      <c r="G4829" t="s">
        <v>625</v>
      </c>
      <c r="H4829" t="s">
        <v>626</v>
      </c>
      <c r="I4829" t="str">
        <f t="shared" si="226"/>
        <v>Jihomoravský</v>
      </c>
      <c r="J4829" t="str">
        <f t="shared" si="227"/>
        <v>Jihomoravský</v>
      </c>
      <c r="K4829" t="str">
        <f t="shared" si="228"/>
        <v>Jihovýchod</v>
      </c>
    </row>
    <row r="4830" spans="1:11" x14ac:dyDescent="0.25">
      <c r="A4830">
        <v>583171</v>
      </c>
      <c r="B4830" t="s">
        <v>811</v>
      </c>
      <c r="C4830">
        <v>6209</v>
      </c>
      <c r="D4830" t="s">
        <v>796</v>
      </c>
      <c r="E4830" t="s">
        <v>623</v>
      </c>
      <c r="F4830" t="s">
        <v>624</v>
      </c>
      <c r="G4830" t="s">
        <v>625</v>
      </c>
      <c r="H4830" t="s">
        <v>626</v>
      </c>
      <c r="I4830" t="str">
        <f t="shared" si="226"/>
        <v>Jihomoravský</v>
      </c>
      <c r="J4830" t="str">
        <f t="shared" si="227"/>
        <v>Jihomoravský</v>
      </c>
      <c r="K4830" t="str">
        <f t="shared" si="228"/>
        <v>Jihovýchod</v>
      </c>
    </row>
    <row r="4831" spans="1:11" x14ac:dyDescent="0.25">
      <c r="A4831">
        <v>583189</v>
      </c>
      <c r="B4831" t="s">
        <v>812</v>
      </c>
      <c r="C4831">
        <v>6216</v>
      </c>
      <c r="D4831" t="s">
        <v>641</v>
      </c>
      <c r="E4831" t="s">
        <v>623</v>
      </c>
      <c r="F4831" t="s">
        <v>624</v>
      </c>
      <c r="G4831" t="s">
        <v>625</v>
      </c>
      <c r="H4831" t="s">
        <v>626</v>
      </c>
      <c r="I4831" t="str">
        <f t="shared" si="226"/>
        <v>Jihomoravský</v>
      </c>
      <c r="J4831" t="str">
        <f t="shared" si="227"/>
        <v>Jihomoravský</v>
      </c>
      <c r="K4831" t="str">
        <f t="shared" si="228"/>
        <v>Jihovýchod</v>
      </c>
    </row>
    <row r="4832" spans="1:11" x14ac:dyDescent="0.25">
      <c r="A4832">
        <v>583197</v>
      </c>
      <c r="B4832" t="s">
        <v>813</v>
      </c>
      <c r="C4832">
        <v>6216</v>
      </c>
      <c r="D4832" t="s">
        <v>641</v>
      </c>
      <c r="E4832" t="s">
        <v>623</v>
      </c>
      <c r="F4832" t="s">
        <v>624</v>
      </c>
      <c r="G4832" t="s">
        <v>625</v>
      </c>
      <c r="H4832" t="s">
        <v>626</v>
      </c>
      <c r="I4832" t="str">
        <f t="shared" si="226"/>
        <v>Jihomoravský</v>
      </c>
      <c r="J4832" t="str">
        <f t="shared" si="227"/>
        <v>Jihomoravský</v>
      </c>
      <c r="K4832" t="str">
        <f t="shared" si="228"/>
        <v>Jihovýchod</v>
      </c>
    </row>
    <row r="4833" spans="1:11" x14ac:dyDescent="0.25">
      <c r="A4833">
        <v>583201</v>
      </c>
      <c r="B4833" t="s">
        <v>814</v>
      </c>
      <c r="C4833">
        <v>6208</v>
      </c>
      <c r="D4833" t="s">
        <v>790</v>
      </c>
      <c r="E4833" t="s">
        <v>623</v>
      </c>
      <c r="F4833" t="s">
        <v>624</v>
      </c>
      <c r="G4833" t="s">
        <v>625</v>
      </c>
      <c r="H4833" t="s">
        <v>626</v>
      </c>
      <c r="I4833" t="str">
        <f t="shared" si="226"/>
        <v>Jihomoravský</v>
      </c>
      <c r="J4833" t="str">
        <f t="shared" si="227"/>
        <v>Jihomoravský</v>
      </c>
      <c r="K4833" t="str">
        <f t="shared" si="228"/>
        <v>Jihovýchod</v>
      </c>
    </row>
    <row r="4834" spans="1:11" x14ac:dyDescent="0.25">
      <c r="A4834">
        <v>583219</v>
      </c>
      <c r="B4834" t="s">
        <v>815</v>
      </c>
      <c r="C4834">
        <v>6216</v>
      </c>
      <c r="D4834" t="s">
        <v>641</v>
      </c>
      <c r="E4834" t="s">
        <v>623</v>
      </c>
      <c r="F4834" t="s">
        <v>624</v>
      </c>
      <c r="G4834" t="s">
        <v>625</v>
      </c>
      <c r="H4834" t="s">
        <v>626</v>
      </c>
      <c r="I4834" t="str">
        <f t="shared" si="226"/>
        <v>Jihomoravský</v>
      </c>
      <c r="J4834" t="str">
        <f t="shared" si="227"/>
        <v>Jihomoravský</v>
      </c>
      <c r="K4834" t="str">
        <f t="shared" si="228"/>
        <v>Jihovýchod</v>
      </c>
    </row>
    <row r="4835" spans="1:11" x14ac:dyDescent="0.25">
      <c r="A4835">
        <v>583227</v>
      </c>
      <c r="B4835" t="s">
        <v>816</v>
      </c>
      <c r="C4835">
        <v>6216</v>
      </c>
      <c r="D4835" t="s">
        <v>641</v>
      </c>
      <c r="E4835" t="s">
        <v>623</v>
      </c>
      <c r="F4835" t="s">
        <v>624</v>
      </c>
      <c r="G4835" t="s">
        <v>625</v>
      </c>
      <c r="H4835" t="s">
        <v>626</v>
      </c>
      <c r="I4835" t="str">
        <f t="shared" si="226"/>
        <v>Jihomoravský</v>
      </c>
      <c r="J4835" t="str">
        <f t="shared" si="227"/>
        <v>Jihomoravský</v>
      </c>
      <c r="K4835" t="str">
        <f t="shared" si="228"/>
        <v>Jihovýchod</v>
      </c>
    </row>
    <row r="4836" spans="1:11" x14ac:dyDescent="0.25">
      <c r="A4836">
        <v>583235</v>
      </c>
      <c r="B4836" t="s">
        <v>817</v>
      </c>
      <c r="C4836">
        <v>6214</v>
      </c>
      <c r="D4836" t="s">
        <v>644</v>
      </c>
      <c r="E4836" t="s">
        <v>623</v>
      </c>
      <c r="F4836" t="s">
        <v>624</v>
      </c>
      <c r="G4836" t="s">
        <v>625</v>
      </c>
      <c r="H4836" t="s">
        <v>626</v>
      </c>
      <c r="I4836" t="str">
        <f t="shared" si="226"/>
        <v>Jihomoravský</v>
      </c>
      <c r="J4836" t="str">
        <f t="shared" si="227"/>
        <v>Jihomoravský</v>
      </c>
      <c r="K4836" t="str">
        <f t="shared" si="228"/>
        <v>Jihovýchod</v>
      </c>
    </row>
    <row r="4837" spans="1:11" x14ac:dyDescent="0.25">
      <c r="A4837">
        <v>583243</v>
      </c>
      <c r="B4837" t="s">
        <v>818</v>
      </c>
      <c r="C4837">
        <v>6208</v>
      </c>
      <c r="D4837" t="s">
        <v>790</v>
      </c>
      <c r="E4837" t="s">
        <v>623</v>
      </c>
      <c r="F4837" t="s">
        <v>624</v>
      </c>
      <c r="G4837" t="s">
        <v>625</v>
      </c>
      <c r="H4837" t="s">
        <v>626</v>
      </c>
      <c r="I4837" t="str">
        <f t="shared" si="226"/>
        <v>Jihomoravský</v>
      </c>
      <c r="J4837" t="str">
        <f t="shared" si="227"/>
        <v>Jihomoravský</v>
      </c>
      <c r="K4837" t="str">
        <f t="shared" si="228"/>
        <v>Jihovýchod</v>
      </c>
    </row>
    <row r="4838" spans="1:11" x14ac:dyDescent="0.25">
      <c r="A4838">
        <v>583251</v>
      </c>
      <c r="B4838" t="s">
        <v>796</v>
      </c>
      <c r="C4838">
        <v>6209</v>
      </c>
      <c r="D4838" t="s">
        <v>796</v>
      </c>
      <c r="E4838" t="s">
        <v>623</v>
      </c>
      <c r="F4838" t="s">
        <v>624</v>
      </c>
      <c r="G4838" t="s">
        <v>625</v>
      </c>
      <c r="H4838" t="s">
        <v>626</v>
      </c>
      <c r="I4838" t="str">
        <f t="shared" si="226"/>
        <v>Jihomoravský</v>
      </c>
      <c r="J4838" t="str">
        <f t="shared" si="227"/>
        <v>Jihomoravský</v>
      </c>
      <c r="K4838" t="str">
        <f t="shared" si="228"/>
        <v>Jihovýchod</v>
      </c>
    </row>
    <row r="4839" spans="1:11" x14ac:dyDescent="0.25">
      <c r="A4839">
        <v>583260</v>
      </c>
      <c r="B4839" t="s">
        <v>608</v>
      </c>
      <c r="C4839">
        <v>6217</v>
      </c>
      <c r="D4839" t="s">
        <v>636</v>
      </c>
      <c r="E4839" t="s">
        <v>623</v>
      </c>
      <c r="F4839" t="s">
        <v>624</v>
      </c>
      <c r="G4839" t="s">
        <v>625</v>
      </c>
      <c r="H4839" t="s">
        <v>626</v>
      </c>
      <c r="I4839" t="str">
        <f t="shared" si="226"/>
        <v>Jihomoravský</v>
      </c>
      <c r="J4839" t="str">
        <f t="shared" si="227"/>
        <v>Jihomoravský</v>
      </c>
      <c r="K4839" t="str">
        <f t="shared" si="228"/>
        <v>Jihovýchod</v>
      </c>
    </row>
    <row r="4840" spans="1:11" x14ac:dyDescent="0.25">
      <c r="A4840">
        <v>583278</v>
      </c>
      <c r="B4840" t="s">
        <v>819</v>
      </c>
      <c r="C4840">
        <v>6221</v>
      </c>
      <c r="D4840" t="s">
        <v>622</v>
      </c>
      <c r="E4840" t="s">
        <v>623</v>
      </c>
      <c r="F4840" t="s">
        <v>624</v>
      </c>
      <c r="G4840" t="s">
        <v>625</v>
      </c>
      <c r="H4840" t="s">
        <v>626</v>
      </c>
      <c r="I4840" t="str">
        <f t="shared" si="226"/>
        <v>Jihomoravský</v>
      </c>
      <c r="J4840" t="str">
        <f t="shared" si="227"/>
        <v>Jihomoravský</v>
      </c>
      <c r="K4840" t="str">
        <f t="shared" si="228"/>
        <v>Jihovýchod</v>
      </c>
    </row>
    <row r="4841" spans="1:11" x14ac:dyDescent="0.25">
      <c r="A4841">
        <v>583286</v>
      </c>
      <c r="B4841" t="s">
        <v>820</v>
      </c>
      <c r="C4841">
        <v>6209</v>
      </c>
      <c r="D4841" t="s">
        <v>796</v>
      </c>
      <c r="E4841" t="s">
        <v>623</v>
      </c>
      <c r="F4841" t="s">
        <v>624</v>
      </c>
      <c r="G4841" t="s">
        <v>625</v>
      </c>
      <c r="H4841" t="s">
        <v>626</v>
      </c>
      <c r="I4841" t="str">
        <f t="shared" si="226"/>
        <v>Jihomoravský</v>
      </c>
      <c r="J4841" t="str">
        <f t="shared" si="227"/>
        <v>Jihomoravský</v>
      </c>
      <c r="K4841" t="str">
        <f t="shared" si="228"/>
        <v>Jihovýchod</v>
      </c>
    </row>
    <row r="4842" spans="1:11" x14ac:dyDescent="0.25">
      <c r="A4842">
        <v>583294</v>
      </c>
      <c r="B4842" t="s">
        <v>821</v>
      </c>
      <c r="C4842">
        <v>6214</v>
      </c>
      <c r="D4842" t="s">
        <v>644</v>
      </c>
      <c r="E4842" t="s">
        <v>623</v>
      </c>
      <c r="F4842" t="s">
        <v>624</v>
      </c>
      <c r="G4842" t="s">
        <v>625</v>
      </c>
      <c r="H4842" t="s">
        <v>626</v>
      </c>
      <c r="I4842" t="str">
        <f t="shared" si="226"/>
        <v>Jihomoravský</v>
      </c>
      <c r="J4842" t="str">
        <f t="shared" si="227"/>
        <v>Jihomoravský</v>
      </c>
      <c r="K4842" t="str">
        <f t="shared" si="228"/>
        <v>Jihovýchod</v>
      </c>
    </row>
    <row r="4843" spans="1:11" x14ac:dyDescent="0.25">
      <c r="A4843">
        <v>583308</v>
      </c>
      <c r="B4843" t="s">
        <v>822</v>
      </c>
      <c r="C4843">
        <v>6214</v>
      </c>
      <c r="D4843" t="s">
        <v>644</v>
      </c>
      <c r="E4843" t="s">
        <v>623</v>
      </c>
      <c r="F4843" t="s">
        <v>624</v>
      </c>
      <c r="G4843" t="s">
        <v>625</v>
      </c>
      <c r="H4843" t="s">
        <v>626</v>
      </c>
      <c r="I4843" t="str">
        <f t="shared" si="226"/>
        <v>Jihomoravský</v>
      </c>
      <c r="J4843" t="str">
        <f t="shared" si="227"/>
        <v>Jihomoravský</v>
      </c>
      <c r="K4843" t="str">
        <f t="shared" si="228"/>
        <v>Jihovýchod</v>
      </c>
    </row>
    <row r="4844" spans="1:11" x14ac:dyDescent="0.25">
      <c r="A4844">
        <v>583316</v>
      </c>
      <c r="B4844" t="s">
        <v>823</v>
      </c>
      <c r="C4844">
        <v>6217</v>
      </c>
      <c r="D4844" t="s">
        <v>636</v>
      </c>
      <c r="E4844" t="s">
        <v>623</v>
      </c>
      <c r="F4844" t="s">
        <v>624</v>
      </c>
      <c r="G4844" t="s">
        <v>625</v>
      </c>
      <c r="H4844" t="s">
        <v>626</v>
      </c>
      <c r="I4844" t="str">
        <f t="shared" si="226"/>
        <v>Jihomoravský</v>
      </c>
      <c r="J4844" t="str">
        <f t="shared" si="227"/>
        <v>Jihomoravský</v>
      </c>
      <c r="K4844" t="str">
        <f t="shared" si="228"/>
        <v>Jihovýchod</v>
      </c>
    </row>
    <row r="4845" spans="1:11" x14ac:dyDescent="0.25">
      <c r="A4845">
        <v>583324</v>
      </c>
      <c r="B4845" t="s">
        <v>824</v>
      </c>
      <c r="C4845">
        <v>6214</v>
      </c>
      <c r="D4845" t="s">
        <v>644</v>
      </c>
      <c r="E4845" t="s">
        <v>623</v>
      </c>
      <c r="F4845" t="s">
        <v>624</v>
      </c>
      <c r="G4845" t="s">
        <v>625</v>
      </c>
      <c r="H4845" t="s">
        <v>626</v>
      </c>
      <c r="I4845" t="str">
        <f t="shared" si="226"/>
        <v>Jihomoravský</v>
      </c>
      <c r="J4845" t="str">
        <f t="shared" si="227"/>
        <v>Jihomoravský</v>
      </c>
      <c r="K4845" t="str">
        <f t="shared" si="228"/>
        <v>Jihovýchod</v>
      </c>
    </row>
    <row r="4846" spans="1:11" x14ac:dyDescent="0.25">
      <c r="A4846">
        <v>583332</v>
      </c>
      <c r="B4846" t="s">
        <v>825</v>
      </c>
      <c r="C4846">
        <v>6213</v>
      </c>
      <c r="D4846" t="s">
        <v>666</v>
      </c>
      <c r="E4846" t="s">
        <v>623</v>
      </c>
      <c r="F4846" t="s">
        <v>624</v>
      </c>
      <c r="G4846" t="s">
        <v>625</v>
      </c>
      <c r="H4846" t="s">
        <v>626</v>
      </c>
      <c r="I4846" t="str">
        <f t="shared" si="226"/>
        <v>Jihomoravský</v>
      </c>
      <c r="J4846" t="str">
        <f t="shared" si="227"/>
        <v>Jihomoravský</v>
      </c>
      <c r="K4846" t="str">
        <f t="shared" si="228"/>
        <v>Jihovýchod</v>
      </c>
    </row>
    <row r="4847" spans="1:11" x14ac:dyDescent="0.25">
      <c r="A4847">
        <v>583341</v>
      </c>
      <c r="B4847" t="s">
        <v>826</v>
      </c>
      <c r="C4847">
        <v>6217</v>
      </c>
      <c r="D4847" t="s">
        <v>636</v>
      </c>
      <c r="E4847" t="s">
        <v>623</v>
      </c>
      <c r="F4847" t="s">
        <v>624</v>
      </c>
      <c r="G4847" t="s">
        <v>625</v>
      </c>
      <c r="H4847" t="s">
        <v>626</v>
      </c>
      <c r="I4847" t="str">
        <f t="shared" si="226"/>
        <v>Jihomoravský</v>
      </c>
      <c r="J4847" t="str">
        <f t="shared" si="227"/>
        <v>Jihomoravský</v>
      </c>
      <c r="K4847" t="str">
        <f t="shared" si="228"/>
        <v>Jihovýchod</v>
      </c>
    </row>
    <row r="4848" spans="1:11" x14ac:dyDescent="0.25">
      <c r="A4848">
        <v>583359</v>
      </c>
      <c r="B4848" t="s">
        <v>827</v>
      </c>
      <c r="C4848">
        <v>6217</v>
      </c>
      <c r="D4848" t="s">
        <v>636</v>
      </c>
      <c r="E4848" t="s">
        <v>623</v>
      </c>
      <c r="F4848" t="s">
        <v>624</v>
      </c>
      <c r="G4848" t="s">
        <v>625</v>
      </c>
      <c r="H4848" t="s">
        <v>626</v>
      </c>
      <c r="I4848" t="str">
        <f t="shared" si="226"/>
        <v>Jihomoravský</v>
      </c>
      <c r="J4848" t="str">
        <f t="shared" si="227"/>
        <v>Jihomoravský</v>
      </c>
      <c r="K4848" t="str">
        <f t="shared" si="228"/>
        <v>Jihovýchod</v>
      </c>
    </row>
    <row r="4849" spans="1:11" x14ac:dyDescent="0.25">
      <c r="A4849">
        <v>583367</v>
      </c>
      <c r="B4849" t="s">
        <v>828</v>
      </c>
      <c r="C4849">
        <v>6221</v>
      </c>
      <c r="D4849" t="s">
        <v>622</v>
      </c>
      <c r="E4849" t="s">
        <v>623</v>
      </c>
      <c r="F4849" t="s">
        <v>624</v>
      </c>
      <c r="G4849" t="s">
        <v>625</v>
      </c>
      <c r="H4849" t="s">
        <v>626</v>
      </c>
      <c r="I4849" t="str">
        <f t="shared" si="226"/>
        <v>Jihomoravský</v>
      </c>
      <c r="J4849" t="str">
        <f t="shared" si="227"/>
        <v>Jihomoravský</v>
      </c>
      <c r="K4849" t="str">
        <f t="shared" si="228"/>
        <v>Jihovýchod</v>
      </c>
    </row>
    <row r="4850" spans="1:11" x14ac:dyDescent="0.25">
      <c r="A4850">
        <v>583375</v>
      </c>
      <c r="B4850" t="s">
        <v>829</v>
      </c>
      <c r="C4850">
        <v>6208</v>
      </c>
      <c r="D4850" t="s">
        <v>790</v>
      </c>
      <c r="E4850" t="s">
        <v>623</v>
      </c>
      <c r="F4850" t="s">
        <v>624</v>
      </c>
      <c r="G4850" t="s">
        <v>625</v>
      </c>
      <c r="H4850" t="s">
        <v>626</v>
      </c>
      <c r="I4850" t="str">
        <f t="shared" si="226"/>
        <v>Jihomoravský</v>
      </c>
      <c r="J4850" t="str">
        <f t="shared" si="227"/>
        <v>Jihomoravský</v>
      </c>
      <c r="K4850" t="str">
        <f t="shared" si="228"/>
        <v>Jihovýchod</v>
      </c>
    </row>
    <row r="4851" spans="1:11" x14ac:dyDescent="0.25">
      <c r="A4851">
        <v>583383</v>
      </c>
      <c r="B4851" t="s">
        <v>830</v>
      </c>
      <c r="C4851">
        <v>6221</v>
      </c>
      <c r="D4851" t="s">
        <v>622</v>
      </c>
      <c r="E4851" t="s">
        <v>623</v>
      </c>
      <c r="F4851" t="s">
        <v>624</v>
      </c>
      <c r="G4851" t="s">
        <v>625</v>
      </c>
      <c r="H4851" t="s">
        <v>626</v>
      </c>
      <c r="I4851" t="str">
        <f t="shared" si="226"/>
        <v>Jihomoravský</v>
      </c>
      <c r="J4851" t="str">
        <f t="shared" si="227"/>
        <v>Jihomoravský</v>
      </c>
      <c r="K4851" t="str">
        <f t="shared" si="228"/>
        <v>Jihovýchod</v>
      </c>
    </row>
    <row r="4852" spans="1:11" x14ac:dyDescent="0.25">
      <c r="A4852">
        <v>583391</v>
      </c>
      <c r="B4852" t="s">
        <v>831</v>
      </c>
      <c r="C4852">
        <v>6216</v>
      </c>
      <c r="D4852" t="s">
        <v>641</v>
      </c>
      <c r="E4852" t="s">
        <v>623</v>
      </c>
      <c r="F4852" t="s">
        <v>624</v>
      </c>
      <c r="G4852" t="s">
        <v>625</v>
      </c>
      <c r="H4852" t="s">
        <v>626</v>
      </c>
      <c r="I4852" t="str">
        <f t="shared" si="226"/>
        <v>Jihomoravský</v>
      </c>
      <c r="J4852" t="str">
        <f t="shared" si="227"/>
        <v>Jihomoravský</v>
      </c>
      <c r="K4852" t="str">
        <f t="shared" si="228"/>
        <v>Jihovýchod</v>
      </c>
    </row>
    <row r="4853" spans="1:11" x14ac:dyDescent="0.25">
      <c r="A4853">
        <v>583405</v>
      </c>
      <c r="B4853" t="s">
        <v>832</v>
      </c>
      <c r="C4853">
        <v>6216</v>
      </c>
      <c r="D4853" t="s">
        <v>641</v>
      </c>
      <c r="E4853" t="s">
        <v>623</v>
      </c>
      <c r="F4853" t="s">
        <v>624</v>
      </c>
      <c r="G4853" t="s">
        <v>625</v>
      </c>
      <c r="H4853" t="s">
        <v>626</v>
      </c>
      <c r="I4853" t="str">
        <f t="shared" si="226"/>
        <v>Jihomoravský</v>
      </c>
      <c r="J4853" t="str">
        <f t="shared" si="227"/>
        <v>Jihomoravský</v>
      </c>
      <c r="K4853" t="str">
        <f t="shared" si="228"/>
        <v>Jihovýchod</v>
      </c>
    </row>
    <row r="4854" spans="1:11" x14ac:dyDescent="0.25">
      <c r="A4854">
        <v>583413</v>
      </c>
      <c r="B4854" t="s">
        <v>833</v>
      </c>
      <c r="C4854">
        <v>6216</v>
      </c>
      <c r="D4854" t="s">
        <v>641</v>
      </c>
      <c r="E4854" t="s">
        <v>623</v>
      </c>
      <c r="F4854" t="s">
        <v>624</v>
      </c>
      <c r="G4854" t="s">
        <v>625</v>
      </c>
      <c r="H4854" t="s">
        <v>626</v>
      </c>
      <c r="I4854" t="str">
        <f t="shared" si="226"/>
        <v>Jihomoravský</v>
      </c>
      <c r="J4854" t="str">
        <f t="shared" si="227"/>
        <v>Jihomoravský</v>
      </c>
      <c r="K4854" t="str">
        <f t="shared" si="228"/>
        <v>Jihovýchod</v>
      </c>
    </row>
    <row r="4855" spans="1:11" x14ac:dyDescent="0.25">
      <c r="A4855">
        <v>583421</v>
      </c>
      <c r="B4855" t="s">
        <v>834</v>
      </c>
      <c r="C4855">
        <v>6208</v>
      </c>
      <c r="D4855" t="s">
        <v>790</v>
      </c>
      <c r="E4855" t="s">
        <v>623</v>
      </c>
      <c r="F4855" t="s">
        <v>624</v>
      </c>
      <c r="G4855" t="s">
        <v>625</v>
      </c>
      <c r="H4855" t="s">
        <v>626</v>
      </c>
      <c r="I4855" t="str">
        <f t="shared" si="226"/>
        <v>Jihomoravský</v>
      </c>
      <c r="J4855" t="str">
        <f t="shared" si="227"/>
        <v>Jihomoravský</v>
      </c>
      <c r="K4855" t="str">
        <f t="shared" si="228"/>
        <v>Jihovýchod</v>
      </c>
    </row>
    <row r="4856" spans="1:11" x14ac:dyDescent="0.25">
      <c r="A4856">
        <v>583430</v>
      </c>
      <c r="B4856" t="s">
        <v>835</v>
      </c>
      <c r="C4856">
        <v>6209</v>
      </c>
      <c r="D4856" t="s">
        <v>796</v>
      </c>
      <c r="E4856" t="s">
        <v>623</v>
      </c>
      <c r="F4856" t="s">
        <v>624</v>
      </c>
      <c r="G4856" t="s">
        <v>625</v>
      </c>
      <c r="H4856" t="s">
        <v>626</v>
      </c>
      <c r="I4856" t="str">
        <f t="shared" si="226"/>
        <v>Jihomoravský</v>
      </c>
      <c r="J4856" t="str">
        <f t="shared" si="227"/>
        <v>Jihomoravský</v>
      </c>
      <c r="K4856" t="str">
        <f t="shared" si="228"/>
        <v>Jihovýchod</v>
      </c>
    </row>
    <row r="4857" spans="1:11" x14ac:dyDescent="0.25">
      <c r="A4857">
        <v>583448</v>
      </c>
      <c r="B4857" t="s">
        <v>836</v>
      </c>
      <c r="C4857">
        <v>6221</v>
      </c>
      <c r="D4857" t="s">
        <v>622</v>
      </c>
      <c r="E4857" t="s">
        <v>623</v>
      </c>
      <c r="F4857" t="s">
        <v>624</v>
      </c>
      <c r="G4857" t="s">
        <v>625</v>
      </c>
      <c r="H4857" t="s">
        <v>626</v>
      </c>
      <c r="I4857" t="str">
        <f t="shared" si="226"/>
        <v>Jihomoravský</v>
      </c>
      <c r="J4857" t="str">
        <f t="shared" si="227"/>
        <v>Jihomoravský</v>
      </c>
      <c r="K4857" t="str">
        <f t="shared" si="228"/>
        <v>Jihovýchod</v>
      </c>
    </row>
    <row r="4858" spans="1:11" x14ac:dyDescent="0.25">
      <c r="A4858">
        <v>583456</v>
      </c>
      <c r="B4858" t="s">
        <v>837</v>
      </c>
      <c r="C4858">
        <v>6216</v>
      </c>
      <c r="D4858" t="s">
        <v>641</v>
      </c>
      <c r="E4858" t="s">
        <v>623</v>
      </c>
      <c r="F4858" t="s">
        <v>624</v>
      </c>
      <c r="G4858" t="s">
        <v>625</v>
      </c>
      <c r="H4858" t="s">
        <v>626</v>
      </c>
      <c r="I4858" t="str">
        <f t="shared" si="226"/>
        <v>Jihomoravský</v>
      </c>
      <c r="J4858" t="str">
        <f t="shared" si="227"/>
        <v>Jihomoravský</v>
      </c>
      <c r="K4858" t="str">
        <f t="shared" si="228"/>
        <v>Jihovýchod</v>
      </c>
    </row>
    <row r="4859" spans="1:11" x14ac:dyDescent="0.25">
      <c r="A4859">
        <v>583464</v>
      </c>
      <c r="B4859" t="s">
        <v>838</v>
      </c>
      <c r="C4859">
        <v>6217</v>
      </c>
      <c r="D4859" t="s">
        <v>636</v>
      </c>
      <c r="E4859" t="s">
        <v>623</v>
      </c>
      <c r="F4859" t="s">
        <v>624</v>
      </c>
      <c r="G4859" t="s">
        <v>625</v>
      </c>
      <c r="H4859" t="s">
        <v>626</v>
      </c>
      <c r="I4859" t="str">
        <f t="shared" si="226"/>
        <v>Jihomoravský</v>
      </c>
      <c r="J4859" t="str">
        <f t="shared" si="227"/>
        <v>Jihomoravský</v>
      </c>
      <c r="K4859" t="str">
        <f t="shared" si="228"/>
        <v>Jihovýchod</v>
      </c>
    </row>
    <row r="4860" spans="1:11" x14ac:dyDescent="0.25">
      <c r="A4860">
        <v>583472</v>
      </c>
      <c r="B4860" t="s">
        <v>839</v>
      </c>
      <c r="C4860">
        <v>6208</v>
      </c>
      <c r="D4860" t="s">
        <v>790</v>
      </c>
      <c r="E4860" t="s">
        <v>623</v>
      </c>
      <c r="F4860" t="s">
        <v>624</v>
      </c>
      <c r="G4860" t="s">
        <v>625</v>
      </c>
      <c r="H4860" t="s">
        <v>626</v>
      </c>
      <c r="I4860" t="str">
        <f t="shared" si="226"/>
        <v>Jihomoravský</v>
      </c>
      <c r="J4860" t="str">
        <f t="shared" si="227"/>
        <v>Jihomoravský</v>
      </c>
      <c r="K4860" t="str">
        <f t="shared" si="228"/>
        <v>Jihovýchod</v>
      </c>
    </row>
    <row r="4861" spans="1:11" x14ac:dyDescent="0.25">
      <c r="A4861">
        <v>583481</v>
      </c>
      <c r="B4861" t="s">
        <v>840</v>
      </c>
      <c r="C4861">
        <v>6208</v>
      </c>
      <c r="D4861" t="s">
        <v>790</v>
      </c>
      <c r="E4861" t="s">
        <v>623</v>
      </c>
      <c r="F4861" t="s">
        <v>624</v>
      </c>
      <c r="G4861" t="s">
        <v>625</v>
      </c>
      <c r="H4861" t="s">
        <v>626</v>
      </c>
      <c r="I4861" t="str">
        <f t="shared" si="226"/>
        <v>Jihomoravský</v>
      </c>
      <c r="J4861" t="str">
        <f t="shared" si="227"/>
        <v>Jihomoravský</v>
      </c>
      <c r="K4861" t="str">
        <f t="shared" si="228"/>
        <v>Jihovýchod</v>
      </c>
    </row>
    <row r="4862" spans="1:11" x14ac:dyDescent="0.25">
      <c r="A4862">
        <v>583499</v>
      </c>
      <c r="B4862" t="s">
        <v>841</v>
      </c>
      <c r="C4862">
        <v>6221</v>
      </c>
      <c r="D4862" t="s">
        <v>622</v>
      </c>
      <c r="E4862" t="s">
        <v>623</v>
      </c>
      <c r="F4862" t="s">
        <v>624</v>
      </c>
      <c r="G4862" t="s">
        <v>625</v>
      </c>
      <c r="H4862" t="s">
        <v>626</v>
      </c>
      <c r="I4862" t="str">
        <f t="shared" si="226"/>
        <v>Jihomoravský</v>
      </c>
      <c r="J4862" t="str">
        <f t="shared" si="227"/>
        <v>Jihomoravský</v>
      </c>
      <c r="K4862" t="str">
        <f t="shared" si="228"/>
        <v>Jihovýchod</v>
      </c>
    </row>
    <row r="4863" spans="1:11" x14ac:dyDescent="0.25">
      <c r="A4863">
        <v>583502</v>
      </c>
      <c r="B4863" t="s">
        <v>44</v>
      </c>
      <c r="C4863">
        <v>6208</v>
      </c>
      <c r="D4863" t="s">
        <v>790</v>
      </c>
      <c r="E4863" t="s">
        <v>623</v>
      </c>
      <c r="F4863" t="s">
        <v>624</v>
      </c>
      <c r="G4863" t="s">
        <v>625</v>
      </c>
      <c r="H4863" t="s">
        <v>626</v>
      </c>
      <c r="I4863" t="str">
        <f t="shared" si="226"/>
        <v>Jihomoravský</v>
      </c>
      <c r="J4863" t="str">
        <f t="shared" si="227"/>
        <v>Jihomoravský</v>
      </c>
      <c r="K4863" t="str">
        <f t="shared" si="228"/>
        <v>Jihovýchod</v>
      </c>
    </row>
    <row r="4864" spans="1:11" x14ac:dyDescent="0.25">
      <c r="A4864">
        <v>583511</v>
      </c>
      <c r="B4864" t="s">
        <v>842</v>
      </c>
      <c r="C4864">
        <v>6208</v>
      </c>
      <c r="D4864" t="s">
        <v>790</v>
      </c>
      <c r="E4864" t="s">
        <v>623</v>
      </c>
      <c r="F4864" t="s">
        <v>624</v>
      </c>
      <c r="G4864" t="s">
        <v>625</v>
      </c>
      <c r="H4864" t="s">
        <v>626</v>
      </c>
      <c r="I4864" t="str">
        <f t="shared" si="226"/>
        <v>Jihomoravský</v>
      </c>
      <c r="J4864" t="str">
        <f t="shared" si="227"/>
        <v>Jihomoravský</v>
      </c>
      <c r="K4864" t="str">
        <f t="shared" si="228"/>
        <v>Jihovýchod</v>
      </c>
    </row>
    <row r="4865" spans="1:11" x14ac:dyDescent="0.25">
      <c r="A4865">
        <v>583529</v>
      </c>
      <c r="B4865" t="s">
        <v>843</v>
      </c>
      <c r="C4865">
        <v>6213</v>
      </c>
      <c r="D4865" t="s">
        <v>666</v>
      </c>
      <c r="E4865" t="s">
        <v>623</v>
      </c>
      <c r="F4865" t="s">
        <v>624</v>
      </c>
      <c r="G4865" t="s">
        <v>625</v>
      </c>
      <c r="H4865" t="s">
        <v>626</v>
      </c>
      <c r="I4865" t="str">
        <f t="shared" si="226"/>
        <v>Jihomoravský</v>
      </c>
      <c r="J4865" t="str">
        <f t="shared" si="227"/>
        <v>Jihomoravský</v>
      </c>
      <c r="K4865" t="str">
        <f t="shared" si="228"/>
        <v>Jihovýchod</v>
      </c>
    </row>
    <row r="4866" spans="1:11" x14ac:dyDescent="0.25">
      <c r="A4866">
        <v>583537</v>
      </c>
      <c r="B4866" t="s">
        <v>844</v>
      </c>
      <c r="C4866">
        <v>6216</v>
      </c>
      <c r="D4866" t="s">
        <v>641</v>
      </c>
      <c r="E4866" t="s">
        <v>623</v>
      </c>
      <c r="F4866" t="s">
        <v>624</v>
      </c>
      <c r="G4866" t="s">
        <v>625</v>
      </c>
      <c r="H4866" t="s">
        <v>626</v>
      </c>
      <c r="I4866" t="str">
        <f t="shared" si="226"/>
        <v>Jihomoravský</v>
      </c>
      <c r="J4866" t="str">
        <f t="shared" si="227"/>
        <v>Jihomoravský</v>
      </c>
      <c r="K4866" t="str">
        <f t="shared" si="228"/>
        <v>Jihovýchod</v>
      </c>
    </row>
    <row r="4867" spans="1:11" x14ac:dyDescent="0.25">
      <c r="A4867">
        <v>583545</v>
      </c>
      <c r="B4867" t="s">
        <v>845</v>
      </c>
      <c r="C4867">
        <v>6216</v>
      </c>
      <c r="D4867" t="s">
        <v>641</v>
      </c>
      <c r="E4867" t="s">
        <v>623</v>
      </c>
      <c r="F4867" t="s">
        <v>624</v>
      </c>
      <c r="G4867" t="s">
        <v>625</v>
      </c>
      <c r="H4867" t="s">
        <v>626</v>
      </c>
      <c r="I4867" t="str">
        <f t="shared" si="226"/>
        <v>Jihomoravský</v>
      </c>
      <c r="J4867" t="str">
        <f t="shared" si="227"/>
        <v>Jihomoravský</v>
      </c>
      <c r="K4867" t="str">
        <f t="shared" si="228"/>
        <v>Jihovýchod</v>
      </c>
    </row>
    <row r="4868" spans="1:11" x14ac:dyDescent="0.25">
      <c r="A4868">
        <v>583553</v>
      </c>
      <c r="B4868" t="s">
        <v>846</v>
      </c>
      <c r="C4868">
        <v>6221</v>
      </c>
      <c r="D4868" t="s">
        <v>622</v>
      </c>
      <c r="E4868" t="s">
        <v>623</v>
      </c>
      <c r="F4868" t="s">
        <v>624</v>
      </c>
      <c r="G4868" t="s">
        <v>625</v>
      </c>
      <c r="H4868" t="s">
        <v>626</v>
      </c>
      <c r="I4868" t="str">
        <f t="shared" ref="I4868:I4931" si="229">LEFT(H4868, FIND(" ", H4868 &amp; " ") - 1)</f>
        <v>Jihomoravský</v>
      </c>
      <c r="J4868" t="str">
        <f t="shared" ref="J4868:J4931" si="230">IF(LEFT(H4868,4)="Kraj", MID(H4868, FIND(" ", H4868)+1, LEN(H4868) - FIND(" ", H4868)), LEFT(H4868, FIND(" ", H4868 &amp; " ") - 1))</f>
        <v>Jihomoravský</v>
      </c>
      <c r="K4868" t="str">
        <f t="shared" ref="K4868:K4931" si="231">_xlfn.XLOOKUP(H4868,$N$33:$N$46,$M$33:$M$46)</f>
        <v>Jihovýchod</v>
      </c>
    </row>
    <row r="4869" spans="1:11" x14ac:dyDescent="0.25">
      <c r="A4869">
        <v>583561</v>
      </c>
      <c r="B4869" t="s">
        <v>847</v>
      </c>
      <c r="C4869">
        <v>6216</v>
      </c>
      <c r="D4869" t="s">
        <v>641</v>
      </c>
      <c r="E4869" t="s">
        <v>623</v>
      </c>
      <c r="F4869" t="s">
        <v>624</v>
      </c>
      <c r="G4869" t="s">
        <v>625</v>
      </c>
      <c r="H4869" t="s">
        <v>626</v>
      </c>
      <c r="I4869" t="str">
        <f t="shared" si="229"/>
        <v>Jihomoravský</v>
      </c>
      <c r="J4869" t="str">
        <f t="shared" si="230"/>
        <v>Jihomoravský</v>
      </c>
      <c r="K4869" t="str">
        <f t="shared" si="231"/>
        <v>Jihovýchod</v>
      </c>
    </row>
    <row r="4870" spans="1:11" x14ac:dyDescent="0.25">
      <c r="A4870">
        <v>583588</v>
      </c>
      <c r="B4870" t="s">
        <v>848</v>
      </c>
      <c r="C4870">
        <v>6208</v>
      </c>
      <c r="D4870" t="s">
        <v>790</v>
      </c>
      <c r="E4870" t="s">
        <v>623</v>
      </c>
      <c r="F4870" t="s">
        <v>624</v>
      </c>
      <c r="G4870" t="s">
        <v>625</v>
      </c>
      <c r="H4870" t="s">
        <v>626</v>
      </c>
      <c r="I4870" t="str">
        <f t="shared" si="229"/>
        <v>Jihomoravský</v>
      </c>
      <c r="J4870" t="str">
        <f t="shared" si="230"/>
        <v>Jihomoravský</v>
      </c>
      <c r="K4870" t="str">
        <f t="shared" si="231"/>
        <v>Jihovýchod</v>
      </c>
    </row>
    <row r="4871" spans="1:11" x14ac:dyDescent="0.25">
      <c r="A4871">
        <v>583596</v>
      </c>
      <c r="B4871" t="s">
        <v>849</v>
      </c>
      <c r="C4871">
        <v>6216</v>
      </c>
      <c r="D4871" t="s">
        <v>641</v>
      </c>
      <c r="E4871" t="s">
        <v>623</v>
      </c>
      <c r="F4871" t="s">
        <v>624</v>
      </c>
      <c r="G4871" t="s">
        <v>625</v>
      </c>
      <c r="H4871" t="s">
        <v>626</v>
      </c>
      <c r="I4871" t="str">
        <f t="shared" si="229"/>
        <v>Jihomoravský</v>
      </c>
      <c r="J4871" t="str">
        <f t="shared" si="230"/>
        <v>Jihomoravský</v>
      </c>
      <c r="K4871" t="str">
        <f t="shared" si="231"/>
        <v>Jihovýchod</v>
      </c>
    </row>
    <row r="4872" spans="1:11" x14ac:dyDescent="0.25">
      <c r="A4872">
        <v>583600</v>
      </c>
      <c r="B4872" t="s">
        <v>850</v>
      </c>
      <c r="C4872">
        <v>6214</v>
      </c>
      <c r="D4872" t="s">
        <v>644</v>
      </c>
      <c r="E4872" t="s">
        <v>623</v>
      </c>
      <c r="F4872" t="s">
        <v>624</v>
      </c>
      <c r="G4872" t="s">
        <v>625</v>
      </c>
      <c r="H4872" t="s">
        <v>626</v>
      </c>
      <c r="I4872" t="str">
        <f t="shared" si="229"/>
        <v>Jihomoravský</v>
      </c>
      <c r="J4872" t="str">
        <f t="shared" si="230"/>
        <v>Jihomoravský</v>
      </c>
      <c r="K4872" t="str">
        <f t="shared" si="231"/>
        <v>Jihovýchod</v>
      </c>
    </row>
    <row r="4873" spans="1:11" x14ac:dyDescent="0.25">
      <c r="A4873">
        <v>583634</v>
      </c>
      <c r="B4873" t="s">
        <v>851</v>
      </c>
      <c r="C4873">
        <v>6216</v>
      </c>
      <c r="D4873" t="s">
        <v>641</v>
      </c>
      <c r="E4873" t="s">
        <v>623</v>
      </c>
      <c r="F4873" t="s">
        <v>624</v>
      </c>
      <c r="G4873" t="s">
        <v>625</v>
      </c>
      <c r="H4873" t="s">
        <v>626</v>
      </c>
      <c r="I4873" t="str">
        <f t="shared" si="229"/>
        <v>Jihomoravský</v>
      </c>
      <c r="J4873" t="str">
        <f t="shared" si="230"/>
        <v>Jihomoravský</v>
      </c>
      <c r="K4873" t="str">
        <f t="shared" si="231"/>
        <v>Jihovýchod</v>
      </c>
    </row>
    <row r="4874" spans="1:11" x14ac:dyDescent="0.25">
      <c r="A4874">
        <v>583651</v>
      </c>
      <c r="B4874" t="s">
        <v>852</v>
      </c>
      <c r="C4874">
        <v>6221</v>
      </c>
      <c r="D4874" t="s">
        <v>622</v>
      </c>
      <c r="E4874" t="s">
        <v>623</v>
      </c>
      <c r="F4874" t="s">
        <v>624</v>
      </c>
      <c r="G4874" t="s">
        <v>625</v>
      </c>
      <c r="H4874" t="s">
        <v>626</v>
      </c>
      <c r="I4874" t="str">
        <f t="shared" si="229"/>
        <v>Jihomoravský</v>
      </c>
      <c r="J4874" t="str">
        <f t="shared" si="230"/>
        <v>Jihomoravský</v>
      </c>
      <c r="K4874" t="str">
        <f t="shared" si="231"/>
        <v>Jihovýchod</v>
      </c>
    </row>
    <row r="4875" spans="1:11" x14ac:dyDescent="0.25">
      <c r="A4875">
        <v>583669</v>
      </c>
      <c r="B4875" t="s">
        <v>853</v>
      </c>
      <c r="C4875">
        <v>6216</v>
      </c>
      <c r="D4875" t="s">
        <v>641</v>
      </c>
      <c r="E4875" t="s">
        <v>623</v>
      </c>
      <c r="F4875" t="s">
        <v>624</v>
      </c>
      <c r="G4875" t="s">
        <v>625</v>
      </c>
      <c r="H4875" t="s">
        <v>626</v>
      </c>
      <c r="I4875" t="str">
        <f t="shared" si="229"/>
        <v>Jihomoravský</v>
      </c>
      <c r="J4875" t="str">
        <f t="shared" si="230"/>
        <v>Jihomoravský</v>
      </c>
      <c r="K4875" t="str">
        <f t="shared" si="231"/>
        <v>Jihovýchod</v>
      </c>
    </row>
    <row r="4876" spans="1:11" x14ac:dyDescent="0.25">
      <c r="A4876">
        <v>583677</v>
      </c>
      <c r="B4876" t="s">
        <v>854</v>
      </c>
      <c r="C4876">
        <v>6216</v>
      </c>
      <c r="D4876" t="s">
        <v>641</v>
      </c>
      <c r="E4876" t="s">
        <v>623</v>
      </c>
      <c r="F4876" t="s">
        <v>624</v>
      </c>
      <c r="G4876" t="s">
        <v>625</v>
      </c>
      <c r="H4876" t="s">
        <v>626</v>
      </c>
      <c r="I4876" t="str">
        <f t="shared" si="229"/>
        <v>Jihomoravský</v>
      </c>
      <c r="J4876" t="str">
        <f t="shared" si="230"/>
        <v>Jihomoravský</v>
      </c>
      <c r="K4876" t="str">
        <f t="shared" si="231"/>
        <v>Jihovýchod</v>
      </c>
    </row>
    <row r="4877" spans="1:11" x14ac:dyDescent="0.25">
      <c r="A4877">
        <v>583685</v>
      </c>
      <c r="B4877" t="s">
        <v>855</v>
      </c>
      <c r="C4877">
        <v>6216</v>
      </c>
      <c r="D4877" t="s">
        <v>641</v>
      </c>
      <c r="E4877" t="s">
        <v>623</v>
      </c>
      <c r="F4877" t="s">
        <v>624</v>
      </c>
      <c r="G4877" t="s">
        <v>625</v>
      </c>
      <c r="H4877" t="s">
        <v>626</v>
      </c>
      <c r="I4877" t="str">
        <f t="shared" si="229"/>
        <v>Jihomoravský</v>
      </c>
      <c r="J4877" t="str">
        <f t="shared" si="230"/>
        <v>Jihomoravský</v>
      </c>
      <c r="K4877" t="str">
        <f t="shared" si="231"/>
        <v>Jihovýchod</v>
      </c>
    </row>
    <row r="4878" spans="1:11" x14ac:dyDescent="0.25">
      <c r="A4878">
        <v>583693</v>
      </c>
      <c r="B4878" t="s">
        <v>856</v>
      </c>
      <c r="C4878">
        <v>6208</v>
      </c>
      <c r="D4878" t="s">
        <v>790</v>
      </c>
      <c r="E4878" t="s">
        <v>623</v>
      </c>
      <c r="F4878" t="s">
        <v>624</v>
      </c>
      <c r="G4878" t="s">
        <v>625</v>
      </c>
      <c r="H4878" t="s">
        <v>626</v>
      </c>
      <c r="I4878" t="str">
        <f t="shared" si="229"/>
        <v>Jihomoravský</v>
      </c>
      <c r="J4878" t="str">
        <f t="shared" si="230"/>
        <v>Jihomoravský</v>
      </c>
      <c r="K4878" t="str">
        <f t="shared" si="231"/>
        <v>Jihovýchod</v>
      </c>
    </row>
    <row r="4879" spans="1:11" x14ac:dyDescent="0.25">
      <c r="A4879">
        <v>583707</v>
      </c>
      <c r="B4879" t="s">
        <v>857</v>
      </c>
      <c r="C4879">
        <v>6216</v>
      </c>
      <c r="D4879" t="s">
        <v>641</v>
      </c>
      <c r="E4879" t="s">
        <v>623</v>
      </c>
      <c r="F4879" t="s">
        <v>624</v>
      </c>
      <c r="G4879" t="s">
        <v>625</v>
      </c>
      <c r="H4879" t="s">
        <v>626</v>
      </c>
      <c r="I4879" t="str">
        <f t="shared" si="229"/>
        <v>Jihomoravský</v>
      </c>
      <c r="J4879" t="str">
        <f t="shared" si="230"/>
        <v>Jihomoravský</v>
      </c>
      <c r="K4879" t="str">
        <f t="shared" si="231"/>
        <v>Jihovýchod</v>
      </c>
    </row>
    <row r="4880" spans="1:11" x14ac:dyDescent="0.25">
      <c r="A4880">
        <v>583715</v>
      </c>
      <c r="B4880" t="s">
        <v>858</v>
      </c>
      <c r="C4880">
        <v>6214</v>
      </c>
      <c r="D4880" t="s">
        <v>644</v>
      </c>
      <c r="E4880" t="s">
        <v>623</v>
      </c>
      <c r="F4880" t="s">
        <v>624</v>
      </c>
      <c r="G4880" t="s">
        <v>625</v>
      </c>
      <c r="H4880" t="s">
        <v>626</v>
      </c>
      <c r="I4880" t="str">
        <f t="shared" si="229"/>
        <v>Jihomoravský</v>
      </c>
      <c r="J4880" t="str">
        <f t="shared" si="230"/>
        <v>Jihomoravský</v>
      </c>
      <c r="K4880" t="str">
        <f t="shared" si="231"/>
        <v>Jihovýchod</v>
      </c>
    </row>
    <row r="4881" spans="1:11" x14ac:dyDescent="0.25">
      <c r="A4881">
        <v>583723</v>
      </c>
      <c r="B4881" t="s">
        <v>859</v>
      </c>
      <c r="C4881">
        <v>6214</v>
      </c>
      <c r="D4881" t="s">
        <v>644</v>
      </c>
      <c r="E4881" t="s">
        <v>623</v>
      </c>
      <c r="F4881" t="s">
        <v>624</v>
      </c>
      <c r="G4881" t="s">
        <v>625</v>
      </c>
      <c r="H4881" t="s">
        <v>626</v>
      </c>
      <c r="I4881" t="str">
        <f t="shared" si="229"/>
        <v>Jihomoravský</v>
      </c>
      <c r="J4881" t="str">
        <f t="shared" si="230"/>
        <v>Jihomoravský</v>
      </c>
      <c r="K4881" t="str">
        <f t="shared" si="231"/>
        <v>Jihovýchod</v>
      </c>
    </row>
    <row r="4882" spans="1:11" x14ac:dyDescent="0.25">
      <c r="A4882">
        <v>583731</v>
      </c>
      <c r="B4882" t="s">
        <v>860</v>
      </c>
      <c r="C4882">
        <v>6221</v>
      </c>
      <c r="D4882" t="s">
        <v>622</v>
      </c>
      <c r="E4882" t="s">
        <v>623</v>
      </c>
      <c r="F4882" t="s">
        <v>624</v>
      </c>
      <c r="G4882" t="s">
        <v>625</v>
      </c>
      <c r="H4882" t="s">
        <v>626</v>
      </c>
      <c r="I4882" t="str">
        <f t="shared" si="229"/>
        <v>Jihomoravský</v>
      </c>
      <c r="J4882" t="str">
        <f t="shared" si="230"/>
        <v>Jihomoravský</v>
      </c>
      <c r="K4882" t="str">
        <f t="shared" si="231"/>
        <v>Jihovýchod</v>
      </c>
    </row>
    <row r="4883" spans="1:11" x14ac:dyDescent="0.25">
      <c r="A4883">
        <v>583740</v>
      </c>
      <c r="B4883" t="s">
        <v>861</v>
      </c>
      <c r="C4883">
        <v>6216</v>
      </c>
      <c r="D4883" t="s">
        <v>641</v>
      </c>
      <c r="E4883" t="s">
        <v>623</v>
      </c>
      <c r="F4883" t="s">
        <v>624</v>
      </c>
      <c r="G4883" t="s">
        <v>625</v>
      </c>
      <c r="H4883" t="s">
        <v>626</v>
      </c>
      <c r="I4883" t="str">
        <f t="shared" si="229"/>
        <v>Jihomoravský</v>
      </c>
      <c r="J4883" t="str">
        <f t="shared" si="230"/>
        <v>Jihomoravský</v>
      </c>
      <c r="K4883" t="str">
        <f t="shared" si="231"/>
        <v>Jihovýchod</v>
      </c>
    </row>
    <row r="4884" spans="1:11" x14ac:dyDescent="0.25">
      <c r="A4884">
        <v>583758</v>
      </c>
      <c r="B4884" t="s">
        <v>862</v>
      </c>
      <c r="C4884">
        <v>6221</v>
      </c>
      <c r="D4884" t="s">
        <v>622</v>
      </c>
      <c r="E4884" t="s">
        <v>623</v>
      </c>
      <c r="F4884" t="s">
        <v>624</v>
      </c>
      <c r="G4884" t="s">
        <v>625</v>
      </c>
      <c r="H4884" t="s">
        <v>626</v>
      </c>
      <c r="I4884" t="str">
        <f t="shared" si="229"/>
        <v>Jihomoravský</v>
      </c>
      <c r="J4884" t="str">
        <f t="shared" si="230"/>
        <v>Jihomoravský</v>
      </c>
      <c r="K4884" t="str">
        <f t="shared" si="231"/>
        <v>Jihovýchod</v>
      </c>
    </row>
    <row r="4885" spans="1:11" x14ac:dyDescent="0.25">
      <c r="A4885">
        <v>583766</v>
      </c>
      <c r="B4885" t="s">
        <v>863</v>
      </c>
      <c r="C4885">
        <v>6221</v>
      </c>
      <c r="D4885" t="s">
        <v>622</v>
      </c>
      <c r="E4885" t="s">
        <v>623</v>
      </c>
      <c r="F4885" t="s">
        <v>624</v>
      </c>
      <c r="G4885" t="s">
        <v>625</v>
      </c>
      <c r="H4885" t="s">
        <v>626</v>
      </c>
      <c r="I4885" t="str">
        <f t="shared" si="229"/>
        <v>Jihomoravský</v>
      </c>
      <c r="J4885" t="str">
        <f t="shared" si="230"/>
        <v>Jihomoravský</v>
      </c>
      <c r="K4885" t="str">
        <f t="shared" si="231"/>
        <v>Jihovýchod</v>
      </c>
    </row>
    <row r="4886" spans="1:11" x14ac:dyDescent="0.25">
      <c r="A4886">
        <v>583774</v>
      </c>
      <c r="B4886" t="s">
        <v>864</v>
      </c>
      <c r="C4886">
        <v>6216</v>
      </c>
      <c r="D4886" t="s">
        <v>641</v>
      </c>
      <c r="E4886" t="s">
        <v>623</v>
      </c>
      <c r="F4886" t="s">
        <v>624</v>
      </c>
      <c r="G4886" t="s">
        <v>625</v>
      </c>
      <c r="H4886" t="s">
        <v>626</v>
      </c>
      <c r="I4886" t="str">
        <f t="shared" si="229"/>
        <v>Jihomoravský</v>
      </c>
      <c r="J4886" t="str">
        <f t="shared" si="230"/>
        <v>Jihomoravský</v>
      </c>
      <c r="K4886" t="str">
        <f t="shared" si="231"/>
        <v>Jihovýchod</v>
      </c>
    </row>
    <row r="4887" spans="1:11" x14ac:dyDescent="0.25">
      <c r="A4887">
        <v>583782</v>
      </c>
      <c r="B4887" t="s">
        <v>644</v>
      </c>
      <c r="C4887">
        <v>6214</v>
      </c>
      <c r="D4887" t="s">
        <v>644</v>
      </c>
      <c r="E4887" t="s">
        <v>623</v>
      </c>
      <c r="F4887" t="s">
        <v>624</v>
      </c>
      <c r="G4887" t="s">
        <v>625</v>
      </c>
      <c r="H4887" t="s">
        <v>626</v>
      </c>
      <c r="I4887" t="str">
        <f t="shared" si="229"/>
        <v>Jihomoravský</v>
      </c>
      <c r="J4887" t="str">
        <f t="shared" si="230"/>
        <v>Jihomoravský</v>
      </c>
      <c r="K4887" t="str">
        <f t="shared" si="231"/>
        <v>Jihovýchod</v>
      </c>
    </row>
    <row r="4888" spans="1:11" x14ac:dyDescent="0.25">
      <c r="A4888">
        <v>583791</v>
      </c>
      <c r="B4888" t="s">
        <v>865</v>
      </c>
      <c r="C4888">
        <v>6209</v>
      </c>
      <c r="D4888" t="s">
        <v>796</v>
      </c>
      <c r="E4888" t="s">
        <v>623</v>
      </c>
      <c r="F4888" t="s">
        <v>624</v>
      </c>
      <c r="G4888" t="s">
        <v>625</v>
      </c>
      <c r="H4888" t="s">
        <v>626</v>
      </c>
      <c r="I4888" t="str">
        <f t="shared" si="229"/>
        <v>Jihomoravský</v>
      </c>
      <c r="J4888" t="str">
        <f t="shared" si="230"/>
        <v>Jihomoravský</v>
      </c>
      <c r="K4888" t="str">
        <f t="shared" si="231"/>
        <v>Jihovýchod</v>
      </c>
    </row>
    <row r="4889" spans="1:11" x14ac:dyDescent="0.25">
      <c r="A4889">
        <v>583804</v>
      </c>
      <c r="B4889" t="s">
        <v>866</v>
      </c>
      <c r="C4889">
        <v>6214</v>
      </c>
      <c r="D4889" t="s">
        <v>644</v>
      </c>
      <c r="E4889" t="s">
        <v>623</v>
      </c>
      <c r="F4889" t="s">
        <v>624</v>
      </c>
      <c r="G4889" t="s">
        <v>625</v>
      </c>
      <c r="H4889" t="s">
        <v>626</v>
      </c>
      <c r="I4889" t="str">
        <f t="shared" si="229"/>
        <v>Jihomoravský</v>
      </c>
      <c r="J4889" t="str">
        <f t="shared" si="230"/>
        <v>Jihomoravský</v>
      </c>
      <c r="K4889" t="str">
        <f t="shared" si="231"/>
        <v>Jihovýchod</v>
      </c>
    </row>
    <row r="4890" spans="1:11" x14ac:dyDescent="0.25">
      <c r="A4890">
        <v>583821</v>
      </c>
      <c r="B4890" t="s">
        <v>867</v>
      </c>
      <c r="C4890">
        <v>6216</v>
      </c>
      <c r="D4890" t="s">
        <v>641</v>
      </c>
      <c r="E4890" t="s">
        <v>623</v>
      </c>
      <c r="F4890" t="s">
        <v>624</v>
      </c>
      <c r="G4890" t="s">
        <v>625</v>
      </c>
      <c r="H4890" t="s">
        <v>626</v>
      </c>
      <c r="I4890" t="str">
        <f t="shared" si="229"/>
        <v>Jihomoravský</v>
      </c>
      <c r="J4890" t="str">
        <f t="shared" si="230"/>
        <v>Jihomoravský</v>
      </c>
      <c r="K4890" t="str">
        <f t="shared" si="231"/>
        <v>Jihovýchod</v>
      </c>
    </row>
    <row r="4891" spans="1:11" x14ac:dyDescent="0.25">
      <c r="A4891">
        <v>583839</v>
      </c>
      <c r="B4891" t="s">
        <v>868</v>
      </c>
      <c r="C4891">
        <v>6214</v>
      </c>
      <c r="D4891" t="s">
        <v>644</v>
      </c>
      <c r="E4891" t="s">
        <v>623</v>
      </c>
      <c r="F4891" t="s">
        <v>624</v>
      </c>
      <c r="G4891" t="s">
        <v>625</v>
      </c>
      <c r="H4891" t="s">
        <v>626</v>
      </c>
      <c r="I4891" t="str">
        <f t="shared" si="229"/>
        <v>Jihomoravský</v>
      </c>
      <c r="J4891" t="str">
        <f t="shared" si="230"/>
        <v>Jihomoravský</v>
      </c>
      <c r="K4891" t="str">
        <f t="shared" si="231"/>
        <v>Jihovýchod</v>
      </c>
    </row>
    <row r="4892" spans="1:11" x14ac:dyDescent="0.25">
      <c r="A4892">
        <v>583847</v>
      </c>
      <c r="B4892" t="s">
        <v>869</v>
      </c>
      <c r="C4892">
        <v>6217</v>
      </c>
      <c r="D4892" t="s">
        <v>636</v>
      </c>
      <c r="E4892" t="s">
        <v>623</v>
      </c>
      <c r="F4892" t="s">
        <v>624</v>
      </c>
      <c r="G4892" t="s">
        <v>625</v>
      </c>
      <c r="H4892" t="s">
        <v>626</v>
      </c>
      <c r="I4892" t="str">
        <f t="shared" si="229"/>
        <v>Jihomoravský</v>
      </c>
      <c r="J4892" t="str">
        <f t="shared" si="230"/>
        <v>Jihomoravský</v>
      </c>
      <c r="K4892" t="str">
        <f t="shared" si="231"/>
        <v>Jihovýchod</v>
      </c>
    </row>
    <row r="4893" spans="1:11" x14ac:dyDescent="0.25">
      <c r="A4893">
        <v>583855</v>
      </c>
      <c r="B4893" t="s">
        <v>870</v>
      </c>
      <c r="C4893">
        <v>6216</v>
      </c>
      <c r="D4893" t="s">
        <v>641</v>
      </c>
      <c r="E4893" t="s">
        <v>623</v>
      </c>
      <c r="F4893" t="s">
        <v>624</v>
      </c>
      <c r="G4893" t="s">
        <v>625</v>
      </c>
      <c r="H4893" t="s">
        <v>626</v>
      </c>
      <c r="I4893" t="str">
        <f t="shared" si="229"/>
        <v>Jihomoravský</v>
      </c>
      <c r="J4893" t="str">
        <f t="shared" si="230"/>
        <v>Jihomoravský</v>
      </c>
      <c r="K4893" t="str">
        <f t="shared" si="231"/>
        <v>Jihovýchod</v>
      </c>
    </row>
    <row r="4894" spans="1:11" x14ac:dyDescent="0.25">
      <c r="A4894">
        <v>583863</v>
      </c>
      <c r="B4894" t="s">
        <v>871</v>
      </c>
      <c r="C4894">
        <v>6216</v>
      </c>
      <c r="D4894" t="s">
        <v>641</v>
      </c>
      <c r="E4894" t="s">
        <v>623</v>
      </c>
      <c r="F4894" t="s">
        <v>624</v>
      </c>
      <c r="G4894" t="s">
        <v>625</v>
      </c>
      <c r="H4894" t="s">
        <v>626</v>
      </c>
      <c r="I4894" t="str">
        <f t="shared" si="229"/>
        <v>Jihomoravský</v>
      </c>
      <c r="J4894" t="str">
        <f t="shared" si="230"/>
        <v>Jihomoravský</v>
      </c>
      <c r="K4894" t="str">
        <f t="shared" si="231"/>
        <v>Jihovýchod</v>
      </c>
    </row>
    <row r="4895" spans="1:11" x14ac:dyDescent="0.25">
      <c r="A4895">
        <v>583880</v>
      </c>
      <c r="B4895" t="s">
        <v>872</v>
      </c>
      <c r="C4895">
        <v>6221</v>
      </c>
      <c r="D4895" t="s">
        <v>622</v>
      </c>
      <c r="E4895" t="s">
        <v>623</v>
      </c>
      <c r="F4895" t="s">
        <v>624</v>
      </c>
      <c r="G4895" t="s">
        <v>625</v>
      </c>
      <c r="H4895" t="s">
        <v>626</v>
      </c>
      <c r="I4895" t="str">
        <f t="shared" si="229"/>
        <v>Jihomoravský</v>
      </c>
      <c r="J4895" t="str">
        <f t="shared" si="230"/>
        <v>Jihomoravský</v>
      </c>
      <c r="K4895" t="str">
        <f t="shared" si="231"/>
        <v>Jihovýchod</v>
      </c>
    </row>
    <row r="4896" spans="1:11" x14ac:dyDescent="0.25">
      <c r="A4896">
        <v>583898</v>
      </c>
      <c r="B4896" t="s">
        <v>873</v>
      </c>
      <c r="C4896">
        <v>6216</v>
      </c>
      <c r="D4896" t="s">
        <v>641</v>
      </c>
      <c r="E4896" t="s">
        <v>623</v>
      </c>
      <c r="F4896" t="s">
        <v>624</v>
      </c>
      <c r="G4896" t="s">
        <v>625</v>
      </c>
      <c r="H4896" t="s">
        <v>626</v>
      </c>
      <c r="I4896" t="str">
        <f t="shared" si="229"/>
        <v>Jihomoravský</v>
      </c>
      <c r="J4896" t="str">
        <f t="shared" si="230"/>
        <v>Jihomoravský</v>
      </c>
      <c r="K4896" t="str">
        <f t="shared" si="231"/>
        <v>Jihovýchod</v>
      </c>
    </row>
    <row r="4897" spans="1:11" x14ac:dyDescent="0.25">
      <c r="A4897">
        <v>583901</v>
      </c>
      <c r="B4897" t="s">
        <v>874</v>
      </c>
      <c r="C4897">
        <v>6214</v>
      </c>
      <c r="D4897" t="s">
        <v>644</v>
      </c>
      <c r="E4897" t="s">
        <v>623</v>
      </c>
      <c r="F4897" t="s">
        <v>624</v>
      </c>
      <c r="G4897" t="s">
        <v>625</v>
      </c>
      <c r="H4897" t="s">
        <v>626</v>
      </c>
      <c r="I4897" t="str">
        <f t="shared" si="229"/>
        <v>Jihomoravský</v>
      </c>
      <c r="J4897" t="str">
        <f t="shared" si="230"/>
        <v>Jihomoravský</v>
      </c>
      <c r="K4897" t="str">
        <f t="shared" si="231"/>
        <v>Jihovýchod</v>
      </c>
    </row>
    <row r="4898" spans="1:11" x14ac:dyDescent="0.25">
      <c r="A4898">
        <v>583910</v>
      </c>
      <c r="B4898" t="s">
        <v>875</v>
      </c>
      <c r="C4898">
        <v>6216</v>
      </c>
      <c r="D4898" t="s">
        <v>641</v>
      </c>
      <c r="E4898" t="s">
        <v>623</v>
      </c>
      <c r="F4898" t="s">
        <v>624</v>
      </c>
      <c r="G4898" t="s">
        <v>625</v>
      </c>
      <c r="H4898" t="s">
        <v>626</v>
      </c>
      <c r="I4898" t="str">
        <f t="shared" si="229"/>
        <v>Jihomoravský</v>
      </c>
      <c r="J4898" t="str">
        <f t="shared" si="230"/>
        <v>Jihomoravský</v>
      </c>
      <c r="K4898" t="str">
        <f t="shared" si="231"/>
        <v>Jihovýchod</v>
      </c>
    </row>
    <row r="4899" spans="1:11" x14ac:dyDescent="0.25">
      <c r="A4899">
        <v>583928</v>
      </c>
      <c r="B4899" t="s">
        <v>876</v>
      </c>
      <c r="C4899">
        <v>6217</v>
      </c>
      <c r="D4899" t="s">
        <v>636</v>
      </c>
      <c r="E4899" t="s">
        <v>623</v>
      </c>
      <c r="F4899" t="s">
        <v>624</v>
      </c>
      <c r="G4899" t="s">
        <v>625</v>
      </c>
      <c r="H4899" t="s">
        <v>626</v>
      </c>
      <c r="I4899" t="str">
        <f t="shared" si="229"/>
        <v>Jihomoravský</v>
      </c>
      <c r="J4899" t="str">
        <f t="shared" si="230"/>
        <v>Jihomoravský</v>
      </c>
      <c r="K4899" t="str">
        <f t="shared" si="231"/>
        <v>Jihovýchod</v>
      </c>
    </row>
    <row r="4900" spans="1:11" x14ac:dyDescent="0.25">
      <c r="A4900">
        <v>583936</v>
      </c>
      <c r="B4900" t="s">
        <v>877</v>
      </c>
      <c r="C4900">
        <v>6221</v>
      </c>
      <c r="D4900" t="s">
        <v>622</v>
      </c>
      <c r="E4900" t="s">
        <v>623</v>
      </c>
      <c r="F4900" t="s">
        <v>624</v>
      </c>
      <c r="G4900" t="s">
        <v>625</v>
      </c>
      <c r="H4900" t="s">
        <v>626</v>
      </c>
      <c r="I4900" t="str">
        <f t="shared" si="229"/>
        <v>Jihomoravský</v>
      </c>
      <c r="J4900" t="str">
        <f t="shared" si="230"/>
        <v>Jihomoravský</v>
      </c>
      <c r="K4900" t="str">
        <f t="shared" si="231"/>
        <v>Jihovýchod</v>
      </c>
    </row>
    <row r="4901" spans="1:11" x14ac:dyDescent="0.25">
      <c r="A4901">
        <v>583944</v>
      </c>
      <c r="B4901" t="s">
        <v>878</v>
      </c>
      <c r="C4901">
        <v>6217</v>
      </c>
      <c r="D4901" t="s">
        <v>636</v>
      </c>
      <c r="E4901" t="s">
        <v>623</v>
      </c>
      <c r="F4901" t="s">
        <v>624</v>
      </c>
      <c r="G4901" t="s">
        <v>625</v>
      </c>
      <c r="H4901" t="s">
        <v>626</v>
      </c>
      <c r="I4901" t="str">
        <f t="shared" si="229"/>
        <v>Jihomoravský</v>
      </c>
      <c r="J4901" t="str">
        <f t="shared" si="230"/>
        <v>Jihomoravský</v>
      </c>
      <c r="K4901" t="str">
        <f t="shared" si="231"/>
        <v>Jihovýchod</v>
      </c>
    </row>
    <row r="4902" spans="1:11" x14ac:dyDescent="0.25">
      <c r="A4902">
        <v>583952</v>
      </c>
      <c r="B4902" t="s">
        <v>641</v>
      </c>
      <c r="C4902">
        <v>6216</v>
      </c>
      <c r="D4902" t="s">
        <v>641</v>
      </c>
      <c r="E4902" t="s">
        <v>623</v>
      </c>
      <c r="F4902" t="s">
        <v>624</v>
      </c>
      <c r="G4902" t="s">
        <v>625</v>
      </c>
      <c r="H4902" t="s">
        <v>626</v>
      </c>
      <c r="I4902" t="str">
        <f t="shared" si="229"/>
        <v>Jihomoravský</v>
      </c>
      <c r="J4902" t="str">
        <f t="shared" si="230"/>
        <v>Jihomoravský</v>
      </c>
      <c r="K4902" t="str">
        <f t="shared" si="231"/>
        <v>Jihovýchod</v>
      </c>
    </row>
    <row r="4903" spans="1:11" x14ac:dyDescent="0.25">
      <c r="A4903">
        <v>583961</v>
      </c>
      <c r="B4903" t="s">
        <v>215</v>
      </c>
      <c r="C4903">
        <v>6217</v>
      </c>
      <c r="D4903" t="s">
        <v>636</v>
      </c>
      <c r="E4903" t="s">
        <v>623</v>
      </c>
      <c r="F4903" t="s">
        <v>624</v>
      </c>
      <c r="G4903" t="s">
        <v>625</v>
      </c>
      <c r="H4903" t="s">
        <v>626</v>
      </c>
      <c r="I4903" t="str">
        <f t="shared" si="229"/>
        <v>Jihomoravský</v>
      </c>
      <c r="J4903" t="str">
        <f t="shared" si="230"/>
        <v>Jihomoravský</v>
      </c>
      <c r="K4903" t="str">
        <f t="shared" si="231"/>
        <v>Jihovýchod</v>
      </c>
    </row>
    <row r="4904" spans="1:11" x14ac:dyDescent="0.25">
      <c r="A4904">
        <v>583979</v>
      </c>
      <c r="B4904" t="s">
        <v>879</v>
      </c>
      <c r="C4904">
        <v>6216</v>
      </c>
      <c r="D4904" t="s">
        <v>641</v>
      </c>
      <c r="E4904" t="s">
        <v>623</v>
      </c>
      <c r="F4904" t="s">
        <v>624</v>
      </c>
      <c r="G4904" t="s">
        <v>625</v>
      </c>
      <c r="H4904" t="s">
        <v>626</v>
      </c>
      <c r="I4904" t="str">
        <f t="shared" si="229"/>
        <v>Jihomoravský</v>
      </c>
      <c r="J4904" t="str">
        <f t="shared" si="230"/>
        <v>Jihomoravský</v>
      </c>
      <c r="K4904" t="str">
        <f t="shared" si="231"/>
        <v>Jihovýchod</v>
      </c>
    </row>
    <row r="4905" spans="1:11" x14ac:dyDescent="0.25">
      <c r="A4905">
        <v>583987</v>
      </c>
      <c r="B4905" t="s">
        <v>880</v>
      </c>
      <c r="C4905">
        <v>6214</v>
      </c>
      <c r="D4905" t="s">
        <v>644</v>
      </c>
      <c r="E4905" t="s">
        <v>623</v>
      </c>
      <c r="F4905" t="s">
        <v>624</v>
      </c>
      <c r="G4905" t="s">
        <v>625</v>
      </c>
      <c r="H4905" t="s">
        <v>626</v>
      </c>
      <c r="I4905" t="str">
        <f t="shared" si="229"/>
        <v>Jihomoravský</v>
      </c>
      <c r="J4905" t="str">
        <f t="shared" si="230"/>
        <v>Jihomoravský</v>
      </c>
      <c r="K4905" t="str">
        <f t="shared" si="231"/>
        <v>Jihovýchod</v>
      </c>
    </row>
    <row r="4906" spans="1:11" x14ac:dyDescent="0.25">
      <c r="A4906">
        <v>583995</v>
      </c>
      <c r="B4906" t="s">
        <v>881</v>
      </c>
      <c r="C4906">
        <v>6221</v>
      </c>
      <c r="D4906" t="s">
        <v>622</v>
      </c>
      <c r="E4906" t="s">
        <v>623</v>
      </c>
      <c r="F4906" t="s">
        <v>624</v>
      </c>
      <c r="G4906" t="s">
        <v>625</v>
      </c>
      <c r="H4906" t="s">
        <v>626</v>
      </c>
      <c r="I4906" t="str">
        <f t="shared" si="229"/>
        <v>Jihomoravský</v>
      </c>
      <c r="J4906" t="str">
        <f t="shared" si="230"/>
        <v>Jihomoravský</v>
      </c>
      <c r="K4906" t="str">
        <f t="shared" si="231"/>
        <v>Jihovýchod</v>
      </c>
    </row>
    <row r="4907" spans="1:11" x14ac:dyDescent="0.25">
      <c r="A4907">
        <v>584002</v>
      </c>
      <c r="B4907" t="s">
        <v>636</v>
      </c>
      <c r="C4907">
        <v>6217</v>
      </c>
      <c r="D4907" t="s">
        <v>636</v>
      </c>
      <c r="E4907" t="s">
        <v>623</v>
      </c>
      <c r="F4907" t="s">
        <v>624</v>
      </c>
      <c r="G4907" t="s">
        <v>625</v>
      </c>
      <c r="H4907" t="s">
        <v>626</v>
      </c>
      <c r="I4907" t="str">
        <f t="shared" si="229"/>
        <v>Jihomoravský</v>
      </c>
      <c r="J4907" t="str">
        <f t="shared" si="230"/>
        <v>Jihomoravský</v>
      </c>
      <c r="K4907" t="str">
        <f t="shared" si="231"/>
        <v>Jihovýchod</v>
      </c>
    </row>
    <row r="4908" spans="1:11" x14ac:dyDescent="0.25">
      <c r="A4908">
        <v>584011</v>
      </c>
      <c r="B4908" t="s">
        <v>882</v>
      </c>
      <c r="C4908">
        <v>6208</v>
      </c>
      <c r="D4908" t="s">
        <v>790</v>
      </c>
      <c r="E4908" t="s">
        <v>623</v>
      </c>
      <c r="F4908" t="s">
        <v>624</v>
      </c>
      <c r="G4908" t="s">
        <v>625</v>
      </c>
      <c r="H4908" t="s">
        <v>626</v>
      </c>
      <c r="I4908" t="str">
        <f t="shared" si="229"/>
        <v>Jihomoravský</v>
      </c>
      <c r="J4908" t="str">
        <f t="shared" si="230"/>
        <v>Jihomoravský</v>
      </c>
      <c r="K4908" t="str">
        <f t="shared" si="231"/>
        <v>Jihovýchod</v>
      </c>
    </row>
    <row r="4909" spans="1:11" x14ac:dyDescent="0.25">
      <c r="A4909">
        <v>584029</v>
      </c>
      <c r="B4909" t="s">
        <v>883</v>
      </c>
      <c r="C4909">
        <v>6216</v>
      </c>
      <c r="D4909" t="s">
        <v>641</v>
      </c>
      <c r="E4909" t="s">
        <v>623</v>
      </c>
      <c r="F4909" t="s">
        <v>624</v>
      </c>
      <c r="G4909" t="s">
        <v>625</v>
      </c>
      <c r="H4909" t="s">
        <v>626</v>
      </c>
      <c r="I4909" t="str">
        <f t="shared" si="229"/>
        <v>Jihomoravský</v>
      </c>
      <c r="J4909" t="str">
        <f t="shared" si="230"/>
        <v>Jihomoravský</v>
      </c>
      <c r="K4909" t="str">
        <f t="shared" si="231"/>
        <v>Jihovýchod</v>
      </c>
    </row>
    <row r="4910" spans="1:11" x14ac:dyDescent="0.25">
      <c r="A4910">
        <v>584037</v>
      </c>
      <c r="B4910" t="s">
        <v>884</v>
      </c>
      <c r="C4910">
        <v>6216</v>
      </c>
      <c r="D4910" t="s">
        <v>641</v>
      </c>
      <c r="E4910" t="s">
        <v>623</v>
      </c>
      <c r="F4910" t="s">
        <v>624</v>
      </c>
      <c r="G4910" t="s">
        <v>625</v>
      </c>
      <c r="H4910" t="s">
        <v>626</v>
      </c>
      <c r="I4910" t="str">
        <f t="shared" si="229"/>
        <v>Jihomoravský</v>
      </c>
      <c r="J4910" t="str">
        <f t="shared" si="230"/>
        <v>Jihomoravský</v>
      </c>
      <c r="K4910" t="str">
        <f t="shared" si="231"/>
        <v>Jihovýchod</v>
      </c>
    </row>
    <row r="4911" spans="1:11" x14ac:dyDescent="0.25">
      <c r="A4911">
        <v>584045</v>
      </c>
      <c r="B4911" t="s">
        <v>885</v>
      </c>
      <c r="C4911">
        <v>6216</v>
      </c>
      <c r="D4911" t="s">
        <v>641</v>
      </c>
      <c r="E4911" t="s">
        <v>623</v>
      </c>
      <c r="F4911" t="s">
        <v>624</v>
      </c>
      <c r="G4911" t="s">
        <v>625</v>
      </c>
      <c r="H4911" t="s">
        <v>626</v>
      </c>
      <c r="I4911" t="str">
        <f t="shared" si="229"/>
        <v>Jihomoravský</v>
      </c>
      <c r="J4911" t="str">
        <f t="shared" si="230"/>
        <v>Jihomoravský</v>
      </c>
      <c r="K4911" t="str">
        <f t="shared" si="231"/>
        <v>Jihovýchod</v>
      </c>
    </row>
    <row r="4912" spans="1:11" x14ac:dyDescent="0.25">
      <c r="A4912">
        <v>584053</v>
      </c>
      <c r="B4912" t="s">
        <v>886</v>
      </c>
      <c r="C4912">
        <v>6214</v>
      </c>
      <c r="D4912" t="s">
        <v>644</v>
      </c>
      <c r="E4912" t="s">
        <v>623</v>
      </c>
      <c r="F4912" t="s">
        <v>624</v>
      </c>
      <c r="G4912" t="s">
        <v>625</v>
      </c>
      <c r="H4912" t="s">
        <v>626</v>
      </c>
      <c r="I4912" t="str">
        <f t="shared" si="229"/>
        <v>Jihomoravský</v>
      </c>
      <c r="J4912" t="str">
        <f t="shared" si="230"/>
        <v>Jihomoravský</v>
      </c>
      <c r="K4912" t="str">
        <f t="shared" si="231"/>
        <v>Jihovýchod</v>
      </c>
    </row>
    <row r="4913" spans="1:11" x14ac:dyDescent="0.25">
      <c r="A4913">
        <v>584061</v>
      </c>
      <c r="B4913" t="s">
        <v>887</v>
      </c>
      <c r="C4913">
        <v>6221</v>
      </c>
      <c r="D4913" t="s">
        <v>622</v>
      </c>
      <c r="E4913" t="s">
        <v>623</v>
      </c>
      <c r="F4913" t="s">
        <v>624</v>
      </c>
      <c r="G4913" t="s">
        <v>625</v>
      </c>
      <c r="H4913" t="s">
        <v>626</v>
      </c>
      <c r="I4913" t="str">
        <f t="shared" si="229"/>
        <v>Jihomoravský</v>
      </c>
      <c r="J4913" t="str">
        <f t="shared" si="230"/>
        <v>Jihomoravský</v>
      </c>
      <c r="K4913" t="str">
        <f t="shared" si="231"/>
        <v>Jihovýchod</v>
      </c>
    </row>
    <row r="4914" spans="1:11" x14ac:dyDescent="0.25">
      <c r="A4914">
        <v>584070</v>
      </c>
      <c r="B4914" t="s">
        <v>888</v>
      </c>
      <c r="C4914">
        <v>6217</v>
      </c>
      <c r="D4914" t="s">
        <v>636</v>
      </c>
      <c r="E4914" t="s">
        <v>623</v>
      </c>
      <c r="F4914" t="s">
        <v>624</v>
      </c>
      <c r="G4914" t="s">
        <v>625</v>
      </c>
      <c r="H4914" t="s">
        <v>626</v>
      </c>
      <c r="I4914" t="str">
        <f t="shared" si="229"/>
        <v>Jihomoravský</v>
      </c>
      <c r="J4914" t="str">
        <f t="shared" si="230"/>
        <v>Jihomoravský</v>
      </c>
      <c r="K4914" t="str">
        <f t="shared" si="231"/>
        <v>Jihovýchod</v>
      </c>
    </row>
    <row r="4915" spans="1:11" x14ac:dyDescent="0.25">
      <c r="A4915">
        <v>584096</v>
      </c>
      <c r="B4915" t="s">
        <v>889</v>
      </c>
      <c r="C4915">
        <v>6216</v>
      </c>
      <c r="D4915" t="s">
        <v>641</v>
      </c>
      <c r="E4915" t="s">
        <v>623</v>
      </c>
      <c r="F4915" t="s">
        <v>624</v>
      </c>
      <c r="G4915" t="s">
        <v>625</v>
      </c>
      <c r="H4915" t="s">
        <v>626</v>
      </c>
      <c r="I4915" t="str">
        <f t="shared" si="229"/>
        <v>Jihomoravský</v>
      </c>
      <c r="J4915" t="str">
        <f t="shared" si="230"/>
        <v>Jihomoravský</v>
      </c>
      <c r="K4915" t="str">
        <f t="shared" si="231"/>
        <v>Jihovýchod</v>
      </c>
    </row>
    <row r="4916" spans="1:11" x14ac:dyDescent="0.25">
      <c r="A4916">
        <v>584100</v>
      </c>
      <c r="B4916" t="s">
        <v>890</v>
      </c>
      <c r="C4916">
        <v>6209</v>
      </c>
      <c r="D4916" t="s">
        <v>796</v>
      </c>
      <c r="E4916" t="s">
        <v>623</v>
      </c>
      <c r="F4916" t="s">
        <v>624</v>
      </c>
      <c r="G4916" t="s">
        <v>625</v>
      </c>
      <c r="H4916" t="s">
        <v>626</v>
      </c>
      <c r="I4916" t="str">
        <f t="shared" si="229"/>
        <v>Jihomoravský</v>
      </c>
      <c r="J4916" t="str">
        <f t="shared" si="230"/>
        <v>Jihomoravský</v>
      </c>
      <c r="K4916" t="str">
        <f t="shared" si="231"/>
        <v>Jihovýchod</v>
      </c>
    </row>
    <row r="4917" spans="1:11" x14ac:dyDescent="0.25">
      <c r="A4917">
        <v>584118</v>
      </c>
      <c r="B4917" t="s">
        <v>891</v>
      </c>
      <c r="C4917">
        <v>6214</v>
      </c>
      <c r="D4917" t="s">
        <v>644</v>
      </c>
      <c r="E4917" t="s">
        <v>623</v>
      </c>
      <c r="F4917" t="s">
        <v>624</v>
      </c>
      <c r="G4917" t="s">
        <v>625</v>
      </c>
      <c r="H4917" t="s">
        <v>626</v>
      </c>
      <c r="I4917" t="str">
        <f t="shared" si="229"/>
        <v>Jihomoravský</v>
      </c>
      <c r="J4917" t="str">
        <f t="shared" si="230"/>
        <v>Jihomoravský</v>
      </c>
      <c r="K4917" t="str">
        <f t="shared" si="231"/>
        <v>Jihovýchod</v>
      </c>
    </row>
    <row r="4918" spans="1:11" x14ac:dyDescent="0.25">
      <c r="A4918">
        <v>584126</v>
      </c>
      <c r="B4918" t="s">
        <v>892</v>
      </c>
      <c r="C4918">
        <v>6216</v>
      </c>
      <c r="D4918" t="s">
        <v>641</v>
      </c>
      <c r="E4918" t="s">
        <v>623</v>
      </c>
      <c r="F4918" t="s">
        <v>624</v>
      </c>
      <c r="G4918" t="s">
        <v>625</v>
      </c>
      <c r="H4918" t="s">
        <v>626</v>
      </c>
      <c r="I4918" t="str">
        <f t="shared" si="229"/>
        <v>Jihomoravský</v>
      </c>
      <c r="J4918" t="str">
        <f t="shared" si="230"/>
        <v>Jihomoravský</v>
      </c>
      <c r="K4918" t="str">
        <f t="shared" si="231"/>
        <v>Jihovýchod</v>
      </c>
    </row>
    <row r="4919" spans="1:11" x14ac:dyDescent="0.25">
      <c r="A4919">
        <v>584134</v>
      </c>
      <c r="B4919" t="s">
        <v>893</v>
      </c>
      <c r="C4919">
        <v>6217</v>
      </c>
      <c r="D4919" t="s">
        <v>636</v>
      </c>
      <c r="E4919" t="s">
        <v>623</v>
      </c>
      <c r="F4919" t="s">
        <v>624</v>
      </c>
      <c r="G4919" t="s">
        <v>625</v>
      </c>
      <c r="H4919" t="s">
        <v>626</v>
      </c>
      <c r="I4919" t="str">
        <f t="shared" si="229"/>
        <v>Jihomoravský</v>
      </c>
      <c r="J4919" t="str">
        <f t="shared" si="230"/>
        <v>Jihomoravský</v>
      </c>
      <c r="K4919" t="str">
        <f t="shared" si="231"/>
        <v>Jihovýchod</v>
      </c>
    </row>
    <row r="4920" spans="1:11" x14ac:dyDescent="0.25">
      <c r="A4920">
        <v>584142</v>
      </c>
      <c r="B4920" t="s">
        <v>894</v>
      </c>
      <c r="C4920">
        <v>6221</v>
      </c>
      <c r="D4920" t="s">
        <v>622</v>
      </c>
      <c r="E4920" t="s">
        <v>623</v>
      </c>
      <c r="F4920" t="s">
        <v>624</v>
      </c>
      <c r="G4920" t="s">
        <v>625</v>
      </c>
      <c r="H4920" t="s">
        <v>626</v>
      </c>
      <c r="I4920" t="str">
        <f t="shared" si="229"/>
        <v>Jihomoravský</v>
      </c>
      <c r="J4920" t="str">
        <f t="shared" si="230"/>
        <v>Jihomoravský</v>
      </c>
      <c r="K4920" t="str">
        <f t="shared" si="231"/>
        <v>Jihovýchod</v>
      </c>
    </row>
    <row r="4921" spans="1:11" x14ac:dyDescent="0.25">
      <c r="A4921">
        <v>584151</v>
      </c>
      <c r="B4921" t="s">
        <v>895</v>
      </c>
      <c r="C4921">
        <v>6216</v>
      </c>
      <c r="D4921" t="s">
        <v>641</v>
      </c>
      <c r="E4921" t="s">
        <v>623</v>
      </c>
      <c r="F4921" t="s">
        <v>624</v>
      </c>
      <c r="G4921" t="s">
        <v>625</v>
      </c>
      <c r="H4921" t="s">
        <v>626</v>
      </c>
      <c r="I4921" t="str">
        <f t="shared" si="229"/>
        <v>Jihomoravský</v>
      </c>
      <c r="J4921" t="str">
        <f t="shared" si="230"/>
        <v>Jihomoravský</v>
      </c>
      <c r="K4921" t="str">
        <f t="shared" si="231"/>
        <v>Jihovýchod</v>
      </c>
    </row>
    <row r="4922" spans="1:11" x14ac:dyDescent="0.25">
      <c r="A4922">
        <v>584169</v>
      </c>
      <c r="B4922" t="s">
        <v>896</v>
      </c>
      <c r="C4922">
        <v>6217</v>
      </c>
      <c r="D4922" t="s">
        <v>636</v>
      </c>
      <c r="E4922" t="s">
        <v>623</v>
      </c>
      <c r="F4922" t="s">
        <v>624</v>
      </c>
      <c r="G4922" t="s">
        <v>625</v>
      </c>
      <c r="H4922" t="s">
        <v>626</v>
      </c>
      <c r="I4922" t="str">
        <f t="shared" si="229"/>
        <v>Jihomoravský</v>
      </c>
      <c r="J4922" t="str">
        <f t="shared" si="230"/>
        <v>Jihomoravský</v>
      </c>
      <c r="K4922" t="str">
        <f t="shared" si="231"/>
        <v>Jihovýchod</v>
      </c>
    </row>
    <row r="4923" spans="1:11" x14ac:dyDescent="0.25">
      <c r="A4923">
        <v>584177</v>
      </c>
      <c r="B4923" t="s">
        <v>897</v>
      </c>
      <c r="C4923">
        <v>6214</v>
      </c>
      <c r="D4923" t="s">
        <v>644</v>
      </c>
      <c r="E4923" t="s">
        <v>623</v>
      </c>
      <c r="F4923" t="s">
        <v>624</v>
      </c>
      <c r="G4923" t="s">
        <v>625</v>
      </c>
      <c r="H4923" t="s">
        <v>626</v>
      </c>
      <c r="I4923" t="str">
        <f t="shared" si="229"/>
        <v>Jihomoravský</v>
      </c>
      <c r="J4923" t="str">
        <f t="shared" si="230"/>
        <v>Jihomoravský</v>
      </c>
      <c r="K4923" t="str">
        <f t="shared" si="231"/>
        <v>Jihovýchod</v>
      </c>
    </row>
    <row r="4924" spans="1:11" x14ac:dyDescent="0.25">
      <c r="A4924">
        <v>584185</v>
      </c>
      <c r="B4924" t="s">
        <v>898</v>
      </c>
      <c r="C4924">
        <v>6214</v>
      </c>
      <c r="D4924" t="s">
        <v>644</v>
      </c>
      <c r="E4924" t="s">
        <v>623</v>
      </c>
      <c r="F4924" t="s">
        <v>624</v>
      </c>
      <c r="G4924" t="s">
        <v>625</v>
      </c>
      <c r="H4924" t="s">
        <v>626</v>
      </c>
      <c r="I4924" t="str">
        <f t="shared" si="229"/>
        <v>Jihomoravský</v>
      </c>
      <c r="J4924" t="str">
        <f t="shared" si="230"/>
        <v>Jihomoravský</v>
      </c>
      <c r="K4924" t="str">
        <f t="shared" si="231"/>
        <v>Jihovýchod</v>
      </c>
    </row>
    <row r="4925" spans="1:11" x14ac:dyDescent="0.25">
      <c r="A4925">
        <v>584193</v>
      </c>
      <c r="B4925" t="s">
        <v>899</v>
      </c>
      <c r="C4925">
        <v>6214</v>
      </c>
      <c r="D4925" t="s">
        <v>644</v>
      </c>
      <c r="E4925" t="s">
        <v>623</v>
      </c>
      <c r="F4925" t="s">
        <v>624</v>
      </c>
      <c r="G4925" t="s">
        <v>625</v>
      </c>
      <c r="H4925" t="s">
        <v>626</v>
      </c>
      <c r="I4925" t="str">
        <f t="shared" si="229"/>
        <v>Jihomoravský</v>
      </c>
      <c r="J4925" t="str">
        <f t="shared" si="230"/>
        <v>Jihomoravský</v>
      </c>
      <c r="K4925" t="str">
        <f t="shared" si="231"/>
        <v>Jihovýchod</v>
      </c>
    </row>
    <row r="4926" spans="1:11" x14ac:dyDescent="0.25">
      <c r="A4926">
        <v>584207</v>
      </c>
      <c r="B4926" t="s">
        <v>900</v>
      </c>
      <c r="C4926">
        <v>6214</v>
      </c>
      <c r="D4926" t="s">
        <v>644</v>
      </c>
      <c r="E4926" t="s">
        <v>623</v>
      </c>
      <c r="F4926" t="s">
        <v>624</v>
      </c>
      <c r="G4926" t="s">
        <v>625</v>
      </c>
      <c r="H4926" t="s">
        <v>626</v>
      </c>
      <c r="I4926" t="str">
        <f t="shared" si="229"/>
        <v>Jihomoravský</v>
      </c>
      <c r="J4926" t="str">
        <f t="shared" si="230"/>
        <v>Jihomoravský</v>
      </c>
      <c r="K4926" t="str">
        <f t="shared" si="231"/>
        <v>Jihovýchod</v>
      </c>
    </row>
    <row r="4927" spans="1:11" x14ac:dyDescent="0.25">
      <c r="A4927">
        <v>584215</v>
      </c>
      <c r="B4927" t="s">
        <v>901</v>
      </c>
      <c r="C4927">
        <v>6214</v>
      </c>
      <c r="D4927" t="s">
        <v>644</v>
      </c>
      <c r="E4927" t="s">
        <v>623</v>
      </c>
      <c r="F4927" t="s">
        <v>624</v>
      </c>
      <c r="G4927" t="s">
        <v>625</v>
      </c>
      <c r="H4927" t="s">
        <v>626</v>
      </c>
      <c r="I4927" t="str">
        <f t="shared" si="229"/>
        <v>Jihomoravský</v>
      </c>
      <c r="J4927" t="str">
        <f t="shared" si="230"/>
        <v>Jihomoravský</v>
      </c>
      <c r="K4927" t="str">
        <f t="shared" si="231"/>
        <v>Jihovýchod</v>
      </c>
    </row>
    <row r="4928" spans="1:11" x14ac:dyDescent="0.25">
      <c r="A4928">
        <v>584223</v>
      </c>
      <c r="B4928" t="s">
        <v>902</v>
      </c>
      <c r="C4928">
        <v>6214</v>
      </c>
      <c r="D4928" t="s">
        <v>644</v>
      </c>
      <c r="E4928" t="s">
        <v>623</v>
      </c>
      <c r="F4928" t="s">
        <v>624</v>
      </c>
      <c r="G4928" t="s">
        <v>625</v>
      </c>
      <c r="H4928" t="s">
        <v>626</v>
      </c>
      <c r="I4928" t="str">
        <f t="shared" si="229"/>
        <v>Jihomoravský</v>
      </c>
      <c r="J4928" t="str">
        <f t="shared" si="230"/>
        <v>Jihomoravský</v>
      </c>
      <c r="K4928" t="str">
        <f t="shared" si="231"/>
        <v>Jihovýchod</v>
      </c>
    </row>
    <row r="4929" spans="1:11" x14ac:dyDescent="0.25">
      <c r="A4929">
        <v>584231</v>
      </c>
      <c r="B4929" t="s">
        <v>903</v>
      </c>
      <c r="C4929">
        <v>6221</v>
      </c>
      <c r="D4929" t="s">
        <v>622</v>
      </c>
      <c r="E4929" t="s">
        <v>623</v>
      </c>
      <c r="F4929" t="s">
        <v>624</v>
      </c>
      <c r="G4929" t="s">
        <v>625</v>
      </c>
      <c r="H4929" t="s">
        <v>626</v>
      </c>
      <c r="I4929" t="str">
        <f t="shared" si="229"/>
        <v>Jihomoravský</v>
      </c>
      <c r="J4929" t="str">
        <f t="shared" si="230"/>
        <v>Jihomoravský</v>
      </c>
      <c r="K4929" t="str">
        <f t="shared" si="231"/>
        <v>Jihovýchod</v>
      </c>
    </row>
    <row r="4930" spans="1:11" x14ac:dyDescent="0.25">
      <c r="A4930">
        <v>584240</v>
      </c>
      <c r="B4930" t="s">
        <v>904</v>
      </c>
      <c r="C4930">
        <v>6221</v>
      </c>
      <c r="D4930" t="s">
        <v>622</v>
      </c>
      <c r="E4930" t="s">
        <v>623</v>
      </c>
      <c r="F4930" t="s">
        <v>624</v>
      </c>
      <c r="G4930" t="s">
        <v>625</v>
      </c>
      <c r="H4930" t="s">
        <v>626</v>
      </c>
      <c r="I4930" t="str">
        <f t="shared" si="229"/>
        <v>Jihomoravský</v>
      </c>
      <c r="J4930" t="str">
        <f t="shared" si="230"/>
        <v>Jihomoravský</v>
      </c>
      <c r="K4930" t="str">
        <f t="shared" si="231"/>
        <v>Jihovýchod</v>
      </c>
    </row>
    <row r="4931" spans="1:11" x14ac:dyDescent="0.25">
      <c r="A4931">
        <v>584266</v>
      </c>
      <c r="B4931" t="s">
        <v>905</v>
      </c>
      <c r="C4931">
        <v>6216</v>
      </c>
      <c r="D4931" t="s">
        <v>641</v>
      </c>
      <c r="E4931" t="s">
        <v>623</v>
      </c>
      <c r="F4931" t="s">
        <v>624</v>
      </c>
      <c r="G4931" t="s">
        <v>625</v>
      </c>
      <c r="H4931" t="s">
        <v>626</v>
      </c>
      <c r="I4931" t="str">
        <f t="shared" si="229"/>
        <v>Jihomoravský</v>
      </c>
      <c r="J4931" t="str">
        <f t="shared" si="230"/>
        <v>Jihomoravský</v>
      </c>
      <c r="K4931" t="str">
        <f t="shared" si="231"/>
        <v>Jihovýchod</v>
      </c>
    </row>
    <row r="4932" spans="1:11" x14ac:dyDescent="0.25">
      <c r="A4932">
        <v>584274</v>
      </c>
      <c r="B4932" t="s">
        <v>906</v>
      </c>
      <c r="C4932">
        <v>6217</v>
      </c>
      <c r="D4932" t="s">
        <v>636</v>
      </c>
      <c r="E4932" t="s">
        <v>623</v>
      </c>
      <c r="F4932" t="s">
        <v>624</v>
      </c>
      <c r="G4932" t="s">
        <v>625</v>
      </c>
      <c r="H4932" t="s">
        <v>626</v>
      </c>
      <c r="I4932" t="str">
        <f t="shared" ref="I4932:I4995" si="232">LEFT(H4932, FIND(" ", H4932 &amp; " ") - 1)</f>
        <v>Jihomoravský</v>
      </c>
      <c r="J4932" t="str">
        <f t="shared" ref="J4932:J4995" si="233">IF(LEFT(H4932,4)="Kraj", MID(H4932, FIND(" ", H4932)+1, LEN(H4932) - FIND(" ", H4932)), LEFT(H4932, FIND(" ", H4932 &amp; " ") - 1))</f>
        <v>Jihomoravský</v>
      </c>
      <c r="K4932" t="str">
        <f t="shared" ref="K4932:K4995" si="234">_xlfn.XLOOKUP(H4932,$N$33:$N$46,$M$33:$M$46)</f>
        <v>Jihovýchod</v>
      </c>
    </row>
    <row r="4933" spans="1:11" x14ac:dyDescent="0.25">
      <c r="A4933">
        <v>584282</v>
      </c>
      <c r="B4933" t="s">
        <v>622</v>
      </c>
      <c r="C4933">
        <v>6221</v>
      </c>
      <c r="D4933" t="s">
        <v>622</v>
      </c>
      <c r="E4933" t="s">
        <v>623</v>
      </c>
      <c r="F4933" t="s">
        <v>624</v>
      </c>
      <c r="G4933" t="s">
        <v>625</v>
      </c>
      <c r="H4933" t="s">
        <v>626</v>
      </c>
      <c r="I4933" t="str">
        <f t="shared" si="232"/>
        <v>Jihomoravský</v>
      </c>
      <c r="J4933" t="str">
        <f t="shared" si="233"/>
        <v>Jihomoravský</v>
      </c>
      <c r="K4933" t="str">
        <f t="shared" si="234"/>
        <v>Jihovýchod</v>
      </c>
    </row>
    <row r="4934" spans="1:11" x14ac:dyDescent="0.25">
      <c r="A4934">
        <v>584291</v>
      </c>
      <c r="B4934" t="s">
        <v>664</v>
      </c>
      <c r="C4934">
        <v>6204</v>
      </c>
      <c r="D4934" t="s">
        <v>664</v>
      </c>
      <c r="E4934" t="s">
        <v>663</v>
      </c>
      <c r="F4934" t="s">
        <v>664</v>
      </c>
      <c r="G4934" t="s">
        <v>625</v>
      </c>
      <c r="H4934" t="s">
        <v>626</v>
      </c>
      <c r="I4934" t="str">
        <f t="shared" si="232"/>
        <v>Jihomoravský</v>
      </c>
      <c r="J4934" t="str">
        <f t="shared" si="233"/>
        <v>Jihomoravský</v>
      </c>
      <c r="K4934" t="str">
        <f t="shared" si="234"/>
        <v>Jihovýchod</v>
      </c>
    </row>
    <row r="4935" spans="1:11" x14ac:dyDescent="0.25">
      <c r="A4935">
        <v>584304</v>
      </c>
      <c r="B4935" t="s">
        <v>907</v>
      </c>
      <c r="C4935">
        <v>6211</v>
      </c>
      <c r="D4935" t="s">
        <v>908</v>
      </c>
      <c r="E4935" t="s">
        <v>663</v>
      </c>
      <c r="F4935" t="s">
        <v>664</v>
      </c>
      <c r="G4935" t="s">
        <v>625</v>
      </c>
      <c r="H4935" t="s">
        <v>626</v>
      </c>
      <c r="I4935" t="str">
        <f t="shared" si="232"/>
        <v>Jihomoravský</v>
      </c>
      <c r="J4935" t="str">
        <f t="shared" si="233"/>
        <v>Jihomoravský</v>
      </c>
      <c r="K4935" t="str">
        <f t="shared" si="234"/>
        <v>Jihovýchod</v>
      </c>
    </row>
    <row r="4936" spans="1:11" x14ac:dyDescent="0.25">
      <c r="A4936">
        <v>584321</v>
      </c>
      <c r="B4936" t="s">
        <v>909</v>
      </c>
      <c r="C4936">
        <v>6207</v>
      </c>
      <c r="D4936" t="s">
        <v>662</v>
      </c>
      <c r="E4936" t="s">
        <v>663</v>
      </c>
      <c r="F4936" t="s">
        <v>664</v>
      </c>
      <c r="G4936" t="s">
        <v>625</v>
      </c>
      <c r="H4936" t="s">
        <v>626</v>
      </c>
      <c r="I4936" t="str">
        <f t="shared" si="232"/>
        <v>Jihomoravský</v>
      </c>
      <c r="J4936" t="str">
        <f t="shared" si="233"/>
        <v>Jihomoravský</v>
      </c>
      <c r="K4936" t="str">
        <f t="shared" si="234"/>
        <v>Jihovýchod</v>
      </c>
    </row>
    <row r="4937" spans="1:11" x14ac:dyDescent="0.25">
      <c r="A4937">
        <v>584339</v>
      </c>
      <c r="B4937" t="s">
        <v>910</v>
      </c>
      <c r="C4937">
        <v>6207</v>
      </c>
      <c r="D4937" t="s">
        <v>662</v>
      </c>
      <c r="E4937" t="s">
        <v>663</v>
      </c>
      <c r="F4937" t="s">
        <v>664</v>
      </c>
      <c r="G4937" t="s">
        <v>625</v>
      </c>
      <c r="H4937" t="s">
        <v>626</v>
      </c>
      <c r="I4937" t="str">
        <f t="shared" si="232"/>
        <v>Jihomoravský</v>
      </c>
      <c r="J4937" t="str">
        <f t="shared" si="233"/>
        <v>Jihomoravský</v>
      </c>
      <c r="K4937" t="str">
        <f t="shared" si="234"/>
        <v>Jihovýchod</v>
      </c>
    </row>
    <row r="4938" spans="1:11" x14ac:dyDescent="0.25">
      <c r="A4938">
        <v>584347</v>
      </c>
      <c r="B4938" t="s">
        <v>911</v>
      </c>
      <c r="C4938">
        <v>6207</v>
      </c>
      <c r="D4938" t="s">
        <v>662</v>
      </c>
      <c r="E4938" t="s">
        <v>663</v>
      </c>
      <c r="F4938" t="s">
        <v>664</v>
      </c>
      <c r="G4938" t="s">
        <v>625</v>
      </c>
      <c r="H4938" t="s">
        <v>626</v>
      </c>
      <c r="I4938" t="str">
        <f t="shared" si="232"/>
        <v>Jihomoravský</v>
      </c>
      <c r="J4938" t="str">
        <f t="shared" si="233"/>
        <v>Jihomoravský</v>
      </c>
      <c r="K4938" t="str">
        <f t="shared" si="234"/>
        <v>Jihovýchod</v>
      </c>
    </row>
    <row r="4939" spans="1:11" x14ac:dyDescent="0.25">
      <c r="A4939">
        <v>584355</v>
      </c>
      <c r="B4939" t="s">
        <v>912</v>
      </c>
      <c r="C4939">
        <v>6211</v>
      </c>
      <c r="D4939" t="s">
        <v>908</v>
      </c>
      <c r="E4939" t="s">
        <v>663</v>
      </c>
      <c r="F4939" t="s">
        <v>664</v>
      </c>
      <c r="G4939" t="s">
        <v>625</v>
      </c>
      <c r="H4939" t="s">
        <v>626</v>
      </c>
      <c r="I4939" t="str">
        <f t="shared" si="232"/>
        <v>Jihomoravský</v>
      </c>
      <c r="J4939" t="str">
        <f t="shared" si="233"/>
        <v>Jihomoravský</v>
      </c>
      <c r="K4939" t="str">
        <f t="shared" si="234"/>
        <v>Jihovýchod</v>
      </c>
    </row>
    <row r="4940" spans="1:11" x14ac:dyDescent="0.25">
      <c r="A4940">
        <v>584363</v>
      </c>
      <c r="B4940" t="s">
        <v>913</v>
      </c>
      <c r="C4940">
        <v>6207</v>
      </c>
      <c r="D4940" t="s">
        <v>662</v>
      </c>
      <c r="E4940" t="s">
        <v>663</v>
      </c>
      <c r="F4940" t="s">
        <v>664</v>
      </c>
      <c r="G4940" t="s">
        <v>625</v>
      </c>
      <c r="H4940" t="s">
        <v>626</v>
      </c>
      <c r="I4940" t="str">
        <f t="shared" si="232"/>
        <v>Jihomoravský</v>
      </c>
      <c r="J4940" t="str">
        <f t="shared" si="233"/>
        <v>Jihomoravský</v>
      </c>
      <c r="K4940" t="str">
        <f t="shared" si="234"/>
        <v>Jihovýchod</v>
      </c>
    </row>
    <row r="4941" spans="1:11" x14ac:dyDescent="0.25">
      <c r="A4941">
        <v>584371</v>
      </c>
      <c r="B4941" t="s">
        <v>60</v>
      </c>
      <c r="C4941">
        <v>6211</v>
      </c>
      <c r="D4941" t="s">
        <v>908</v>
      </c>
      <c r="E4941" t="s">
        <v>663</v>
      </c>
      <c r="F4941" t="s">
        <v>664</v>
      </c>
      <c r="G4941" t="s">
        <v>625</v>
      </c>
      <c r="H4941" t="s">
        <v>626</v>
      </c>
      <c r="I4941" t="str">
        <f t="shared" si="232"/>
        <v>Jihomoravský</v>
      </c>
      <c r="J4941" t="str">
        <f t="shared" si="233"/>
        <v>Jihomoravský</v>
      </c>
      <c r="K4941" t="str">
        <f t="shared" si="234"/>
        <v>Jihovýchod</v>
      </c>
    </row>
    <row r="4942" spans="1:11" x14ac:dyDescent="0.25">
      <c r="A4942">
        <v>584380</v>
      </c>
      <c r="B4942" t="s">
        <v>914</v>
      </c>
      <c r="C4942">
        <v>6204</v>
      </c>
      <c r="D4942" t="s">
        <v>664</v>
      </c>
      <c r="E4942" t="s">
        <v>663</v>
      </c>
      <c r="F4942" t="s">
        <v>664</v>
      </c>
      <c r="G4942" t="s">
        <v>625</v>
      </c>
      <c r="H4942" t="s">
        <v>626</v>
      </c>
      <c r="I4942" t="str">
        <f t="shared" si="232"/>
        <v>Jihomoravský</v>
      </c>
      <c r="J4942" t="str">
        <f t="shared" si="233"/>
        <v>Jihomoravský</v>
      </c>
      <c r="K4942" t="str">
        <f t="shared" si="234"/>
        <v>Jihovýchod</v>
      </c>
    </row>
    <row r="4943" spans="1:11" x14ac:dyDescent="0.25">
      <c r="A4943">
        <v>584401</v>
      </c>
      <c r="B4943" t="s">
        <v>915</v>
      </c>
      <c r="C4943">
        <v>6207</v>
      </c>
      <c r="D4943" t="s">
        <v>662</v>
      </c>
      <c r="E4943" t="s">
        <v>663</v>
      </c>
      <c r="F4943" t="s">
        <v>664</v>
      </c>
      <c r="G4943" t="s">
        <v>625</v>
      </c>
      <c r="H4943" t="s">
        <v>626</v>
      </c>
      <c r="I4943" t="str">
        <f t="shared" si="232"/>
        <v>Jihomoravský</v>
      </c>
      <c r="J4943" t="str">
        <f t="shared" si="233"/>
        <v>Jihomoravský</v>
      </c>
      <c r="K4943" t="str">
        <f t="shared" si="234"/>
        <v>Jihovýchod</v>
      </c>
    </row>
    <row r="4944" spans="1:11" x14ac:dyDescent="0.25">
      <c r="A4944">
        <v>584410</v>
      </c>
      <c r="B4944" t="s">
        <v>916</v>
      </c>
      <c r="C4944">
        <v>6211</v>
      </c>
      <c r="D4944" t="s">
        <v>908</v>
      </c>
      <c r="E4944" t="s">
        <v>663</v>
      </c>
      <c r="F4944" t="s">
        <v>664</v>
      </c>
      <c r="G4944" t="s">
        <v>625</v>
      </c>
      <c r="H4944" t="s">
        <v>626</v>
      </c>
      <c r="I4944" t="str">
        <f t="shared" si="232"/>
        <v>Jihomoravský</v>
      </c>
      <c r="J4944" t="str">
        <f t="shared" si="233"/>
        <v>Jihomoravský</v>
      </c>
      <c r="K4944" t="str">
        <f t="shared" si="234"/>
        <v>Jihovýchod</v>
      </c>
    </row>
    <row r="4945" spans="1:11" x14ac:dyDescent="0.25">
      <c r="A4945">
        <v>584428</v>
      </c>
      <c r="B4945" t="s">
        <v>917</v>
      </c>
      <c r="C4945">
        <v>6211</v>
      </c>
      <c r="D4945" t="s">
        <v>908</v>
      </c>
      <c r="E4945" t="s">
        <v>663</v>
      </c>
      <c r="F4945" t="s">
        <v>664</v>
      </c>
      <c r="G4945" t="s">
        <v>625</v>
      </c>
      <c r="H4945" t="s">
        <v>626</v>
      </c>
      <c r="I4945" t="str">
        <f t="shared" si="232"/>
        <v>Jihomoravský</v>
      </c>
      <c r="J4945" t="str">
        <f t="shared" si="233"/>
        <v>Jihomoravský</v>
      </c>
      <c r="K4945" t="str">
        <f t="shared" si="234"/>
        <v>Jihovýchod</v>
      </c>
    </row>
    <row r="4946" spans="1:11" x14ac:dyDescent="0.25">
      <c r="A4946">
        <v>584436</v>
      </c>
      <c r="B4946" t="s">
        <v>918</v>
      </c>
      <c r="C4946">
        <v>6211</v>
      </c>
      <c r="D4946" t="s">
        <v>908</v>
      </c>
      <c r="E4946" t="s">
        <v>663</v>
      </c>
      <c r="F4946" t="s">
        <v>664</v>
      </c>
      <c r="G4946" t="s">
        <v>625</v>
      </c>
      <c r="H4946" t="s">
        <v>626</v>
      </c>
      <c r="I4946" t="str">
        <f t="shared" si="232"/>
        <v>Jihomoravský</v>
      </c>
      <c r="J4946" t="str">
        <f t="shared" si="233"/>
        <v>Jihomoravský</v>
      </c>
      <c r="K4946" t="str">
        <f t="shared" si="234"/>
        <v>Jihovýchod</v>
      </c>
    </row>
    <row r="4947" spans="1:11" x14ac:dyDescent="0.25">
      <c r="A4947">
        <v>584444</v>
      </c>
      <c r="B4947" t="s">
        <v>919</v>
      </c>
      <c r="C4947">
        <v>6211</v>
      </c>
      <c r="D4947" t="s">
        <v>908</v>
      </c>
      <c r="E4947" t="s">
        <v>663</v>
      </c>
      <c r="F4947" t="s">
        <v>664</v>
      </c>
      <c r="G4947" t="s">
        <v>625</v>
      </c>
      <c r="H4947" t="s">
        <v>626</v>
      </c>
      <c r="I4947" t="str">
        <f t="shared" si="232"/>
        <v>Jihomoravský</v>
      </c>
      <c r="J4947" t="str">
        <f t="shared" si="233"/>
        <v>Jihomoravský</v>
      </c>
      <c r="K4947" t="str">
        <f t="shared" si="234"/>
        <v>Jihovýchod</v>
      </c>
    </row>
    <row r="4948" spans="1:11" x14ac:dyDescent="0.25">
      <c r="A4948">
        <v>584452</v>
      </c>
      <c r="B4948" t="s">
        <v>920</v>
      </c>
      <c r="C4948">
        <v>6204</v>
      </c>
      <c r="D4948" t="s">
        <v>664</v>
      </c>
      <c r="E4948" t="s">
        <v>663</v>
      </c>
      <c r="F4948" t="s">
        <v>664</v>
      </c>
      <c r="G4948" t="s">
        <v>625</v>
      </c>
      <c r="H4948" t="s">
        <v>626</v>
      </c>
      <c r="I4948" t="str">
        <f t="shared" si="232"/>
        <v>Jihomoravský</v>
      </c>
      <c r="J4948" t="str">
        <f t="shared" si="233"/>
        <v>Jihomoravský</v>
      </c>
      <c r="K4948" t="str">
        <f t="shared" si="234"/>
        <v>Jihovýchod</v>
      </c>
    </row>
    <row r="4949" spans="1:11" x14ac:dyDescent="0.25">
      <c r="A4949">
        <v>584461</v>
      </c>
      <c r="B4949" t="s">
        <v>921</v>
      </c>
      <c r="C4949">
        <v>6207</v>
      </c>
      <c r="D4949" t="s">
        <v>662</v>
      </c>
      <c r="E4949" t="s">
        <v>663</v>
      </c>
      <c r="F4949" t="s">
        <v>664</v>
      </c>
      <c r="G4949" t="s">
        <v>625</v>
      </c>
      <c r="H4949" t="s">
        <v>626</v>
      </c>
      <c r="I4949" t="str">
        <f t="shared" si="232"/>
        <v>Jihomoravský</v>
      </c>
      <c r="J4949" t="str">
        <f t="shared" si="233"/>
        <v>Jihomoravský</v>
      </c>
      <c r="K4949" t="str">
        <f t="shared" si="234"/>
        <v>Jihovýchod</v>
      </c>
    </row>
    <row r="4950" spans="1:11" x14ac:dyDescent="0.25">
      <c r="A4950">
        <v>584479</v>
      </c>
      <c r="B4950" t="s">
        <v>922</v>
      </c>
      <c r="C4950">
        <v>6211</v>
      </c>
      <c r="D4950" t="s">
        <v>908</v>
      </c>
      <c r="E4950" t="s">
        <v>663</v>
      </c>
      <c r="F4950" t="s">
        <v>664</v>
      </c>
      <c r="G4950" t="s">
        <v>625</v>
      </c>
      <c r="H4950" t="s">
        <v>626</v>
      </c>
      <c r="I4950" t="str">
        <f t="shared" si="232"/>
        <v>Jihomoravský</v>
      </c>
      <c r="J4950" t="str">
        <f t="shared" si="233"/>
        <v>Jihomoravský</v>
      </c>
      <c r="K4950" t="str">
        <f t="shared" si="234"/>
        <v>Jihovýchod</v>
      </c>
    </row>
    <row r="4951" spans="1:11" x14ac:dyDescent="0.25">
      <c r="A4951">
        <v>584487</v>
      </c>
      <c r="B4951" t="s">
        <v>923</v>
      </c>
      <c r="C4951">
        <v>6204</v>
      </c>
      <c r="D4951" t="s">
        <v>664</v>
      </c>
      <c r="E4951" t="s">
        <v>663</v>
      </c>
      <c r="F4951" t="s">
        <v>664</v>
      </c>
      <c r="G4951" t="s">
        <v>625</v>
      </c>
      <c r="H4951" t="s">
        <v>626</v>
      </c>
      <c r="I4951" t="str">
        <f t="shared" si="232"/>
        <v>Jihomoravský</v>
      </c>
      <c r="J4951" t="str">
        <f t="shared" si="233"/>
        <v>Jihomoravský</v>
      </c>
      <c r="K4951" t="str">
        <f t="shared" si="234"/>
        <v>Jihovýchod</v>
      </c>
    </row>
    <row r="4952" spans="1:11" x14ac:dyDescent="0.25">
      <c r="A4952">
        <v>584495</v>
      </c>
      <c r="B4952" t="s">
        <v>662</v>
      </c>
      <c r="C4952">
        <v>6207</v>
      </c>
      <c r="D4952" t="s">
        <v>662</v>
      </c>
      <c r="E4952" t="s">
        <v>663</v>
      </c>
      <c r="F4952" t="s">
        <v>664</v>
      </c>
      <c r="G4952" t="s">
        <v>625</v>
      </c>
      <c r="H4952" t="s">
        <v>626</v>
      </c>
      <c r="I4952" t="str">
        <f t="shared" si="232"/>
        <v>Jihomoravský</v>
      </c>
      <c r="J4952" t="str">
        <f t="shared" si="233"/>
        <v>Jihomoravský</v>
      </c>
      <c r="K4952" t="str">
        <f t="shared" si="234"/>
        <v>Jihovýchod</v>
      </c>
    </row>
    <row r="4953" spans="1:11" x14ac:dyDescent="0.25">
      <c r="A4953">
        <v>584517</v>
      </c>
      <c r="B4953" t="s">
        <v>924</v>
      </c>
      <c r="C4953">
        <v>6213</v>
      </c>
      <c r="D4953" t="s">
        <v>666</v>
      </c>
      <c r="E4953" t="s">
        <v>623</v>
      </c>
      <c r="F4953" t="s">
        <v>624</v>
      </c>
      <c r="G4953" t="s">
        <v>625</v>
      </c>
      <c r="H4953" t="s">
        <v>626</v>
      </c>
      <c r="I4953" t="str">
        <f t="shared" si="232"/>
        <v>Jihomoravský</v>
      </c>
      <c r="J4953" t="str">
        <f t="shared" si="233"/>
        <v>Jihomoravský</v>
      </c>
      <c r="K4953" t="str">
        <f t="shared" si="234"/>
        <v>Jihovýchod</v>
      </c>
    </row>
    <row r="4954" spans="1:11" x14ac:dyDescent="0.25">
      <c r="A4954">
        <v>584525</v>
      </c>
      <c r="B4954" t="s">
        <v>925</v>
      </c>
      <c r="C4954">
        <v>6211</v>
      </c>
      <c r="D4954" t="s">
        <v>908</v>
      </c>
      <c r="E4954" t="s">
        <v>663</v>
      </c>
      <c r="F4954" t="s">
        <v>664</v>
      </c>
      <c r="G4954" t="s">
        <v>625</v>
      </c>
      <c r="H4954" t="s">
        <v>626</v>
      </c>
      <c r="I4954" t="str">
        <f t="shared" si="232"/>
        <v>Jihomoravský</v>
      </c>
      <c r="J4954" t="str">
        <f t="shared" si="233"/>
        <v>Jihomoravský</v>
      </c>
      <c r="K4954" t="str">
        <f t="shared" si="234"/>
        <v>Jihovýchod</v>
      </c>
    </row>
    <row r="4955" spans="1:11" x14ac:dyDescent="0.25">
      <c r="A4955">
        <v>584541</v>
      </c>
      <c r="B4955" t="s">
        <v>926</v>
      </c>
      <c r="C4955">
        <v>6211</v>
      </c>
      <c r="D4955" t="s">
        <v>908</v>
      </c>
      <c r="E4955" t="s">
        <v>663</v>
      </c>
      <c r="F4955" t="s">
        <v>664</v>
      </c>
      <c r="G4955" t="s">
        <v>625</v>
      </c>
      <c r="H4955" t="s">
        <v>626</v>
      </c>
      <c r="I4955" t="str">
        <f t="shared" si="232"/>
        <v>Jihomoravský</v>
      </c>
      <c r="J4955" t="str">
        <f t="shared" si="233"/>
        <v>Jihomoravský</v>
      </c>
      <c r="K4955" t="str">
        <f t="shared" si="234"/>
        <v>Jihovýchod</v>
      </c>
    </row>
    <row r="4956" spans="1:11" x14ac:dyDescent="0.25">
      <c r="A4956">
        <v>584550</v>
      </c>
      <c r="B4956" t="s">
        <v>927</v>
      </c>
      <c r="C4956">
        <v>6207</v>
      </c>
      <c r="D4956" t="s">
        <v>662</v>
      </c>
      <c r="E4956" t="s">
        <v>663</v>
      </c>
      <c r="F4956" t="s">
        <v>664</v>
      </c>
      <c r="G4956" t="s">
        <v>625</v>
      </c>
      <c r="H4956" t="s">
        <v>626</v>
      </c>
      <c r="I4956" t="str">
        <f t="shared" si="232"/>
        <v>Jihomoravský</v>
      </c>
      <c r="J4956" t="str">
        <f t="shared" si="233"/>
        <v>Jihomoravský</v>
      </c>
      <c r="K4956" t="str">
        <f t="shared" si="234"/>
        <v>Jihovýchod</v>
      </c>
    </row>
    <row r="4957" spans="1:11" x14ac:dyDescent="0.25">
      <c r="A4957">
        <v>584568</v>
      </c>
      <c r="B4957" t="s">
        <v>928</v>
      </c>
      <c r="C4957">
        <v>6207</v>
      </c>
      <c r="D4957" t="s">
        <v>662</v>
      </c>
      <c r="E4957" t="s">
        <v>663</v>
      </c>
      <c r="F4957" t="s">
        <v>664</v>
      </c>
      <c r="G4957" t="s">
        <v>625</v>
      </c>
      <c r="H4957" t="s">
        <v>626</v>
      </c>
      <c r="I4957" t="str">
        <f t="shared" si="232"/>
        <v>Jihomoravský</v>
      </c>
      <c r="J4957" t="str">
        <f t="shared" si="233"/>
        <v>Jihomoravský</v>
      </c>
      <c r="K4957" t="str">
        <f t="shared" si="234"/>
        <v>Jihovýchod</v>
      </c>
    </row>
    <row r="4958" spans="1:11" x14ac:dyDescent="0.25">
      <c r="A4958">
        <v>584576</v>
      </c>
      <c r="B4958" t="s">
        <v>929</v>
      </c>
      <c r="C4958">
        <v>6204</v>
      </c>
      <c r="D4958" t="s">
        <v>664</v>
      </c>
      <c r="E4958" t="s">
        <v>663</v>
      </c>
      <c r="F4958" t="s">
        <v>664</v>
      </c>
      <c r="G4958" t="s">
        <v>625</v>
      </c>
      <c r="H4958" t="s">
        <v>626</v>
      </c>
      <c r="I4958" t="str">
        <f t="shared" si="232"/>
        <v>Jihomoravský</v>
      </c>
      <c r="J4958" t="str">
        <f t="shared" si="233"/>
        <v>Jihomoravský</v>
      </c>
      <c r="K4958" t="str">
        <f t="shared" si="234"/>
        <v>Jihovýchod</v>
      </c>
    </row>
    <row r="4959" spans="1:11" x14ac:dyDescent="0.25">
      <c r="A4959">
        <v>584584</v>
      </c>
      <c r="B4959" t="s">
        <v>930</v>
      </c>
      <c r="C4959">
        <v>6207</v>
      </c>
      <c r="D4959" t="s">
        <v>662</v>
      </c>
      <c r="E4959" t="s">
        <v>663</v>
      </c>
      <c r="F4959" t="s">
        <v>664</v>
      </c>
      <c r="G4959" t="s">
        <v>625</v>
      </c>
      <c r="H4959" t="s">
        <v>626</v>
      </c>
      <c r="I4959" t="str">
        <f t="shared" si="232"/>
        <v>Jihomoravský</v>
      </c>
      <c r="J4959" t="str">
        <f t="shared" si="233"/>
        <v>Jihomoravský</v>
      </c>
      <c r="K4959" t="str">
        <f t="shared" si="234"/>
        <v>Jihovýchod</v>
      </c>
    </row>
    <row r="4960" spans="1:11" x14ac:dyDescent="0.25">
      <c r="A4960">
        <v>584592</v>
      </c>
      <c r="B4960" t="s">
        <v>931</v>
      </c>
      <c r="C4960">
        <v>6207</v>
      </c>
      <c r="D4960" t="s">
        <v>662</v>
      </c>
      <c r="E4960" t="s">
        <v>663</v>
      </c>
      <c r="F4960" t="s">
        <v>664</v>
      </c>
      <c r="G4960" t="s">
        <v>625</v>
      </c>
      <c r="H4960" t="s">
        <v>626</v>
      </c>
      <c r="I4960" t="str">
        <f t="shared" si="232"/>
        <v>Jihomoravský</v>
      </c>
      <c r="J4960" t="str">
        <f t="shared" si="233"/>
        <v>Jihomoravský</v>
      </c>
      <c r="K4960" t="str">
        <f t="shared" si="234"/>
        <v>Jihovýchod</v>
      </c>
    </row>
    <row r="4961" spans="1:11" x14ac:dyDescent="0.25">
      <c r="A4961">
        <v>584622</v>
      </c>
      <c r="B4961" t="s">
        <v>932</v>
      </c>
      <c r="C4961">
        <v>6204</v>
      </c>
      <c r="D4961" t="s">
        <v>664</v>
      </c>
      <c r="E4961" t="s">
        <v>663</v>
      </c>
      <c r="F4961" t="s">
        <v>664</v>
      </c>
      <c r="G4961" t="s">
        <v>625</v>
      </c>
      <c r="H4961" t="s">
        <v>626</v>
      </c>
      <c r="I4961" t="str">
        <f t="shared" si="232"/>
        <v>Jihomoravský</v>
      </c>
      <c r="J4961" t="str">
        <f t="shared" si="233"/>
        <v>Jihomoravský</v>
      </c>
      <c r="K4961" t="str">
        <f t="shared" si="234"/>
        <v>Jihovýchod</v>
      </c>
    </row>
    <row r="4962" spans="1:11" x14ac:dyDescent="0.25">
      <c r="A4962">
        <v>584631</v>
      </c>
      <c r="B4962" t="s">
        <v>933</v>
      </c>
      <c r="C4962">
        <v>6204</v>
      </c>
      <c r="D4962" t="s">
        <v>664</v>
      </c>
      <c r="E4962" t="s">
        <v>663</v>
      </c>
      <c r="F4962" t="s">
        <v>664</v>
      </c>
      <c r="G4962" t="s">
        <v>625</v>
      </c>
      <c r="H4962" t="s">
        <v>626</v>
      </c>
      <c r="I4962" t="str">
        <f t="shared" si="232"/>
        <v>Jihomoravský</v>
      </c>
      <c r="J4962" t="str">
        <f t="shared" si="233"/>
        <v>Jihomoravský</v>
      </c>
      <c r="K4962" t="str">
        <f t="shared" si="234"/>
        <v>Jihovýchod</v>
      </c>
    </row>
    <row r="4963" spans="1:11" x14ac:dyDescent="0.25">
      <c r="A4963">
        <v>584649</v>
      </c>
      <c r="B4963" t="s">
        <v>908</v>
      </c>
      <c r="C4963">
        <v>6211</v>
      </c>
      <c r="D4963" t="s">
        <v>908</v>
      </c>
      <c r="E4963" t="s">
        <v>663</v>
      </c>
      <c r="F4963" t="s">
        <v>664</v>
      </c>
      <c r="G4963" t="s">
        <v>625</v>
      </c>
      <c r="H4963" t="s">
        <v>626</v>
      </c>
      <c r="I4963" t="str">
        <f t="shared" si="232"/>
        <v>Jihomoravský</v>
      </c>
      <c r="J4963" t="str">
        <f t="shared" si="233"/>
        <v>Jihomoravský</v>
      </c>
      <c r="K4963" t="str">
        <f t="shared" si="234"/>
        <v>Jihovýchod</v>
      </c>
    </row>
    <row r="4964" spans="1:11" x14ac:dyDescent="0.25">
      <c r="A4964">
        <v>584657</v>
      </c>
      <c r="B4964" t="s">
        <v>934</v>
      </c>
      <c r="C4964">
        <v>6211</v>
      </c>
      <c r="D4964" t="s">
        <v>908</v>
      </c>
      <c r="E4964" t="s">
        <v>663</v>
      </c>
      <c r="F4964" t="s">
        <v>664</v>
      </c>
      <c r="G4964" t="s">
        <v>625</v>
      </c>
      <c r="H4964" t="s">
        <v>626</v>
      </c>
      <c r="I4964" t="str">
        <f t="shared" si="232"/>
        <v>Jihomoravský</v>
      </c>
      <c r="J4964" t="str">
        <f t="shared" si="233"/>
        <v>Jihomoravský</v>
      </c>
      <c r="K4964" t="str">
        <f t="shared" si="234"/>
        <v>Jihovýchod</v>
      </c>
    </row>
    <row r="4965" spans="1:11" x14ac:dyDescent="0.25">
      <c r="A4965">
        <v>584665</v>
      </c>
      <c r="B4965" t="s">
        <v>935</v>
      </c>
      <c r="C4965">
        <v>6204</v>
      </c>
      <c r="D4965" t="s">
        <v>664</v>
      </c>
      <c r="E4965" t="s">
        <v>663</v>
      </c>
      <c r="F4965" t="s">
        <v>664</v>
      </c>
      <c r="G4965" t="s">
        <v>625</v>
      </c>
      <c r="H4965" t="s">
        <v>626</v>
      </c>
      <c r="I4965" t="str">
        <f t="shared" si="232"/>
        <v>Jihomoravský</v>
      </c>
      <c r="J4965" t="str">
        <f t="shared" si="233"/>
        <v>Jihomoravský</v>
      </c>
      <c r="K4965" t="str">
        <f t="shared" si="234"/>
        <v>Jihovýchod</v>
      </c>
    </row>
    <row r="4966" spans="1:11" x14ac:dyDescent="0.25">
      <c r="A4966">
        <v>584673</v>
      </c>
      <c r="B4966" t="s">
        <v>936</v>
      </c>
      <c r="C4966">
        <v>6204</v>
      </c>
      <c r="D4966" t="s">
        <v>664</v>
      </c>
      <c r="E4966" t="s">
        <v>663</v>
      </c>
      <c r="F4966" t="s">
        <v>664</v>
      </c>
      <c r="G4966" t="s">
        <v>625</v>
      </c>
      <c r="H4966" t="s">
        <v>626</v>
      </c>
      <c r="I4966" t="str">
        <f t="shared" si="232"/>
        <v>Jihomoravský</v>
      </c>
      <c r="J4966" t="str">
        <f t="shared" si="233"/>
        <v>Jihomoravský</v>
      </c>
      <c r="K4966" t="str">
        <f t="shared" si="234"/>
        <v>Jihovýchod</v>
      </c>
    </row>
    <row r="4967" spans="1:11" x14ac:dyDescent="0.25">
      <c r="A4967">
        <v>584681</v>
      </c>
      <c r="B4967" t="s">
        <v>937</v>
      </c>
      <c r="C4967">
        <v>6207</v>
      </c>
      <c r="D4967" t="s">
        <v>662</v>
      </c>
      <c r="E4967" t="s">
        <v>663</v>
      </c>
      <c r="F4967" t="s">
        <v>664</v>
      </c>
      <c r="G4967" t="s">
        <v>625</v>
      </c>
      <c r="H4967" t="s">
        <v>626</v>
      </c>
      <c r="I4967" t="str">
        <f t="shared" si="232"/>
        <v>Jihomoravský</v>
      </c>
      <c r="J4967" t="str">
        <f t="shared" si="233"/>
        <v>Jihomoravský</v>
      </c>
      <c r="K4967" t="str">
        <f t="shared" si="234"/>
        <v>Jihovýchod</v>
      </c>
    </row>
    <row r="4968" spans="1:11" x14ac:dyDescent="0.25">
      <c r="A4968">
        <v>584703</v>
      </c>
      <c r="B4968" t="s">
        <v>839</v>
      </c>
      <c r="C4968">
        <v>6207</v>
      </c>
      <c r="D4968" t="s">
        <v>662</v>
      </c>
      <c r="E4968" t="s">
        <v>663</v>
      </c>
      <c r="F4968" t="s">
        <v>664</v>
      </c>
      <c r="G4968" t="s">
        <v>625</v>
      </c>
      <c r="H4968" t="s">
        <v>626</v>
      </c>
      <c r="I4968" t="str">
        <f t="shared" si="232"/>
        <v>Jihomoravský</v>
      </c>
      <c r="J4968" t="str">
        <f t="shared" si="233"/>
        <v>Jihomoravský</v>
      </c>
      <c r="K4968" t="str">
        <f t="shared" si="234"/>
        <v>Jihovýchod</v>
      </c>
    </row>
    <row r="4969" spans="1:11" x14ac:dyDescent="0.25">
      <c r="A4969">
        <v>584711</v>
      </c>
      <c r="B4969" t="s">
        <v>938</v>
      </c>
      <c r="C4969">
        <v>6207</v>
      </c>
      <c r="D4969" t="s">
        <v>662</v>
      </c>
      <c r="E4969" t="s">
        <v>663</v>
      </c>
      <c r="F4969" t="s">
        <v>664</v>
      </c>
      <c r="G4969" t="s">
        <v>625</v>
      </c>
      <c r="H4969" t="s">
        <v>626</v>
      </c>
      <c r="I4969" t="str">
        <f t="shared" si="232"/>
        <v>Jihomoravský</v>
      </c>
      <c r="J4969" t="str">
        <f t="shared" si="233"/>
        <v>Jihomoravský</v>
      </c>
      <c r="K4969" t="str">
        <f t="shared" si="234"/>
        <v>Jihovýchod</v>
      </c>
    </row>
    <row r="4970" spans="1:11" x14ac:dyDescent="0.25">
      <c r="A4970">
        <v>584720</v>
      </c>
      <c r="B4970" t="s">
        <v>939</v>
      </c>
      <c r="C4970">
        <v>6221</v>
      </c>
      <c r="D4970" t="s">
        <v>622</v>
      </c>
      <c r="E4970" t="s">
        <v>623</v>
      </c>
      <c r="F4970" t="s">
        <v>624</v>
      </c>
      <c r="G4970" t="s">
        <v>625</v>
      </c>
      <c r="H4970" t="s">
        <v>626</v>
      </c>
      <c r="I4970" t="str">
        <f t="shared" si="232"/>
        <v>Jihomoravský</v>
      </c>
      <c r="J4970" t="str">
        <f t="shared" si="233"/>
        <v>Jihomoravský</v>
      </c>
      <c r="K4970" t="str">
        <f t="shared" si="234"/>
        <v>Jihovýchod</v>
      </c>
    </row>
    <row r="4971" spans="1:11" x14ac:dyDescent="0.25">
      <c r="A4971">
        <v>584746</v>
      </c>
      <c r="B4971" t="s">
        <v>415</v>
      </c>
      <c r="C4971">
        <v>6211</v>
      </c>
      <c r="D4971" t="s">
        <v>908</v>
      </c>
      <c r="E4971" t="s">
        <v>663</v>
      </c>
      <c r="F4971" t="s">
        <v>664</v>
      </c>
      <c r="G4971" t="s">
        <v>625</v>
      </c>
      <c r="H4971" t="s">
        <v>626</v>
      </c>
      <c r="I4971" t="str">
        <f t="shared" si="232"/>
        <v>Jihomoravský</v>
      </c>
      <c r="J4971" t="str">
        <f t="shared" si="233"/>
        <v>Jihomoravský</v>
      </c>
      <c r="K4971" t="str">
        <f t="shared" si="234"/>
        <v>Jihovýchod</v>
      </c>
    </row>
    <row r="4972" spans="1:11" x14ac:dyDescent="0.25">
      <c r="A4972">
        <v>584754</v>
      </c>
      <c r="B4972" t="s">
        <v>940</v>
      </c>
      <c r="C4972">
        <v>6211</v>
      </c>
      <c r="D4972" t="s">
        <v>908</v>
      </c>
      <c r="E4972" t="s">
        <v>663</v>
      </c>
      <c r="F4972" t="s">
        <v>664</v>
      </c>
      <c r="G4972" t="s">
        <v>625</v>
      </c>
      <c r="H4972" t="s">
        <v>626</v>
      </c>
      <c r="I4972" t="str">
        <f t="shared" si="232"/>
        <v>Jihomoravský</v>
      </c>
      <c r="J4972" t="str">
        <f t="shared" si="233"/>
        <v>Jihomoravský</v>
      </c>
      <c r="K4972" t="str">
        <f t="shared" si="234"/>
        <v>Jihovýchod</v>
      </c>
    </row>
    <row r="4973" spans="1:11" x14ac:dyDescent="0.25">
      <c r="A4973">
        <v>584762</v>
      </c>
      <c r="B4973" t="s">
        <v>941</v>
      </c>
      <c r="C4973">
        <v>6213</v>
      </c>
      <c r="D4973" t="s">
        <v>666</v>
      </c>
      <c r="E4973" t="s">
        <v>623</v>
      </c>
      <c r="F4973" t="s">
        <v>624</v>
      </c>
      <c r="G4973" t="s">
        <v>625</v>
      </c>
      <c r="H4973" t="s">
        <v>626</v>
      </c>
      <c r="I4973" t="str">
        <f t="shared" si="232"/>
        <v>Jihomoravský</v>
      </c>
      <c r="J4973" t="str">
        <f t="shared" si="233"/>
        <v>Jihomoravský</v>
      </c>
      <c r="K4973" t="str">
        <f t="shared" si="234"/>
        <v>Jihovýchod</v>
      </c>
    </row>
    <row r="4974" spans="1:11" x14ac:dyDescent="0.25">
      <c r="A4974">
        <v>584771</v>
      </c>
      <c r="B4974" t="s">
        <v>942</v>
      </c>
      <c r="C4974">
        <v>6211</v>
      </c>
      <c r="D4974" t="s">
        <v>908</v>
      </c>
      <c r="E4974" t="s">
        <v>663</v>
      </c>
      <c r="F4974" t="s">
        <v>664</v>
      </c>
      <c r="G4974" t="s">
        <v>625</v>
      </c>
      <c r="H4974" t="s">
        <v>626</v>
      </c>
      <c r="I4974" t="str">
        <f t="shared" si="232"/>
        <v>Jihomoravský</v>
      </c>
      <c r="J4974" t="str">
        <f t="shared" si="233"/>
        <v>Jihomoravský</v>
      </c>
      <c r="K4974" t="str">
        <f t="shared" si="234"/>
        <v>Jihovýchod</v>
      </c>
    </row>
    <row r="4975" spans="1:11" x14ac:dyDescent="0.25">
      <c r="A4975">
        <v>584789</v>
      </c>
      <c r="B4975" t="s">
        <v>943</v>
      </c>
      <c r="C4975">
        <v>6211</v>
      </c>
      <c r="D4975" t="s">
        <v>908</v>
      </c>
      <c r="E4975" t="s">
        <v>663</v>
      </c>
      <c r="F4975" t="s">
        <v>664</v>
      </c>
      <c r="G4975" t="s">
        <v>625</v>
      </c>
      <c r="H4975" t="s">
        <v>626</v>
      </c>
      <c r="I4975" t="str">
        <f t="shared" si="232"/>
        <v>Jihomoravský</v>
      </c>
      <c r="J4975" t="str">
        <f t="shared" si="233"/>
        <v>Jihomoravský</v>
      </c>
      <c r="K4975" t="str">
        <f t="shared" si="234"/>
        <v>Jihovýchod</v>
      </c>
    </row>
    <row r="4976" spans="1:11" x14ac:dyDescent="0.25">
      <c r="A4976">
        <v>584797</v>
      </c>
      <c r="B4976" t="s">
        <v>944</v>
      </c>
      <c r="C4976">
        <v>6204</v>
      </c>
      <c r="D4976" t="s">
        <v>664</v>
      </c>
      <c r="E4976" t="s">
        <v>663</v>
      </c>
      <c r="F4976" t="s">
        <v>664</v>
      </c>
      <c r="G4976" t="s">
        <v>625</v>
      </c>
      <c r="H4976" t="s">
        <v>626</v>
      </c>
      <c r="I4976" t="str">
        <f t="shared" si="232"/>
        <v>Jihomoravský</v>
      </c>
      <c r="J4976" t="str">
        <f t="shared" si="233"/>
        <v>Jihomoravský</v>
      </c>
      <c r="K4976" t="str">
        <f t="shared" si="234"/>
        <v>Jihovýchod</v>
      </c>
    </row>
    <row r="4977" spans="1:11" x14ac:dyDescent="0.25">
      <c r="A4977">
        <v>584801</v>
      </c>
      <c r="B4977" t="s">
        <v>666</v>
      </c>
      <c r="C4977">
        <v>6213</v>
      </c>
      <c r="D4977" t="s">
        <v>666</v>
      </c>
      <c r="E4977" t="s">
        <v>623</v>
      </c>
      <c r="F4977" t="s">
        <v>624</v>
      </c>
      <c r="G4977" t="s">
        <v>625</v>
      </c>
      <c r="H4977" t="s">
        <v>626</v>
      </c>
      <c r="I4977" t="str">
        <f t="shared" si="232"/>
        <v>Jihomoravský</v>
      </c>
      <c r="J4977" t="str">
        <f t="shared" si="233"/>
        <v>Jihomoravský</v>
      </c>
      <c r="K4977" t="str">
        <f t="shared" si="234"/>
        <v>Jihovýchod</v>
      </c>
    </row>
    <row r="4978" spans="1:11" x14ac:dyDescent="0.25">
      <c r="A4978">
        <v>584819</v>
      </c>
      <c r="B4978" t="s">
        <v>945</v>
      </c>
      <c r="C4978">
        <v>6207</v>
      </c>
      <c r="D4978" t="s">
        <v>662</v>
      </c>
      <c r="E4978" t="s">
        <v>663</v>
      </c>
      <c r="F4978" t="s">
        <v>664</v>
      </c>
      <c r="G4978" t="s">
        <v>625</v>
      </c>
      <c r="H4978" t="s">
        <v>626</v>
      </c>
      <c r="I4978" t="str">
        <f t="shared" si="232"/>
        <v>Jihomoravský</v>
      </c>
      <c r="J4978" t="str">
        <f t="shared" si="233"/>
        <v>Jihomoravský</v>
      </c>
      <c r="K4978" t="str">
        <f t="shared" si="234"/>
        <v>Jihovýchod</v>
      </c>
    </row>
    <row r="4979" spans="1:11" x14ac:dyDescent="0.25">
      <c r="A4979">
        <v>584835</v>
      </c>
      <c r="B4979" t="s">
        <v>946</v>
      </c>
      <c r="C4979">
        <v>6207</v>
      </c>
      <c r="D4979" t="s">
        <v>662</v>
      </c>
      <c r="E4979" t="s">
        <v>663</v>
      </c>
      <c r="F4979" t="s">
        <v>664</v>
      </c>
      <c r="G4979" t="s">
        <v>625</v>
      </c>
      <c r="H4979" t="s">
        <v>626</v>
      </c>
      <c r="I4979" t="str">
        <f t="shared" si="232"/>
        <v>Jihomoravský</v>
      </c>
      <c r="J4979" t="str">
        <f t="shared" si="233"/>
        <v>Jihomoravský</v>
      </c>
      <c r="K4979" t="str">
        <f t="shared" si="234"/>
        <v>Jihovýchod</v>
      </c>
    </row>
    <row r="4980" spans="1:11" x14ac:dyDescent="0.25">
      <c r="A4980">
        <v>584843</v>
      </c>
      <c r="B4980" t="s">
        <v>947</v>
      </c>
      <c r="C4980">
        <v>6213</v>
      </c>
      <c r="D4980" t="s">
        <v>666</v>
      </c>
      <c r="E4980" t="s">
        <v>623</v>
      </c>
      <c r="F4980" t="s">
        <v>624</v>
      </c>
      <c r="G4980" t="s">
        <v>625</v>
      </c>
      <c r="H4980" t="s">
        <v>626</v>
      </c>
      <c r="I4980" t="str">
        <f t="shared" si="232"/>
        <v>Jihomoravský</v>
      </c>
      <c r="J4980" t="str">
        <f t="shared" si="233"/>
        <v>Jihomoravský</v>
      </c>
      <c r="K4980" t="str">
        <f t="shared" si="234"/>
        <v>Jihovýchod</v>
      </c>
    </row>
    <row r="4981" spans="1:11" x14ac:dyDescent="0.25">
      <c r="A4981">
        <v>584851</v>
      </c>
      <c r="B4981" t="s">
        <v>948</v>
      </c>
      <c r="C4981">
        <v>6204</v>
      </c>
      <c r="D4981" t="s">
        <v>664</v>
      </c>
      <c r="E4981" t="s">
        <v>663</v>
      </c>
      <c r="F4981" t="s">
        <v>664</v>
      </c>
      <c r="G4981" t="s">
        <v>625</v>
      </c>
      <c r="H4981" t="s">
        <v>626</v>
      </c>
      <c r="I4981" t="str">
        <f t="shared" si="232"/>
        <v>Jihomoravský</v>
      </c>
      <c r="J4981" t="str">
        <f t="shared" si="233"/>
        <v>Jihomoravský</v>
      </c>
      <c r="K4981" t="str">
        <f t="shared" si="234"/>
        <v>Jihovýchod</v>
      </c>
    </row>
    <row r="4982" spans="1:11" x14ac:dyDescent="0.25">
      <c r="A4982">
        <v>584860</v>
      </c>
      <c r="B4982" t="s">
        <v>949</v>
      </c>
      <c r="C4982">
        <v>6204</v>
      </c>
      <c r="D4982" t="s">
        <v>664</v>
      </c>
      <c r="E4982" t="s">
        <v>663</v>
      </c>
      <c r="F4982" t="s">
        <v>664</v>
      </c>
      <c r="G4982" t="s">
        <v>625</v>
      </c>
      <c r="H4982" t="s">
        <v>626</v>
      </c>
      <c r="I4982" t="str">
        <f t="shared" si="232"/>
        <v>Jihomoravský</v>
      </c>
      <c r="J4982" t="str">
        <f t="shared" si="233"/>
        <v>Jihomoravský</v>
      </c>
      <c r="K4982" t="str">
        <f t="shared" si="234"/>
        <v>Jihovýchod</v>
      </c>
    </row>
    <row r="4983" spans="1:11" x14ac:dyDescent="0.25">
      <c r="A4983">
        <v>584878</v>
      </c>
      <c r="B4983" t="s">
        <v>207</v>
      </c>
      <c r="C4983">
        <v>6211</v>
      </c>
      <c r="D4983" t="s">
        <v>908</v>
      </c>
      <c r="E4983" t="s">
        <v>663</v>
      </c>
      <c r="F4983" t="s">
        <v>664</v>
      </c>
      <c r="G4983" t="s">
        <v>625</v>
      </c>
      <c r="H4983" t="s">
        <v>626</v>
      </c>
      <c r="I4983" t="str">
        <f t="shared" si="232"/>
        <v>Jihomoravský</v>
      </c>
      <c r="J4983" t="str">
        <f t="shared" si="233"/>
        <v>Jihomoravský</v>
      </c>
      <c r="K4983" t="str">
        <f t="shared" si="234"/>
        <v>Jihovýchod</v>
      </c>
    </row>
    <row r="4984" spans="1:11" x14ac:dyDescent="0.25">
      <c r="A4984">
        <v>584894</v>
      </c>
      <c r="B4984" t="s">
        <v>950</v>
      </c>
      <c r="C4984">
        <v>6207</v>
      </c>
      <c r="D4984" t="s">
        <v>662</v>
      </c>
      <c r="E4984" t="s">
        <v>663</v>
      </c>
      <c r="F4984" t="s">
        <v>664</v>
      </c>
      <c r="G4984" t="s">
        <v>625</v>
      </c>
      <c r="H4984" t="s">
        <v>626</v>
      </c>
      <c r="I4984" t="str">
        <f t="shared" si="232"/>
        <v>Jihomoravský</v>
      </c>
      <c r="J4984" t="str">
        <f t="shared" si="233"/>
        <v>Jihomoravský</v>
      </c>
      <c r="K4984" t="str">
        <f t="shared" si="234"/>
        <v>Jihovýchod</v>
      </c>
    </row>
    <row r="4985" spans="1:11" x14ac:dyDescent="0.25">
      <c r="A4985">
        <v>584908</v>
      </c>
      <c r="B4985" t="s">
        <v>951</v>
      </c>
      <c r="C4985">
        <v>6207</v>
      </c>
      <c r="D4985" t="s">
        <v>662</v>
      </c>
      <c r="E4985" t="s">
        <v>663</v>
      </c>
      <c r="F4985" t="s">
        <v>664</v>
      </c>
      <c r="G4985" t="s">
        <v>625</v>
      </c>
      <c r="H4985" t="s">
        <v>626</v>
      </c>
      <c r="I4985" t="str">
        <f t="shared" si="232"/>
        <v>Jihomoravský</v>
      </c>
      <c r="J4985" t="str">
        <f t="shared" si="233"/>
        <v>Jihomoravský</v>
      </c>
      <c r="K4985" t="str">
        <f t="shared" si="234"/>
        <v>Jihovýchod</v>
      </c>
    </row>
    <row r="4986" spans="1:11" x14ac:dyDescent="0.25">
      <c r="A4986">
        <v>584916</v>
      </c>
      <c r="B4986" t="s">
        <v>952</v>
      </c>
      <c r="C4986">
        <v>6207</v>
      </c>
      <c r="D4986" t="s">
        <v>662</v>
      </c>
      <c r="E4986" t="s">
        <v>663</v>
      </c>
      <c r="F4986" t="s">
        <v>664</v>
      </c>
      <c r="G4986" t="s">
        <v>625</v>
      </c>
      <c r="H4986" t="s">
        <v>626</v>
      </c>
      <c r="I4986" t="str">
        <f t="shared" si="232"/>
        <v>Jihomoravský</v>
      </c>
      <c r="J4986" t="str">
        <f t="shared" si="233"/>
        <v>Jihomoravský</v>
      </c>
      <c r="K4986" t="str">
        <f t="shared" si="234"/>
        <v>Jihovýchod</v>
      </c>
    </row>
    <row r="4987" spans="1:11" x14ac:dyDescent="0.25">
      <c r="A4987">
        <v>584924</v>
      </c>
      <c r="B4987" t="s">
        <v>953</v>
      </c>
      <c r="C4987">
        <v>6207</v>
      </c>
      <c r="D4987" t="s">
        <v>662</v>
      </c>
      <c r="E4987" t="s">
        <v>663</v>
      </c>
      <c r="F4987" t="s">
        <v>664</v>
      </c>
      <c r="G4987" t="s">
        <v>625</v>
      </c>
      <c r="H4987" t="s">
        <v>626</v>
      </c>
      <c r="I4987" t="str">
        <f t="shared" si="232"/>
        <v>Jihomoravský</v>
      </c>
      <c r="J4987" t="str">
        <f t="shared" si="233"/>
        <v>Jihomoravský</v>
      </c>
      <c r="K4987" t="str">
        <f t="shared" si="234"/>
        <v>Jihovýchod</v>
      </c>
    </row>
    <row r="4988" spans="1:11" x14ac:dyDescent="0.25">
      <c r="A4988">
        <v>584932</v>
      </c>
      <c r="B4988" t="s">
        <v>954</v>
      </c>
      <c r="C4988">
        <v>6207</v>
      </c>
      <c r="D4988" t="s">
        <v>662</v>
      </c>
      <c r="E4988" t="s">
        <v>663</v>
      </c>
      <c r="F4988" t="s">
        <v>664</v>
      </c>
      <c r="G4988" t="s">
        <v>625</v>
      </c>
      <c r="H4988" t="s">
        <v>626</v>
      </c>
      <c r="I4988" t="str">
        <f t="shared" si="232"/>
        <v>Jihomoravský</v>
      </c>
      <c r="J4988" t="str">
        <f t="shared" si="233"/>
        <v>Jihomoravský</v>
      </c>
      <c r="K4988" t="str">
        <f t="shared" si="234"/>
        <v>Jihovýchod</v>
      </c>
    </row>
    <row r="4989" spans="1:11" x14ac:dyDescent="0.25">
      <c r="A4989">
        <v>584941</v>
      </c>
      <c r="B4989" t="s">
        <v>955</v>
      </c>
      <c r="C4989">
        <v>6204</v>
      </c>
      <c r="D4989" t="s">
        <v>664</v>
      </c>
      <c r="E4989" t="s">
        <v>663</v>
      </c>
      <c r="F4989" t="s">
        <v>664</v>
      </c>
      <c r="G4989" t="s">
        <v>625</v>
      </c>
      <c r="H4989" t="s">
        <v>626</v>
      </c>
      <c r="I4989" t="str">
        <f t="shared" si="232"/>
        <v>Jihomoravský</v>
      </c>
      <c r="J4989" t="str">
        <f t="shared" si="233"/>
        <v>Jihomoravský</v>
      </c>
      <c r="K4989" t="str">
        <f t="shared" si="234"/>
        <v>Jihovýchod</v>
      </c>
    </row>
    <row r="4990" spans="1:11" x14ac:dyDescent="0.25">
      <c r="A4990">
        <v>584959</v>
      </c>
      <c r="B4990" t="s">
        <v>956</v>
      </c>
      <c r="C4990">
        <v>6204</v>
      </c>
      <c r="D4990" t="s">
        <v>664</v>
      </c>
      <c r="E4990" t="s">
        <v>663</v>
      </c>
      <c r="F4990" t="s">
        <v>664</v>
      </c>
      <c r="G4990" t="s">
        <v>625</v>
      </c>
      <c r="H4990" t="s">
        <v>626</v>
      </c>
      <c r="I4990" t="str">
        <f t="shared" si="232"/>
        <v>Jihomoravský</v>
      </c>
      <c r="J4990" t="str">
        <f t="shared" si="233"/>
        <v>Jihomoravský</v>
      </c>
      <c r="K4990" t="str">
        <f t="shared" si="234"/>
        <v>Jihovýchod</v>
      </c>
    </row>
    <row r="4991" spans="1:11" x14ac:dyDescent="0.25">
      <c r="A4991">
        <v>584967</v>
      </c>
      <c r="B4991" t="s">
        <v>957</v>
      </c>
      <c r="C4991">
        <v>6207</v>
      </c>
      <c r="D4991" t="s">
        <v>662</v>
      </c>
      <c r="E4991" t="s">
        <v>663</v>
      </c>
      <c r="F4991" t="s">
        <v>664</v>
      </c>
      <c r="G4991" t="s">
        <v>625</v>
      </c>
      <c r="H4991" t="s">
        <v>626</v>
      </c>
      <c r="I4991" t="str">
        <f t="shared" si="232"/>
        <v>Jihomoravský</v>
      </c>
      <c r="J4991" t="str">
        <f t="shared" si="233"/>
        <v>Jihomoravský</v>
      </c>
      <c r="K4991" t="str">
        <f t="shared" si="234"/>
        <v>Jihovýchod</v>
      </c>
    </row>
    <row r="4992" spans="1:11" x14ac:dyDescent="0.25">
      <c r="A4992">
        <v>584975</v>
      </c>
      <c r="B4992" t="s">
        <v>958</v>
      </c>
      <c r="C4992">
        <v>6204</v>
      </c>
      <c r="D4992" t="s">
        <v>664</v>
      </c>
      <c r="E4992" t="s">
        <v>663</v>
      </c>
      <c r="F4992" t="s">
        <v>664</v>
      </c>
      <c r="G4992" t="s">
        <v>625</v>
      </c>
      <c r="H4992" t="s">
        <v>626</v>
      </c>
      <c r="I4992" t="str">
        <f t="shared" si="232"/>
        <v>Jihomoravský</v>
      </c>
      <c r="J4992" t="str">
        <f t="shared" si="233"/>
        <v>Jihomoravský</v>
      </c>
      <c r="K4992" t="str">
        <f t="shared" si="234"/>
        <v>Jihovýchod</v>
      </c>
    </row>
    <row r="4993" spans="1:11" x14ac:dyDescent="0.25">
      <c r="A4993">
        <v>584983</v>
      </c>
      <c r="B4993" t="s">
        <v>959</v>
      </c>
      <c r="C4993">
        <v>6204</v>
      </c>
      <c r="D4993" t="s">
        <v>664</v>
      </c>
      <c r="E4993" t="s">
        <v>663</v>
      </c>
      <c r="F4993" t="s">
        <v>664</v>
      </c>
      <c r="G4993" t="s">
        <v>625</v>
      </c>
      <c r="H4993" t="s">
        <v>626</v>
      </c>
      <c r="I4993" t="str">
        <f t="shared" si="232"/>
        <v>Jihomoravský</v>
      </c>
      <c r="J4993" t="str">
        <f t="shared" si="233"/>
        <v>Jihomoravský</v>
      </c>
      <c r="K4993" t="str">
        <f t="shared" si="234"/>
        <v>Jihovýchod</v>
      </c>
    </row>
    <row r="4994" spans="1:11" x14ac:dyDescent="0.25">
      <c r="A4994">
        <v>584991</v>
      </c>
      <c r="B4994" t="s">
        <v>960</v>
      </c>
      <c r="C4994">
        <v>6207</v>
      </c>
      <c r="D4994" t="s">
        <v>662</v>
      </c>
      <c r="E4994" t="s">
        <v>663</v>
      </c>
      <c r="F4994" t="s">
        <v>664</v>
      </c>
      <c r="G4994" t="s">
        <v>625</v>
      </c>
      <c r="H4994" t="s">
        <v>626</v>
      </c>
      <c r="I4994" t="str">
        <f t="shared" si="232"/>
        <v>Jihomoravský</v>
      </c>
      <c r="J4994" t="str">
        <f t="shared" si="233"/>
        <v>Jihomoravský</v>
      </c>
      <c r="K4994" t="str">
        <f t="shared" si="234"/>
        <v>Jihovýchod</v>
      </c>
    </row>
    <row r="4995" spans="1:11" x14ac:dyDescent="0.25">
      <c r="A4995">
        <v>585009</v>
      </c>
      <c r="B4995" t="s">
        <v>961</v>
      </c>
      <c r="C4995">
        <v>6207</v>
      </c>
      <c r="D4995" t="s">
        <v>662</v>
      </c>
      <c r="E4995" t="s">
        <v>663</v>
      </c>
      <c r="F4995" t="s">
        <v>664</v>
      </c>
      <c r="G4995" t="s">
        <v>625</v>
      </c>
      <c r="H4995" t="s">
        <v>626</v>
      </c>
      <c r="I4995" t="str">
        <f t="shared" si="232"/>
        <v>Jihomoravský</v>
      </c>
      <c r="J4995" t="str">
        <f t="shared" si="233"/>
        <v>Jihomoravský</v>
      </c>
      <c r="K4995" t="str">
        <f t="shared" si="234"/>
        <v>Jihovýchod</v>
      </c>
    </row>
    <row r="4996" spans="1:11" x14ac:dyDescent="0.25">
      <c r="A4996">
        <v>585017</v>
      </c>
      <c r="B4996" t="s">
        <v>962</v>
      </c>
      <c r="C4996">
        <v>6207</v>
      </c>
      <c r="D4996" t="s">
        <v>662</v>
      </c>
      <c r="E4996" t="s">
        <v>663</v>
      </c>
      <c r="F4996" t="s">
        <v>664</v>
      </c>
      <c r="G4996" t="s">
        <v>625</v>
      </c>
      <c r="H4996" t="s">
        <v>626</v>
      </c>
      <c r="I4996" t="str">
        <f t="shared" ref="I4996:I5059" si="235">LEFT(H4996, FIND(" ", H4996 &amp; " ") - 1)</f>
        <v>Jihomoravský</v>
      </c>
      <c r="J4996" t="str">
        <f t="shared" ref="J4996:J5059" si="236">IF(LEFT(H4996,4)="Kraj", MID(H4996, FIND(" ", H4996)+1, LEN(H4996) - FIND(" ", H4996)), LEFT(H4996, FIND(" ", H4996 &amp; " ") - 1))</f>
        <v>Jihomoravský</v>
      </c>
      <c r="K4996" t="str">
        <f t="shared" ref="K4996:K5059" si="237">_xlfn.XLOOKUP(H4996,$N$33:$N$46,$M$33:$M$46)</f>
        <v>Jihovýchod</v>
      </c>
    </row>
    <row r="4997" spans="1:11" x14ac:dyDescent="0.25">
      <c r="A4997">
        <v>585025</v>
      </c>
      <c r="B4997" t="s">
        <v>963</v>
      </c>
      <c r="C4997">
        <v>6213</v>
      </c>
      <c r="D4997" t="s">
        <v>666</v>
      </c>
      <c r="E4997" t="s">
        <v>623</v>
      </c>
      <c r="F4997" t="s">
        <v>624</v>
      </c>
      <c r="G4997" t="s">
        <v>625</v>
      </c>
      <c r="H4997" t="s">
        <v>626</v>
      </c>
      <c r="I4997" t="str">
        <f t="shared" si="235"/>
        <v>Jihomoravský</v>
      </c>
      <c r="J4997" t="str">
        <f t="shared" si="236"/>
        <v>Jihomoravský</v>
      </c>
      <c r="K4997" t="str">
        <f t="shared" si="237"/>
        <v>Jihovýchod</v>
      </c>
    </row>
    <row r="4998" spans="1:11" x14ac:dyDescent="0.25">
      <c r="A4998">
        <v>585033</v>
      </c>
      <c r="B4998" t="s">
        <v>964</v>
      </c>
      <c r="C4998">
        <v>6213</v>
      </c>
      <c r="D4998" t="s">
        <v>666</v>
      </c>
      <c r="E4998" t="s">
        <v>623</v>
      </c>
      <c r="F4998" t="s">
        <v>624</v>
      </c>
      <c r="G4998" t="s">
        <v>625</v>
      </c>
      <c r="H4998" t="s">
        <v>626</v>
      </c>
      <c r="I4998" t="str">
        <f t="shared" si="235"/>
        <v>Jihomoravský</v>
      </c>
      <c r="J4998" t="str">
        <f t="shared" si="236"/>
        <v>Jihomoravský</v>
      </c>
      <c r="K4998" t="str">
        <f t="shared" si="237"/>
        <v>Jihovýchod</v>
      </c>
    </row>
    <row r="4999" spans="1:11" x14ac:dyDescent="0.25">
      <c r="A4999">
        <v>585041</v>
      </c>
      <c r="B4999" t="s">
        <v>56</v>
      </c>
      <c r="C4999">
        <v>6207</v>
      </c>
      <c r="D4999" t="s">
        <v>662</v>
      </c>
      <c r="E4999" t="s">
        <v>663</v>
      </c>
      <c r="F4999" t="s">
        <v>664</v>
      </c>
      <c r="G4999" t="s">
        <v>625</v>
      </c>
      <c r="H4999" t="s">
        <v>626</v>
      </c>
      <c r="I4999" t="str">
        <f t="shared" si="235"/>
        <v>Jihomoravský</v>
      </c>
      <c r="J4999" t="str">
        <f t="shared" si="236"/>
        <v>Jihomoravský</v>
      </c>
      <c r="K4999" t="str">
        <f t="shared" si="237"/>
        <v>Jihovýchod</v>
      </c>
    </row>
    <row r="5000" spans="1:11" x14ac:dyDescent="0.25">
      <c r="A5000">
        <v>585050</v>
      </c>
      <c r="B5000" t="s">
        <v>965</v>
      </c>
      <c r="C5000">
        <v>6204</v>
      </c>
      <c r="D5000" t="s">
        <v>664</v>
      </c>
      <c r="E5000" t="s">
        <v>663</v>
      </c>
      <c r="F5000" t="s">
        <v>664</v>
      </c>
      <c r="G5000" t="s">
        <v>625</v>
      </c>
      <c r="H5000" t="s">
        <v>626</v>
      </c>
      <c r="I5000" t="str">
        <f t="shared" si="235"/>
        <v>Jihomoravský</v>
      </c>
      <c r="J5000" t="str">
        <f t="shared" si="236"/>
        <v>Jihomoravský</v>
      </c>
      <c r="K5000" t="str">
        <f t="shared" si="237"/>
        <v>Jihovýchod</v>
      </c>
    </row>
    <row r="5001" spans="1:11" x14ac:dyDescent="0.25">
      <c r="A5001">
        <v>585068</v>
      </c>
      <c r="B5001" t="s">
        <v>5223</v>
      </c>
      <c r="C5001">
        <v>7213</v>
      </c>
      <c r="D5001" t="s">
        <v>5223</v>
      </c>
      <c r="E5001" t="s">
        <v>5224</v>
      </c>
      <c r="F5001" t="s">
        <v>5223</v>
      </c>
      <c r="G5001" t="s">
        <v>5225</v>
      </c>
      <c r="H5001" t="s">
        <v>5226</v>
      </c>
      <c r="I5001" t="str">
        <f t="shared" si="235"/>
        <v>Zlínský</v>
      </c>
      <c r="J5001" t="str">
        <f t="shared" si="236"/>
        <v>Zlínský</v>
      </c>
      <c r="K5001" t="str">
        <f t="shared" si="237"/>
        <v>Střední Morava</v>
      </c>
    </row>
    <row r="5002" spans="1:11" x14ac:dyDescent="0.25">
      <c r="A5002">
        <v>585076</v>
      </c>
      <c r="B5002" t="s">
        <v>2550</v>
      </c>
      <c r="C5002">
        <v>7204</v>
      </c>
      <c r="D5002" t="s">
        <v>5236</v>
      </c>
      <c r="E5002" t="s">
        <v>5224</v>
      </c>
      <c r="F5002" t="s">
        <v>5223</v>
      </c>
      <c r="G5002" t="s">
        <v>5225</v>
      </c>
      <c r="H5002" t="s">
        <v>5226</v>
      </c>
      <c r="I5002" t="str">
        <f t="shared" si="235"/>
        <v>Zlínský</v>
      </c>
      <c r="J5002" t="str">
        <f t="shared" si="236"/>
        <v>Zlínský</v>
      </c>
      <c r="K5002" t="str">
        <f t="shared" si="237"/>
        <v>Střední Morava</v>
      </c>
    </row>
    <row r="5003" spans="1:11" x14ac:dyDescent="0.25">
      <c r="A5003">
        <v>585092</v>
      </c>
      <c r="B5003" t="s">
        <v>5308</v>
      </c>
      <c r="C5003">
        <v>7213</v>
      </c>
      <c r="D5003" t="s">
        <v>5223</v>
      </c>
      <c r="E5003" t="s">
        <v>5224</v>
      </c>
      <c r="F5003" t="s">
        <v>5223</v>
      </c>
      <c r="G5003" t="s">
        <v>5225</v>
      </c>
      <c r="H5003" t="s">
        <v>5226</v>
      </c>
      <c r="I5003" t="str">
        <f t="shared" si="235"/>
        <v>Zlínský</v>
      </c>
      <c r="J5003" t="str">
        <f t="shared" si="236"/>
        <v>Zlínský</v>
      </c>
      <c r="K5003" t="str">
        <f t="shared" si="237"/>
        <v>Střední Morava</v>
      </c>
    </row>
    <row r="5004" spans="1:11" x14ac:dyDescent="0.25">
      <c r="A5004">
        <v>585106</v>
      </c>
      <c r="B5004" t="s">
        <v>5309</v>
      </c>
      <c r="C5004">
        <v>7211</v>
      </c>
      <c r="D5004" t="s">
        <v>5291</v>
      </c>
      <c r="E5004" t="s">
        <v>5224</v>
      </c>
      <c r="F5004" t="s">
        <v>5223</v>
      </c>
      <c r="G5004" t="s">
        <v>5225</v>
      </c>
      <c r="H5004" t="s">
        <v>5226</v>
      </c>
      <c r="I5004" t="str">
        <f t="shared" si="235"/>
        <v>Zlínský</v>
      </c>
      <c r="J5004" t="str">
        <f t="shared" si="236"/>
        <v>Zlínský</v>
      </c>
      <c r="K5004" t="str">
        <f t="shared" si="237"/>
        <v>Střední Morava</v>
      </c>
    </row>
    <row r="5005" spans="1:11" x14ac:dyDescent="0.25">
      <c r="A5005">
        <v>585114</v>
      </c>
      <c r="B5005" t="s">
        <v>5310</v>
      </c>
      <c r="C5005">
        <v>7209</v>
      </c>
      <c r="D5005" t="s">
        <v>5238</v>
      </c>
      <c r="E5005" t="s">
        <v>5224</v>
      </c>
      <c r="F5005" t="s">
        <v>5223</v>
      </c>
      <c r="G5005" t="s">
        <v>5225</v>
      </c>
      <c r="H5005" t="s">
        <v>5226</v>
      </c>
      <c r="I5005" t="str">
        <f t="shared" si="235"/>
        <v>Zlínský</v>
      </c>
      <c r="J5005" t="str">
        <f t="shared" si="236"/>
        <v>Zlínský</v>
      </c>
      <c r="K5005" t="str">
        <f t="shared" si="237"/>
        <v>Střední Morava</v>
      </c>
    </row>
    <row r="5006" spans="1:11" x14ac:dyDescent="0.25">
      <c r="A5006">
        <v>585131</v>
      </c>
      <c r="B5006" t="s">
        <v>1260</v>
      </c>
      <c r="C5006">
        <v>7211</v>
      </c>
      <c r="D5006" t="s">
        <v>5291</v>
      </c>
      <c r="E5006" t="s">
        <v>5224</v>
      </c>
      <c r="F5006" t="s">
        <v>5223</v>
      </c>
      <c r="G5006" t="s">
        <v>5225</v>
      </c>
      <c r="H5006" t="s">
        <v>5226</v>
      </c>
      <c r="I5006" t="str">
        <f t="shared" si="235"/>
        <v>Zlínský</v>
      </c>
      <c r="J5006" t="str">
        <f t="shared" si="236"/>
        <v>Zlínský</v>
      </c>
      <c r="K5006" t="str">
        <f t="shared" si="237"/>
        <v>Střední Morava</v>
      </c>
    </row>
    <row r="5007" spans="1:11" x14ac:dyDescent="0.25">
      <c r="A5007">
        <v>585149</v>
      </c>
      <c r="B5007" t="s">
        <v>5311</v>
      </c>
      <c r="C5007">
        <v>7213</v>
      </c>
      <c r="D5007" t="s">
        <v>5223</v>
      </c>
      <c r="E5007" t="s">
        <v>5224</v>
      </c>
      <c r="F5007" t="s">
        <v>5223</v>
      </c>
      <c r="G5007" t="s">
        <v>5225</v>
      </c>
      <c r="H5007" t="s">
        <v>5226</v>
      </c>
      <c r="I5007" t="str">
        <f t="shared" si="235"/>
        <v>Zlínský</v>
      </c>
      <c r="J5007" t="str">
        <f t="shared" si="236"/>
        <v>Zlínský</v>
      </c>
      <c r="K5007" t="str">
        <f t="shared" si="237"/>
        <v>Střední Morava</v>
      </c>
    </row>
    <row r="5008" spans="1:11" x14ac:dyDescent="0.25">
      <c r="A5008">
        <v>585157</v>
      </c>
      <c r="B5008" t="s">
        <v>267</v>
      </c>
      <c r="C5008">
        <v>7211</v>
      </c>
      <c r="D5008" t="s">
        <v>5291</v>
      </c>
      <c r="E5008" t="s">
        <v>5224</v>
      </c>
      <c r="F5008" t="s">
        <v>5223</v>
      </c>
      <c r="G5008" t="s">
        <v>5225</v>
      </c>
      <c r="H5008" t="s">
        <v>5226</v>
      </c>
      <c r="I5008" t="str">
        <f t="shared" si="235"/>
        <v>Zlínský</v>
      </c>
      <c r="J5008" t="str">
        <f t="shared" si="236"/>
        <v>Zlínský</v>
      </c>
      <c r="K5008" t="str">
        <f t="shared" si="237"/>
        <v>Střední Morava</v>
      </c>
    </row>
    <row r="5009" spans="1:11" x14ac:dyDescent="0.25">
      <c r="A5009">
        <v>585165</v>
      </c>
      <c r="B5009" t="s">
        <v>5312</v>
      </c>
      <c r="C5009">
        <v>7213</v>
      </c>
      <c r="D5009" t="s">
        <v>5223</v>
      </c>
      <c r="E5009" t="s">
        <v>5224</v>
      </c>
      <c r="F5009" t="s">
        <v>5223</v>
      </c>
      <c r="G5009" t="s">
        <v>5225</v>
      </c>
      <c r="H5009" t="s">
        <v>5226</v>
      </c>
      <c r="I5009" t="str">
        <f t="shared" si="235"/>
        <v>Zlínský</v>
      </c>
      <c r="J5009" t="str">
        <f t="shared" si="236"/>
        <v>Zlínský</v>
      </c>
      <c r="K5009" t="str">
        <f t="shared" si="237"/>
        <v>Střední Morava</v>
      </c>
    </row>
    <row r="5010" spans="1:11" x14ac:dyDescent="0.25">
      <c r="A5010">
        <v>585173</v>
      </c>
      <c r="B5010" t="s">
        <v>2013</v>
      </c>
      <c r="C5010">
        <v>7204</v>
      </c>
      <c r="D5010" t="s">
        <v>5236</v>
      </c>
      <c r="E5010" t="s">
        <v>5224</v>
      </c>
      <c r="F5010" t="s">
        <v>5223</v>
      </c>
      <c r="G5010" t="s">
        <v>5225</v>
      </c>
      <c r="H5010" t="s">
        <v>5226</v>
      </c>
      <c r="I5010" t="str">
        <f t="shared" si="235"/>
        <v>Zlínský</v>
      </c>
      <c r="J5010" t="str">
        <f t="shared" si="236"/>
        <v>Zlínský</v>
      </c>
      <c r="K5010" t="str">
        <f t="shared" si="237"/>
        <v>Střední Morava</v>
      </c>
    </row>
    <row r="5011" spans="1:11" x14ac:dyDescent="0.25">
      <c r="A5011">
        <v>585181</v>
      </c>
      <c r="B5011" t="s">
        <v>5313</v>
      </c>
      <c r="C5011">
        <v>7213</v>
      </c>
      <c r="D5011" t="s">
        <v>5223</v>
      </c>
      <c r="E5011" t="s">
        <v>5224</v>
      </c>
      <c r="F5011" t="s">
        <v>5223</v>
      </c>
      <c r="G5011" t="s">
        <v>5225</v>
      </c>
      <c r="H5011" t="s">
        <v>5226</v>
      </c>
      <c r="I5011" t="str">
        <f t="shared" si="235"/>
        <v>Zlínský</v>
      </c>
      <c r="J5011" t="str">
        <f t="shared" si="236"/>
        <v>Zlínský</v>
      </c>
      <c r="K5011" t="str">
        <f t="shared" si="237"/>
        <v>Střední Morava</v>
      </c>
    </row>
    <row r="5012" spans="1:11" x14ac:dyDescent="0.25">
      <c r="A5012">
        <v>585190</v>
      </c>
      <c r="B5012" t="s">
        <v>694</v>
      </c>
      <c r="C5012">
        <v>7209</v>
      </c>
      <c r="D5012" t="s">
        <v>5238</v>
      </c>
      <c r="E5012" t="s">
        <v>5224</v>
      </c>
      <c r="F5012" t="s">
        <v>5223</v>
      </c>
      <c r="G5012" t="s">
        <v>5225</v>
      </c>
      <c r="H5012" t="s">
        <v>5226</v>
      </c>
      <c r="I5012" t="str">
        <f t="shared" si="235"/>
        <v>Zlínský</v>
      </c>
      <c r="J5012" t="str">
        <f t="shared" si="236"/>
        <v>Zlínský</v>
      </c>
      <c r="K5012" t="str">
        <f t="shared" si="237"/>
        <v>Střední Morava</v>
      </c>
    </row>
    <row r="5013" spans="1:11" x14ac:dyDescent="0.25">
      <c r="A5013">
        <v>585203</v>
      </c>
      <c r="B5013" t="s">
        <v>5314</v>
      </c>
      <c r="C5013">
        <v>7213</v>
      </c>
      <c r="D5013" t="s">
        <v>5223</v>
      </c>
      <c r="E5013" t="s">
        <v>5224</v>
      </c>
      <c r="F5013" t="s">
        <v>5223</v>
      </c>
      <c r="G5013" t="s">
        <v>5225</v>
      </c>
      <c r="H5013" t="s">
        <v>5226</v>
      </c>
      <c r="I5013" t="str">
        <f t="shared" si="235"/>
        <v>Zlínský</v>
      </c>
      <c r="J5013" t="str">
        <f t="shared" si="236"/>
        <v>Zlínský</v>
      </c>
      <c r="K5013" t="str">
        <f t="shared" si="237"/>
        <v>Střední Morava</v>
      </c>
    </row>
    <row r="5014" spans="1:11" x14ac:dyDescent="0.25">
      <c r="A5014">
        <v>585211</v>
      </c>
      <c r="B5014" t="s">
        <v>5315</v>
      </c>
      <c r="C5014">
        <v>7213</v>
      </c>
      <c r="D5014" t="s">
        <v>5223</v>
      </c>
      <c r="E5014" t="s">
        <v>5224</v>
      </c>
      <c r="F5014" t="s">
        <v>5223</v>
      </c>
      <c r="G5014" t="s">
        <v>5225</v>
      </c>
      <c r="H5014" t="s">
        <v>5226</v>
      </c>
      <c r="I5014" t="str">
        <f t="shared" si="235"/>
        <v>Zlínský</v>
      </c>
      <c r="J5014" t="str">
        <f t="shared" si="236"/>
        <v>Zlínský</v>
      </c>
      <c r="K5014" t="str">
        <f t="shared" si="237"/>
        <v>Střední Morava</v>
      </c>
    </row>
    <row r="5015" spans="1:11" x14ac:dyDescent="0.25">
      <c r="A5015">
        <v>585220</v>
      </c>
      <c r="B5015" t="s">
        <v>5316</v>
      </c>
      <c r="C5015">
        <v>7205</v>
      </c>
      <c r="D5015" t="s">
        <v>5287</v>
      </c>
      <c r="E5015" t="s">
        <v>5224</v>
      </c>
      <c r="F5015" t="s">
        <v>5223</v>
      </c>
      <c r="G5015" t="s">
        <v>5225</v>
      </c>
      <c r="H5015" t="s">
        <v>5226</v>
      </c>
      <c r="I5015" t="str">
        <f t="shared" si="235"/>
        <v>Zlínský</v>
      </c>
      <c r="J5015" t="str">
        <f t="shared" si="236"/>
        <v>Zlínský</v>
      </c>
      <c r="K5015" t="str">
        <f t="shared" si="237"/>
        <v>Střední Morava</v>
      </c>
    </row>
    <row r="5016" spans="1:11" x14ac:dyDescent="0.25">
      <c r="A5016">
        <v>585238</v>
      </c>
      <c r="B5016" t="s">
        <v>5317</v>
      </c>
      <c r="C5016">
        <v>7209</v>
      </c>
      <c r="D5016" t="s">
        <v>5238</v>
      </c>
      <c r="E5016" t="s">
        <v>5224</v>
      </c>
      <c r="F5016" t="s">
        <v>5223</v>
      </c>
      <c r="G5016" t="s">
        <v>5225</v>
      </c>
      <c r="H5016" t="s">
        <v>5226</v>
      </c>
      <c r="I5016" t="str">
        <f t="shared" si="235"/>
        <v>Zlínský</v>
      </c>
      <c r="J5016" t="str">
        <f t="shared" si="236"/>
        <v>Zlínský</v>
      </c>
      <c r="K5016" t="str">
        <f t="shared" si="237"/>
        <v>Střední Morava</v>
      </c>
    </row>
    <row r="5017" spans="1:11" x14ac:dyDescent="0.25">
      <c r="A5017">
        <v>585246</v>
      </c>
      <c r="B5017" t="s">
        <v>2170</v>
      </c>
      <c r="C5017">
        <v>7204</v>
      </c>
      <c r="D5017" t="s">
        <v>5236</v>
      </c>
      <c r="E5017" t="s">
        <v>5224</v>
      </c>
      <c r="F5017" t="s">
        <v>5223</v>
      </c>
      <c r="G5017" t="s">
        <v>5225</v>
      </c>
      <c r="H5017" t="s">
        <v>5226</v>
      </c>
      <c r="I5017" t="str">
        <f t="shared" si="235"/>
        <v>Zlínský</v>
      </c>
      <c r="J5017" t="str">
        <f t="shared" si="236"/>
        <v>Zlínský</v>
      </c>
      <c r="K5017" t="str">
        <f t="shared" si="237"/>
        <v>Střední Morava</v>
      </c>
    </row>
    <row r="5018" spans="1:11" x14ac:dyDescent="0.25">
      <c r="A5018">
        <v>585254</v>
      </c>
      <c r="B5018" t="s">
        <v>5318</v>
      </c>
      <c r="C5018">
        <v>7213</v>
      </c>
      <c r="D5018" t="s">
        <v>5223</v>
      </c>
      <c r="E5018" t="s">
        <v>5224</v>
      </c>
      <c r="F5018" t="s">
        <v>5223</v>
      </c>
      <c r="G5018" t="s">
        <v>5225</v>
      </c>
      <c r="H5018" t="s">
        <v>5226</v>
      </c>
      <c r="I5018" t="str">
        <f t="shared" si="235"/>
        <v>Zlínský</v>
      </c>
      <c r="J5018" t="str">
        <f t="shared" si="236"/>
        <v>Zlínský</v>
      </c>
      <c r="K5018" t="str">
        <f t="shared" si="237"/>
        <v>Střední Morava</v>
      </c>
    </row>
    <row r="5019" spans="1:11" x14ac:dyDescent="0.25">
      <c r="A5019">
        <v>585262</v>
      </c>
      <c r="B5019" t="s">
        <v>2814</v>
      </c>
      <c r="C5019">
        <v>7211</v>
      </c>
      <c r="D5019" t="s">
        <v>5291</v>
      </c>
      <c r="E5019" t="s">
        <v>5224</v>
      </c>
      <c r="F5019" t="s">
        <v>5223</v>
      </c>
      <c r="G5019" t="s">
        <v>5225</v>
      </c>
      <c r="H5019" t="s">
        <v>5226</v>
      </c>
      <c r="I5019" t="str">
        <f t="shared" si="235"/>
        <v>Zlínský</v>
      </c>
      <c r="J5019" t="str">
        <f t="shared" si="236"/>
        <v>Zlínský</v>
      </c>
      <c r="K5019" t="str">
        <f t="shared" si="237"/>
        <v>Střední Morava</v>
      </c>
    </row>
    <row r="5020" spans="1:11" x14ac:dyDescent="0.25">
      <c r="A5020">
        <v>585271</v>
      </c>
      <c r="B5020" t="s">
        <v>5319</v>
      </c>
      <c r="C5020">
        <v>7213</v>
      </c>
      <c r="D5020" t="s">
        <v>5223</v>
      </c>
      <c r="E5020" t="s">
        <v>5224</v>
      </c>
      <c r="F5020" t="s">
        <v>5223</v>
      </c>
      <c r="G5020" t="s">
        <v>5225</v>
      </c>
      <c r="H5020" t="s">
        <v>5226</v>
      </c>
      <c r="I5020" t="str">
        <f t="shared" si="235"/>
        <v>Zlínský</v>
      </c>
      <c r="J5020" t="str">
        <f t="shared" si="236"/>
        <v>Zlínský</v>
      </c>
      <c r="K5020" t="str">
        <f t="shared" si="237"/>
        <v>Střední Morava</v>
      </c>
    </row>
    <row r="5021" spans="1:11" x14ac:dyDescent="0.25">
      <c r="A5021">
        <v>585289</v>
      </c>
      <c r="B5021" t="s">
        <v>5320</v>
      </c>
      <c r="C5021">
        <v>7213</v>
      </c>
      <c r="D5021" t="s">
        <v>5223</v>
      </c>
      <c r="E5021" t="s">
        <v>5224</v>
      </c>
      <c r="F5021" t="s">
        <v>5223</v>
      </c>
      <c r="G5021" t="s">
        <v>5225</v>
      </c>
      <c r="H5021" t="s">
        <v>5226</v>
      </c>
      <c r="I5021" t="str">
        <f t="shared" si="235"/>
        <v>Zlínský</v>
      </c>
      <c r="J5021" t="str">
        <f t="shared" si="236"/>
        <v>Zlínský</v>
      </c>
      <c r="K5021" t="str">
        <f t="shared" si="237"/>
        <v>Střední Morava</v>
      </c>
    </row>
    <row r="5022" spans="1:11" x14ac:dyDescent="0.25">
      <c r="A5022">
        <v>585301</v>
      </c>
      <c r="B5022" t="s">
        <v>1629</v>
      </c>
      <c r="C5022">
        <v>7211</v>
      </c>
      <c r="D5022" t="s">
        <v>5291</v>
      </c>
      <c r="E5022" t="s">
        <v>5224</v>
      </c>
      <c r="F5022" t="s">
        <v>5223</v>
      </c>
      <c r="G5022" t="s">
        <v>5225</v>
      </c>
      <c r="H5022" t="s">
        <v>5226</v>
      </c>
      <c r="I5022" t="str">
        <f t="shared" si="235"/>
        <v>Zlínský</v>
      </c>
      <c r="J5022" t="str">
        <f t="shared" si="236"/>
        <v>Zlínský</v>
      </c>
      <c r="K5022" t="str">
        <f t="shared" si="237"/>
        <v>Střední Morava</v>
      </c>
    </row>
    <row r="5023" spans="1:11" x14ac:dyDescent="0.25">
      <c r="A5023">
        <v>585319</v>
      </c>
      <c r="B5023" t="s">
        <v>5321</v>
      </c>
      <c r="C5023">
        <v>7209</v>
      </c>
      <c r="D5023" t="s">
        <v>5238</v>
      </c>
      <c r="E5023" t="s">
        <v>5224</v>
      </c>
      <c r="F5023" t="s">
        <v>5223</v>
      </c>
      <c r="G5023" t="s">
        <v>5225</v>
      </c>
      <c r="H5023" t="s">
        <v>5226</v>
      </c>
      <c r="I5023" t="str">
        <f t="shared" si="235"/>
        <v>Zlínský</v>
      </c>
      <c r="J5023" t="str">
        <f t="shared" si="236"/>
        <v>Zlínský</v>
      </c>
      <c r="K5023" t="str">
        <f t="shared" si="237"/>
        <v>Střední Morava</v>
      </c>
    </row>
    <row r="5024" spans="1:11" x14ac:dyDescent="0.25">
      <c r="A5024">
        <v>585327</v>
      </c>
      <c r="B5024" t="s">
        <v>2230</v>
      </c>
      <c r="C5024">
        <v>7213</v>
      </c>
      <c r="D5024" t="s">
        <v>5223</v>
      </c>
      <c r="E5024" t="s">
        <v>5224</v>
      </c>
      <c r="F5024" t="s">
        <v>5223</v>
      </c>
      <c r="G5024" t="s">
        <v>5225</v>
      </c>
      <c r="H5024" t="s">
        <v>5226</v>
      </c>
      <c r="I5024" t="str">
        <f t="shared" si="235"/>
        <v>Zlínský</v>
      </c>
      <c r="J5024" t="str">
        <f t="shared" si="236"/>
        <v>Zlínský</v>
      </c>
      <c r="K5024" t="str">
        <f t="shared" si="237"/>
        <v>Střední Morava</v>
      </c>
    </row>
    <row r="5025" spans="1:11" x14ac:dyDescent="0.25">
      <c r="A5025">
        <v>585343</v>
      </c>
      <c r="B5025" t="s">
        <v>5322</v>
      </c>
      <c r="C5025">
        <v>7213</v>
      </c>
      <c r="D5025" t="s">
        <v>5223</v>
      </c>
      <c r="E5025" t="s">
        <v>5224</v>
      </c>
      <c r="F5025" t="s">
        <v>5223</v>
      </c>
      <c r="G5025" t="s">
        <v>5225</v>
      </c>
      <c r="H5025" t="s">
        <v>5226</v>
      </c>
      <c r="I5025" t="str">
        <f t="shared" si="235"/>
        <v>Zlínský</v>
      </c>
      <c r="J5025" t="str">
        <f t="shared" si="236"/>
        <v>Zlínský</v>
      </c>
      <c r="K5025" t="str">
        <f t="shared" si="237"/>
        <v>Střední Morava</v>
      </c>
    </row>
    <row r="5026" spans="1:11" x14ac:dyDescent="0.25">
      <c r="A5026">
        <v>585432</v>
      </c>
      <c r="B5026" t="s">
        <v>2460</v>
      </c>
      <c r="C5026">
        <v>7209</v>
      </c>
      <c r="D5026" t="s">
        <v>5238</v>
      </c>
      <c r="E5026" t="s">
        <v>5224</v>
      </c>
      <c r="F5026" t="s">
        <v>5223</v>
      </c>
      <c r="G5026" t="s">
        <v>5225</v>
      </c>
      <c r="H5026" t="s">
        <v>5226</v>
      </c>
      <c r="I5026" t="str">
        <f t="shared" si="235"/>
        <v>Zlínský</v>
      </c>
      <c r="J5026" t="str">
        <f t="shared" si="236"/>
        <v>Zlínský</v>
      </c>
      <c r="K5026" t="str">
        <f t="shared" si="237"/>
        <v>Střední Morava</v>
      </c>
    </row>
    <row r="5027" spans="1:11" x14ac:dyDescent="0.25">
      <c r="A5027">
        <v>585441</v>
      </c>
      <c r="B5027" t="s">
        <v>5323</v>
      </c>
      <c r="C5027">
        <v>7204</v>
      </c>
      <c r="D5027" t="s">
        <v>5236</v>
      </c>
      <c r="E5027" t="s">
        <v>5224</v>
      </c>
      <c r="F5027" t="s">
        <v>5223</v>
      </c>
      <c r="G5027" t="s">
        <v>5225</v>
      </c>
      <c r="H5027" t="s">
        <v>5226</v>
      </c>
      <c r="I5027" t="str">
        <f t="shared" si="235"/>
        <v>Zlínský</v>
      </c>
      <c r="J5027" t="str">
        <f t="shared" si="236"/>
        <v>Zlínský</v>
      </c>
      <c r="K5027" t="str">
        <f t="shared" si="237"/>
        <v>Střední Morava</v>
      </c>
    </row>
    <row r="5028" spans="1:11" x14ac:dyDescent="0.25">
      <c r="A5028">
        <v>585459</v>
      </c>
      <c r="B5028" t="s">
        <v>5236</v>
      </c>
      <c r="C5028">
        <v>7204</v>
      </c>
      <c r="D5028" t="s">
        <v>5236</v>
      </c>
      <c r="E5028" t="s">
        <v>5224</v>
      </c>
      <c r="F5028" t="s">
        <v>5223</v>
      </c>
      <c r="G5028" t="s">
        <v>5225</v>
      </c>
      <c r="H5028" t="s">
        <v>5226</v>
      </c>
      <c r="I5028" t="str">
        <f t="shared" si="235"/>
        <v>Zlínský</v>
      </c>
      <c r="J5028" t="str">
        <f t="shared" si="236"/>
        <v>Zlínský</v>
      </c>
      <c r="K5028" t="str">
        <f t="shared" si="237"/>
        <v>Střední Morava</v>
      </c>
    </row>
    <row r="5029" spans="1:11" x14ac:dyDescent="0.25">
      <c r="A5029">
        <v>585467</v>
      </c>
      <c r="B5029" t="s">
        <v>1162</v>
      </c>
      <c r="C5029">
        <v>7213</v>
      </c>
      <c r="D5029" t="s">
        <v>5223</v>
      </c>
      <c r="E5029" t="s">
        <v>5224</v>
      </c>
      <c r="F5029" t="s">
        <v>5223</v>
      </c>
      <c r="G5029" t="s">
        <v>5225</v>
      </c>
      <c r="H5029" t="s">
        <v>5226</v>
      </c>
      <c r="I5029" t="str">
        <f t="shared" si="235"/>
        <v>Zlínský</v>
      </c>
      <c r="J5029" t="str">
        <f t="shared" si="236"/>
        <v>Zlínský</v>
      </c>
      <c r="K5029" t="str">
        <f t="shared" si="237"/>
        <v>Střední Morava</v>
      </c>
    </row>
    <row r="5030" spans="1:11" x14ac:dyDescent="0.25">
      <c r="A5030">
        <v>585483</v>
      </c>
      <c r="B5030" t="s">
        <v>5324</v>
      </c>
      <c r="C5030">
        <v>7211</v>
      </c>
      <c r="D5030" t="s">
        <v>5291</v>
      </c>
      <c r="E5030" t="s">
        <v>5224</v>
      </c>
      <c r="F5030" t="s">
        <v>5223</v>
      </c>
      <c r="G5030" t="s">
        <v>5225</v>
      </c>
      <c r="H5030" t="s">
        <v>5226</v>
      </c>
      <c r="I5030" t="str">
        <f t="shared" si="235"/>
        <v>Zlínský</v>
      </c>
      <c r="J5030" t="str">
        <f t="shared" si="236"/>
        <v>Zlínský</v>
      </c>
      <c r="K5030" t="str">
        <f t="shared" si="237"/>
        <v>Střední Morava</v>
      </c>
    </row>
    <row r="5031" spans="1:11" x14ac:dyDescent="0.25">
      <c r="A5031">
        <v>585491</v>
      </c>
      <c r="B5031" t="s">
        <v>5325</v>
      </c>
      <c r="C5031">
        <v>7213</v>
      </c>
      <c r="D5031" t="s">
        <v>5223</v>
      </c>
      <c r="E5031" t="s">
        <v>5224</v>
      </c>
      <c r="F5031" t="s">
        <v>5223</v>
      </c>
      <c r="G5031" t="s">
        <v>5225</v>
      </c>
      <c r="H5031" t="s">
        <v>5226</v>
      </c>
      <c r="I5031" t="str">
        <f t="shared" si="235"/>
        <v>Zlínský</v>
      </c>
      <c r="J5031" t="str">
        <f t="shared" si="236"/>
        <v>Zlínský</v>
      </c>
      <c r="K5031" t="str">
        <f t="shared" si="237"/>
        <v>Střední Morava</v>
      </c>
    </row>
    <row r="5032" spans="1:11" x14ac:dyDescent="0.25">
      <c r="A5032">
        <v>585505</v>
      </c>
      <c r="B5032" t="s">
        <v>5326</v>
      </c>
      <c r="C5032">
        <v>7213</v>
      </c>
      <c r="D5032" t="s">
        <v>5223</v>
      </c>
      <c r="E5032" t="s">
        <v>5224</v>
      </c>
      <c r="F5032" t="s">
        <v>5223</v>
      </c>
      <c r="G5032" t="s">
        <v>5225</v>
      </c>
      <c r="H5032" t="s">
        <v>5226</v>
      </c>
      <c r="I5032" t="str">
        <f t="shared" si="235"/>
        <v>Zlínský</v>
      </c>
      <c r="J5032" t="str">
        <f t="shared" si="236"/>
        <v>Zlínský</v>
      </c>
      <c r="K5032" t="str">
        <f t="shared" si="237"/>
        <v>Střední Morava</v>
      </c>
    </row>
    <row r="5033" spans="1:11" x14ac:dyDescent="0.25">
      <c r="A5033">
        <v>585513</v>
      </c>
      <c r="B5033" t="s">
        <v>5327</v>
      </c>
      <c r="C5033">
        <v>7205</v>
      </c>
      <c r="D5033" t="s">
        <v>5287</v>
      </c>
      <c r="E5033" t="s">
        <v>5224</v>
      </c>
      <c r="F5033" t="s">
        <v>5223</v>
      </c>
      <c r="G5033" t="s">
        <v>5225</v>
      </c>
      <c r="H5033" t="s">
        <v>5226</v>
      </c>
      <c r="I5033" t="str">
        <f t="shared" si="235"/>
        <v>Zlínský</v>
      </c>
      <c r="J5033" t="str">
        <f t="shared" si="236"/>
        <v>Zlínský</v>
      </c>
      <c r="K5033" t="str">
        <f t="shared" si="237"/>
        <v>Střední Morava</v>
      </c>
    </row>
    <row r="5034" spans="1:11" x14ac:dyDescent="0.25">
      <c r="A5034">
        <v>585521</v>
      </c>
      <c r="B5034" t="s">
        <v>5328</v>
      </c>
      <c r="C5034">
        <v>7209</v>
      </c>
      <c r="D5034" t="s">
        <v>5238</v>
      </c>
      <c r="E5034" t="s">
        <v>5224</v>
      </c>
      <c r="F5034" t="s">
        <v>5223</v>
      </c>
      <c r="G5034" t="s">
        <v>5225</v>
      </c>
      <c r="H5034" t="s">
        <v>5226</v>
      </c>
      <c r="I5034" t="str">
        <f t="shared" si="235"/>
        <v>Zlínský</v>
      </c>
      <c r="J5034" t="str">
        <f t="shared" si="236"/>
        <v>Zlínský</v>
      </c>
      <c r="K5034" t="str">
        <f t="shared" si="237"/>
        <v>Střední Morava</v>
      </c>
    </row>
    <row r="5035" spans="1:11" x14ac:dyDescent="0.25">
      <c r="A5035">
        <v>585530</v>
      </c>
      <c r="B5035" t="s">
        <v>5329</v>
      </c>
      <c r="C5035">
        <v>7209</v>
      </c>
      <c r="D5035" t="s">
        <v>5238</v>
      </c>
      <c r="E5035" t="s">
        <v>5224</v>
      </c>
      <c r="F5035" t="s">
        <v>5223</v>
      </c>
      <c r="G5035" t="s">
        <v>5225</v>
      </c>
      <c r="H5035" t="s">
        <v>5226</v>
      </c>
      <c r="I5035" t="str">
        <f t="shared" si="235"/>
        <v>Zlínský</v>
      </c>
      <c r="J5035" t="str">
        <f t="shared" si="236"/>
        <v>Zlínský</v>
      </c>
      <c r="K5035" t="str">
        <f t="shared" si="237"/>
        <v>Střední Morava</v>
      </c>
    </row>
    <row r="5036" spans="1:11" x14ac:dyDescent="0.25">
      <c r="A5036">
        <v>585548</v>
      </c>
      <c r="B5036" t="s">
        <v>5330</v>
      </c>
      <c r="C5036">
        <v>7209</v>
      </c>
      <c r="D5036" t="s">
        <v>5238</v>
      </c>
      <c r="E5036" t="s">
        <v>5224</v>
      </c>
      <c r="F5036" t="s">
        <v>5223</v>
      </c>
      <c r="G5036" t="s">
        <v>5225</v>
      </c>
      <c r="H5036" t="s">
        <v>5226</v>
      </c>
      <c r="I5036" t="str">
        <f t="shared" si="235"/>
        <v>Zlínský</v>
      </c>
      <c r="J5036" t="str">
        <f t="shared" si="236"/>
        <v>Zlínský</v>
      </c>
      <c r="K5036" t="str">
        <f t="shared" si="237"/>
        <v>Střední Morava</v>
      </c>
    </row>
    <row r="5037" spans="1:11" x14ac:dyDescent="0.25">
      <c r="A5037">
        <v>585556</v>
      </c>
      <c r="B5037" t="s">
        <v>5331</v>
      </c>
      <c r="C5037">
        <v>7211</v>
      </c>
      <c r="D5037" t="s">
        <v>5291</v>
      </c>
      <c r="E5037" t="s">
        <v>5224</v>
      </c>
      <c r="F5037" t="s">
        <v>5223</v>
      </c>
      <c r="G5037" t="s">
        <v>5225</v>
      </c>
      <c r="H5037" t="s">
        <v>5226</v>
      </c>
      <c r="I5037" t="str">
        <f t="shared" si="235"/>
        <v>Zlínský</v>
      </c>
      <c r="J5037" t="str">
        <f t="shared" si="236"/>
        <v>Zlínský</v>
      </c>
      <c r="K5037" t="str">
        <f t="shared" si="237"/>
        <v>Střední Morava</v>
      </c>
    </row>
    <row r="5038" spans="1:11" x14ac:dyDescent="0.25">
      <c r="A5038">
        <v>585599</v>
      </c>
      <c r="B5038" t="s">
        <v>5287</v>
      </c>
      <c r="C5038">
        <v>7205</v>
      </c>
      <c r="D5038" t="s">
        <v>5287</v>
      </c>
      <c r="E5038" t="s">
        <v>5224</v>
      </c>
      <c r="F5038" t="s">
        <v>5223</v>
      </c>
      <c r="G5038" t="s">
        <v>5225</v>
      </c>
      <c r="H5038" t="s">
        <v>5226</v>
      </c>
      <c r="I5038" t="str">
        <f t="shared" si="235"/>
        <v>Zlínský</v>
      </c>
      <c r="J5038" t="str">
        <f t="shared" si="236"/>
        <v>Zlínský</v>
      </c>
      <c r="K5038" t="str">
        <f t="shared" si="237"/>
        <v>Střední Morava</v>
      </c>
    </row>
    <row r="5039" spans="1:11" x14ac:dyDescent="0.25">
      <c r="A5039">
        <v>585611</v>
      </c>
      <c r="B5039" t="s">
        <v>5332</v>
      </c>
      <c r="C5039">
        <v>7211</v>
      </c>
      <c r="D5039" t="s">
        <v>5291</v>
      </c>
      <c r="E5039" t="s">
        <v>5224</v>
      </c>
      <c r="F5039" t="s">
        <v>5223</v>
      </c>
      <c r="G5039" t="s">
        <v>5225</v>
      </c>
      <c r="H5039" t="s">
        <v>5226</v>
      </c>
      <c r="I5039" t="str">
        <f t="shared" si="235"/>
        <v>Zlínský</v>
      </c>
      <c r="J5039" t="str">
        <f t="shared" si="236"/>
        <v>Zlínský</v>
      </c>
      <c r="K5039" t="str">
        <f t="shared" si="237"/>
        <v>Střední Morava</v>
      </c>
    </row>
    <row r="5040" spans="1:11" x14ac:dyDescent="0.25">
      <c r="A5040">
        <v>585661</v>
      </c>
      <c r="B5040" t="s">
        <v>5333</v>
      </c>
      <c r="C5040">
        <v>7213</v>
      </c>
      <c r="D5040" t="s">
        <v>5223</v>
      </c>
      <c r="E5040" t="s">
        <v>5224</v>
      </c>
      <c r="F5040" t="s">
        <v>5223</v>
      </c>
      <c r="G5040" t="s">
        <v>5225</v>
      </c>
      <c r="H5040" t="s">
        <v>5226</v>
      </c>
      <c r="I5040" t="str">
        <f t="shared" si="235"/>
        <v>Zlínský</v>
      </c>
      <c r="J5040" t="str">
        <f t="shared" si="236"/>
        <v>Zlínský</v>
      </c>
      <c r="K5040" t="str">
        <f t="shared" si="237"/>
        <v>Střední Morava</v>
      </c>
    </row>
    <row r="5041" spans="1:11" x14ac:dyDescent="0.25">
      <c r="A5041">
        <v>585670</v>
      </c>
      <c r="B5041" t="s">
        <v>5334</v>
      </c>
      <c r="C5041">
        <v>7213</v>
      </c>
      <c r="D5041" t="s">
        <v>5223</v>
      </c>
      <c r="E5041" t="s">
        <v>5224</v>
      </c>
      <c r="F5041" t="s">
        <v>5223</v>
      </c>
      <c r="G5041" t="s">
        <v>5225</v>
      </c>
      <c r="H5041" t="s">
        <v>5226</v>
      </c>
      <c r="I5041" t="str">
        <f t="shared" si="235"/>
        <v>Zlínský</v>
      </c>
      <c r="J5041" t="str">
        <f t="shared" si="236"/>
        <v>Zlínský</v>
      </c>
      <c r="K5041" t="str">
        <f t="shared" si="237"/>
        <v>Střední Morava</v>
      </c>
    </row>
    <row r="5042" spans="1:11" x14ac:dyDescent="0.25">
      <c r="A5042">
        <v>585726</v>
      </c>
      <c r="B5042" t="s">
        <v>5335</v>
      </c>
      <c r="C5042">
        <v>7213</v>
      </c>
      <c r="D5042" t="s">
        <v>5223</v>
      </c>
      <c r="E5042" t="s">
        <v>5224</v>
      </c>
      <c r="F5042" t="s">
        <v>5223</v>
      </c>
      <c r="G5042" t="s">
        <v>5225</v>
      </c>
      <c r="H5042" t="s">
        <v>5226</v>
      </c>
      <c r="I5042" t="str">
        <f t="shared" si="235"/>
        <v>Zlínský</v>
      </c>
      <c r="J5042" t="str">
        <f t="shared" si="236"/>
        <v>Zlínský</v>
      </c>
      <c r="K5042" t="str">
        <f t="shared" si="237"/>
        <v>Střední Morava</v>
      </c>
    </row>
    <row r="5043" spans="1:11" x14ac:dyDescent="0.25">
      <c r="A5043">
        <v>585734</v>
      </c>
      <c r="B5043" t="s">
        <v>5336</v>
      </c>
      <c r="C5043">
        <v>7204</v>
      </c>
      <c r="D5043" t="s">
        <v>5236</v>
      </c>
      <c r="E5043" t="s">
        <v>5224</v>
      </c>
      <c r="F5043" t="s">
        <v>5223</v>
      </c>
      <c r="G5043" t="s">
        <v>5225</v>
      </c>
      <c r="H5043" t="s">
        <v>5226</v>
      </c>
      <c r="I5043" t="str">
        <f t="shared" si="235"/>
        <v>Zlínský</v>
      </c>
      <c r="J5043" t="str">
        <f t="shared" si="236"/>
        <v>Zlínský</v>
      </c>
      <c r="K5043" t="str">
        <f t="shared" si="237"/>
        <v>Střední Morava</v>
      </c>
    </row>
    <row r="5044" spans="1:11" x14ac:dyDescent="0.25">
      <c r="A5044">
        <v>585751</v>
      </c>
      <c r="B5044" t="s">
        <v>5337</v>
      </c>
      <c r="C5044">
        <v>7204</v>
      </c>
      <c r="D5044" t="s">
        <v>5236</v>
      </c>
      <c r="E5044" t="s">
        <v>5224</v>
      </c>
      <c r="F5044" t="s">
        <v>5223</v>
      </c>
      <c r="G5044" t="s">
        <v>5225</v>
      </c>
      <c r="H5044" t="s">
        <v>5226</v>
      </c>
      <c r="I5044" t="str">
        <f t="shared" si="235"/>
        <v>Zlínský</v>
      </c>
      <c r="J5044" t="str">
        <f t="shared" si="236"/>
        <v>Zlínský</v>
      </c>
      <c r="K5044" t="str">
        <f t="shared" si="237"/>
        <v>Střední Morava</v>
      </c>
    </row>
    <row r="5045" spans="1:11" x14ac:dyDescent="0.25">
      <c r="A5045">
        <v>585769</v>
      </c>
      <c r="B5045" t="s">
        <v>5338</v>
      </c>
      <c r="C5045">
        <v>7204</v>
      </c>
      <c r="D5045" t="s">
        <v>5236</v>
      </c>
      <c r="E5045" t="s">
        <v>5224</v>
      </c>
      <c r="F5045" t="s">
        <v>5223</v>
      </c>
      <c r="G5045" t="s">
        <v>5225</v>
      </c>
      <c r="H5045" t="s">
        <v>5226</v>
      </c>
      <c r="I5045" t="str">
        <f t="shared" si="235"/>
        <v>Zlínský</v>
      </c>
      <c r="J5045" t="str">
        <f t="shared" si="236"/>
        <v>Zlínský</v>
      </c>
      <c r="K5045" t="str">
        <f t="shared" si="237"/>
        <v>Střední Morava</v>
      </c>
    </row>
    <row r="5046" spans="1:11" x14ac:dyDescent="0.25">
      <c r="A5046">
        <v>585777</v>
      </c>
      <c r="B5046" t="s">
        <v>5339</v>
      </c>
      <c r="C5046">
        <v>7211</v>
      </c>
      <c r="D5046" t="s">
        <v>5291</v>
      </c>
      <c r="E5046" t="s">
        <v>5224</v>
      </c>
      <c r="F5046" t="s">
        <v>5223</v>
      </c>
      <c r="G5046" t="s">
        <v>5225</v>
      </c>
      <c r="H5046" t="s">
        <v>5226</v>
      </c>
      <c r="I5046" t="str">
        <f t="shared" si="235"/>
        <v>Zlínský</v>
      </c>
      <c r="J5046" t="str">
        <f t="shared" si="236"/>
        <v>Zlínský</v>
      </c>
      <c r="K5046" t="str">
        <f t="shared" si="237"/>
        <v>Střední Morava</v>
      </c>
    </row>
    <row r="5047" spans="1:11" x14ac:dyDescent="0.25">
      <c r="A5047">
        <v>585793</v>
      </c>
      <c r="B5047" t="s">
        <v>5340</v>
      </c>
      <c r="C5047">
        <v>7205</v>
      </c>
      <c r="D5047" t="s">
        <v>5287</v>
      </c>
      <c r="E5047" t="s">
        <v>5224</v>
      </c>
      <c r="F5047" t="s">
        <v>5223</v>
      </c>
      <c r="G5047" t="s">
        <v>5225</v>
      </c>
      <c r="H5047" t="s">
        <v>5226</v>
      </c>
      <c r="I5047" t="str">
        <f t="shared" si="235"/>
        <v>Zlínský</v>
      </c>
      <c r="J5047" t="str">
        <f t="shared" si="236"/>
        <v>Zlínský</v>
      </c>
      <c r="K5047" t="str">
        <f t="shared" si="237"/>
        <v>Střední Morava</v>
      </c>
    </row>
    <row r="5048" spans="1:11" x14ac:dyDescent="0.25">
      <c r="A5048">
        <v>585807</v>
      </c>
      <c r="B5048" t="s">
        <v>1198</v>
      </c>
      <c r="C5048">
        <v>7204</v>
      </c>
      <c r="D5048" t="s">
        <v>5236</v>
      </c>
      <c r="E5048" t="s">
        <v>5224</v>
      </c>
      <c r="F5048" t="s">
        <v>5223</v>
      </c>
      <c r="G5048" t="s">
        <v>5225</v>
      </c>
      <c r="H5048" t="s">
        <v>5226</v>
      </c>
      <c r="I5048" t="str">
        <f t="shared" si="235"/>
        <v>Zlínský</v>
      </c>
      <c r="J5048" t="str">
        <f t="shared" si="236"/>
        <v>Zlínský</v>
      </c>
      <c r="K5048" t="str">
        <f t="shared" si="237"/>
        <v>Střední Morava</v>
      </c>
    </row>
    <row r="5049" spans="1:11" x14ac:dyDescent="0.25">
      <c r="A5049">
        <v>585815</v>
      </c>
      <c r="B5049" t="s">
        <v>5341</v>
      </c>
      <c r="C5049">
        <v>7213</v>
      </c>
      <c r="D5049" t="s">
        <v>5223</v>
      </c>
      <c r="E5049" t="s">
        <v>5224</v>
      </c>
      <c r="F5049" t="s">
        <v>5223</v>
      </c>
      <c r="G5049" t="s">
        <v>5225</v>
      </c>
      <c r="H5049" t="s">
        <v>5226</v>
      </c>
      <c r="I5049" t="str">
        <f t="shared" si="235"/>
        <v>Zlínský</v>
      </c>
      <c r="J5049" t="str">
        <f t="shared" si="236"/>
        <v>Zlínský</v>
      </c>
      <c r="K5049" t="str">
        <f t="shared" si="237"/>
        <v>Střední Morava</v>
      </c>
    </row>
    <row r="5050" spans="1:11" x14ac:dyDescent="0.25">
      <c r="A5050">
        <v>585831</v>
      </c>
      <c r="B5050" t="s">
        <v>5342</v>
      </c>
      <c r="C5050">
        <v>7209</v>
      </c>
      <c r="D5050" t="s">
        <v>5238</v>
      </c>
      <c r="E5050" t="s">
        <v>5224</v>
      </c>
      <c r="F5050" t="s">
        <v>5223</v>
      </c>
      <c r="G5050" t="s">
        <v>5225</v>
      </c>
      <c r="H5050" t="s">
        <v>5226</v>
      </c>
      <c r="I5050" t="str">
        <f t="shared" si="235"/>
        <v>Zlínský</v>
      </c>
      <c r="J5050" t="str">
        <f t="shared" si="236"/>
        <v>Zlínský</v>
      </c>
      <c r="K5050" t="str">
        <f t="shared" si="237"/>
        <v>Střední Morava</v>
      </c>
    </row>
    <row r="5051" spans="1:11" x14ac:dyDescent="0.25">
      <c r="A5051">
        <v>585858</v>
      </c>
      <c r="B5051" t="s">
        <v>3163</v>
      </c>
      <c r="C5051">
        <v>7205</v>
      </c>
      <c r="D5051" t="s">
        <v>5287</v>
      </c>
      <c r="E5051" t="s">
        <v>5224</v>
      </c>
      <c r="F5051" t="s">
        <v>5223</v>
      </c>
      <c r="G5051" t="s">
        <v>5225</v>
      </c>
      <c r="H5051" t="s">
        <v>5226</v>
      </c>
      <c r="I5051" t="str">
        <f t="shared" si="235"/>
        <v>Zlínský</v>
      </c>
      <c r="J5051" t="str">
        <f t="shared" si="236"/>
        <v>Zlínský</v>
      </c>
      <c r="K5051" t="str">
        <f t="shared" si="237"/>
        <v>Střední Morava</v>
      </c>
    </row>
    <row r="5052" spans="1:11" x14ac:dyDescent="0.25">
      <c r="A5052">
        <v>585866</v>
      </c>
      <c r="B5052" t="s">
        <v>5095</v>
      </c>
      <c r="C5052">
        <v>7211</v>
      </c>
      <c r="D5052" t="s">
        <v>5291</v>
      </c>
      <c r="E5052" t="s">
        <v>5224</v>
      </c>
      <c r="F5052" t="s">
        <v>5223</v>
      </c>
      <c r="G5052" t="s">
        <v>5225</v>
      </c>
      <c r="H5052" t="s">
        <v>5226</v>
      </c>
      <c r="I5052" t="str">
        <f t="shared" si="235"/>
        <v>Zlínský</v>
      </c>
      <c r="J5052" t="str">
        <f t="shared" si="236"/>
        <v>Zlínský</v>
      </c>
      <c r="K5052" t="str">
        <f t="shared" si="237"/>
        <v>Střední Morava</v>
      </c>
    </row>
    <row r="5053" spans="1:11" x14ac:dyDescent="0.25">
      <c r="A5053">
        <v>585874</v>
      </c>
      <c r="B5053" t="s">
        <v>5343</v>
      </c>
      <c r="C5053">
        <v>7211</v>
      </c>
      <c r="D5053" t="s">
        <v>5291</v>
      </c>
      <c r="E5053" t="s">
        <v>5224</v>
      </c>
      <c r="F5053" t="s">
        <v>5223</v>
      </c>
      <c r="G5053" t="s">
        <v>5225</v>
      </c>
      <c r="H5053" t="s">
        <v>5226</v>
      </c>
      <c r="I5053" t="str">
        <f t="shared" si="235"/>
        <v>Zlínský</v>
      </c>
      <c r="J5053" t="str">
        <f t="shared" si="236"/>
        <v>Zlínský</v>
      </c>
      <c r="K5053" t="str">
        <f t="shared" si="237"/>
        <v>Střední Morava</v>
      </c>
    </row>
    <row r="5054" spans="1:11" x14ac:dyDescent="0.25">
      <c r="A5054">
        <v>585882</v>
      </c>
      <c r="B5054" t="s">
        <v>1210</v>
      </c>
      <c r="C5054">
        <v>7209</v>
      </c>
      <c r="D5054" t="s">
        <v>5238</v>
      </c>
      <c r="E5054" t="s">
        <v>5224</v>
      </c>
      <c r="F5054" t="s">
        <v>5223</v>
      </c>
      <c r="G5054" t="s">
        <v>5225</v>
      </c>
      <c r="H5054" t="s">
        <v>5226</v>
      </c>
      <c r="I5054" t="str">
        <f t="shared" si="235"/>
        <v>Zlínský</v>
      </c>
      <c r="J5054" t="str">
        <f t="shared" si="236"/>
        <v>Zlínský</v>
      </c>
      <c r="K5054" t="str">
        <f t="shared" si="237"/>
        <v>Střední Morava</v>
      </c>
    </row>
    <row r="5055" spans="1:11" x14ac:dyDescent="0.25">
      <c r="A5055">
        <v>585891</v>
      </c>
      <c r="B5055" t="s">
        <v>5238</v>
      </c>
      <c r="C5055">
        <v>7209</v>
      </c>
      <c r="D5055" t="s">
        <v>5238</v>
      </c>
      <c r="E5055" t="s">
        <v>5224</v>
      </c>
      <c r="F5055" t="s">
        <v>5223</v>
      </c>
      <c r="G5055" t="s">
        <v>5225</v>
      </c>
      <c r="H5055" t="s">
        <v>5226</v>
      </c>
      <c r="I5055" t="str">
        <f t="shared" si="235"/>
        <v>Zlínský</v>
      </c>
      <c r="J5055" t="str">
        <f t="shared" si="236"/>
        <v>Zlínský</v>
      </c>
      <c r="K5055" t="str">
        <f t="shared" si="237"/>
        <v>Střední Morava</v>
      </c>
    </row>
    <row r="5056" spans="1:11" x14ac:dyDescent="0.25">
      <c r="A5056">
        <v>585912</v>
      </c>
      <c r="B5056" t="s">
        <v>5344</v>
      </c>
      <c r="C5056">
        <v>7213</v>
      </c>
      <c r="D5056" t="s">
        <v>5223</v>
      </c>
      <c r="E5056" t="s">
        <v>5224</v>
      </c>
      <c r="F5056" t="s">
        <v>5223</v>
      </c>
      <c r="G5056" t="s">
        <v>5225</v>
      </c>
      <c r="H5056" t="s">
        <v>5226</v>
      </c>
      <c r="I5056" t="str">
        <f t="shared" si="235"/>
        <v>Zlínský</v>
      </c>
      <c r="J5056" t="str">
        <f t="shared" si="236"/>
        <v>Zlínský</v>
      </c>
      <c r="K5056" t="str">
        <f t="shared" si="237"/>
        <v>Střední Morava</v>
      </c>
    </row>
    <row r="5057" spans="1:11" x14ac:dyDescent="0.25">
      <c r="A5057">
        <v>585921</v>
      </c>
      <c r="B5057" t="s">
        <v>1990</v>
      </c>
      <c r="C5057">
        <v>7211</v>
      </c>
      <c r="D5057" t="s">
        <v>5291</v>
      </c>
      <c r="E5057" t="s">
        <v>5224</v>
      </c>
      <c r="F5057" t="s">
        <v>5223</v>
      </c>
      <c r="G5057" t="s">
        <v>5225</v>
      </c>
      <c r="H5057" t="s">
        <v>5226</v>
      </c>
      <c r="I5057" t="str">
        <f t="shared" si="235"/>
        <v>Zlínský</v>
      </c>
      <c r="J5057" t="str">
        <f t="shared" si="236"/>
        <v>Zlínský</v>
      </c>
      <c r="K5057" t="str">
        <f t="shared" si="237"/>
        <v>Střední Morava</v>
      </c>
    </row>
    <row r="5058" spans="1:11" x14ac:dyDescent="0.25">
      <c r="A5058">
        <v>585939</v>
      </c>
      <c r="B5058" t="s">
        <v>5291</v>
      </c>
      <c r="C5058">
        <v>7211</v>
      </c>
      <c r="D5058" t="s">
        <v>5291</v>
      </c>
      <c r="E5058" t="s">
        <v>5224</v>
      </c>
      <c r="F5058" t="s">
        <v>5223</v>
      </c>
      <c r="G5058" t="s">
        <v>5225</v>
      </c>
      <c r="H5058" t="s">
        <v>5226</v>
      </c>
      <c r="I5058" t="str">
        <f t="shared" si="235"/>
        <v>Zlínský</v>
      </c>
      <c r="J5058" t="str">
        <f t="shared" si="236"/>
        <v>Zlínský</v>
      </c>
      <c r="K5058" t="str">
        <f t="shared" si="237"/>
        <v>Střední Morava</v>
      </c>
    </row>
    <row r="5059" spans="1:11" x14ac:dyDescent="0.25">
      <c r="A5059">
        <v>585955</v>
      </c>
      <c r="B5059" t="s">
        <v>4980</v>
      </c>
      <c r="C5059">
        <v>7209</v>
      </c>
      <c r="D5059" t="s">
        <v>5238</v>
      </c>
      <c r="E5059" t="s">
        <v>5224</v>
      </c>
      <c r="F5059" t="s">
        <v>5223</v>
      </c>
      <c r="G5059" t="s">
        <v>5225</v>
      </c>
      <c r="H5059" t="s">
        <v>5226</v>
      </c>
      <c r="I5059" t="str">
        <f t="shared" si="235"/>
        <v>Zlínský</v>
      </c>
      <c r="J5059" t="str">
        <f t="shared" si="236"/>
        <v>Zlínský</v>
      </c>
      <c r="K5059" t="str">
        <f t="shared" si="237"/>
        <v>Střední Morava</v>
      </c>
    </row>
    <row r="5060" spans="1:11" x14ac:dyDescent="0.25">
      <c r="A5060">
        <v>585963</v>
      </c>
      <c r="B5060" t="s">
        <v>5345</v>
      </c>
      <c r="C5060">
        <v>7213</v>
      </c>
      <c r="D5060" t="s">
        <v>5223</v>
      </c>
      <c r="E5060" t="s">
        <v>5224</v>
      </c>
      <c r="F5060" t="s">
        <v>5223</v>
      </c>
      <c r="G5060" t="s">
        <v>5225</v>
      </c>
      <c r="H5060" t="s">
        <v>5226</v>
      </c>
      <c r="I5060" t="str">
        <f t="shared" ref="I5060:I5123" si="238">LEFT(H5060, FIND(" ", H5060 &amp; " ") - 1)</f>
        <v>Zlínský</v>
      </c>
      <c r="J5060" t="str">
        <f t="shared" ref="J5060:J5123" si="239">IF(LEFT(H5060,4)="Kraj", MID(H5060, FIND(" ", H5060)+1, LEN(H5060) - FIND(" ", H5060)), LEFT(H5060, FIND(" ", H5060 &amp; " ") - 1))</f>
        <v>Zlínský</v>
      </c>
      <c r="K5060" t="str">
        <f t="shared" ref="K5060:K5123" si="240">_xlfn.XLOOKUP(H5060,$N$33:$N$46,$M$33:$M$46)</f>
        <v>Střední Morava</v>
      </c>
    </row>
    <row r="5061" spans="1:11" x14ac:dyDescent="0.25">
      <c r="A5061">
        <v>585971</v>
      </c>
      <c r="B5061" t="s">
        <v>5346</v>
      </c>
      <c r="C5061">
        <v>7211</v>
      </c>
      <c r="D5061" t="s">
        <v>5291</v>
      </c>
      <c r="E5061" t="s">
        <v>5224</v>
      </c>
      <c r="F5061" t="s">
        <v>5223</v>
      </c>
      <c r="G5061" t="s">
        <v>5225</v>
      </c>
      <c r="H5061" t="s">
        <v>5226</v>
      </c>
      <c r="I5061" t="str">
        <f t="shared" si="238"/>
        <v>Zlínský</v>
      </c>
      <c r="J5061" t="str">
        <f t="shared" si="239"/>
        <v>Zlínský</v>
      </c>
      <c r="K5061" t="str">
        <f t="shared" si="240"/>
        <v>Střední Morava</v>
      </c>
    </row>
    <row r="5062" spans="1:11" x14ac:dyDescent="0.25">
      <c r="A5062">
        <v>585980</v>
      </c>
      <c r="B5062" t="s">
        <v>5347</v>
      </c>
      <c r="C5062">
        <v>7209</v>
      </c>
      <c r="D5062" t="s">
        <v>5238</v>
      </c>
      <c r="E5062" t="s">
        <v>5224</v>
      </c>
      <c r="F5062" t="s">
        <v>5223</v>
      </c>
      <c r="G5062" t="s">
        <v>5225</v>
      </c>
      <c r="H5062" t="s">
        <v>5226</v>
      </c>
      <c r="I5062" t="str">
        <f t="shared" si="238"/>
        <v>Zlínský</v>
      </c>
      <c r="J5062" t="str">
        <f t="shared" si="239"/>
        <v>Zlínský</v>
      </c>
      <c r="K5062" t="str">
        <f t="shared" si="240"/>
        <v>Střední Morava</v>
      </c>
    </row>
    <row r="5063" spans="1:11" x14ac:dyDescent="0.25">
      <c r="A5063">
        <v>585998</v>
      </c>
      <c r="B5063" t="s">
        <v>5348</v>
      </c>
      <c r="C5063">
        <v>7211</v>
      </c>
      <c r="D5063" t="s">
        <v>5291</v>
      </c>
      <c r="E5063" t="s">
        <v>5224</v>
      </c>
      <c r="F5063" t="s">
        <v>5223</v>
      </c>
      <c r="G5063" t="s">
        <v>5225</v>
      </c>
      <c r="H5063" t="s">
        <v>5226</v>
      </c>
      <c r="I5063" t="str">
        <f t="shared" si="238"/>
        <v>Zlínský</v>
      </c>
      <c r="J5063" t="str">
        <f t="shared" si="239"/>
        <v>Zlínský</v>
      </c>
      <c r="K5063" t="str">
        <f t="shared" si="240"/>
        <v>Střední Morava</v>
      </c>
    </row>
    <row r="5064" spans="1:11" x14ac:dyDescent="0.25">
      <c r="A5064">
        <v>586005</v>
      </c>
      <c r="B5064" t="s">
        <v>966</v>
      </c>
      <c r="C5064">
        <v>6201</v>
      </c>
      <c r="D5064" t="s">
        <v>630</v>
      </c>
      <c r="E5064" t="s">
        <v>629</v>
      </c>
      <c r="F5064" t="s">
        <v>630</v>
      </c>
      <c r="G5064" t="s">
        <v>625</v>
      </c>
      <c r="H5064" t="s">
        <v>626</v>
      </c>
      <c r="I5064" t="str">
        <f t="shared" si="238"/>
        <v>Jihomoravský</v>
      </c>
      <c r="J5064" t="str">
        <f t="shared" si="239"/>
        <v>Jihomoravský</v>
      </c>
      <c r="K5064" t="str">
        <f t="shared" si="240"/>
        <v>Jihovýchod</v>
      </c>
    </row>
    <row r="5065" spans="1:11" x14ac:dyDescent="0.25">
      <c r="A5065">
        <v>586013</v>
      </c>
      <c r="B5065" t="s">
        <v>5349</v>
      </c>
      <c r="C5065">
        <v>7205</v>
      </c>
      <c r="D5065" t="s">
        <v>5287</v>
      </c>
      <c r="E5065" t="s">
        <v>5224</v>
      </c>
      <c r="F5065" t="s">
        <v>5223</v>
      </c>
      <c r="G5065" t="s">
        <v>5225</v>
      </c>
      <c r="H5065" t="s">
        <v>5226</v>
      </c>
      <c r="I5065" t="str">
        <f t="shared" si="238"/>
        <v>Zlínský</v>
      </c>
      <c r="J5065" t="str">
        <f t="shared" si="239"/>
        <v>Zlínský</v>
      </c>
      <c r="K5065" t="str">
        <f t="shared" si="240"/>
        <v>Střední Morava</v>
      </c>
    </row>
    <row r="5066" spans="1:11" x14ac:dyDescent="0.25">
      <c r="A5066">
        <v>586021</v>
      </c>
      <c r="B5066" t="s">
        <v>697</v>
      </c>
      <c r="C5066">
        <v>6206</v>
      </c>
      <c r="D5066" t="s">
        <v>697</v>
      </c>
      <c r="E5066" t="s">
        <v>967</v>
      </c>
      <c r="F5066" t="s">
        <v>697</v>
      </c>
      <c r="G5066" t="s">
        <v>625</v>
      </c>
      <c r="H5066" t="s">
        <v>626</v>
      </c>
      <c r="I5066" t="str">
        <f t="shared" si="238"/>
        <v>Jihomoravský</v>
      </c>
      <c r="J5066" t="str">
        <f t="shared" si="239"/>
        <v>Jihomoravský</v>
      </c>
      <c r="K5066" t="str">
        <f t="shared" si="240"/>
        <v>Jihovýchod</v>
      </c>
    </row>
    <row r="5067" spans="1:11" x14ac:dyDescent="0.25">
      <c r="A5067">
        <v>586030</v>
      </c>
      <c r="B5067" t="s">
        <v>968</v>
      </c>
      <c r="C5067">
        <v>6210</v>
      </c>
      <c r="D5067" t="s">
        <v>969</v>
      </c>
      <c r="E5067" t="s">
        <v>967</v>
      </c>
      <c r="F5067" t="s">
        <v>697</v>
      </c>
      <c r="G5067" t="s">
        <v>625</v>
      </c>
      <c r="H5067" t="s">
        <v>626</v>
      </c>
      <c r="I5067" t="str">
        <f t="shared" si="238"/>
        <v>Jihomoravský</v>
      </c>
      <c r="J5067" t="str">
        <f t="shared" si="239"/>
        <v>Jihomoravský</v>
      </c>
      <c r="K5067" t="str">
        <f t="shared" si="240"/>
        <v>Jihovýchod</v>
      </c>
    </row>
    <row r="5068" spans="1:11" x14ac:dyDescent="0.25">
      <c r="A5068">
        <v>586048</v>
      </c>
      <c r="B5068" t="s">
        <v>970</v>
      </c>
      <c r="C5068">
        <v>6218</v>
      </c>
      <c r="D5068" t="s">
        <v>971</v>
      </c>
      <c r="E5068" t="s">
        <v>967</v>
      </c>
      <c r="F5068" t="s">
        <v>697</v>
      </c>
      <c r="G5068" t="s">
        <v>625</v>
      </c>
      <c r="H5068" t="s">
        <v>626</v>
      </c>
      <c r="I5068" t="str">
        <f t="shared" si="238"/>
        <v>Jihomoravský</v>
      </c>
      <c r="J5068" t="str">
        <f t="shared" si="239"/>
        <v>Jihomoravský</v>
      </c>
      <c r="K5068" t="str">
        <f t="shared" si="240"/>
        <v>Jihovýchod</v>
      </c>
    </row>
    <row r="5069" spans="1:11" x14ac:dyDescent="0.25">
      <c r="A5069">
        <v>586056</v>
      </c>
      <c r="B5069" t="s">
        <v>972</v>
      </c>
      <c r="C5069">
        <v>6218</v>
      </c>
      <c r="D5069" t="s">
        <v>971</v>
      </c>
      <c r="E5069" t="s">
        <v>967</v>
      </c>
      <c r="F5069" t="s">
        <v>697</v>
      </c>
      <c r="G5069" t="s">
        <v>625</v>
      </c>
      <c r="H5069" t="s">
        <v>626</v>
      </c>
      <c r="I5069" t="str">
        <f t="shared" si="238"/>
        <v>Jihomoravský</v>
      </c>
      <c r="J5069" t="str">
        <f t="shared" si="239"/>
        <v>Jihomoravský</v>
      </c>
      <c r="K5069" t="str">
        <f t="shared" si="240"/>
        <v>Jihovýchod</v>
      </c>
    </row>
    <row r="5070" spans="1:11" x14ac:dyDescent="0.25">
      <c r="A5070">
        <v>586064</v>
      </c>
      <c r="B5070" t="s">
        <v>973</v>
      </c>
      <c r="C5070">
        <v>6202</v>
      </c>
      <c r="D5070" t="s">
        <v>628</v>
      </c>
      <c r="E5070" t="s">
        <v>629</v>
      </c>
      <c r="F5070" t="s">
        <v>630</v>
      </c>
      <c r="G5070" t="s">
        <v>625</v>
      </c>
      <c r="H5070" t="s">
        <v>626</v>
      </c>
      <c r="I5070" t="str">
        <f t="shared" si="238"/>
        <v>Jihomoravský</v>
      </c>
      <c r="J5070" t="str">
        <f t="shared" si="239"/>
        <v>Jihomoravský</v>
      </c>
      <c r="K5070" t="str">
        <f t="shared" si="240"/>
        <v>Jihovýchod</v>
      </c>
    </row>
    <row r="5071" spans="1:11" x14ac:dyDescent="0.25">
      <c r="A5071">
        <v>586072</v>
      </c>
      <c r="B5071" t="s">
        <v>974</v>
      </c>
      <c r="C5071">
        <v>6210</v>
      </c>
      <c r="D5071" t="s">
        <v>969</v>
      </c>
      <c r="E5071" t="s">
        <v>967</v>
      </c>
      <c r="F5071" t="s">
        <v>697</v>
      </c>
      <c r="G5071" t="s">
        <v>625</v>
      </c>
      <c r="H5071" t="s">
        <v>626</v>
      </c>
      <c r="I5071" t="str">
        <f t="shared" si="238"/>
        <v>Jihomoravský</v>
      </c>
      <c r="J5071" t="str">
        <f t="shared" si="239"/>
        <v>Jihomoravský</v>
      </c>
      <c r="K5071" t="str">
        <f t="shared" si="240"/>
        <v>Jihovýchod</v>
      </c>
    </row>
    <row r="5072" spans="1:11" x14ac:dyDescent="0.25">
      <c r="A5072">
        <v>586081</v>
      </c>
      <c r="B5072" t="s">
        <v>975</v>
      </c>
      <c r="C5072">
        <v>6210</v>
      </c>
      <c r="D5072" t="s">
        <v>969</v>
      </c>
      <c r="E5072" t="s">
        <v>967</v>
      </c>
      <c r="F5072" t="s">
        <v>697</v>
      </c>
      <c r="G5072" t="s">
        <v>625</v>
      </c>
      <c r="H5072" t="s">
        <v>626</v>
      </c>
      <c r="I5072" t="str">
        <f t="shared" si="238"/>
        <v>Jihomoravský</v>
      </c>
      <c r="J5072" t="str">
        <f t="shared" si="239"/>
        <v>Jihomoravský</v>
      </c>
      <c r="K5072" t="str">
        <f t="shared" si="240"/>
        <v>Jihovýchod</v>
      </c>
    </row>
    <row r="5073" spans="1:11" x14ac:dyDescent="0.25">
      <c r="A5073">
        <v>586099</v>
      </c>
      <c r="B5073" t="s">
        <v>976</v>
      </c>
      <c r="C5073">
        <v>6206</v>
      </c>
      <c r="D5073" t="s">
        <v>697</v>
      </c>
      <c r="E5073" t="s">
        <v>967</v>
      </c>
      <c r="F5073" t="s">
        <v>697</v>
      </c>
      <c r="G5073" t="s">
        <v>625</v>
      </c>
      <c r="H5073" t="s">
        <v>626</v>
      </c>
      <c r="I5073" t="str">
        <f t="shared" si="238"/>
        <v>Jihomoravský</v>
      </c>
      <c r="J5073" t="str">
        <f t="shared" si="239"/>
        <v>Jihomoravský</v>
      </c>
      <c r="K5073" t="str">
        <f t="shared" si="240"/>
        <v>Jihovýchod</v>
      </c>
    </row>
    <row r="5074" spans="1:11" x14ac:dyDescent="0.25">
      <c r="A5074">
        <v>586102</v>
      </c>
      <c r="B5074" t="s">
        <v>175</v>
      </c>
      <c r="C5074">
        <v>6206</v>
      </c>
      <c r="D5074" t="s">
        <v>697</v>
      </c>
      <c r="E5074" t="s">
        <v>967</v>
      </c>
      <c r="F5074" t="s">
        <v>697</v>
      </c>
      <c r="G5074" t="s">
        <v>625</v>
      </c>
      <c r="H5074" t="s">
        <v>626</v>
      </c>
      <c r="I5074" t="str">
        <f t="shared" si="238"/>
        <v>Jihomoravský</v>
      </c>
      <c r="J5074" t="str">
        <f t="shared" si="239"/>
        <v>Jihomoravský</v>
      </c>
      <c r="K5074" t="str">
        <f t="shared" si="240"/>
        <v>Jihovýchod</v>
      </c>
    </row>
    <row r="5075" spans="1:11" x14ac:dyDescent="0.25">
      <c r="A5075">
        <v>586111</v>
      </c>
      <c r="B5075" t="s">
        <v>977</v>
      </c>
      <c r="C5075">
        <v>6210</v>
      </c>
      <c r="D5075" t="s">
        <v>969</v>
      </c>
      <c r="E5075" t="s">
        <v>967</v>
      </c>
      <c r="F5075" t="s">
        <v>697</v>
      </c>
      <c r="G5075" t="s">
        <v>625</v>
      </c>
      <c r="H5075" t="s">
        <v>626</v>
      </c>
      <c r="I5075" t="str">
        <f t="shared" si="238"/>
        <v>Jihomoravský</v>
      </c>
      <c r="J5075" t="str">
        <f t="shared" si="239"/>
        <v>Jihomoravský</v>
      </c>
      <c r="K5075" t="str">
        <f t="shared" si="240"/>
        <v>Jihovýchod</v>
      </c>
    </row>
    <row r="5076" spans="1:11" x14ac:dyDescent="0.25">
      <c r="A5076">
        <v>586129</v>
      </c>
      <c r="B5076" t="s">
        <v>978</v>
      </c>
      <c r="C5076">
        <v>6210</v>
      </c>
      <c r="D5076" t="s">
        <v>969</v>
      </c>
      <c r="E5076" t="s">
        <v>967</v>
      </c>
      <c r="F5076" t="s">
        <v>697</v>
      </c>
      <c r="G5076" t="s">
        <v>625</v>
      </c>
      <c r="H5076" t="s">
        <v>626</v>
      </c>
      <c r="I5076" t="str">
        <f t="shared" si="238"/>
        <v>Jihomoravský</v>
      </c>
      <c r="J5076" t="str">
        <f t="shared" si="239"/>
        <v>Jihomoravský</v>
      </c>
      <c r="K5076" t="str">
        <f t="shared" si="240"/>
        <v>Jihovýchod</v>
      </c>
    </row>
    <row r="5077" spans="1:11" x14ac:dyDescent="0.25">
      <c r="A5077">
        <v>586137</v>
      </c>
      <c r="B5077" t="s">
        <v>979</v>
      </c>
      <c r="C5077">
        <v>6206</v>
      </c>
      <c r="D5077" t="s">
        <v>697</v>
      </c>
      <c r="E5077" t="s">
        <v>967</v>
      </c>
      <c r="F5077" t="s">
        <v>697</v>
      </c>
      <c r="G5077" t="s">
        <v>625</v>
      </c>
      <c r="H5077" t="s">
        <v>626</v>
      </c>
      <c r="I5077" t="str">
        <f t="shared" si="238"/>
        <v>Jihomoravský</v>
      </c>
      <c r="J5077" t="str">
        <f t="shared" si="239"/>
        <v>Jihomoravský</v>
      </c>
      <c r="K5077" t="str">
        <f t="shared" si="240"/>
        <v>Jihovýchod</v>
      </c>
    </row>
    <row r="5078" spans="1:11" x14ac:dyDescent="0.25">
      <c r="A5078">
        <v>586145</v>
      </c>
      <c r="B5078" t="s">
        <v>571</v>
      </c>
      <c r="C5078">
        <v>6210</v>
      </c>
      <c r="D5078" t="s">
        <v>969</v>
      </c>
      <c r="E5078" t="s">
        <v>967</v>
      </c>
      <c r="F5078" t="s">
        <v>697</v>
      </c>
      <c r="G5078" t="s">
        <v>625</v>
      </c>
      <c r="H5078" t="s">
        <v>626</v>
      </c>
      <c r="I5078" t="str">
        <f t="shared" si="238"/>
        <v>Jihomoravský</v>
      </c>
      <c r="J5078" t="str">
        <f t="shared" si="239"/>
        <v>Jihomoravský</v>
      </c>
      <c r="K5078" t="str">
        <f t="shared" si="240"/>
        <v>Jihovýchod</v>
      </c>
    </row>
    <row r="5079" spans="1:11" x14ac:dyDescent="0.25">
      <c r="A5079">
        <v>586153</v>
      </c>
      <c r="B5079" t="s">
        <v>980</v>
      </c>
      <c r="C5079">
        <v>6210</v>
      </c>
      <c r="D5079" t="s">
        <v>969</v>
      </c>
      <c r="E5079" t="s">
        <v>967</v>
      </c>
      <c r="F5079" t="s">
        <v>697</v>
      </c>
      <c r="G5079" t="s">
        <v>625</v>
      </c>
      <c r="H5079" t="s">
        <v>626</v>
      </c>
      <c r="I5079" t="str">
        <f t="shared" si="238"/>
        <v>Jihomoravský</v>
      </c>
      <c r="J5079" t="str">
        <f t="shared" si="239"/>
        <v>Jihomoravský</v>
      </c>
      <c r="K5079" t="str">
        <f t="shared" si="240"/>
        <v>Jihovýchod</v>
      </c>
    </row>
    <row r="5080" spans="1:11" x14ac:dyDescent="0.25">
      <c r="A5080">
        <v>586161</v>
      </c>
      <c r="B5080" t="s">
        <v>981</v>
      </c>
      <c r="C5080">
        <v>6206</v>
      </c>
      <c r="D5080" t="s">
        <v>697</v>
      </c>
      <c r="E5080" t="s">
        <v>967</v>
      </c>
      <c r="F5080" t="s">
        <v>697</v>
      </c>
      <c r="G5080" t="s">
        <v>625</v>
      </c>
      <c r="H5080" t="s">
        <v>626</v>
      </c>
      <c r="I5080" t="str">
        <f t="shared" si="238"/>
        <v>Jihomoravský</v>
      </c>
      <c r="J5080" t="str">
        <f t="shared" si="239"/>
        <v>Jihomoravský</v>
      </c>
      <c r="K5080" t="str">
        <f t="shared" si="240"/>
        <v>Jihovýchod</v>
      </c>
    </row>
    <row r="5081" spans="1:11" x14ac:dyDescent="0.25">
      <c r="A5081">
        <v>586170</v>
      </c>
      <c r="B5081" t="s">
        <v>982</v>
      </c>
      <c r="C5081">
        <v>6210</v>
      </c>
      <c r="D5081" t="s">
        <v>969</v>
      </c>
      <c r="E5081" t="s">
        <v>967</v>
      </c>
      <c r="F5081" t="s">
        <v>697</v>
      </c>
      <c r="G5081" t="s">
        <v>625</v>
      </c>
      <c r="H5081" t="s">
        <v>626</v>
      </c>
      <c r="I5081" t="str">
        <f t="shared" si="238"/>
        <v>Jihomoravský</v>
      </c>
      <c r="J5081" t="str">
        <f t="shared" si="239"/>
        <v>Jihomoravský</v>
      </c>
      <c r="K5081" t="str">
        <f t="shared" si="240"/>
        <v>Jihovýchod</v>
      </c>
    </row>
    <row r="5082" spans="1:11" x14ac:dyDescent="0.25">
      <c r="A5082">
        <v>586188</v>
      </c>
      <c r="B5082" t="s">
        <v>983</v>
      </c>
      <c r="C5082">
        <v>6218</v>
      </c>
      <c r="D5082" t="s">
        <v>971</v>
      </c>
      <c r="E5082" t="s">
        <v>967</v>
      </c>
      <c r="F5082" t="s">
        <v>697</v>
      </c>
      <c r="G5082" t="s">
        <v>625</v>
      </c>
      <c r="H5082" t="s">
        <v>626</v>
      </c>
      <c r="I5082" t="str">
        <f t="shared" si="238"/>
        <v>Jihomoravský</v>
      </c>
      <c r="J5082" t="str">
        <f t="shared" si="239"/>
        <v>Jihomoravský</v>
      </c>
      <c r="K5082" t="str">
        <f t="shared" si="240"/>
        <v>Jihovýchod</v>
      </c>
    </row>
    <row r="5083" spans="1:11" x14ac:dyDescent="0.25">
      <c r="A5083">
        <v>586196</v>
      </c>
      <c r="B5083" t="s">
        <v>984</v>
      </c>
      <c r="C5083">
        <v>6218</v>
      </c>
      <c r="D5083" t="s">
        <v>971</v>
      </c>
      <c r="E5083" t="s">
        <v>967</v>
      </c>
      <c r="F5083" t="s">
        <v>697</v>
      </c>
      <c r="G5083" t="s">
        <v>625</v>
      </c>
      <c r="H5083" t="s">
        <v>626</v>
      </c>
      <c r="I5083" t="str">
        <f t="shared" si="238"/>
        <v>Jihomoravský</v>
      </c>
      <c r="J5083" t="str">
        <f t="shared" si="239"/>
        <v>Jihomoravský</v>
      </c>
      <c r="K5083" t="str">
        <f t="shared" si="240"/>
        <v>Jihovýchod</v>
      </c>
    </row>
    <row r="5084" spans="1:11" x14ac:dyDescent="0.25">
      <c r="A5084">
        <v>586200</v>
      </c>
      <c r="B5084" t="s">
        <v>985</v>
      </c>
      <c r="C5084">
        <v>6210</v>
      </c>
      <c r="D5084" t="s">
        <v>969</v>
      </c>
      <c r="E5084" t="s">
        <v>967</v>
      </c>
      <c r="F5084" t="s">
        <v>697</v>
      </c>
      <c r="G5084" t="s">
        <v>625</v>
      </c>
      <c r="H5084" t="s">
        <v>626</v>
      </c>
      <c r="I5084" t="str">
        <f t="shared" si="238"/>
        <v>Jihomoravský</v>
      </c>
      <c r="J5084" t="str">
        <f t="shared" si="239"/>
        <v>Jihomoravský</v>
      </c>
      <c r="K5084" t="str">
        <f t="shared" si="240"/>
        <v>Jihovýchod</v>
      </c>
    </row>
    <row r="5085" spans="1:11" x14ac:dyDescent="0.25">
      <c r="A5085">
        <v>586218</v>
      </c>
      <c r="B5085" t="s">
        <v>986</v>
      </c>
      <c r="C5085">
        <v>6218</v>
      </c>
      <c r="D5085" t="s">
        <v>971</v>
      </c>
      <c r="E5085" t="s">
        <v>967</v>
      </c>
      <c r="F5085" t="s">
        <v>697</v>
      </c>
      <c r="G5085" t="s">
        <v>625</v>
      </c>
      <c r="H5085" t="s">
        <v>626</v>
      </c>
      <c r="I5085" t="str">
        <f t="shared" si="238"/>
        <v>Jihomoravský</v>
      </c>
      <c r="J5085" t="str">
        <f t="shared" si="239"/>
        <v>Jihomoravský</v>
      </c>
      <c r="K5085" t="str">
        <f t="shared" si="240"/>
        <v>Jihovýchod</v>
      </c>
    </row>
    <row r="5086" spans="1:11" x14ac:dyDescent="0.25">
      <c r="A5086">
        <v>586226</v>
      </c>
      <c r="B5086" t="s">
        <v>987</v>
      </c>
      <c r="C5086">
        <v>6210</v>
      </c>
      <c r="D5086" t="s">
        <v>969</v>
      </c>
      <c r="E5086" t="s">
        <v>967</v>
      </c>
      <c r="F5086" t="s">
        <v>697</v>
      </c>
      <c r="G5086" t="s">
        <v>625</v>
      </c>
      <c r="H5086" t="s">
        <v>626</v>
      </c>
      <c r="I5086" t="str">
        <f t="shared" si="238"/>
        <v>Jihomoravský</v>
      </c>
      <c r="J5086" t="str">
        <f t="shared" si="239"/>
        <v>Jihomoravský</v>
      </c>
      <c r="K5086" t="str">
        <f t="shared" si="240"/>
        <v>Jihovýchod</v>
      </c>
    </row>
    <row r="5087" spans="1:11" x14ac:dyDescent="0.25">
      <c r="A5087">
        <v>586234</v>
      </c>
      <c r="B5087" t="s">
        <v>988</v>
      </c>
      <c r="C5087">
        <v>6206</v>
      </c>
      <c r="D5087" t="s">
        <v>697</v>
      </c>
      <c r="E5087" t="s">
        <v>967</v>
      </c>
      <c r="F5087" t="s">
        <v>697</v>
      </c>
      <c r="G5087" t="s">
        <v>625</v>
      </c>
      <c r="H5087" t="s">
        <v>626</v>
      </c>
      <c r="I5087" t="str">
        <f t="shared" si="238"/>
        <v>Jihomoravský</v>
      </c>
      <c r="J5087" t="str">
        <f t="shared" si="239"/>
        <v>Jihomoravský</v>
      </c>
      <c r="K5087" t="str">
        <f t="shared" si="240"/>
        <v>Jihovýchod</v>
      </c>
    </row>
    <row r="5088" spans="1:11" x14ac:dyDescent="0.25">
      <c r="A5088">
        <v>586242</v>
      </c>
      <c r="B5088" t="s">
        <v>989</v>
      </c>
      <c r="C5088">
        <v>6206</v>
      </c>
      <c r="D5088" t="s">
        <v>697</v>
      </c>
      <c r="E5088" t="s">
        <v>967</v>
      </c>
      <c r="F5088" t="s">
        <v>697</v>
      </c>
      <c r="G5088" t="s">
        <v>625</v>
      </c>
      <c r="H5088" t="s">
        <v>626</v>
      </c>
      <c r="I5088" t="str">
        <f t="shared" si="238"/>
        <v>Jihomoravský</v>
      </c>
      <c r="J5088" t="str">
        <f t="shared" si="239"/>
        <v>Jihomoravský</v>
      </c>
      <c r="K5088" t="str">
        <f t="shared" si="240"/>
        <v>Jihovýchod</v>
      </c>
    </row>
    <row r="5089" spans="1:11" x14ac:dyDescent="0.25">
      <c r="A5089">
        <v>586251</v>
      </c>
      <c r="B5089" t="s">
        <v>990</v>
      </c>
      <c r="C5089">
        <v>6210</v>
      </c>
      <c r="D5089" t="s">
        <v>969</v>
      </c>
      <c r="E5089" t="s">
        <v>967</v>
      </c>
      <c r="F5089" t="s">
        <v>697</v>
      </c>
      <c r="G5089" t="s">
        <v>625</v>
      </c>
      <c r="H5089" t="s">
        <v>626</v>
      </c>
      <c r="I5089" t="str">
        <f t="shared" si="238"/>
        <v>Jihomoravský</v>
      </c>
      <c r="J5089" t="str">
        <f t="shared" si="239"/>
        <v>Jihomoravský</v>
      </c>
      <c r="K5089" t="str">
        <f t="shared" si="240"/>
        <v>Jihovýchod</v>
      </c>
    </row>
    <row r="5090" spans="1:11" x14ac:dyDescent="0.25">
      <c r="A5090">
        <v>586269</v>
      </c>
      <c r="B5090" t="s">
        <v>991</v>
      </c>
      <c r="C5090">
        <v>6218</v>
      </c>
      <c r="D5090" t="s">
        <v>971</v>
      </c>
      <c r="E5090" t="s">
        <v>967</v>
      </c>
      <c r="F5090" t="s">
        <v>697</v>
      </c>
      <c r="G5090" t="s">
        <v>625</v>
      </c>
      <c r="H5090" t="s">
        <v>626</v>
      </c>
      <c r="I5090" t="str">
        <f t="shared" si="238"/>
        <v>Jihomoravský</v>
      </c>
      <c r="J5090" t="str">
        <f t="shared" si="239"/>
        <v>Jihomoravský</v>
      </c>
      <c r="K5090" t="str">
        <f t="shared" si="240"/>
        <v>Jihovýchod</v>
      </c>
    </row>
    <row r="5091" spans="1:11" x14ac:dyDescent="0.25">
      <c r="A5091">
        <v>586277</v>
      </c>
      <c r="B5091" t="s">
        <v>992</v>
      </c>
      <c r="C5091">
        <v>6210</v>
      </c>
      <c r="D5091" t="s">
        <v>969</v>
      </c>
      <c r="E5091" t="s">
        <v>967</v>
      </c>
      <c r="F5091" t="s">
        <v>697</v>
      </c>
      <c r="G5091" t="s">
        <v>625</v>
      </c>
      <c r="H5091" t="s">
        <v>626</v>
      </c>
      <c r="I5091" t="str">
        <f t="shared" si="238"/>
        <v>Jihomoravský</v>
      </c>
      <c r="J5091" t="str">
        <f t="shared" si="239"/>
        <v>Jihomoravský</v>
      </c>
      <c r="K5091" t="str">
        <f t="shared" si="240"/>
        <v>Jihovýchod</v>
      </c>
    </row>
    <row r="5092" spans="1:11" x14ac:dyDescent="0.25">
      <c r="A5092">
        <v>586285</v>
      </c>
      <c r="B5092" t="s">
        <v>993</v>
      </c>
      <c r="C5092">
        <v>6218</v>
      </c>
      <c r="D5092" t="s">
        <v>971</v>
      </c>
      <c r="E5092" t="s">
        <v>967</v>
      </c>
      <c r="F5092" t="s">
        <v>697</v>
      </c>
      <c r="G5092" t="s">
        <v>625</v>
      </c>
      <c r="H5092" t="s">
        <v>626</v>
      </c>
      <c r="I5092" t="str">
        <f t="shared" si="238"/>
        <v>Jihomoravský</v>
      </c>
      <c r="J5092" t="str">
        <f t="shared" si="239"/>
        <v>Jihomoravský</v>
      </c>
      <c r="K5092" t="str">
        <f t="shared" si="240"/>
        <v>Jihovýchod</v>
      </c>
    </row>
    <row r="5093" spans="1:11" x14ac:dyDescent="0.25">
      <c r="A5093">
        <v>586293</v>
      </c>
      <c r="B5093" t="s">
        <v>994</v>
      </c>
      <c r="C5093">
        <v>6218</v>
      </c>
      <c r="D5093" t="s">
        <v>971</v>
      </c>
      <c r="E5093" t="s">
        <v>967</v>
      </c>
      <c r="F5093" t="s">
        <v>697</v>
      </c>
      <c r="G5093" t="s">
        <v>625</v>
      </c>
      <c r="H5093" t="s">
        <v>626</v>
      </c>
      <c r="I5093" t="str">
        <f t="shared" si="238"/>
        <v>Jihomoravský</v>
      </c>
      <c r="J5093" t="str">
        <f t="shared" si="239"/>
        <v>Jihomoravský</v>
      </c>
      <c r="K5093" t="str">
        <f t="shared" si="240"/>
        <v>Jihovýchod</v>
      </c>
    </row>
    <row r="5094" spans="1:11" x14ac:dyDescent="0.25">
      <c r="A5094">
        <v>586307</v>
      </c>
      <c r="B5094" t="s">
        <v>969</v>
      </c>
      <c r="C5094">
        <v>6210</v>
      </c>
      <c r="D5094" t="s">
        <v>969</v>
      </c>
      <c r="E5094" t="s">
        <v>967</v>
      </c>
      <c r="F5094" t="s">
        <v>697</v>
      </c>
      <c r="G5094" t="s">
        <v>625</v>
      </c>
      <c r="H5094" t="s">
        <v>626</v>
      </c>
      <c r="I5094" t="str">
        <f t="shared" si="238"/>
        <v>Jihomoravský</v>
      </c>
      <c r="J5094" t="str">
        <f t="shared" si="239"/>
        <v>Jihomoravský</v>
      </c>
      <c r="K5094" t="str">
        <f t="shared" si="240"/>
        <v>Jihovýchod</v>
      </c>
    </row>
    <row r="5095" spans="1:11" x14ac:dyDescent="0.25">
      <c r="A5095">
        <v>586315</v>
      </c>
      <c r="B5095" t="s">
        <v>995</v>
      </c>
      <c r="C5095">
        <v>6210</v>
      </c>
      <c r="D5095" t="s">
        <v>969</v>
      </c>
      <c r="E5095" t="s">
        <v>967</v>
      </c>
      <c r="F5095" t="s">
        <v>697</v>
      </c>
      <c r="G5095" t="s">
        <v>625</v>
      </c>
      <c r="H5095" t="s">
        <v>626</v>
      </c>
      <c r="I5095" t="str">
        <f t="shared" si="238"/>
        <v>Jihomoravský</v>
      </c>
      <c r="J5095" t="str">
        <f t="shared" si="239"/>
        <v>Jihomoravský</v>
      </c>
      <c r="K5095" t="str">
        <f t="shared" si="240"/>
        <v>Jihovýchod</v>
      </c>
    </row>
    <row r="5096" spans="1:11" x14ac:dyDescent="0.25">
      <c r="A5096">
        <v>586323</v>
      </c>
      <c r="B5096" t="s">
        <v>996</v>
      </c>
      <c r="C5096">
        <v>6218</v>
      </c>
      <c r="D5096" t="s">
        <v>971</v>
      </c>
      <c r="E5096" t="s">
        <v>967</v>
      </c>
      <c r="F5096" t="s">
        <v>697</v>
      </c>
      <c r="G5096" t="s">
        <v>625</v>
      </c>
      <c r="H5096" t="s">
        <v>626</v>
      </c>
      <c r="I5096" t="str">
        <f t="shared" si="238"/>
        <v>Jihomoravský</v>
      </c>
      <c r="J5096" t="str">
        <f t="shared" si="239"/>
        <v>Jihomoravský</v>
      </c>
      <c r="K5096" t="str">
        <f t="shared" si="240"/>
        <v>Jihovýchod</v>
      </c>
    </row>
    <row r="5097" spans="1:11" x14ac:dyDescent="0.25">
      <c r="A5097">
        <v>586331</v>
      </c>
      <c r="B5097" t="s">
        <v>670</v>
      </c>
      <c r="C5097">
        <v>6218</v>
      </c>
      <c r="D5097" t="s">
        <v>971</v>
      </c>
      <c r="E5097" t="s">
        <v>967</v>
      </c>
      <c r="F5097" t="s">
        <v>697</v>
      </c>
      <c r="G5097" t="s">
        <v>625</v>
      </c>
      <c r="H5097" t="s">
        <v>626</v>
      </c>
      <c r="I5097" t="str">
        <f t="shared" si="238"/>
        <v>Jihomoravský</v>
      </c>
      <c r="J5097" t="str">
        <f t="shared" si="239"/>
        <v>Jihomoravský</v>
      </c>
      <c r="K5097" t="str">
        <f t="shared" si="240"/>
        <v>Jihovýchod</v>
      </c>
    </row>
    <row r="5098" spans="1:11" x14ac:dyDescent="0.25">
      <c r="A5098">
        <v>586340</v>
      </c>
      <c r="B5098" t="s">
        <v>997</v>
      </c>
      <c r="C5098">
        <v>6210</v>
      </c>
      <c r="D5098" t="s">
        <v>969</v>
      </c>
      <c r="E5098" t="s">
        <v>967</v>
      </c>
      <c r="F5098" t="s">
        <v>697</v>
      </c>
      <c r="G5098" t="s">
        <v>625</v>
      </c>
      <c r="H5098" t="s">
        <v>626</v>
      </c>
      <c r="I5098" t="str">
        <f t="shared" si="238"/>
        <v>Jihomoravský</v>
      </c>
      <c r="J5098" t="str">
        <f t="shared" si="239"/>
        <v>Jihomoravský</v>
      </c>
      <c r="K5098" t="str">
        <f t="shared" si="240"/>
        <v>Jihovýchod</v>
      </c>
    </row>
    <row r="5099" spans="1:11" x14ac:dyDescent="0.25">
      <c r="A5099">
        <v>586358</v>
      </c>
      <c r="B5099" t="s">
        <v>165</v>
      </c>
      <c r="C5099">
        <v>6206</v>
      </c>
      <c r="D5099" t="s">
        <v>697</v>
      </c>
      <c r="E5099" t="s">
        <v>967</v>
      </c>
      <c r="F5099" t="s">
        <v>697</v>
      </c>
      <c r="G5099" t="s">
        <v>625</v>
      </c>
      <c r="H5099" t="s">
        <v>626</v>
      </c>
      <c r="I5099" t="str">
        <f t="shared" si="238"/>
        <v>Jihomoravský</v>
      </c>
      <c r="J5099" t="str">
        <f t="shared" si="239"/>
        <v>Jihomoravský</v>
      </c>
      <c r="K5099" t="str">
        <f t="shared" si="240"/>
        <v>Jihovýchod</v>
      </c>
    </row>
    <row r="5100" spans="1:11" x14ac:dyDescent="0.25">
      <c r="A5100">
        <v>586366</v>
      </c>
      <c r="B5100" t="s">
        <v>998</v>
      </c>
      <c r="C5100">
        <v>6218</v>
      </c>
      <c r="D5100" t="s">
        <v>971</v>
      </c>
      <c r="E5100" t="s">
        <v>967</v>
      </c>
      <c r="F5100" t="s">
        <v>697</v>
      </c>
      <c r="G5100" t="s">
        <v>625</v>
      </c>
      <c r="H5100" t="s">
        <v>626</v>
      </c>
      <c r="I5100" t="str">
        <f t="shared" si="238"/>
        <v>Jihomoravský</v>
      </c>
      <c r="J5100" t="str">
        <f t="shared" si="239"/>
        <v>Jihomoravský</v>
      </c>
      <c r="K5100" t="str">
        <f t="shared" si="240"/>
        <v>Jihovýchod</v>
      </c>
    </row>
    <row r="5101" spans="1:11" x14ac:dyDescent="0.25">
      <c r="A5101">
        <v>586374</v>
      </c>
      <c r="B5101" t="s">
        <v>999</v>
      </c>
      <c r="C5101">
        <v>6206</v>
      </c>
      <c r="D5101" t="s">
        <v>697</v>
      </c>
      <c r="E5101" t="s">
        <v>967</v>
      </c>
      <c r="F5101" t="s">
        <v>697</v>
      </c>
      <c r="G5101" t="s">
        <v>625</v>
      </c>
      <c r="H5101" t="s">
        <v>626</v>
      </c>
      <c r="I5101" t="str">
        <f t="shared" si="238"/>
        <v>Jihomoravský</v>
      </c>
      <c r="J5101" t="str">
        <f t="shared" si="239"/>
        <v>Jihomoravský</v>
      </c>
      <c r="K5101" t="str">
        <f t="shared" si="240"/>
        <v>Jihovýchod</v>
      </c>
    </row>
    <row r="5102" spans="1:11" x14ac:dyDescent="0.25">
      <c r="A5102">
        <v>586382</v>
      </c>
      <c r="B5102" t="s">
        <v>1000</v>
      </c>
      <c r="C5102">
        <v>6210</v>
      </c>
      <c r="D5102" t="s">
        <v>969</v>
      </c>
      <c r="E5102" t="s">
        <v>967</v>
      </c>
      <c r="F5102" t="s">
        <v>697</v>
      </c>
      <c r="G5102" t="s">
        <v>625</v>
      </c>
      <c r="H5102" t="s">
        <v>626</v>
      </c>
      <c r="I5102" t="str">
        <f t="shared" si="238"/>
        <v>Jihomoravský</v>
      </c>
      <c r="J5102" t="str">
        <f t="shared" si="239"/>
        <v>Jihomoravský</v>
      </c>
      <c r="K5102" t="str">
        <f t="shared" si="240"/>
        <v>Jihovýchod</v>
      </c>
    </row>
    <row r="5103" spans="1:11" x14ac:dyDescent="0.25">
      <c r="A5103">
        <v>586391</v>
      </c>
      <c r="B5103" t="s">
        <v>833</v>
      </c>
      <c r="C5103">
        <v>6210</v>
      </c>
      <c r="D5103" t="s">
        <v>969</v>
      </c>
      <c r="E5103" t="s">
        <v>967</v>
      </c>
      <c r="F5103" t="s">
        <v>697</v>
      </c>
      <c r="G5103" t="s">
        <v>625</v>
      </c>
      <c r="H5103" t="s">
        <v>626</v>
      </c>
      <c r="I5103" t="str">
        <f t="shared" si="238"/>
        <v>Jihomoravský</v>
      </c>
      <c r="J5103" t="str">
        <f t="shared" si="239"/>
        <v>Jihomoravský</v>
      </c>
      <c r="K5103" t="str">
        <f t="shared" si="240"/>
        <v>Jihovýchod</v>
      </c>
    </row>
    <row r="5104" spans="1:11" x14ac:dyDescent="0.25">
      <c r="A5104">
        <v>586404</v>
      </c>
      <c r="B5104" t="s">
        <v>1001</v>
      </c>
      <c r="C5104">
        <v>6218</v>
      </c>
      <c r="D5104" t="s">
        <v>971</v>
      </c>
      <c r="E5104" t="s">
        <v>967</v>
      </c>
      <c r="F5104" t="s">
        <v>697</v>
      </c>
      <c r="G5104" t="s">
        <v>625</v>
      </c>
      <c r="H5104" t="s">
        <v>626</v>
      </c>
      <c r="I5104" t="str">
        <f t="shared" si="238"/>
        <v>Jihomoravský</v>
      </c>
      <c r="J5104" t="str">
        <f t="shared" si="239"/>
        <v>Jihomoravský</v>
      </c>
      <c r="K5104" t="str">
        <f t="shared" si="240"/>
        <v>Jihovýchod</v>
      </c>
    </row>
    <row r="5105" spans="1:11" x14ac:dyDescent="0.25">
      <c r="A5105">
        <v>586412</v>
      </c>
      <c r="B5105" t="s">
        <v>498</v>
      </c>
      <c r="C5105">
        <v>6206</v>
      </c>
      <c r="D5105" t="s">
        <v>697</v>
      </c>
      <c r="E5105" t="s">
        <v>967</v>
      </c>
      <c r="F5105" t="s">
        <v>697</v>
      </c>
      <c r="G5105" t="s">
        <v>625</v>
      </c>
      <c r="H5105" t="s">
        <v>626</v>
      </c>
      <c r="I5105" t="str">
        <f t="shared" si="238"/>
        <v>Jihomoravský</v>
      </c>
      <c r="J5105" t="str">
        <f t="shared" si="239"/>
        <v>Jihomoravský</v>
      </c>
      <c r="K5105" t="str">
        <f t="shared" si="240"/>
        <v>Jihovýchod</v>
      </c>
    </row>
    <row r="5106" spans="1:11" x14ac:dyDescent="0.25">
      <c r="A5106">
        <v>586421</v>
      </c>
      <c r="B5106" t="s">
        <v>1002</v>
      </c>
      <c r="C5106">
        <v>6210</v>
      </c>
      <c r="D5106" t="s">
        <v>969</v>
      </c>
      <c r="E5106" t="s">
        <v>967</v>
      </c>
      <c r="F5106" t="s">
        <v>697</v>
      </c>
      <c r="G5106" t="s">
        <v>625</v>
      </c>
      <c r="H5106" t="s">
        <v>626</v>
      </c>
      <c r="I5106" t="str">
        <f t="shared" si="238"/>
        <v>Jihomoravský</v>
      </c>
      <c r="J5106" t="str">
        <f t="shared" si="239"/>
        <v>Jihomoravský</v>
      </c>
      <c r="K5106" t="str">
        <f t="shared" si="240"/>
        <v>Jihovýchod</v>
      </c>
    </row>
    <row r="5107" spans="1:11" x14ac:dyDescent="0.25">
      <c r="A5107">
        <v>586439</v>
      </c>
      <c r="B5107" t="s">
        <v>1003</v>
      </c>
      <c r="C5107">
        <v>6210</v>
      </c>
      <c r="D5107" t="s">
        <v>969</v>
      </c>
      <c r="E5107" t="s">
        <v>967</v>
      </c>
      <c r="F5107" t="s">
        <v>697</v>
      </c>
      <c r="G5107" t="s">
        <v>625</v>
      </c>
      <c r="H5107" t="s">
        <v>626</v>
      </c>
      <c r="I5107" t="str">
        <f t="shared" si="238"/>
        <v>Jihomoravský</v>
      </c>
      <c r="J5107" t="str">
        <f t="shared" si="239"/>
        <v>Jihomoravský</v>
      </c>
      <c r="K5107" t="str">
        <f t="shared" si="240"/>
        <v>Jihovýchod</v>
      </c>
    </row>
    <row r="5108" spans="1:11" x14ac:dyDescent="0.25">
      <c r="A5108">
        <v>586447</v>
      </c>
      <c r="B5108" t="s">
        <v>1004</v>
      </c>
      <c r="C5108">
        <v>6210</v>
      </c>
      <c r="D5108" t="s">
        <v>969</v>
      </c>
      <c r="E5108" t="s">
        <v>967</v>
      </c>
      <c r="F5108" t="s">
        <v>697</v>
      </c>
      <c r="G5108" t="s">
        <v>625</v>
      </c>
      <c r="H5108" t="s">
        <v>626</v>
      </c>
      <c r="I5108" t="str">
        <f t="shared" si="238"/>
        <v>Jihomoravský</v>
      </c>
      <c r="J5108" t="str">
        <f t="shared" si="239"/>
        <v>Jihomoravský</v>
      </c>
      <c r="K5108" t="str">
        <f t="shared" si="240"/>
        <v>Jihovýchod</v>
      </c>
    </row>
    <row r="5109" spans="1:11" x14ac:dyDescent="0.25">
      <c r="A5109">
        <v>586455</v>
      </c>
      <c r="B5109" t="s">
        <v>1005</v>
      </c>
      <c r="C5109">
        <v>6218</v>
      </c>
      <c r="D5109" t="s">
        <v>971</v>
      </c>
      <c r="E5109" t="s">
        <v>967</v>
      </c>
      <c r="F5109" t="s">
        <v>697</v>
      </c>
      <c r="G5109" t="s">
        <v>625</v>
      </c>
      <c r="H5109" t="s">
        <v>626</v>
      </c>
      <c r="I5109" t="str">
        <f t="shared" si="238"/>
        <v>Jihomoravský</v>
      </c>
      <c r="J5109" t="str">
        <f t="shared" si="239"/>
        <v>Jihomoravský</v>
      </c>
      <c r="K5109" t="str">
        <f t="shared" si="240"/>
        <v>Jihovýchod</v>
      </c>
    </row>
    <row r="5110" spans="1:11" x14ac:dyDescent="0.25">
      <c r="A5110">
        <v>586463</v>
      </c>
      <c r="B5110" t="s">
        <v>1006</v>
      </c>
      <c r="C5110">
        <v>6206</v>
      </c>
      <c r="D5110" t="s">
        <v>697</v>
      </c>
      <c r="E5110" t="s">
        <v>967</v>
      </c>
      <c r="F5110" t="s">
        <v>697</v>
      </c>
      <c r="G5110" t="s">
        <v>625</v>
      </c>
      <c r="H5110" t="s">
        <v>626</v>
      </c>
      <c r="I5110" t="str">
        <f t="shared" si="238"/>
        <v>Jihomoravský</v>
      </c>
      <c r="J5110" t="str">
        <f t="shared" si="239"/>
        <v>Jihomoravský</v>
      </c>
      <c r="K5110" t="str">
        <f t="shared" si="240"/>
        <v>Jihovýchod</v>
      </c>
    </row>
    <row r="5111" spans="1:11" x14ac:dyDescent="0.25">
      <c r="A5111">
        <v>586471</v>
      </c>
      <c r="B5111" t="s">
        <v>1007</v>
      </c>
      <c r="C5111">
        <v>6210</v>
      </c>
      <c r="D5111" t="s">
        <v>969</v>
      </c>
      <c r="E5111" t="s">
        <v>967</v>
      </c>
      <c r="F5111" t="s">
        <v>697</v>
      </c>
      <c r="G5111" t="s">
        <v>625</v>
      </c>
      <c r="H5111" t="s">
        <v>626</v>
      </c>
      <c r="I5111" t="str">
        <f t="shared" si="238"/>
        <v>Jihomoravský</v>
      </c>
      <c r="J5111" t="str">
        <f t="shared" si="239"/>
        <v>Jihomoravský</v>
      </c>
      <c r="K5111" t="str">
        <f t="shared" si="240"/>
        <v>Jihovýchod</v>
      </c>
    </row>
    <row r="5112" spans="1:11" x14ac:dyDescent="0.25">
      <c r="A5112">
        <v>586480</v>
      </c>
      <c r="B5112" t="s">
        <v>738</v>
      </c>
      <c r="C5112">
        <v>6206</v>
      </c>
      <c r="D5112" t="s">
        <v>697</v>
      </c>
      <c r="E5112" t="s">
        <v>967</v>
      </c>
      <c r="F5112" t="s">
        <v>697</v>
      </c>
      <c r="G5112" t="s">
        <v>625</v>
      </c>
      <c r="H5112" t="s">
        <v>626</v>
      </c>
      <c r="I5112" t="str">
        <f t="shared" si="238"/>
        <v>Jihomoravský</v>
      </c>
      <c r="J5112" t="str">
        <f t="shared" si="239"/>
        <v>Jihomoravský</v>
      </c>
      <c r="K5112" t="str">
        <f t="shared" si="240"/>
        <v>Jihovýchod</v>
      </c>
    </row>
    <row r="5113" spans="1:11" x14ac:dyDescent="0.25">
      <c r="A5113">
        <v>586498</v>
      </c>
      <c r="B5113" t="s">
        <v>1008</v>
      </c>
      <c r="C5113">
        <v>6206</v>
      </c>
      <c r="D5113" t="s">
        <v>697</v>
      </c>
      <c r="E5113" t="s">
        <v>967</v>
      </c>
      <c r="F5113" t="s">
        <v>697</v>
      </c>
      <c r="G5113" t="s">
        <v>625</v>
      </c>
      <c r="H5113" t="s">
        <v>626</v>
      </c>
      <c r="I5113" t="str">
        <f t="shared" si="238"/>
        <v>Jihomoravský</v>
      </c>
      <c r="J5113" t="str">
        <f t="shared" si="239"/>
        <v>Jihomoravský</v>
      </c>
      <c r="K5113" t="str">
        <f t="shared" si="240"/>
        <v>Jihovýchod</v>
      </c>
    </row>
    <row r="5114" spans="1:11" x14ac:dyDescent="0.25">
      <c r="A5114">
        <v>586501</v>
      </c>
      <c r="B5114" t="s">
        <v>1009</v>
      </c>
      <c r="C5114">
        <v>6218</v>
      </c>
      <c r="D5114" t="s">
        <v>971</v>
      </c>
      <c r="E5114" t="s">
        <v>967</v>
      </c>
      <c r="F5114" t="s">
        <v>697</v>
      </c>
      <c r="G5114" t="s">
        <v>625</v>
      </c>
      <c r="H5114" t="s">
        <v>626</v>
      </c>
      <c r="I5114" t="str">
        <f t="shared" si="238"/>
        <v>Jihomoravský</v>
      </c>
      <c r="J5114" t="str">
        <f t="shared" si="239"/>
        <v>Jihomoravský</v>
      </c>
      <c r="K5114" t="str">
        <f t="shared" si="240"/>
        <v>Jihovýchod</v>
      </c>
    </row>
    <row r="5115" spans="1:11" x14ac:dyDescent="0.25">
      <c r="A5115">
        <v>586510</v>
      </c>
      <c r="B5115" t="s">
        <v>1010</v>
      </c>
      <c r="C5115">
        <v>6206</v>
      </c>
      <c r="D5115" t="s">
        <v>697</v>
      </c>
      <c r="E5115" t="s">
        <v>967</v>
      </c>
      <c r="F5115" t="s">
        <v>697</v>
      </c>
      <c r="G5115" t="s">
        <v>625</v>
      </c>
      <c r="H5115" t="s">
        <v>626</v>
      </c>
      <c r="I5115" t="str">
        <f t="shared" si="238"/>
        <v>Jihomoravský</v>
      </c>
      <c r="J5115" t="str">
        <f t="shared" si="239"/>
        <v>Jihomoravský</v>
      </c>
      <c r="K5115" t="str">
        <f t="shared" si="240"/>
        <v>Jihovýchod</v>
      </c>
    </row>
    <row r="5116" spans="1:11" x14ac:dyDescent="0.25">
      <c r="A5116">
        <v>586528</v>
      </c>
      <c r="B5116" t="s">
        <v>1011</v>
      </c>
      <c r="C5116">
        <v>6206</v>
      </c>
      <c r="D5116" t="s">
        <v>697</v>
      </c>
      <c r="E5116" t="s">
        <v>967</v>
      </c>
      <c r="F5116" t="s">
        <v>697</v>
      </c>
      <c r="G5116" t="s">
        <v>625</v>
      </c>
      <c r="H5116" t="s">
        <v>626</v>
      </c>
      <c r="I5116" t="str">
        <f t="shared" si="238"/>
        <v>Jihomoravský</v>
      </c>
      <c r="J5116" t="str">
        <f t="shared" si="239"/>
        <v>Jihomoravský</v>
      </c>
      <c r="K5116" t="str">
        <f t="shared" si="240"/>
        <v>Jihovýchod</v>
      </c>
    </row>
    <row r="5117" spans="1:11" x14ac:dyDescent="0.25">
      <c r="A5117">
        <v>586536</v>
      </c>
      <c r="B5117" t="s">
        <v>1012</v>
      </c>
      <c r="C5117">
        <v>6210</v>
      </c>
      <c r="D5117" t="s">
        <v>969</v>
      </c>
      <c r="E5117" t="s">
        <v>967</v>
      </c>
      <c r="F5117" t="s">
        <v>697</v>
      </c>
      <c r="G5117" t="s">
        <v>625</v>
      </c>
      <c r="H5117" t="s">
        <v>626</v>
      </c>
      <c r="I5117" t="str">
        <f t="shared" si="238"/>
        <v>Jihomoravský</v>
      </c>
      <c r="J5117" t="str">
        <f t="shared" si="239"/>
        <v>Jihomoravský</v>
      </c>
      <c r="K5117" t="str">
        <f t="shared" si="240"/>
        <v>Jihovýchod</v>
      </c>
    </row>
    <row r="5118" spans="1:11" x14ac:dyDescent="0.25">
      <c r="A5118">
        <v>586544</v>
      </c>
      <c r="B5118" t="s">
        <v>1013</v>
      </c>
      <c r="C5118">
        <v>6210</v>
      </c>
      <c r="D5118" t="s">
        <v>969</v>
      </c>
      <c r="E5118" t="s">
        <v>967</v>
      </c>
      <c r="F5118" t="s">
        <v>697</v>
      </c>
      <c r="G5118" t="s">
        <v>625</v>
      </c>
      <c r="H5118" t="s">
        <v>626</v>
      </c>
      <c r="I5118" t="str">
        <f t="shared" si="238"/>
        <v>Jihomoravský</v>
      </c>
      <c r="J5118" t="str">
        <f t="shared" si="239"/>
        <v>Jihomoravský</v>
      </c>
      <c r="K5118" t="str">
        <f t="shared" si="240"/>
        <v>Jihovýchod</v>
      </c>
    </row>
    <row r="5119" spans="1:11" x14ac:dyDescent="0.25">
      <c r="A5119">
        <v>586552</v>
      </c>
      <c r="B5119" t="s">
        <v>1014</v>
      </c>
      <c r="C5119">
        <v>6210</v>
      </c>
      <c r="D5119" t="s">
        <v>969</v>
      </c>
      <c r="E5119" t="s">
        <v>967</v>
      </c>
      <c r="F5119" t="s">
        <v>697</v>
      </c>
      <c r="G5119" t="s">
        <v>625</v>
      </c>
      <c r="H5119" t="s">
        <v>626</v>
      </c>
      <c r="I5119" t="str">
        <f t="shared" si="238"/>
        <v>Jihomoravský</v>
      </c>
      <c r="J5119" t="str">
        <f t="shared" si="239"/>
        <v>Jihomoravský</v>
      </c>
      <c r="K5119" t="str">
        <f t="shared" si="240"/>
        <v>Jihovýchod</v>
      </c>
    </row>
    <row r="5120" spans="1:11" x14ac:dyDescent="0.25">
      <c r="A5120">
        <v>586561</v>
      </c>
      <c r="B5120" t="s">
        <v>1015</v>
      </c>
      <c r="C5120">
        <v>6206</v>
      </c>
      <c r="D5120" t="s">
        <v>697</v>
      </c>
      <c r="E5120" t="s">
        <v>967</v>
      </c>
      <c r="F5120" t="s">
        <v>697</v>
      </c>
      <c r="G5120" t="s">
        <v>625</v>
      </c>
      <c r="H5120" t="s">
        <v>626</v>
      </c>
      <c r="I5120" t="str">
        <f t="shared" si="238"/>
        <v>Jihomoravský</v>
      </c>
      <c r="J5120" t="str">
        <f t="shared" si="239"/>
        <v>Jihomoravský</v>
      </c>
      <c r="K5120" t="str">
        <f t="shared" si="240"/>
        <v>Jihovýchod</v>
      </c>
    </row>
    <row r="5121" spans="1:11" x14ac:dyDescent="0.25">
      <c r="A5121">
        <v>586579</v>
      </c>
      <c r="B5121" t="s">
        <v>1016</v>
      </c>
      <c r="C5121">
        <v>6210</v>
      </c>
      <c r="D5121" t="s">
        <v>969</v>
      </c>
      <c r="E5121" t="s">
        <v>967</v>
      </c>
      <c r="F5121" t="s">
        <v>697</v>
      </c>
      <c r="G5121" t="s">
        <v>625</v>
      </c>
      <c r="H5121" t="s">
        <v>626</v>
      </c>
      <c r="I5121" t="str">
        <f t="shared" si="238"/>
        <v>Jihomoravský</v>
      </c>
      <c r="J5121" t="str">
        <f t="shared" si="239"/>
        <v>Jihomoravský</v>
      </c>
      <c r="K5121" t="str">
        <f t="shared" si="240"/>
        <v>Jihovýchod</v>
      </c>
    </row>
    <row r="5122" spans="1:11" x14ac:dyDescent="0.25">
      <c r="A5122">
        <v>586587</v>
      </c>
      <c r="B5122" t="s">
        <v>1017</v>
      </c>
      <c r="C5122">
        <v>6218</v>
      </c>
      <c r="D5122" t="s">
        <v>971</v>
      </c>
      <c r="E5122" t="s">
        <v>967</v>
      </c>
      <c r="F5122" t="s">
        <v>697</v>
      </c>
      <c r="G5122" t="s">
        <v>625</v>
      </c>
      <c r="H5122" t="s">
        <v>626</v>
      </c>
      <c r="I5122" t="str">
        <f t="shared" si="238"/>
        <v>Jihomoravský</v>
      </c>
      <c r="J5122" t="str">
        <f t="shared" si="239"/>
        <v>Jihomoravský</v>
      </c>
      <c r="K5122" t="str">
        <f t="shared" si="240"/>
        <v>Jihovýchod</v>
      </c>
    </row>
    <row r="5123" spans="1:11" x14ac:dyDescent="0.25">
      <c r="A5123">
        <v>586595</v>
      </c>
      <c r="B5123" t="s">
        <v>1018</v>
      </c>
      <c r="C5123">
        <v>6210</v>
      </c>
      <c r="D5123" t="s">
        <v>969</v>
      </c>
      <c r="E5123" t="s">
        <v>967</v>
      </c>
      <c r="F5123" t="s">
        <v>697</v>
      </c>
      <c r="G5123" t="s">
        <v>625</v>
      </c>
      <c r="H5123" t="s">
        <v>626</v>
      </c>
      <c r="I5123" t="str">
        <f t="shared" si="238"/>
        <v>Jihomoravský</v>
      </c>
      <c r="J5123" t="str">
        <f t="shared" si="239"/>
        <v>Jihomoravský</v>
      </c>
      <c r="K5123" t="str">
        <f t="shared" si="240"/>
        <v>Jihovýchod</v>
      </c>
    </row>
    <row r="5124" spans="1:11" x14ac:dyDescent="0.25">
      <c r="A5124">
        <v>586609</v>
      </c>
      <c r="B5124" t="s">
        <v>1019</v>
      </c>
      <c r="C5124">
        <v>6206</v>
      </c>
      <c r="D5124" t="s">
        <v>697</v>
      </c>
      <c r="E5124" t="s">
        <v>967</v>
      </c>
      <c r="F5124" t="s">
        <v>697</v>
      </c>
      <c r="G5124" t="s">
        <v>625</v>
      </c>
      <c r="H5124" t="s">
        <v>626</v>
      </c>
      <c r="I5124" t="str">
        <f t="shared" ref="I5124:I5187" si="241">LEFT(H5124, FIND(" ", H5124 &amp; " ") - 1)</f>
        <v>Jihomoravský</v>
      </c>
      <c r="J5124" t="str">
        <f t="shared" ref="J5124:J5187" si="242">IF(LEFT(H5124,4)="Kraj", MID(H5124, FIND(" ", H5124)+1, LEN(H5124) - FIND(" ", H5124)), LEFT(H5124, FIND(" ", H5124 &amp; " ") - 1))</f>
        <v>Jihomoravský</v>
      </c>
      <c r="K5124" t="str">
        <f t="shared" ref="K5124:K5187" si="243">_xlfn.XLOOKUP(H5124,$N$33:$N$46,$M$33:$M$46)</f>
        <v>Jihovýchod</v>
      </c>
    </row>
    <row r="5125" spans="1:11" x14ac:dyDescent="0.25">
      <c r="A5125">
        <v>586617</v>
      </c>
      <c r="B5125" t="s">
        <v>1020</v>
      </c>
      <c r="C5125">
        <v>6218</v>
      </c>
      <c r="D5125" t="s">
        <v>971</v>
      </c>
      <c r="E5125" t="s">
        <v>967</v>
      </c>
      <c r="F5125" t="s">
        <v>697</v>
      </c>
      <c r="G5125" t="s">
        <v>625</v>
      </c>
      <c r="H5125" t="s">
        <v>626</v>
      </c>
      <c r="I5125" t="str">
        <f t="shared" si="241"/>
        <v>Jihomoravský</v>
      </c>
      <c r="J5125" t="str">
        <f t="shared" si="242"/>
        <v>Jihomoravský</v>
      </c>
      <c r="K5125" t="str">
        <f t="shared" si="243"/>
        <v>Jihovýchod</v>
      </c>
    </row>
    <row r="5126" spans="1:11" x14ac:dyDescent="0.25">
      <c r="A5126">
        <v>586625</v>
      </c>
      <c r="B5126" t="s">
        <v>1021</v>
      </c>
      <c r="C5126">
        <v>6210</v>
      </c>
      <c r="D5126" t="s">
        <v>969</v>
      </c>
      <c r="E5126" t="s">
        <v>967</v>
      </c>
      <c r="F5126" t="s">
        <v>697</v>
      </c>
      <c r="G5126" t="s">
        <v>625</v>
      </c>
      <c r="H5126" t="s">
        <v>626</v>
      </c>
      <c r="I5126" t="str">
        <f t="shared" si="241"/>
        <v>Jihomoravský</v>
      </c>
      <c r="J5126" t="str">
        <f t="shared" si="242"/>
        <v>Jihomoravský</v>
      </c>
      <c r="K5126" t="str">
        <f t="shared" si="243"/>
        <v>Jihovýchod</v>
      </c>
    </row>
    <row r="5127" spans="1:11" x14ac:dyDescent="0.25">
      <c r="A5127">
        <v>586633</v>
      </c>
      <c r="B5127" t="s">
        <v>1022</v>
      </c>
      <c r="C5127">
        <v>6210</v>
      </c>
      <c r="D5127" t="s">
        <v>969</v>
      </c>
      <c r="E5127" t="s">
        <v>967</v>
      </c>
      <c r="F5127" t="s">
        <v>697</v>
      </c>
      <c r="G5127" t="s">
        <v>625</v>
      </c>
      <c r="H5127" t="s">
        <v>626</v>
      </c>
      <c r="I5127" t="str">
        <f t="shared" si="241"/>
        <v>Jihomoravský</v>
      </c>
      <c r="J5127" t="str">
        <f t="shared" si="242"/>
        <v>Jihomoravský</v>
      </c>
      <c r="K5127" t="str">
        <f t="shared" si="243"/>
        <v>Jihovýchod</v>
      </c>
    </row>
    <row r="5128" spans="1:11" x14ac:dyDescent="0.25">
      <c r="A5128">
        <v>586641</v>
      </c>
      <c r="B5128" t="s">
        <v>1023</v>
      </c>
      <c r="C5128">
        <v>6210</v>
      </c>
      <c r="D5128" t="s">
        <v>969</v>
      </c>
      <c r="E5128" t="s">
        <v>967</v>
      </c>
      <c r="F5128" t="s">
        <v>697</v>
      </c>
      <c r="G5128" t="s">
        <v>625</v>
      </c>
      <c r="H5128" t="s">
        <v>626</v>
      </c>
      <c r="I5128" t="str">
        <f t="shared" si="241"/>
        <v>Jihomoravský</v>
      </c>
      <c r="J5128" t="str">
        <f t="shared" si="242"/>
        <v>Jihomoravský</v>
      </c>
      <c r="K5128" t="str">
        <f t="shared" si="243"/>
        <v>Jihovýchod</v>
      </c>
    </row>
    <row r="5129" spans="1:11" x14ac:dyDescent="0.25">
      <c r="A5129">
        <v>586650</v>
      </c>
      <c r="B5129" t="s">
        <v>1024</v>
      </c>
      <c r="C5129">
        <v>6218</v>
      </c>
      <c r="D5129" t="s">
        <v>971</v>
      </c>
      <c r="E5129" t="s">
        <v>967</v>
      </c>
      <c r="F5129" t="s">
        <v>697</v>
      </c>
      <c r="G5129" t="s">
        <v>625</v>
      </c>
      <c r="H5129" t="s">
        <v>626</v>
      </c>
      <c r="I5129" t="str">
        <f t="shared" si="241"/>
        <v>Jihomoravský</v>
      </c>
      <c r="J5129" t="str">
        <f t="shared" si="242"/>
        <v>Jihomoravský</v>
      </c>
      <c r="K5129" t="str">
        <f t="shared" si="243"/>
        <v>Jihovýchod</v>
      </c>
    </row>
    <row r="5130" spans="1:11" x14ac:dyDescent="0.25">
      <c r="A5130">
        <v>586668</v>
      </c>
      <c r="B5130" t="s">
        <v>1025</v>
      </c>
      <c r="C5130">
        <v>6210</v>
      </c>
      <c r="D5130" t="s">
        <v>969</v>
      </c>
      <c r="E5130" t="s">
        <v>967</v>
      </c>
      <c r="F5130" t="s">
        <v>697</v>
      </c>
      <c r="G5130" t="s">
        <v>625</v>
      </c>
      <c r="H5130" t="s">
        <v>626</v>
      </c>
      <c r="I5130" t="str">
        <f t="shared" si="241"/>
        <v>Jihomoravský</v>
      </c>
      <c r="J5130" t="str">
        <f t="shared" si="242"/>
        <v>Jihomoravský</v>
      </c>
      <c r="K5130" t="str">
        <f t="shared" si="243"/>
        <v>Jihovýchod</v>
      </c>
    </row>
    <row r="5131" spans="1:11" x14ac:dyDescent="0.25">
      <c r="A5131">
        <v>586676</v>
      </c>
      <c r="B5131" t="s">
        <v>1026</v>
      </c>
      <c r="C5131">
        <v>6206</v>
      </c>
      <c r="D5131" t="s">
        <v>697</v>
      </c>
      <c r="E5131" t="s">
        <v>967</v>
      </c>
      <c r="F5131" t="s">
        <v>697</v>
      </c>
      <c r="G5131" t="s">
        <v>625</v>
      </c>
      <c r="H5131" t="s">
        <v>626</v>
      </c>
      <c r="I5131" t="str">
        <f t="shared" si="241"/>
        <v>Jihomoravský</v>
      </c>
      <c r="J5131" t="str">
        <f t="shared" si="242"/>
        <v>Jihomoravský</v>
      </c>
      <c r="K5131" t="str">
        <f t="shared" si="243"/>
        <v>Jihovýchod</v>
      </c>
    </row>
    <row r="5132" spans="1:11" x14ac:dyDescent="0.25">
      <c r="A5132">
        <v>586684</v>
      </c>
      <c r="B5132" t="s">
        <v>1027</v>
      </c>
      <c r="C5132">
        <v>6218</v>
      </c>
      <c r="D5132" t="s">
        <v>971</v>
      </c>
      <c r="E5132" t="s">
        <v>967</v>
      </c>
      <c r="F5132" t="s">
        <v>697</v>
      </c>
      <c r="G5132" t="s">
        <v>625</v>
      </c>
      <c r="H5132" t="s">
        <v>626</v>
      </c>
      <c r="I5132" t="str">
        <f t="shared" si="241"/>
        <v>Jihomoravský</v>
      </c>
      <c r="J5132" t="str">
        <f t="shared" si="242"/>
        <v>Jihomoravský</v>
      </c>
      <c r="K5132" t="str">
        <f t="shared" si="243"/>
        <v>Jihovýchod</v>
      </c>
    </row>
    <row r="5133" spans="1:11" x14ac:dyDescent="0.25">
      <c r="A5133">
        <v>586692</v>
      </c>
      <c r="B5133" t="s">
        <v>657</v>
      </c>
      <c r="C5133">
        <v>6210</v>
      </c>
      <c r="D5133" t="s">
        <v>969</v>
      </c>
      <c r="E5133" t="s">
        <v>967</v>
      </c>
      <c r="F5133" t="s">
        <v>697</v>
      </c>
      <c r="G5133" t="s">
        <v>625</v>
      </c>
      <c r="H5133" t="s">
        <v>626</v>
      </c>
      <c r="I5133" t="str">
        <f t="shared" si="241"/>
        <v>Jihomoravský</v>
      </c>
      <c r="J5133" t="str">
        <f t="shared" si="242"/>
        <v>Jihomoravský</v>
      </c>
      <c r="K5133" t="str">
        <f t="shared" si="243"/>
        <v>Jihovýchod</v>
      </c>
    </row>
    <row r="5134" spans="1:11" x14ac:dyDescent="0.25">
      <c r="A5134">
        <v>586706</v>
      </c>
      <c r="B5134" t="s">
        <v>1028</v>
      </c>
      <c r="C5134">
        <v>6210</v>
      </c>
      <c r="D5134" t="s">
        <v>969</v>
      </c>
      <c r="E5134" t="s">
        <v>967</v>
      </c>
      <c r="F5134" t="s">
        <v>697</v>
      </c>
      <c r="G5134" t="s">
        <v>625</v>
      </c>
      <c r="H5134" t="s">
        <v>626</v>
      </c>
      <c r="I5134" t="str">
        <f t="shared" si="241"/>
        <v>Jihomoravský</v>
      </c>
      <c r="J5134" t="str">
        <f t="shared" si="242"/>
        <v>Jihomoravský</v>
      </c>
      <c r="K5134" t="str">
        <f t="shared" si="243"/>
        <v>Jihovýchod</v>
      </c>
    </row>
    <row r="5135" spans="1:11" x14ac:dyDescent="0.25">
      <c r="A5135">
        <v>586714</v>
      </c>
      <c r="B5135" t="s">
        <v>1029</v>
      </c>
      <c r="C5135">
        <v>6218</v>
      </c>
      <c r="D5135" t="s">
        <v>971</v>
      </c>
      <c r="E5135" t="s">
        <v>967</v>
      </c>
      <c r="F5135" t="s">
        <v>697</v>
      </c>
      <c r="G5135" t="s">
        <v>625</v>
      </c>
      <c r="H5135" t="s">
        <v>626</v>
      </c>
      <c r="I5135" t="str">
        <f t="shared" si="241"/>
        <v>Jihomoravský</v>
      </c>
      <c r="J5135" t="str">
        <f t="shared" si="242"/>
        <v>Jihomoravský</v>
      </c>
      <c r="K5135" t="str">
        <f t="shared" si="243"/>
        <v>Jihovýchod</v>
      </c>
    </row>
    <row r="5136" spans="1:11" x14ac:dyDescent="0.25">
      <c r="A5136">
        <v>586722</v>
      </c>
      <c r="B5136" t="s">
        <v>971</v>
      </c>
      <c r="C5136">
        <v>6218</v>
      </c>
      <c r="D5136" t="s">
        <v>971</v>
      </c>
      <c r="E5136" t="s">
        <v>967</v>
      </c>
      <c r="F5136" t="s">
        <v>697</v>
      </c>
      <c r="G5136" t="s">
        <v>625</v>
      </c>
      <c r="H5136" t="s">
        <v>626</v>
      </c>
      <c r="I5136" t="str">
        <f t="shared" si="241"/>
        <v>Jihomoravský</v>
      </c>
      <c r="J5136" t="str">
        <f t="shared" si="242"/>
        <v>Jihomoravský</v>
      </c>
      <c r="K5136" t="str">
        <f t="shared" si="243"/>
        <v>Jihovýchod</v>
      </c>
    </row>
    <row r="5137" spans="1:11" x14ac:dyDescent="0.25">
      <c r="A5137">
        <v>586731</v>
      </c>
      <c r="B5137" t="s">
        <v>1030</v>
      </c>
      <c r="C5137">
        <v>6210</v>
      </c>
      <c r="D5137" t="s">
        <v>969</v>
      </c>
      <c r="E5137" t="s">
        <v>967</v>
      </c>
      <c r="F5137" t="s">
        <v>697</v>
      </c>
      <c r="G5137" t="s">
        <v>625</v>
      </c>
      <c r="H5137" t="s">
        <v>626</v>
      </c>
      <c r="I5137" t="str">
        <f t="shared" si="241"/>
        <v>Jihomoravský</v>
      </c>
      <c r="J5137" t="str">
        <f t="shared" si="242"/>
        <v>Jihomoravský</v>
      </c>
      <c r="K5137" t="str">
        <f t="shared" si="243"/>
        <v>Jihovýchod</v>
      </c>
    </row>
    <row r="5138" spans="1:11" x14ac:dyDescent="0.25">
      <c r="A5138">
        <v>586749</v>
      </c>
      <c r="B5138" t="s">
        <v>1031</v>
      </c>
      <c r="C5138">
        <v>6210</v>
      </c>
      <c r="D5138" t="s">
        <v>969</v>
      </c>
      <c r="E5138" t="s">
        <v>967</v>
      </c>
      <c r="F5138" t="s">
        <v>697</v>
      </c>
      <c r="G5138" t="s">
        <v>625</v>
      </c>
      <c r="H5138" t="s">
        <v>626</v>
      </c>
      <c r="I5138" t="str">
        <f t="shared" si="241"/>
        <v>Jihomoravský</v>
      </c>
      <c r="J5138" t="str">
        <f t="shared" si="242"/>
        <v>Jihomoravský</v>
      </c>
      <c r="K5138" t="str">
        <f t="shared" si="243"/>
        <v>Jihovýchod</v>
      </c>
    </row>
    <row r="5139" spans="1:11" x14ac:dyDescent="0.25">
      <c r="A5139">
        <v>586757</v>
      </c>
      <c r="B5139" t="s">
        <v>1032</v>
      </c>
      <c r="C5139">
        <v>6218</v>
      </c>
      <c r="D5139" t="s">
        <v>971</v>
      </c>
      <c r="E5139" t="s">
        <v>967</v>
      </c>
      <c r="F5139" t="s">
        <v>697</v>
      </c>
      <c r="G5139" t="s">
        <v>625</v>
      </c>
      <c r="H5139" t="s">
        <v>626</v>
      </c>
      <c r="I5139" t="str">
        <f t="shared" si="241"/>
        <v>Jihomoravský</v>
      </c>
      <c r="J5139" t="str">
        <f t="shared" si="242"/>
        <v>Jihomoravský</v>
      </c>
      <c r="K5139" t="str">
        <f t="shared" si="243"/>
        <v>Jihovýchod</v>
      </c>
    </row>
    <row r="5140" spans="1:11" x14ac:dyDescent="0.25">
      <c r="A5140">
        <v>586765</v>
      </c>
      <c r="B5140" t="s">
        <v>1033</v>
      </c>
      <c r="C5140">
        <v>6210</v>
      </c>
      <c r="D5140" t="s">
        <v>969</v>
      </c>
      <c r="E5140" t="s">
        <v>967</v>
      </c>
      <c r="F5140" t="s">
        <v>697</v>
      </c>
      <c r="G5140" t="s">
        <v>625</v>
      </c>
      <c r="H5140" t="s">
        <v>626</v>
      </c>
      <c r="I5140" t="str">
        <f t="shared" si="241"/>
        <v>Jihomoravský</v>
      </c>
      <c r="J5140" t="str">
        <f t="shared" si="242"/>
        <v>Jihomoravský</v>
      </c>
      <c r="K5140" t="str">
        <f t="shared" si="243"/>
        <v>Jihovýchod</v>
      </c>
    </row>
    <row r="5141" spans="1:11" x14ac:dyDescent="0.25">
      <c r="A5141">
        <v>586773</v>
      </c>
      <c r="B5141" t="s">
        <v>1034</v>
      </c>
      <c r="C5141">
        <v>6210</v>
      </c>
      <c r="D5141" t="s">
        <v>969</v>
      </c>
      <c r="E5141" t="s">
        <v>967</v>
      </c>
      <c r="F5141" t="s">
        <v>697</v>
      </c>
      <c r="G5141" t="s">
        <v>625</v>
      </c>
      <c r="H5141" t="s">
        <v>626</v>
      </c>
      <c r="I5141" t="str">
        <f t="shared" si="241"/>
        <v>Jihomoravský</v>
      </c>
      <c r="J5141" t="str">
        <f t="shared" si="242"/>
        <v>Jihomoravský</v>
      </c>
      <c r="K5141" t="str">
        <f t="shared" si="243"/>
        <v>Jihovýchod</v>
      </c>
    </row>
    <row r="5142" spans="1:11" x14ac:dyDescent="0.25">
      <c r="A5142">
        <v>586781</v>
      </c>
      <c r="B5142" t="s">
        <v>1035</v>
      </c>
      <c r="C5142">
        <v>6210</v>
      </c>
      <c r="D5142" t="s">
        <v>969</v>
      </c>
      <c r="E5142" t="s">
        <v>967</v>
      </c>
      <c r="F5142" t="s">
        <v>697</v>
      </c>
      <c r="G5142" t="s">
        <v>625</v>
      </c>
      <c r="H5142" t="s">
        <v>626</v>
      </c>
      <c r="I5142" t="str">
        <f t="shared" si="241"/>
        <v>Jihomoravský</v>
      </c>
      <c r="J5142" t="str">
        <f t="shared" si="242"/>
        <v>Jihomoravský</v>
      </c>
      <c r="K5142" t="str">
        <f t="shared" si="243"/>
        <v>Jihovýchod</v>
      </c>
    </row>
    <row r="5143" spans="1:11" x14ac:dyDescent="0.25">
      <c r="A5143">
        <v>586790</v>
      </c>
      <c r="B5143" t="s">
        <v>1036</v>
      </c>
      <c r="C5143">
        <v>6210</v>
      </c>
      <c r="D5143" t="s">
        <v>969</v>
      </c>
      <c r="E5143" t="s">
        <v>967</v>
      </c>
      <c r="F5143" t="s">
        <v>697</v>
      </c>
      <c r="G5143" t="s">
        <v>625</v>
      </c>
      <c r="H5143" t="s">
        <v>626</v>
      </c>
      <c r="I5143" t="str">
        <f t="shared" si="241"/>
        <v>Jihomoravský</v>
      </c>
      <c r="J5143" t="str">
        <f t="shared" si="242"/>
        <v>Jihomoravský</v>
      </c>
      <c r="K5143" t="str">
        <f t="shared" si="243"/>
        <v>Jihovýchod</v>
      </c>
    </row>
    <row r="5144" spans="1:11" x14ac:dyDescent="0.25">
      <c r="A5144">
        <v>586803</v>
      </c>
      <c r="B5144" t="s">
        <v>1037</v>
      </c>
      <c r="C5144">
        <v>6210</v>
      </c>
      <c r="D5144" t="s">
        <v>969</v>
      </c>
      <c r="E5144" t="s">
        <v>967</v>
      </c>
      <c r="F5144" t="s">
        <v>697</v>
      </c>
      <c r="G5144" t="s">
        <v>625</v>
      </c>
      <c r="H5144" t="s">
        <v>626</v>
      </c>
      <c r="I5144" t="str">
        <f t="shared" si="241"/>
        <v>Jihomoravský</v>
      </c>
      <c r="J5144" t="str">
        <f t="shared" si="242"/>
        <v>Jihomoravský</v>
      </c>
      <c r="K5144" t="str">
        <f t="shared" si="243"/>
        <v>Jihovýchod</v>
      </c>
    </row>
    <row r="5145" spans="1:11" x14ac:dyDescent="0.25">
      <c r="A5145">
        <v>586811</v>
      </c>
      <c r="B5145" t="s">
        <v>1038</v>
      </c>
      <c r="C5145">
        <v>6210</v>
      </c>
      <c r="D5145" t="s">
        <v>969</v>
      </c>
      <c r="E5145" t="s">
        <v>967</v>
      </c>
      <c r="F5145" t="s">
        <v>697</v>
      </c>
      <c r="G5145" t="s">
        <v>625</v>
      </c>
      <c r="H5145" t="s">
        <v>626</v>
      </c>
      <c r="I5145" t="str">
        <f t="shared" si="241"/>
        <v>Jihomoravský</v>
      </c>
      <c r="J5145" t="str">
        <f t="shared" si="242"/>
        <v>Jihomoravský</v>
      </c>
      <c r="K5145" t="str">
        <f t="shared" si="243"/>
        <v>Jihovýchod</v>
      </c>
    </row>
    <row r="5146" spans="1:11" x14ac:dyDescent="0.25">
      <c r="A5146">
        <v>586820</v>
      </c>
      <c r="B5146" t="s">
        <v>1039</v>
      </c>
      <c r="C5146">
        <v>6210</v>
      </c>
      <c r="D5146" t="s">
        <v>969</v>
      </c>
      <c r="E5146" t="s">
        <v>967</v>
      </c>
      <c r="F5146" t="s">
        <v>697</v>
      </c>
      <c r="G5146" t="s">
        <v>625</v>
      </c>
      <c r="H5146" t="s">
        <v>626</v>
      </c>
      <c r="I5146" t="str">
        <f t="shared" si="241"/>
        <v>Jihomoravský</v>
      </c>
      <c r="J5146" t="str">
        <f t="shared" si="242"/>
        <v>Jihomoravský</v>
      </c>
      <c r="K5146" t="str">
        <f t="shared" si="243"/>
        <v>Jihovýchod</v>
      </c>
    </row>
    <row r="5147" spans="1:11" x14ac:dyDescent="0.25">
      <c r="A5147">
        <v>586838</v>
      </c>
      <c r="B5147" t="s">
        <v>1040</v>
      </c>
      <c r="C5147">
        <v>6218</v>
      </c>
      <c r="D5147" t="s">
        <v>971</v>
      </c>
      <c r="E5147" t="s">
        <v>967</v>
      </c>
      <c r="F5147" t="s">
        <v>697</v>
      </c>
      <c r="G5147" t="s">
        <v>625</v>
      </c>
      <c r="H5147" t="s">
        <v>626</v>
      </c>
      <c r="I5147" t="str">
        <f t="shared" si="241"/>
        <v>Jihomoravský</v>
      </c>
      <c r="J5147" t="str">
        <f t="shared" si="242"/>
        <v>Jihomoravský</v>
      </c>
      <c r="K5147" t="str">
        <f t="shared" si="243"/>
        <v>Jihovýchod</v>
      </c>
    </row>
    <row r="5148" spans="1:11" x14ac:dyDescent="0.25">
      <c r="A5148">
        <v>586846</v>
      </c>
      <c r="B5148" t="s">
        <v>4685</v>
      </c>
      <c r="C5148">
        <v>6105</v>
      </c>
      <c r="D5148" t="s">
        <v>4685</v>
      </c>
      <c r="E5148" t="s">
        <v>4686</v>
      </c>
      <c r="F5148" t="s">
        <v>4685</v>
      </c>
      <c r="G5148" t="s">
        <v>4687</v>
      </c>
      <c r="H5148" t="s">
        <v>4688</v>
      </c>
      <c r="I5148" t="str">
        <f t="shared" si="241"/>
        <v>Kraj</v>
      </c>
      <c r="J5148" t="str">
        <f t="shared" si="242"/>
        <v>Vysočina</v>
      </c>
      <c r="K5148" t="str">
        <f t="shared" si="243"/>
        <v>Jihovýchod</v>
      </c>
    </row>
    <row r="5149" spans="1:11" x14ac:dyDescent="0.25">
      <c r="A5149">
        <v>586854</v>
      </c>
      <c r="B5149" t="s">
        <v>4908</v>
      </c>
      <c r="C5149">
        <v>6105</v>
      </c>
      <c r="D5149" t="s">
        <v>4685</v>
      </c>
      <c r="E5149" t="s">
        <v>4686</v>
      </c>
      <c r="F5149" t="s">
        <v>4685</v>
      </c>
      <c r="G5149" t="s">
        <v>4687</v>
      </c>
      <c r="H5149" t="s">
        <v>4688</v>
      </c>
      <c r="I5149" t="str">
        <f t="shared" si="241"/>
        <v>Kraj</v>
      </c>
      <c r="J5149" t="str">
        <f t="shared" si="242"/>
        <v>Vysočina</v>
      </c>
      <c r="K5149" t="str">
        <f t="shared" si="243"/>
        <v>Jihovýchod</v>
      </c>
    </row>
    <row r="5150" spans="1:11" x14ac:dyDescent="0.25">
      <c r="A5150">
        <v>586862</v>
      </c>
      <c r="B5150" t="s">
        <v>4909</v>
      </c>
      <c r="C5150">
        <v>6105</v>
      </c>
      <c r="D5150" t="s">
        <v>4685</v>
      </c>
      <c r="E5150" t="s">
        <v>4686</v>
      </c>
      <c r="F5150" t="s">
        <v>4685</v>
      </c>
      <c r="G5150" t="s">
        <v>4687</v>
      </c>
      <c r="H5150" t="s">
        <v>4688</v>
      </c>
      <c r="I5150" t="str">
        <f t="shared" si="241"/>
        <v>Kraj</v>
      </c>
      <c r="J5150" t="str">
        <f t="shared" si="242"/>
        <v>Vysočina</v>
      </c>
      <c r="K5150" t="str">
        <f t="shared" si="243"/>
        <v>Jihovýchod</v>
      </c>
    </row>
    <row r="5151" spans="1:11" x14ac:dyDescent="0.25">
      <c r="A5151">
        <v>586871</v>
      </c>
      <c r="B5151" t="s">
        <v>1301</v>
      </c>
      <c r="C5151">
        <v>7204</v>
      </c>
      <c r="D5151" t="s">
        <v>5236</v>
      </c>
      <c r="E5151" t="s">
        <v>5224</v>
      </c>
      <c r="F5151" t="s">
        <v>5223</v>
      </c>
      <c r="G5151" t="s">
        <v>5225</v>
      </c>
      <c r="H5151" t="s">
        <v>5226</v>
      </c>
      <c r="I5151" t="str">
        <f t="shared" si="241"/>
        <v>Zlínský</v>
      </c>
      <c r="J5151" t="str">
        <f t="shared" si="242"/>
        <v>Zlínský</v>
      </c>
      <c r="K5151" t="str">
        <f t="shared" si="243"/>
        <v>Střední Morava</v>
      </c>
    </row>
    <row r="5152" spans="1:11" x14ac:dyDescent="0.25">
      <c r="A5152">
        <v>586889</v>
      </c>
      <c r="B5152" t="s">
        <v>4910</v>
      </c>
      <c r="C5152">
        <v>6105</v>
      </c>
      <c r="D5152" t="s">
        <v>4685</v>
      </c>
      <c r="E5152" t="s">
        <v>4686</v>
      </c>
      <c r="F5152" t="s">
        <v>4685</v>
      </c>
      <c r="G5152" t="s">
        <v>4687</v>
      </c>
      <c r="H5152" t="s">
        <v>4688</v>
      </c>
      <c r="I5152" t="str">
        <f t="shared" si="241"/>
        <v>Kraj</v>
      </c>
      <c r="J5152" t="str">
        <f t="shared" si="242"/>
        <v>Vysočina</v>
      </c>
      <c r="K5152" t="str">
        <f t="shared" si="243"/>
        <v>Jihovýchod</v>
      </c>
    </row>
    <row r="5153" spans="1:11" x14ac:dyDescent="0.25">
      <c r="A5153">
        <v>586897</v>
      </c>
      <c r="B5153" t="s">
        <v>4911</v>
      </c>
      <c r="C5153">
        <v>6105</v>
      </c>
      <c r="D5153" t="s">
        <v>4685</v>
      </c>
      <c r="E5153" t="s">
        <v>4686</v>
      </c>
      <c r="F5153" t="s">
        <v>4685</v>
      </c>
      <c r="G5153" t="s">
        <v>4687</v>
      </c>
      <c r="H5153" t="s">
        <v>4688</v>
      </c>
      <c r="I5153" t="str">
        <f t="shared" si="241"/>
        <v>Kraj</v>
      </c>
      <c r="J5153" t="str">
        <f t="shared" si="242"/>
        <v>Vysočina</v>
      </c>
      <c r="K5153" t="str">
        <f t="shared" si="243"/>
        <v>Jihovýchod</v>
      </c>
    </row>
    <row r="5154" spans="1:11" x14ac:dyDescent="0.25">
      <c r="A5154">
        <v>586901</v>
      </c>
      <c r="B5154" t="s">
        <v>1612</v>
      </c>
      <c r="C5154">
        <v>6112</v>
      </c>
      <c r="D5154" t="s">
        <v>4912</v>
      </c>
      <c r="E5154" t="s">
        <v>4686</v>
      </c>
      <c r="F5154" t="s">
        <v>4685</v>
      </c>
      <c r="G5154" t="s">
        <v>4687</v>
      </c>
      <c r="H5154" t="s">
        <v>4688</v>
      </c>
      <c r="I5154" t="str">
        <f t="shared" si="241"/>
        <v>Kraj</v>
      </c>
      <c r="J5154" t="str">
        <f t="shared" si="242"/>
        <v>Vysočina</v>
      </c>
      <c r="K5154" t="str">
        <f t="shared" si="243"/>
        <v>Jihovýchod</v>
      </c>
    </row>
    <row r="5155" spans="1:11" x14ac:dyDescent="0.25">
      <c r="A5155">
        <v>586919</v>
      </c>
      <c r="B5155" t="s">
        <v>5350</v>
      </c>
      <c r="C5155">
        <v>7204</v>
      </c>
      <c r="D5155" t="s">
        <v>5236</v>
      </c>
      <c r="E5155" t="s">
        <v>5224</v>
      </c>
      <c r="F5155" t="s">
        <v>5223</v>
      </c>
      <c r="G5155" t="s">
        <v>5225</v>
      </c>
      <c r="H5155" t="s">
        <v>5226</v>
      </c>
      <c r="I5155" t="str">
        <f t="shared" si="241"/>
        <v>Zlínský</v>
      </c>
      <c r="J5155" t="str">
        <f t="shared" si="242"/>
        <v>Zlínský</v>
      </c>
      <c r="K5155" t="str">
        <f t="shared" si="243"/>
        <v>Střední Morava</v>
      </c>
    </row>
    <row r="5156" spans="1:11" x14ac:dyDescent="0.25">
      <c r="A5156">
        <v>586927</v>
      </c>
      <c r="B5156" t="s">
        <v>4913</v>
      </c>
      <c r="C5156">
        <v>6105</v>
      </c>
      <c r="D5156" t="s">
        <v>4685</v>
      </c>
      <c r="E5156" t="s">
        <v>4686</v>
      </c>
      <c r="F5156" t="s">
        <v>4685</v>
      </c>
      <c r="G5156" t="s">
        <v>4687</v>
      </c>
      <c r="H5156" t="s">
        <v>4688</v>
      </c>
      <c r="I5156" t="str">
        <f t="shared" si="241"/>
        <v>Kraj</v>
      </c>
      <c r="J5156" t="str">
        <f t="shared" si="242"/>
        <v>Vysočina</v>
      </c>
      <c r="K5156" t="str">
        <f t="shared" si="243"/>
        <v>Jihovýchod</v>
      </c>
    </row>
    <row r="5157" spans="1:11" x14ac:dyDescent="0.25">
      <c r="A5157">
        <v>586943</v>
      </c>
      <c r="B5157" t="s">
        <v>4914</v>
      </c>
      <c r="C5157">
        <v>6105</v>
      </c>
      <c r="D5157" t="s">
        <v>4685</v>
      </c>
      <c r="E5157" t="s">
        <v>4686</v>
      </c>
      <c r="F5157" t="s">
        <v>4685</v>
      </c>
      <c r="G5157" t="s">
        <v>4687</v>
      </c>
      <c r="H5157" t="s">
        <v>4688</v>
      </c>
      <c r="I5157" t="str">
        <f t="shared" si="241"/>
        <v>Kraj</v>
      </c>
      <c r="J5157" t="str">
        <f t="shared" si="242"/>
        <v>Vysočina</v>
      </c>
      <c r="K5157" t="str">
        <f t="shared" si="243"/>
        <v>Jihovýchod</v>
      </c>
    </row>
    <row r="5158" spans="1:11" x14ac:dyDescent="0.25">
      <c r="A5158">
        <v>586951</v>
      </c>
      <c r="B5158" t="s">
        <v>4915</v>
      </c>
      <c r="C5158">
        <v>6105</v>
      </c>
      <c r="D5158" t="s">
        <v>4685</v>
      </c>
      <c r="E5158" t="s">
        <v>4686</v>
      </c>
      <c r="F5158" t="s">
        <v>4685</v>
      </c>
      <c r="G5158" t="s">
        <v>4687</v>
      </c>
      <c r="H5158" t="s">
        <v>4688</v>
      </c>
      <c r="I5158" t="str">
        <f t="shared" si="241"/>
        <v>Kraj</v>
      </c>
      <c r="J5158" t="str">
        <f t="shared" si="242"/>
        <v>Vysočina</v>
      </c>
      <c r="K5158" t="str">
        <f t="shared" si="243"/>
        <v>Jihovýchod</v>
      </c>
    </row>
    <row r="5159" spans="1:11" x14ac:dyDescent="0.25">
      <c r="A5159">
        <v>586960</v>
      </c>
      <c r="B5159" t="s">
        <v>5351</v>
      </c>
      <c r="C5159">
        <v>7209</v>
      </c>
      <c r="D5159" t="s">
        <v>5238</v>
      </c>
      <c r="E5159" t="s">
        <v>5224</v>
      </c>
      <c r="F5159" t="s">
        <v>5223</v>
      </c>
      <c r="G5159" t="s">
        <v>5225</v>
      </c>
      <c r="H5159" t="s">
        <v>5226</v>
      </c>
      <c r="I5159" t="str">
        <f t="shared" si="241"/>
        <v>Zlínský</v>
      </c>
      <c r="J5159" t="str">
        <f t="shared" si="242"/>
        <v>Zlínský</v>
      </c>
      <c r="K5159" t="str">
        <f t="shared" si="243"/>
        <v>Střední Morava</v>
      </c>
    </row>
    <row r="5160" spans="1:11" x14ac:dyDescent="0.25">
      <c r="A5160">
        <v>586978</v>
      </c>
      <c r="B5160" t="s">
        <v>4916</v>
      </c>
      <c r="C5160">
        <v>6105</v>
      </c>
      <c r="D5160" t="s">
        <v>4685</v>
      </c>
      <c r="E5160" t="s">
        <v>4686</v>
      </c>
      <c r="F5160" t="s">
        <v>4685</v>
      </c>
      <c r="G5160" t="s">
        <v>4687</v>
      </c>
      <c r="H5160" t="s">
        <v>4688</v>
      </c>
      <c r="I5160" t="str">
        <f t="shared" si="241"/>
        <v>Kraj</v>
      </c>
      <c r="J5160" t="str">
        <f t="shared" si="242"/>
        <v>Vysočina</v>
      </c>
      <c r="K5160" t="str">
        <f t="shared" si="243"/>
        <v>Jihovýchod</v>
      </c>
    </row>
    <row r="5161" spans="1:11" x14ac:dyDescent="0.25">
      <c r="A5161">
        <v>586986</v>
      </c>
      <c r="B5161" t="s">
        <v>4917</v>
      </c>
      <c r="C5161">
        <v>6105</v>
      </c>
      <c r="D5161" t="s">
        <v>4685</v>
      </c>
      <c r="E5161" t="s">
        <v>4686</v>
      </c>
      <c r="F5161" t="s">
        <v>4685</v>
      </c>
      <c r="G5161" t="s">
        <v>4687</v>
      </c>
      <c r="H5161" t="s">
        <v>4688</v>
      </c>
      <c r="I5161" t="str">
        <f t="shared" si="241"/>
        <v>Kraj</v>
      </c>
      <c r="J5161" t="str">
        <f t="shared" si="242"/>
        <v>Vysočina</v>
      </c>
      <c r="K5161" t="str">
        <f t="shared" si="243"/>
        <v>Jihovýchod</v>
      </c>
    </row>
    <row r="5162" spans="1:11" x14ac:dyDescent="0.25">
      <c r="A5162">
        <v>586994</v>
      </c>
      <c r="B5162" t="s">
        <v>5352</v>
      </c>
      <c r="C5162">
        <v>7209</v>
      </c>
      <c r="D5162" t="s">
        <v>5238</v>
      </c>
      <c r="E5162" t="s">
        <v>5224</v>
      </c>
      <c r="F5162" t="s">
        <v>5223</v>
      </c>
      <c r="G5162" t="s">
        <v>5225</v>
      </c>
      <c r="H5162" t="s">
        <v>5226</v>
      </c>
      <c r="I5162" t="str">
        <f t="shared" si="241"/>
        <v>Zlínský</v>
      </c>
      <c r="J5162" t="str">
        <f t="shared" si="242"/>
        <v>Zlínský</v>
      </c>
      <c r="K5162" t="str">
        <f t="shared" si="243"/>
        <v>Střední Morava</v>
      </c>
    </row>
    <row r="5163" spans="1:11" x14ac:dyDescent="0.25">
      <c r="A5163">
        <v>587001</v>
      </c>
      <c r="B5163" t="s">
        <v>4918</v>
      </c>
      <c r="C5163">
        <v>6112</v>
      </c>
      <c r="D5163" t="s">
        <v>4912</v>
      </c>
      <c r="E5163" t="s">
        <v>4686</v>
      </c>
      <c r="F5163" t="s">
        <v>4685</v>
      </c>
      <c r="G5163" t="s">
        <v>4687</v>
      </c>
      <c r="H5163" t="s">
        <v>4688</v>
      </c>
      <c r="I5163" t="str">
        <f t="shared" si="241"/>
        <v>Kraj</v>
      </c>
      <c r="J5163" t="str">
        <f t="shared" si="242"/>
        <v>Vysočina</v>
      </c>
      <c r="K5163" t="str">
        <f t="shared" si="243"/>
        <v>Jihovýchod</v>
      </c>
    </row>
    <row r="5164" spans="1:11" x14ac:dyDescent="0.25">
      <c r="A5164">
        <v>587010</v>
      </c>
      <c r="B5164" t="s">
        <v>4919</v>
      </c>
      <c r="C5164">
        <v>6105</v>
      </c>
      <c r="D5164" t="s">
        <v>4685</v>
      </c>
      <c r="E5164" t="s">
        <v>4686</v>
      </c>
      <c r="F5164" t="s">
        <v>4685</v>
      </c>
      <c r="G5164" t="s">
        <v>4687</v>
      </c>
      <c r="H5164" t="s">
        <v>4688</v>
      </c>
      <c r="I5164" t="str">
        <f t="shared" si="241"/>
        <v>Kraj</v>
      </c>
      <c r="J5164" t="str">
        <f t="shared" si="242"/>
        <v>Vysočina</v>
      </c>
      <c r="K5164" t="str">
        <f t="shared" si="243"/>
        <v>Jihovýchod</v>
      </c>
    </row>
    <row r="5165" spans="1:11" x14ac:dyDescent="0.25">
      <c r="A5165">
        <v>587028</v>
      </c>
      <c r="B5165" t="s">
        <v>4920</v>
      </c>
      <c r="C5165">
        <v>6105</v>
      </c>
      <c r="D5165" t="s">
        <v>4685</v>
      </c>
      <c r="E5165" t="s">
        <v>4686</v>
      </c>
      <c r="F5165" t="s">
        <v>4685</v>
      </c>
      <c r="G5165" t="s">
        <v>4687</v>
      </c>
      <c r="H5165" t="s">
        <v>4688</v>
      </c>
      <c r="I5165" t="str">
        <f t="shared" si="241"/>
        <v>Kraj</v>
      </c>
      <c r="J5165" t="str">
        <f t="shared" si="242"/>
        <v>Vysočina</v>
      </c>
      <c r="K5165" t="str">
        <f t="shared" si="243"/>
        <v>Jihovýchod</v>
      </c>
    </row>
    <row r="5166" spans="1:11" x14ac:dyDescent="0.25">
      <c r="A5166">
        <v>587036</v>
      </c>
      <c r="B5166" t="s">
        <v>4921</v>
      </c>
      <c r="C5166">
        <v>6105</v>
      </c>
      <c r="D5166" t="s">
        <v>4685</v>
      </c>
      <c r="E5166" t="s">
        <v>4686</v>
      </c>
      <c r="F5166" t="s">
        <v>4685</v>
      </c>
      <c r="G5166" t="s">
        <v>4687</v>
      </c>
      <c r="H5166" t="s">
        <v>4688</v>
      </c>
      <c r="I5166" t="str">
        <f t="shared" si="241"/>
        <v>Kraj</v>
      </c>
      <c r="J5166" t="str">
        <f t="shared" si="242"/>
        <v>Vysočina</v>
      </c>
      <c r="K5166" t="str">
        <f t="shared" si="243"/>
        <v>Jihovýchod</v>
      </c>
    </row>
    <row r="5167" spans="1:11" x14ac:dyDescent="0.25">
      <c r="A5167">
        <v>587044</v>
      </c>
      <c r="B5167" t="s">
        <v>4922</v>
      </c>
      <c r="C5167">
        <v>6105</v>
      </c>
      <c r="D5167" t="s">
        <v>4685</v>
      </c>
      <c r="E5167" t="s">
        <v>4686</v>
      </c>
      <c r="F5167" t="s">
        <v>4685</v>
      </c>
      <c r="G5167" t="s">
        <v>4687</v>
      </c>
      <c r="H5167" t="s">
        <v>4688</v>
      </c>
      <c r="I5167" t="str">
        <f t="shared" si="241"/>
        <v>Kraj</v>
      </c>
      <c r="J5167" t="str">
        <f t="shared" si="242"/>
        <v>Vysočina</v>
      </c>
      <c r="K5167" t="str">
        <f t="shared" si="243"/>
        <v>Jihovýchod</v>
      </c>
    </row>
    <row r="5168" spans="1:11" x14ac:dyDescent="0.25">
      <c r="A5168">
        <v>587052</v>
      </c>
      <c r="B5168" t="s">
        <v>1960</v>
      </c>
      <c r="C5168">
        <v>7213</v>
      </c>
      <c r="D5168" t="s">
        <v>5223</v>
      </c>
      <c r="E5168" t="s">
        <v>5224</v>
      </c>
      <c r="F5168" t="s">
        <v>5223</v>
      </c>
      <c r="G5168" t="s">
        <v>5225</v>
      </c>
      <c r="H5168" t="s">
        <v>5226</v>
      </c>
      <c r="I5168" t="str">
        <f t="shared" si="241"/>
        <v>Zlínský</v>
      </c>
      <c r="J5168" t="str">
        <f t="shared" si="242"/>
        <v>Zlínský</v>
      </c>
      <c r="K5168" t="str">
        <f t="shared" si="243"/>
        <v>Střední Morava</v>
      </c>
    </row>
    <row r="5169" spans="1:11" x14ac:dyDescent="0.25">
      <c r="A5169">
        <v>587061</v>
      </c>
      <c r="B5169" t="s">
        <v>4923</v>
      </c>
      <c r="C5169">
        <v>6112</v>
      </c>
      <c r="D5169" t="s">
        <v>4912</v>
      </c>
      <c r="E5169" t="s">
        <v>4686</v>
      </c>
      <c r="F5169" t="s">
        <v>4685</v>
      </c>
      <c r="G5169" t="s">
        <v>4687</v>
      </c>
      <c r="H5169" t="s">
        <v>4688</v>
      </c>
      <c r="I5169" t="str">
        <f t="shared" si="241"/>
        <v>Kraj</v>
      </c>
      <c r="J5169" t="str">
        <f t="shared" si="242"/>
        <v>Vysočina</v>
      </c>
      <c r="K5169" t="str">
        <f t="shared" si="243"/>
        <v>Jihovýchod</v>
      </c>
    </row>
    <row r="5170" spans="1:11" x14ac:dyDescent="0.25">
      <c r="A5170">
        <v>587079</v>
      </c>
      <c r="B5170" t="s">
        <v>4924</v>
      </c>
      <c r="C5170">
        <v>6112</v>
      </c>
      <c r="D5170" t="s">
        <v>4912</v>
      </c>
      <c r="E5170" t="s">
        <v>4686</v>
      </c>
      <c r="F5170" t="s">
        <v>4685</v>
      </c>
      <c r="G5170" t="s">
        <v>4687</v>
      </c>
      <c r="H5170" t="s">
        <v>4688</v>
      </c>
      <c r="I5170" t="str">
        <f t="shared" si="241"/>
        <v>Kraj</v>
      </c>
      <c r="J5170" t="str">
        <f t="shared" si="242"/>
        <v>Vysočina</v>
      </c>
      <c r="K5170" t="str">
        <f t="shared" si="243"/>
        <v>Jihovýchod</v>
      </c>
    </row>
    <row r="5171" spans="1:11" x14ac:dyDescent="0.25">
      <c r="A5171">
        <v>587087</v>
      </c>
      <c r="B5171" t="s">
        <v>4925</v>
      </c>
      <c r="C5171">
        <v>6105</v>
      </c>
      <c r="D5171" t="s">
        <v>4685</v>
      </c>
      <c r="E5171" t="s">
        <v>4686</v>
      </c>
      <c r="F5171" t="s">
        <v>4685</v>
      </c>
      <c r="G5171" t="s">
        <v>4687</v>
      </c>
      <c r="H5171" t="s">
        <v>4688</v>
      </c>
      <c r="I5171" t="str">
        <f t="shared" si="241"/>
        <v>Kraj</v>
      </c>
      <c r="J5171" t="str">
        <f t="shared" si="242"/>
        <v>Vysočina</v>
      </c>
      <c r="K5171" t="str">
        <f t="shared" si="243"/>
        <v>Jihovýchod</v>
      </c>
    </row>
    <row r="5172" spans="1:11" x14ac:dyDescent="0.25">
      <c r="A5172">
        <v>587095</v>
      </c>
      <c r="B5172" t="s">
        <v>4926</v>
      </c>
      <c r="C5172">
        <v>6105</v>
      </c>
      <c r="D5172" t="s">
        <v>4685</v>
      </c>
      <c r="E5172" t="s">
        <v>4686</v>
      </c>
      <c r="F5172" t="s">
        <v>4685</v>
      </c>
      <c r="G5172" t="s">
        <v>4687</v>
      </c>
      <c r="H5172" t="s">
        <v>4688</v>
      </c>
      <c r="I5172" t="str">
        <f t="shared" si="241"/>
        <v>Kraj</v>
      </c>
      <c r="J5172" t="str">
        <f t="shared" si="242"/>
        <v>Vysočina</v>
      </c>
      <c r="K5172" t="str">
        <f t="shared" si="243"/>
        <v>Jihovýchod</v>
      </c>
    </row>
    <row r="5173" spans="1:11" x14ac:dyDescent="0.25">
      <c r="A5173">
        <v>587109</v>
      </c>
      <c r="B5173" t="s">
        <v>4927</v>
      </c>
      <c r="C5173">
        <v>6112</v>
      </c>
      <c r="D5173" t="s">
        <v>4912</v>
      </c>
      <c r="E5173" t="s">
        <v>4686</v>
      </c>
      <c r="F5173" t="s">
        <v>4685</v>
      </c>
      <c r="G5173" t="s">
        <v>4687</v>
      </c>
      <c r="H5173" t="s">
        <v>4688</v>
      </c>
      <c r="I5173" t="str">
        <f t="shared" si="241"/>
        <v>Kraj</v>
      </c>
      <c r="J5173" t="str">
        <f t="shared" si="242"/>
        <v>Vysočina</v>
      </c>
      <c r="K5173" t="str">
        <f t="shared" si="243"/>
        <v>Jihovýchod</v>
      </c>
    </row>
    <row r="5174" spans="1:11" x14ac:dyDescent="0.25">
      <c r="A5174">
        <v>587117</v>
      </c>
      <c r="B5174" t="s">
        <v>4928</v>
      </c>
      <c r="C5174">
        <v>6105</v>
      </c>
      <c r="D5174" t="s">
        <v>4685</v>
      </c>
      <c r="E5174" t="s">
        <v>4686</v>
      </c>
      <c r="F5174" t="s">
        <v>4685</v>
      </c>
      <c r="G5174" t="s">
        <v>4687</v>
      </c>
      <c r="H5174" t="s">
        <v>4688</v>
      </c>
      <c r="I5174" t="str">
        <f t="shared" si="241"/>
        <v>Kraj</v>
      </c>
      <c r="J5174" t="str">
        <f t="shared" si="242"/>
        <v>Vysočina</v>
      </c>
      <c r="K5174" t="str">
        <f t="shared" si="243"/>
        <v>Jihovýchod</v>
      </c>
    </row>
    <row r="5175" spans="1:11" x14ac:dyDescent="0.25">
      <c r="A5175">
        <v>587125</v>
      </c>
      <c r="B5175" t="s">
        <v>4929</v>
      </c>
      <c r="C5175">
        <v>6105</v>
      </c>
      <c r="D5175" t="s">
        <v>4685</v>
      </c>
      <c r="E5175" t="s">
        <v>4686</v>
      </c>
      <c r="F5175" t="s">
        <v>4685</v>
      </c>
      <c r="G5175" t="s">
        <v>4687</v>
      </c>
      <c r="H5175" t="s">
        <v>4688</v>
      </c>
      <c r="I5175" t="str">
        <f t="shared" si="241"/>
        <v>Kraj</v>
      </c>
      <c r="J5175" t="str">
        <f t="shared" si="242"/>
        <v>Vysočina</v>
      </c>
      <c r="K5175" t="str">
        <f t="shared" si="243"/>
        <v>Jihovýchod</v>
      </c>
    </row>
    <row r="5176" spans="1:11" x14ac:dyDescent="0.25">
      <c r="A5176">
        <v>587141</v>
      </c>
      <c r="B5176" t="s">
        <v>4930</v>
      </c>
      <c r="C5176">
        <v>6105</v>
      </c>
      <c r="D5176" t="s">
        <v>4685</v>
      </c>
      <c r="E5176" t="s">
        <v>4686</v>
      </c>
      <c r="F5176" t="s">
        <v>4685</v>
      </c>
      <c r="G5176" t="s">
        <v>4687</v>
      </c>
      <c r="H5176" t="s">
        <v>4688</v>
      </c>
      <c r="I5176" t="str">
        <f t="shared" si="241"/>
        <v>Kraj</v>
      </c>
      <c r="J5176" t="str">
        <f t="shared" si="242"/>
        <v>Vysočina</v>
      </c>
      <c r="K5176" t="str">
        <f t="shared" si="243"/>
        <v>Jihovýchod</v>
      </c>
    </row>
    <row r="5177" spans="1:11" x14ac:dyDescent="0.25">
      <c r="A5177">
        <v>587150</v>
      </c>
      <c r="B5177" t="s">
        <v>4931</v>
      </c>
      <c r="C5177">
        <v>6105</v>
      </c>
      <c r="D5177" t="s">
        <v>4685</v>
      </c>
      <c r="E5177" t="s">
        <v>4686</v>
      </c>
      <c r="F5177" t="s">
        <v>4685</v>
      </c>
      <c r="G5177" t="s">
        <v>4687</v>
      </c>
      <c r="H5177" t="s">
        <v>4688</v>
      </c>
      <c r="I5177" t="str">
        <f t="shared" si="241"/>
        <v>Kraj</v>
      </c>
      <c r="J5177" t="str">
        <f t="shared" si="242"/>
        <v>Vysočina</v>
      </c>
      <c r="K5177" t="str">
        <f t="shared" si="243"/>
        <v>Jihovýchod</v>
      </c>
    </row>
    <row r="5178" spans="1:11" x14ac:dyDescent="0.25">
      <c r="A5178">
        <v>587168</v>
      </c>
      <c r="B5178" t="s">
        <v>4932</v>
      </c>
      <c r="C5178">
        <v>6105</v>
      </c>
      <c r="D5178" t="s">
        <v>4685</v>
      </c>
      <c r="E5178" t="s">
        <v>4686</v>
      </c>
      <c r="F5178" t="s">
        <v>4685</v>
      </c>
      <c r="G5178" t="s">
        <v>4687</v>
      </c>
      <c r="H5178" t="s">
        <v>4688</v>
      </c>
      <c r="I5178" t="str">
        <f t="shared" si="241"/>
        <v>Kraj</v>
      </c>
      <c r="J5178" t="str">
        <f t="shared" si="242"/>
        <v>Vysočina</v>
      </c>
      <c r="K5178" t="str">
        <f t="shared" si="243"/>
        <v>Jihovýchod</v>
      </c>
    </row>
    <row r="5179" spans="1:11" x14ac:dyDescent="0.25">
      <c r="A5179">
        <v>587176</v>
      </c>
      <c r="B5179" t="s">
        <v>4933</v>
      </c>
      <c r="C5179">
        <v>6105</v>
      </c>
      <c r="D5179" t="s">
        <v>4685</v>
      </c>
      <c r="E5179" t="s">
        <v>4686</v>
      </c>
      <c r="F5179" t="s">
        <v>4685</v>
      </c>
      <c r="G5179" t="s">
        <v>4687</v>
      </c>
      <c r="H5179" t="s">
        <v>4688</v>
      </c>
      <c r="I5179" t="str">
        <f t="shared" si="241"/>
        <v>Kraj</v>
      </c>
      <c r="J5179" t="str">
        <f t="shared" si="242"/>
        <v>Vysočina</v>
      </c>
      <c r="K5179" t="str">
        <f t="shared" si="243"/>
        <v>Jihovýchod</v>
      </c>
    </row>
    <row r="5180" spans="1:11" x14ac:dyDescent="0.25">
      <c r="A5180">
        <v>587184</v>
      </c>
      <c r="B5180" t="s">
        <v>4934</v>
      </c>
      <c r="C5180">
        <v>6112</v>
      </c>
      <c r="D5180" t="s">
        <v>4912</v>
      </c>
      <c r="E5180" t="s">
        <v>4686</v>
      </c>
      <c r="F5180" t="s">
        <v>4685</v>
      </c>
      <c r="G5180" t="s">
        <v>4687</v>
      </c>
      <c r="H5180" t="s">
        <v>4688</v>
      </c>
      <c r="I5180" t="str">
        <f t="shared" si="241"/>
        <v>Kraj</v>
      </c>
      <c r="J5180" t="str">
        <f t="shared" si="242"/>
        <v>Vysočina</v>
      </c>
      <c r="K5180" t="str">
        <f t="shared" si="243"/>
        <v>Jihovýchod</v>
      </c>
    </row>
    <row r="5181" spans="1:11" x14ac:dyDescent="0.25">
      <c r="A5181">
        <v>587192</v>
      </c>
      <c r="B5181" t="s">
        <v>4935</v>
      </c>
      <c r="C5181">
        <v>6112</v>
      </c>
      <c r="D5181" t="s">
        <v>4912</v>
      </c>
      <c r="E5181" t="s">
        <v>4686</v>
      </c>
      <c r="F5181" t="s">
        <v>4685</v>
      </c>
      <c r="G5181" t="s">
        <v>4687</v>
      </c>
      <c r="H5181" t="s">
        <v>4688</v>
      </c>
      <c r="I5181" t="str">
        <f t="shared" si="241"/>
        <v>Kraj</v>
      </c>
      <c r="J5181" t="str">
        <f t="shared" si="242"/>
        <v>Vysočina</v>
      </c>
      <c r="K5181" t="str">
        <f t="shared" si="243"/>
        <v>Jihovýchod</v>
      </c>
    </row>
    <row r="5182" spans="1:11" x14ac:dyDescent="0.25">
      <c r="A5182">
        <v>587206</v>
      </c>
      <c r="B5182" t="s">
        <v>4936</v>
      </c>
      <c r="C5182">
        <v>6112</v>
      </c>
      <c r="D5182" t="s">
        <v>4912</v>
      </c>
      <c r="E5182" t="s">
        <v>4686</v>
      </c>
      <c r="F5182" t="s">
        <v>4685</v>
      </c>
      <c r="G5182" t="s">
        <v>4687</v>
      </c>
      <c r="H5182" t="s">
        <v>4688</v>
      </c>
      <c r="I5182" t="str">
        <f t="shared" si="241"/>
        <v>Kraj</v>
      </c>
      <c r="J5182" t="str">
        <f t="shared" si="242"/>
        <v>Vysočina</v>
      </c>
      <c r="K5182" t="str">
        <f t="shared" si="243"/>
        <v>Jihovýchod</v>
      </c>
    </row>
    <row r="5183" spans="1:11" x14ac:dyDescent="0.25">
      <c r="A5183">
        <v>587214</v>
      </c>
      <c r="B5183" t="s">
        <v>1240</v>
      </c>
      <c r="C5183">
        <v>6112</v>
      </c>
      <c r="D5183" t="s">
        <v>4912</v>
      </c>
      <c r="E5183" t="s">
        <v>4686</v>
      </c>
      <c r="F5183" t="s">
        <v>4685</v>
      </c>
      <c r="G5183" t="s">
        <v>4687</v>
      </c>
      <c r="H5183" t="s">
        <v>4688</v>
      </c>
      <c r="I5183" t="str">
        <f t="shared" si="241"/>
        <v>Kraj</v>
      </c>
      <c r="J5183" t="str">
        <f t="shared" si="242"/>
        <v>Vysočina</v>
      </c>
      <c r="K5183" t="str">
        <f t="shared" si="243"/>
        <v>Jihovýchod</v>
      </c>
    </row>
    <row r="5184" spans="1:11" x14ac:dyDescent="0.25">
      <c r="A5184">
        <v>587222</v>
      </c>
      <c r="B5184" t="s">
        <v>4937</v>
      </c>
      <c r="C5184">
        <v>6105</v>
      </c>
      <c r="D5184" t="s">
        <v>4685</v>
      </c>
      <c r="E5184" t="s">
        <v>4686</v>
      </c>
      <c r="F5184" t="s">
        <v>4685</v>
      </c>
      <c r="G5184" t="s">
        <v>4687</v>
      </c>
      <c r="H5184" t="s">
        <v>4688</v>
      </c>
      <c r="I5184" t="str">
        <f t="shared" si="241"/>
        <v>Kraj</v>
      </c>
      <c r="J5184" t="str">
        <f t="shared" si="242"/>
        <v>Vysočina</v>
      </c>
      <c r="K5184" t="str">
        <f t="shared" si="243"/>
        <v>Jihovýchod</v>
      </c>
    </row>
    <row r="5185" spans="1:11" x14ac:dyDescent="0.25">
      <c r="A5185">
        <v>587231</v>
      </c>
      <c r="B5185" t="s">
        <v>4938</v>
      </c>
      <c r="C5185">
        <v>6112</v>
      </c>
      <c r="D5185" t="s">
        <v>4912</v>
      </c>
      <c r="E5185" t="s">
        <v>4686</v>
      </c>
      <c r="F5185" t="s">
        <v>4685</v>
      </c>
      <c r="G5185" t="s">
        <v>4687</v>
      </c>
      <c r="H5185" t="s">
        <v>4688</v>
      </c>
      <c r="I5185" t="str">
        <f t="shared" si="241"/>
        <v>Kraj</v>
      </c>
      <c r="J5185" t="str">
        <f t="shared" si="242"/>
        <v>Vysočina</v>
      </c>
      <c r="K5185" t="str">
        <f t="shared" si="243"/>
        <v>Jihovýchod</v>
      </c>
    </row>
    <row r="5186" spans="1:11" x14ac:dyDescent="0.25">
      <c r="A5186">
        <v>587249</v>
      </c>
      <c r="B5186" t="s">
        <v>4939</v>
      </c>
      <c r="C5186">
        <v>6105</v>
      </c>
      <c r="D5186" t="s">
        <v>4685</v>
      </c>
      <c r="E5186" t="s">
        <v>4686</v>
      </c>
      <c r="F5186" t="s">
        <v>4685</v>
      </c>
      <c r="G5186" t="s">
        <v>4687</v>
      </c>
      <c r="H5186" t="s">
        <v>4688</v>
      </c>
      <c r="I5186" t="str">
        <f t="shared" si="241"/>
        <v>Kraj</v>
      </c>
      <c r="J5186" t="str">
        <f t="shared" si="242"/>
        <v>Vysočina</v>
      </c>
      <c r="K5186" t="str">
        <f t="shared" si="243"/>
        <v>Jihovýchod</v>
      </c>
    </row>
    <row r="5187" spans="1:11" x14ac:dyDescent="0.25">
      <c r="A5187">
        <v>587257</v>
      </c>
      <c r="B5187" t="s">
        <v>5353</v>
      </c>
      <c r="C5187">
        <v>7203</v>
      </c>
      <c r="D5187" t="s">
        <v>5235</v>
      </c>
      <c r="E5187" t="s">
        <v>5234</v>
      </c>
      <c r="F5187" t="s">
        <v>5235</v>
      </c>
      <c r="G5187" t="s">
        <v>5225</v>
      </c>
      <c r="H5187" t="s">
        <v>5226</v>
      </c>
      <c r="I5187" t="str">
        <f t="shared" si="241"/>
        <v>Zlínský</v>
      </c>
      <c r="J5187" t="str">
        <f t="shared" si="242"/>
        <v>Zlínský</v>
      </c>
      <c r="K5187" t="str">
        <f t="shared" si="243"/>
        <v>Střední Morava</v>
      </c>
    </row>
    <row r="5188" spans="1:11" x14ac:dyDescent="0.25">
      <c r="A5188">
        <v>587265</v>
      </c>
      <c r="B5188" t="s">
        <v>4940</v>
      </c>
      <c r="C5188">
        <v>6105</v>
      </c>
      <c r="D5188" t="s">
        <v>4685</v>
      </c>
      <c r="E5188" t="s">
        <v>4686</v>
      </c>
      <c r="F5188" t="s">
        <v>4685</v>
      </c>
      <c r="G5188" t="s">
        <v>4687</v>
      </c>
      <c r="H5188" t="s">
        <v>4688</v>
      </c>
      <c r="I5188" t="str">
        <f t="shared" ref="I5188:I5251" si="244">LEFT(H5188, FIND(" ", H5188 &amp; " ") - 1)</f>
        <v>Kraj</v>
      </c>
      <c r="J5188" t="str">
        <f t="shared" ref="J5188:J5251" si="245">IF(LEFT(H5188,4)="Kraj", MID(H5188, FIND(" ", H5188)+1, LEN(H5188) - FIND(" ", H5188)), LEFT(H5188, FIND(" ", H5188 &amp; " ") - 1))</f>
        <v>Vysočina</v>
      </c>
      <c r="K5188" t="str">
        <f t="shared" ref="K5188:K5251" si="246">_xlfn.XLOOKUP(H5188,$N$33:$N$46,$M$33:$M$46)</f>
        <v>Jihovýchod</v>
      </c>
    </row>
    <row r="5189" spans="1:11" x14ac:dyDescent="0.25">
      <c r="A5189">
        <v>587273</v>
      </c>
      <c r="B5189" t="s">
        <v>4941</v>
      </c>
      <c r="C5189">
        <v>6105</v>
      </c>
      <c r="D5189" t="s">
        <v>4685</v>
      </c>
      <c r="E5189" t="s">
        <v>4686</v>
      </c>
      <c r="F5189" t="s">
        <v>4685</v>
      </c>
      <c r="G5189" t="s">
        <v>4687</v>
      </c>
      <c r="H5189" t="s">
        <v>4688</v>
      </c>
      <c r="I5189" t="str">
        <f t="shared" si="244"/>
        <v>Kraj</v>
      </c>
      <c r="J5189" t="str">
        <f t="shared" si="245"/>
        <v>Vysočina</v>
      </c>
      <c r="K5189" t="str">
        <f t="shared" si="246"/>
        <v>Jihovýchod</v>
      </c>
    </row>
    <row r="5190" spans="1:11" x14ac:dyDescent="0.25">
      <c r="A5190">
        <v>587281</v>
      </c>
      <c r="B5190" t="s">
        <v>4942</v>
      </c>
      <c r="C5190">
        <v>6105</v>
      </c>
      <c r="D5190" t="s">
        <v>4685</v>
      </c>
      <c r="E5190" t="s">
        <v>4686</v>
      </c>
      <c r="F5190" t="s">
        <v>4685</v>
      </c>
      <c r="G5190" t="s">
        <v>4687</v>
      </c>
      <c r="H5190" t="s">
        <v>4688</v>
      </c>
      <c r="I5190" t="str">
        <f t="shared" si="244"/>
        <v>Kraj</v>
      </c>
      <c r="J5190" t="str">
        <f t="shared" si="245"/>
        <v>Vysočina</v>
      </c>
      <c r="K5190" t="str">
        <f t="shared" si="246"/>
        <v>Jihovýchod</v>
      </c>
    </row>
    <row r="5191" spans="1:11" x14ac:dyDescent="0.25">
      <c r="A5191">
        <v>587290</v>
      </c>
      <c r="B5191" t="s">
        <v>4943</v>
      </c>
      <c r="C5191">
        <v>6105</v>
      </c>
      <c r="D5191" t="s">
        <v>4685</v>
      </c>
      <c r="E5191" t="s">
        <v>4686</v>
      </c>
      <c r="F5191" t="s">
        <v>4685</v>
      </c>
      <c r="G5191" t="s">
        <v>4687</v>
      </c>
      <c r="H5191" t="s">
        <v>4688</v>
      </c>
      <c r="I5191" t="str">
        <f t="shared" si="244"/>
        <v>Kraj</v>
      </c>
      <c r="J5191" t="str">
        <f t="shared" si="245"/>
        <v>Vysočina</v>
      </c>
      <c r="K5191" t="str">
        <f t="shared" si="246"/>
        <v>Jihovýchod</v>
      </c>
    </row>
    <row r="5192" spans="1:11" x14ac:dyDescent="0.25">
      <c r="A5192">
        <v>587303</v>
      </c>
      <c r="B5192" t="s">
        <v>1351</v>
      </c>
      <c r="C5192">
        <v>6112</v>
      </c>
      <c r="D5192" t="s">
        <v>4912</v>
      </c>
      <c r="E5192" t="s">
        <v>4686</v>
      </c>
      <c r="F5192" t="s">
        <v>4685</v>
      </c>
      <c r="G5192" t="s">
        <v>4687</v>
      </c>
      <c r="H5192" t="s">
        <v>4688</v>
      </c>
      <c r="I5192" t="str">
        <f t="shared" si="244"/>
        <v>Kraj</v>
      </c>
      <c r="J5192" t="str">
        <f t="shared" si="245"/>
        <v>Vysočina</v>
      </c>
      <c r="K5192" t="str">
        <f t="shared" si="246"/>
        <v>Jihovýchod</v>
      </c>
    </row>
    <row r="5193" spans="1:11" x14ac:dyDescent="0.25">
      <c r="A5193">
        <v>587320</v>
      </c>
      <c r="B5193" t="s">
        <v>4944</v>
      </c>
      <c r="C5193">
        <v>6105</v>
      </c>
      <c r="D5193" t="s">
        <v>4685</v>
      </c>
      <c r="E5193" t="s">
        <v>4686</v>
      </c>
      <c r="F5193" t="s">
        <v>4685</v>
      </c>
      <c r="G5193" t="s">
        <v>4687</v>
      </c>
      <c r="H5193" t="s">
        <v>4688</v>
      </c>
      <c r="I5193" t="str">
        <f t="shared" si="244"/>
        <v>Kraj</v>
      </c>
      <c r="J5193" t="str">
        <f t="shared" si="245"/>
        <v>Vysočina</v>
      </c>
      <c r="K5193" t="str">
        <f t="shared" si="246"/>
        <v>Jihovýchod</v>
      </c>
    </row>
    <row r="5194" spans="1:11" x14ac:dyDescent="0.25">
      <c r="A5194">
        <v>587338</v>
      </c>
      <c r="B5194" t="s">
        <v>4044</v>
      </c>
      <c r="C5194">
        <v>6105</v>
      </c>
      <c r="D5194" t="s">
        <v>4685</v>
      </c>
      <c r="E5194" t="s">
        <v>4686</v>
      </c>
      <c r="F5194" t="s">
        <v>4685</v>
      </c>
      <c r="G5194" t="s">
        <v>4687</v>
      </c>
      <c r="H5194" t="s">
        <v>4688</v>
      </c>
      <c r="I5194" t="str">
        <f t="shared" si="244"/>
        <v>Kraj</v>
      </c>
      <c r="J5194" t="str">
        <f t="shared" si="245"/>
        <v>Vysočina</v>
      </c>
      <c r="K5194" t="str">
        <f t="shared" si="246"/>
        <v>Jihovýchod</v>
      </c>
    </row>
    <row r="5195" spans="1:11" x14ac:dyDescent="0.25">
      <c r="A5195">
        <v>587346</v>
      </c>
      <c r="B5195" t="s">
        <v>4045</v>
      </c>
      <c r="C5195">
        <v>6105</v>
      </c>
      <c r="D5195" t="s">
        <v>4685</v>
      </c>
      <c r="E5195" t="s">
        <v>4686</v>
      </c>
      <c r="F5195" t="s">
        <v>4685</v>
      </c>
      <c r="G5195" t="s">
        <v>4687</v>
      </c>
      <c r="H5195" t="s">
        <v>4688</v>
      </c>
      <c r="I5195" t="str">
        <f t="shared" si="244"/>
        <v>Kraj</v>
      </c>
      <c r="J5195" t="str">
        <f t="shared" si="245"/>
        <v>Vysočina</v>
      </c>
      <c r="K5195" t="str">
        <f t="shared" si="246"/>
        <v>Jihovýchod</v>
      </c>
    </row>
    <row r="5196" spans="1:11" x14ac:dyDescent="0.25">
      <c r="A5196">
        <v>587354</v>
      </c>
      <c r="B5196" t="s">
        <v>5354</v>
      </c>
      <c r="C5196">
        <v>7203</v>
      </c>
      <c r="D5196" t="s">
        <v>5235</v>
      </c>
      <c r="E5196" t="s">
        <v>5234</v>
      </c>
      <c r="F5196" t="s">
        <v>5235</v>
      </c>
      <c r="G5196" t="s">
        <v>5225</v>
      </c>
      <c r="H5196" t="s">
        <v>5226</v>
      </c>
      <c r="I5196" t="str">
        <f t="shared" si="244"/>
        <v>Zlínský</v>
      </c>
      <c r="J5196" t="str">
        <f t="shared" si="245"/>
        <v>Zlínský</v>
      </c>
      <c r="K5196" t="str">
        <f t="shared" si="246"/>
        <v>Střední Morava</v>
      </c>
    </row>
    <row r="5197" spans="1:11" x14ac:dyDescent="0.25">
      <c r="A5197">
        <v>587362</v>
      </c>
      <c r="B5197" t="s">
        <v>103</v>
      </c>
      <c r="C5197">
        <v>6105</v>
      </c>
      <c r="D5197" t="s">
        <v>4685</v>
      </c>
      <c r="E5197" t="s">
        <v>4686</v>
      </c>
      <c r="F5197" t="s">
        <v>4685</v>
      </c>
      <c r="G5197" t="s">
        <v>4687</v>
      </c>
      <c r="H5197" t="s">
        <v>4688</v>
      </c>
      <c r="I5197" t="str">
        <f t="shared" si="244"/>
        <v>Kraj</v>
      </c>
      <c r="J5197" t="str">
        <f t="shared" si="245"/>
        <v>Vysočina</v>
      </c>
      <c r="K5197" t="str">
        <f t="shared" si="246"/>
        <v>Jihovýchod</v>
      </c>
    </row>
    <row r="5198" spans="1:11" x14ac:dyDescent="0.25">
      <c r="A5198">
        <v>587371</v>
      </c>
      <c r="B5198" t="s">
        <v>4945</v>
      </c>
      <c r="C5198">
        <v>6112</v>
      </c>
      <c r="D5198" t="s">
        <v>4912</v>
      </c>
      <c r="E5198" t="s">
        <v>4686</v>
      </c>
      <c r="F5198" t="s">
        <v>4685</v>
      </c>
      <c r="G5198" t="s">
        <v>4687</v>
      </c>
      <c r="H5198" t="s">
        <v>4688</v>
      </c>
      <c r="I5198" t="str">
        <f t="shared" si="244"/>
        <v>Kraj</v>
      </c>
      <c r="J5198" t="str">
        <f t="shared" si="245"/>
        <v>Vysočina</v>
      </c>
      <c r="K5198" t="str">
        <f t="shared" si="246"/>
        <v>Jihovýchod</v>
      </c>
    </row>
    <row r="5199" spans="1:11" x14ac:dyDescent="0.25">
      <c r="A5199">
        <v>587389</v>
      </c>
      <c r="B5199" t="s">
        <v>702</v>
      </c>
      <c r="C5199">
        <v>6112</v>
      </c>
      <c r="D5199" t="s">
        <v>4912</v>
      </c>
      <c r="E5199" t="s">
        <v>4686</v>
      </c>
      <c r="F5199" t="s">
        <v>4685</v>
      </c>
      <c r="G5199" t="s">
        <v>4687</v>
      </c>
      <c r="H5199" t="s">
        <v>4688</v>
      </c>
      <c r="I5199" t="str">
        <f t="shared" si="244"/>
        <v>Kraj</v>
      </c>
      <c r="J5199" t="str">
        <f t="shared" si="245"/>
        <v>Vysočina</v>
      </c>
      <c r="K5199" t="str">
        <f t="shared" si="246"/>
        <v>Jihovýchod</v>
      </c>
    </row>
    <row r="5200" spans="1:11" x14ac:dyDescent="0.25">
      <c r="A5200">
        <v>587397</v>
      </c>
      <c r="B5200" t="s">
        <v>5355</v>
      </c>
      <c r="C5200">
        <v>7203</v>
      </c>
      <c r="D5200" t="s">
        <v>5235</v>
      </c>
      <c r="E5200" t="s">
        <v>5234</v>
      </c>
      <c r="F5200" t="s">
        <v>5235</v>
      </c>
      <c r="G5200" t="s">
        <v>5225</v>
      </c>
      <c r="H5200" t="s">
        <v>5226</v>
      </c>
      <c r="I5200" t="str">
        <f t="shared" si="244"/>
        <v>Zlínský</v>
      </c>
      <c r="J5200" t="str">
        <f t="shared" si="245"/>
        <v>Zlínský</v>
      </c>
      <c r="K5200" t="str">
        <f t="shared" si="246"/>
        <v>Střední Morava</v>
      </c>
    </row>
    <row r="5201" spans="1:11" x14ac:dyDescent="0.25">
      <c r="A5201">
        <v>587401</v>
      </c>
      <c r="B5201" t="s">
        <v>992</v>
      </c>
      <c r="C5201">
        <v>6105</v>
      </c>
      <c r="D5201" t="s">
        <v>4685</v>
      </c>
      <c r="E5201" t="s">
        <v>4686</v>
      </c>
      <c r="F5201" t="s">
        <v>4685</v>
      </c>
      <c r="G5201" t="s">
        <v>4687</v>
      </c>
      <c r="H5201" t="s">
        <v>4688</v>
      </c>
      <c r="I5201" t="str">
        <f t="shared" si="244"/>
        <v>Kraj</v>
      </c>
      <c r="J5201" t="str">
        <f t="shared" si="245"/>
        <v>Vysočina</v>
      </c>
      <c r="K5201" t="str">
        <f t="shared" si="246"/>
        <v>Jihovýchod</v>
      </c>
    </row>
    <row r="5202" spans="1:11" x14ac:dyDescent="0.25">
      <c r="A5202">
        <v>587419</v>
      </c>
      <c r="B5202" t="s">
        <v>4946</v>
      </c>
      <c r="C5202">
        <v>6112</v>
      </c>
      <c r="D5202" t="s">
        <v>4912</v>
      </c>
      <c r="E5202" t="s">
        <v>4686</v>
      </c>
      <c r="F5202" t="s">
        <v>4685</v>
      </c>
      <c r="G5202" t="s">
        <v>4687</v>
      </c>
      <c r="H5202" t="s">
        <v>4688</v>
      </c>
      <c r="I5202" t="str">
        <f t="shared" si="244"/>
        <v>Kraj</v>
      </c>
      <c r="J5202" t="str">
        <f t="shared" si="245"/>
        <v>Vysočina</v>
      </c>
      <c r="K5202" t="str">
        <f t="shared" si="246"/>
        <v>Jihovýchod</v>
      </c>
    </row>
    <row r="5203" spans="1:11" x14ac:dyDescent="0.25">
      <c r="A5203">
        <v>587427</v>
      </c>
      <c r="B5203" t="s">
        <v>2279</v>
      </c>
      <c r="C5203">
        <v>6105</v>
      </c>
      <c r="D5203" t="s">
        <v>4685</v>
      </c>
      <c r="E5203" t="s">
        <v>4686</v>
      </c>
      <c r="F5203" t="s">
        <v>4685</v>
      </c>
      <c r="G5203" t="s">
        <v>4687</v>
      </c>
      <c r="H5203" t="s">
        <v>4688</v>
      </c>
      <c r="I5203" t="str">
        <f t="shared" si="244"/>
        <v>Kraj</v>
      </c>
      <c r="J5203" t="str">
        <f t="shared" si="245"/>
        <v>Vysočina</v>
      </c>
      <c r="K5203" t="str">
        <f t="shared" si="246"/>
        <v>Jihovýchod</v>
      </c>
    </row>
    <row r="5204" spans="1:11" x14ac:dyDescent="0.25">
      <c r="A5204">
        <v>587435</v>
      </c>
      <c r="B5204" t="s">
        <v>4947</v>
      </c>
      <c r="C5204">
        <v>6112</v>
      </c>
      <c r="D5204" t="s">
        <v>4912</v>
      </c>
      <c r="E5204" t="s">
        <v>4686</v>
      </c>
      <c r="F5204" t="s">
        <v>4685</v>
      </c>
      <c r="G5204" t="s">
        <v>4687</v>
      </c>
      <c r="H5204" t="s">
        <v>4688</v>
      </c>
      <c r="I5204" t="str">
        <f t="shared" si="244"/>
        <v>Kraj</v>
      </c>
      <c r="J5204" t="str">
        <f t="shared" si="245"/>
        <v>Vysočina</v>
      </c>
      <c r="K5204" t="str">
        <f t="shared" si="246"/>
        <v>Jihovýchod</v>
      </c>
    </row>
    <row r="5205" spans="1:11" x14ac:dyDescent="0.25">
      <c r="A5205">
        <v>587443</v>
      </c>
      <c r="B5205" t="s">
        <v>4948</v>
      </c>
      <c r="C5205">
        <v>6112</v>
      </c>
      <c r="D5205" t="s">
        <v>4912</v>
      </c>
      <c r="E5205" t="s">
        <v>4686</v>
      </c>
      <c r="F5205" t="s">
        <v>4685</v>
      </c>
      <c r="G5205" t="s">
        <v>4687</v>
      </c>
      <c r="H5205" t="s">
        <v>4688</v>
      </c>
      <c r="I5205" t="str">
        <f t="shared" si="244"/>
        <v>Kraj</v>
      </c>
      <c r="J5205" t="str">
        <f t="shared" si="245"/>
        <v>Vysočina</v>
      </c>
      <c r="K5205" t="str">
        <f t="shared" si="246"/>
        <v>Jihovýchod</v>
      </c>
    </row>
    <row r="5206" spans="1:11" x14ac:dyDescent="0.25">
      <c r="A5206">
        <v>587451</v>
      </c>
      <c r="B5206" t="s">
        <v>2234</v>
      </c>
      <c r="C5206">
        <v>6112</v>
      </c>
      <c r="D5206" t="s">
        <v>4912</v>
      </c>
      <c r="E5206" t="s">
        <v>4686</v>
      </c>
      <c r="F5206" t="s">
        <v>4685</v>
      </c>
      <c r="G5206" t="s">
        <v>4687</v>
      </c>
      <c r="H5206" t="s">
        <v>4688</v>
      </c>
      <c r="I5206" t="str">
        <f t="shared" si="244"/>
        <v>Kraj</v>
      </c>
      <c r="J5206" t="str">
        <f t="shared" si="245"/>
        <v>Vysočina</v>
      </c>
      <c r="K5206" t="str">
        <f t="shared" si="246"/>
        <v>Jihovýchod</v>
      </c>
    </row>
    <row r="5207" spans="1:11" x14ac:dyDescent="0.25">
      <c r="A5207">
        <v>587460</v>
      </c>
      <c r="B5207" t="s">
        <v>4949</v>
      </c>
      <c r="C5207">
        <v>6113</v>
      </c>
      <c r="D5207" t="s">
        <v>4694</v>
      </c>
      <c r="E5207" t="s">
        <v>4693</v>
      </c>
      <c r="F5207" t="s">
        <v>4694</v>
      </c>
      <c r="G5207" t="s">
        <v>4687</v>
      </c>
      <c r="H5207" t="s">
        <v>4688</v>
      </c>
      <c r="I5207" t="str">
        <f t="shared" si="244"/>
        <v>Kraj</v>
      </c>
      <c r="J5207" t="str">
        <f t="shared" si="245"/>
        <v>Vysočina</v>
      </c>
      <c r="K5207" t="str">
        <f t="shared" si="246"/>
        <v>Jihovýchod</v>
      </c>
    </row>
    <row r="5208" spans="1:11" x14ac:dyDescent="0.25">
      <c r="A5208">
        <v>587478</v>
      </c>
      <c r="B5208" t="s">
        <v>4950</v>
      </c>
      <c r="C5208">
        <v>6105</v>
      </c>
      <c r="D5208" t="s">
        <v>4685</v>
      </c>
      <c r="E5208" t="s">
        <v>4686</v>
      </c>
      <c r="F5208" t="s">
        <v>4685</v>
      </c>
      <c r="G5208" t="s">
        <v>4687</v>
      </c>
      <c r="H5208" t="s">
        <v>4688</v>
      </c>
      <c r="I5208" t="str">
        <f t="shared" si="244"/>
        <v>Kraj</v>
      </c>
      <c r="J5208" t="str">
        <f t="shared" si="245"/>
        <v>Vysočina</v>
      </c>
      <c r="K5208" t="str">
        <f t="shared" si="246"/>
        <v>Jihovýchod</v>
      </c>
    </row>
    <row r="5209" spans="1:11" x14ac:dyDescent="0.25">
      <c r="A5209">
        <v>587486</v>
      </c>
      <c r="B5209" t="s">
        <v>4951</v>
      </c>
      <c r="C5209">
        <v>6105</v>
      </c>
      <c r="D5209" t="s">
        <v>4685</v>
      </c>
      <c r="E5209" t="s">
        <v>4686</v>
      </c>
      <c r="F5209" t="s">
        <v>4685</v>
      </c>
      <c r="G5209" t="s">
        <v>4687</v>
      </c>
      <c r="H5209" t="s">
        <v>4688</v>
      </c>
      <c r="I5209" t="str">
        <f t="shared" si="244"/>
        <v>Kraj</v>
      </c>
      <c r="J5209" t="str">
        <f t="shared" si="245"/>
        <v>Vysočina</v>
      </c>
      <c r="K5209" t="str">
        <f t="shared" si="246"/>
        <v>Jihovýchod</v>
      </c>
    </row>
    <row r="5210" spans="1:11" x14ac:dyDescent="0.25">
      <c r="A5210">
        <v>587494</v>
      </c>
      <c r="B5210" t="s">
        <v>1558</v>
      </c>
      <c r="C5210">
        <v>6112</v>
      </c>
      <c r="D5210" t="s">
        <v>4912</v>
      </c>
      <c r="E5210" t="s">
        <v>4686</v>
      </c>
      <c r="F5210" t="s">
        <v>4685</v>
      </c>
      <c r="G5210" t="s">
        <v>4687</v>
      </c>
      <c r="H5210" t="s">
        <v>4688</v>
      </c>
      <c r="I5210" t="str">
        <f t="shared" si="244"/>
        <v>Kraj</v>
      </c>
      <c r="J5210" t="str">
        <f t="shared" si="245"/>
        <v>Vysočina</v>
      </c>
      <c r="K5210" t="str">
        <f t="shared" si="246"/>
        <v>Jihovýchod</v>
      </c>
    </row>
    <row r="5211" spans="1:11" x14ac:dyDescent="0.25">
      <c r="A5211">
        <v>587508</v>
      </c>
      <c r="B5211" t="s">
        <v>4952</v>
      </c>
      <c r="C5211">
        <v>6105</v>
      </c>
      <c r="D5211" t="s">
        <v>4685</v>
      </c>
      <c r="E5211" t="s">
        <v>4686</v>
      </c>
      <c r="F5211" t="s">
        <v>4685</v>
      </c>
      <c r="G5211" t="s">
        <v>4687</v>
      </c>
      <c r="H5211" t="s">
        <v>4688</v>
      </c>
      <c r="I5211" t="str">
        <f t="shared" si="244"/>
        <v>Kraj</v>
      </c>
      <c r="J5211" t="str">
        <f t="shared" si="245"/>
        <v>Vysočina</v>
      </c>
      <c r="K5211" t="str">
        <f t="shared" si="246"/>
        <v>Jihovýchod</v>
      </c>
    </row>
    <row r="5212" spans="1:11" x14ac:dyDescent="0.25">
      <c r="A5212">
        <v>587516</v>
      </c>
      <c r="B5212" t="s">
        <v>4953</v>
      </c>
      <c r="C5212">
        <v>6114</v>
      </c>
      <c r="D5212" t="s">
        <v>4701</v>
      </c>
      <c r="E5212" t="s">
        <v>4702</v>
      </c>
      <c r="F5212" t="s">
        <v>4703</v>
      </c>
      <c r="G5212" t="s">
        <v>4687</v>
      </c>
      <c r="H5212" t="s">
        <v>4688</v>
      </c>
      <c r="I5212" t="str">
        <f t="shared" si="244"/>
        <v>Kraj</v>
      </c>
      <c r="J5212" t="str">
        <f t="shared" si="245"/>
        <v>Vysočina</v>
      </c>
      <c r="K5212" t="str">
        <f t="shared" si="246"/>
        <v>Jihovýchod</v>
      </c>
    </row>
    <row r="5213" spans="1:11" x14ac:dyDescent="0.25">
      <c r="A5213">
        <v>587524</v>
      </c>
      <c r="B5213" t="s">
        <v>4954</v>
      </c>
      <c r="C5213">
        <v>6105</v>
      </c>
      <c r="D5213" t="s">
        <v>4685</v>
      </c>
      <c r="E5213" t="s">
        <v>4686</v>
      </c>
      <c r="F5213" t="s">
        <v>4685</v>
      </c>
      <c r="G5213" t="s">
        <v>4687</v>
      </c>
      <c r="H5213" t="s">
        <v>4688</v>
      </c>
      <c r="I5213" t="str">
        <f t="shared" si="244"/>
        <v>Kraj</v>
      </c>
      <c r="J5213" t="str">
        <f t="shared" si="245"/>
        <v>Vysočina</v>
      </c>
      <c r="K5213" t="str">
        <f t="shared" si="246"/>
        <v>Jihovýchod</v>
      </c>
    </row>
    <row r="5214" spans="1:11" x14ac:dyDescent="0.25">
      <c r="A5214">
        <v>587532</v>
      </c>
      <c r="B5214" t="s">
        <v>3336</v>
      </c>
      <c r="C5214">
        <v>6105</v>
      </c>
      <c r="D5214" t="s">
        <v>4685</v>
      </c>
      <c r="E5214" t="s">
        <v>4686</v>
      </c>
      <c r="F5214" t="s">
        <v>4685</v>
      </c>
      <c r="G5214" t="s">
        <v>4687</v>
      </c>
      <c r="H5214" t="s">
        <v>4688</v>
      </c>
      <c r="I5214" t="str">
        <f t="shared" si="244"/>
        <v>Kraj</v>
      </c>
      <c r="J5214" t="str">
        <f t="shared" si="245"/>
        <v>Vysočina</v>
      </c>
      <c r="K5214" t="str">
        <f t="shared" si="246"/>
        <v>Jihovýchod</v>
      </c>
    </row>
    <row r="5215" spans="1:11" x14ac:dyDescent="0.25">
      <c r="A5215">
        <v>587541</v>
      </c>
      <c r="B5215" t="s">
        <v>2672</v>
      </c>
      <c r="C5215">
        <v>6112</v>
      </c>
      <c r="D5215" t="s">
        <v>4912</v>
      </c>
      <c r="E5215" t="s">
        <v>4686</v>
      </c>
      <c r="F5215" t="s">
        <v>4685</v>
      </c>
      <c r="G5215" t="s">
        <v>4687</v>
      </c>
      <c r="H5215" t="s">
        <v>4688</v>
      </c>
      <c r="I5215" t="str">
        <f t="shared" si="244"/>
        <v>Kraj</v>
      </c>
      <c r="J5215" t="str">
        <f t="shared" si="245"/>
        <v>Vysočina</v>
      </c>
      <c r="K5215" t="str">
        <f t="shared" si="246"/>
        <v>Jihovýchod</v>
      </c>
    </row>
    <row r="5216" spans="1:11" x14ac:dyDescent="0.25">
      <c r="A5216">
        <v>587559</v>
      </c>
      <c r="B5216" t="s">
        <v>4955</v>
      </c>
      <c r="C5216">
        <v>6112</v>
      </c>
      <c r="D5216" t="s">
        <v>4912</v>
      </c>
      <c r="E5216" t="s">
        <v>4686</v>
      </c>
      <c r="F5216" t="s">
        <v>4685</v>
      </c>
      <c r="G5216" t="s">
        <v>4687</v>
      </c>
      <c r="H5216" t="s">
        <v>4688</v>
      </c>
      <c r="I5216" t="str">
        <f t="shared" si="244"/>
        <v>Kraj</v>
      </c>
      <c r="J5216" t="str">
        <f t="shared" si="245"/>
        <v>Vysočina</v>
      </c>
      <c r="K5216" t="str">
        <f t="shared" si="246"/>
        <v>Jihovýchod</v>
      </c>
    </row>
    <row r="5217" spans="1:11" x14ac:dyDescent="0.25">
      <c r="A5217">
        <v>587567</v>
      </c>
      <c r="B5217" t="s">
        <v>4956</v>
      </c>
      <c r="C5217">
        <v>6112</v>
      </c>
      <c r="D5217" t="s">
        <v>4912</v>
      </c>
      <c r="E5217" t="s">
        <v>4686</v>
      </c>
      <c r="F5217" t="s">
        <v>4685</v>
      </c>
      <c r="G5217" t="s">
        <v>4687</v>
      </c>
      <c r="H5217" t="s">
        <v>4688</v>
      </c>
      <c r="I5217" t="str">
        <f t="shared" si="244"/>
        <v>Kraj</v>
      </c>
      <c r="J5217" t="str">
        <f t="shared" si="245"/>
        <v>Vysočina</v>
      </c>
      <c r="K5217" t="str">
        <f t="shared" si="246"/>
        <v>Jihovýchod</v>
      </c>
    </row>
    <row r="5218" spans="1:11" x14ac:dyDescent="0.25">
      <c r="A5218">
        <v>587575</v>
      </c>
      <c r="B5218" t="s">
        <v>4957</v>
      </c>
      <c r="C5218">
        <v>6105</v>
      </c>
      <c r="D5218" t="s">
        <v>4685</v>
      </c>
      <c r="E5218" t="s">
        <v>4686</v>
      </c>
      <c r="F5218" t="s">
        <v>4685</v>
      </c>
      <c r="G5218" t="s">
        <v>4687</v>
      </c>
      <c r="H5218" t="s">
        <v>4688</v>
      </c>
      <c r="I5218" t="str">
        <f t="shared" si="244"/>
        <v>Kraj</v>
      </c>
      <c r="J5218" t="str">
        <f t="shared" si="245"/>
        <v>Vysočina</v>
      </c>
      <c r="K5218" t="str">
        <f t="shared" si="246"/>
        <v>Jihovýchod</v>
      </c>
    </row>
    <row r="5219" spans="1:11" x14ac:dyDescent="0.25">
      <c r="A5219">
        <v>587583</v>
      </c>
      <c r="B5219" t="s">
        <v>4958</v>
      </c>
      <c r="C5219">
        <v>6112</v>
      </c>
      <c r="D5219" t="s">
        <v>4912</v>
      </c>
      <c r="E5219" t="s">
        <v>4686</v>
      </c>
      <c r="F5219" t="s">
        <v>4685</v>
      </c>
      <c r="G5219" t="s">
        <v>4687</v>
      </c>
      <c r="H5219" t="s">
        <v>4688</v>
      </c>
      <c r="I5219" t="str">
        <f t="shared" si="244"/>
        <v>Kraj</v>
      </c>
      <c r="J5219" t="str">
        <f t="shared" si="245"/>
        <v>Vysočina</v>
      </c>
      <c r="K5219" t="str">
        <f t="shared" si="246"/>
        <v>Jihovýchod</v>
      </c>
    </row>
    <row r="5220" spans="1:11" x14ac:dyDescent="0.25">
      <c r="A5220">
        <v>587591</v>
      </c>
      <c r="B5220" t="s">
        <v>4959</v>
      </c>
      <c r="C5220">
        <v>6112</v>
      </c>
      <c r="D5220" t="s">
        <v>4912</v>
      </c>
      <c r="E5220" t="s">
        <v>4686</v>
      </c>
      <c r="F5220" t="s">
        <v>4685</v>
      </c>
      <c r="G5220" t="s">
        <v>4687</v>
      </c>
      <c r="H5220" t="s">
        <v>4688</v>
      </c>
      <c r="I5220" t="str">
        <f t="shared" si="244"/>
        <v>Kraj</v>
      </c>
      <c r="J5220" t="str">
        <f t="shared" si="245"/>
        <v>Vysočina</v>
      </c>
      <c r="K5220" t="str">
        <f t="shared" si="246"/>
        <v>Jihovýchod</v>
      </c>
    </row>
    <row r="5221" spans="1:11" x14ac:dyDescent="0.25">
      <c r="A5221">
        <v>587605</v>
      </c>
      <c r="B5221" t="s">
        <v>4960</v>
      </c>
      <c r="C5221">
        <v>6106</v>
      </c>
      <c r="D5221" t="s">
        <v>4692</v>
      </c>
      <c r="E5221" t="s">
        <v>4693</v>
      </c>
      <c r="F5221" t="s">
        <v>4694</v>
      </c>
      <c r="G5221" t="s">
        <v>4687</v>
      </c>
      <c r="H5221" t="s">
        <v>4688</v>
      </c>
      <c r="I5221" t="str">
        <f t="shared" si="244"/>
        <v>Kraj</v>
      </c>
      <c r="J5221" t="str">
        <f t="shared" si="245"/>
        <v>Vysočina</v>
      </c>
      <c r="K5221" t="str">
        <f t="shared" si="246"/>
        <v>Jihovýchod</v>
      </c>
    </row>
    <row r="5222" spans="1:11" x14ac:dyDescent="0.25">
      <c r="A5222">
        <v>587613</v>
      </c>
      <c r="B5222" t="s">
        <v>654</v>
      </c>
      <c r="C5222">
        <v>6112</v>
      </c>
      <c r="D5222" t="s">
        <v>4912</v>
      </c>
      <c r="E5222" t="s">
        <v>4686</v>
      </c>
      <c r="F5222" t="s">
        <v>4685</v>
      </c>
      <c r="G5222" t="s">
        <v>4687</v>
      </c>
      <c r="H5222" t="s">
        <v>4688</v>
      </c>
      <c r="I5222" t="str">
        <f t="shared" si="244"/>
        <v>Kraj</v>
      </c>
      <c r="J5222" t="str">
        <f t="shared" si="245"/>
        <v>Vysočina</v>
      </c>
      <c r="K5222" t="str">
        <f t="shared" si="246"/>
        <v>Jihovýchod</v>
      </c>
    </row>
    <row r="5223" spans="1:11" x14ac:dyDescent="0.25">
      <c r="A5223">
        <v>587621</v>
      </c>
      <c r="B5223" t="s">
        <v>2906</v>
      </c>
      <c r="C5223">
        <v>6105</v>
      </c>
      <c r="D5223" t="s">
        <v>4685</v>
      </c>
      <c r="E5223" t="s">
        <v>4686</v>
      </c>
      <c r="F5223" t="s">
        <v>4685</v>
      </c>
      <c r="G5223" t="s">
        <v>4687</v>
      </c>
      <c r="H5223" t="s">
        <v>4688</v>
      </c>
      <c r="I5223" t="str">
        <f t="shared" si="244"/>
        <v>Kraj</v>
      </c>
      <c r="J5223" t="str">
        <f t="shared" si="245"/>
        <v>Vysočina</v>
      </c>
      <c r="K5223" t="str">
        <f t="shared" si="246"/>
        <v>Jihovýchod</v>
      </c>
    </row>
    <row r="5224" spans="1:11" x14ac:dyDescent="0.25">
      <c r="A5224">
        <v>587630</v>
      </c>
      <c r="B5224" t="s">
        <v>847</v>
      </c>
      <c r="C5224">
        <v>6112</v>
      </c>
      <c r="D5224" t="s">
        <v>4912</v>
      </c>
      <c r="E5224" t="s">
        <v>4686</v>
      </c>
      <c r="F5224" t="s">
        <v>4685</v>
      </c>
      <c r="G5224" t="s">
        <v>4687</v>
      </c>
      <c r="H5224" t="s">
        <v>4688</v>
      </c>
      <c r="I5224" t="str">
        <f t="shared" si="244"/>
        <v>Kraj</v>
      </c>
      <c r="J5224" t="str">
        <f t="shared" si="245"/>
        <v>Vysočina</v>
      </c>
      <c r="K5224" t="str">
        <f t="shared" si="246"/>
        <v>Jihovýchod</v>
      </c>
    </row>
    <row r="5225" spans="1:11" x14ac:dyDescent="0.25">
      <c r="A5225">
        <v>587648</v>
      </c>
      <c r="B5225" t="s">
        <v>4961</v>
      </c>
      <c r="C5225">
        <v>6105</v>
      </c>
      <c r="D5225" t="s">
        <v>4685</v>
      </c>
      <c r="E5225" t="s">
        <v>4686</v>
      </c>
      <c r="F5225" t="s">
        <v>4685</v>
      </c>
      <c r="G5225" t="s">
        <v>4687</v>
      </c>
      <c r="H5225" t="s">
        <v>4688</v>
      </c>
      <c r="I5225" t="str">
        <f t="shared" si="244"/>
        <v>Kraj</v>
      </c>
      <c r="J5225" t="str">
        <f t="shared" si="245"/>
        <v>Vysočina</v>
      </c>
      <c r="K5225" t="str">
        <f t="shared" si="246"/>
        <v>Jihovýchod</v>
      </c>
    </row>
    <row r="5226" spans="1:11" x14ac:dyDescent="0.25">
      <c r="A5226">
        <v>587656</v>
      </c>
      <c r="B5226" t="s">
        <v>4962</v>
      </c>
      <c r="C5226">
        <v>6105</v>
      </c>
      <c r="D5226" t="s">
        <v>4685</v>
      </c>
      <c r="E5226" t="s">
        <v>4686</v>
      </c>
      <c r="F5226" t="s">
        <v>4685</v>
      </c>
      <c r="G5226" t="s">
        <v>4687</v>
      </c>
      <c r="H5226" t="s">
        <v>4688</v>
      </c>
      <c r="I5226" t="str">
        <f t="shared" si="244"/>
        <v>Kraj</v>
      </c>
      <c r="J5226" t="str">
        <f t="shared" si="245"/>
        <v>Vysočina</v>
      </c>
      <c r="K5226" t="str">
        <f t="shared" si="246"/>
        <v>Jihovýchod</v>
      </c>
    </row>
    <row r="5227" spans="1:11" x14ac:dyDescent="0.25">
      <c r="A5227">
        <v>587664</v>
      </c>
      <c r="B5227" t="s">
        <v>4963</v>
      </c>
      <c r="C5227">
        <v>6106</v>
      </c>
      <c r="D5227" t="s">
        <v>4692</v>
      </c>
      <c r="E5227" t="s">
        <v>4693</v>
      </c>
      <c r="F5227" t="s">
        <v>4694</v>
      </c>
      <c r="G5227" t="s">
        <v>4687</v>
      </c>
      <c r="H5227" t="s">
        <v>4688</v>
      </c>
      <c r="I5227" t="str">
        <f t="shared" si="244"/>
        <v>Kraj</v>
      </c>
      <c r="J5227" t="str">
        <f t="shared" si="245"/>
        <v>Vysočina</v>
      </c>
      <c r="K5227" t="str">
        <f t="shared" si="246"/>
        <v>Jihovýchod</v>
      </c>
    </row>
    <row r="5228" spans="1:11" x14ac:dyDescent="0.25">
      <c r="A5228">
        <v>587672</v>
      </c>
      <c r="B5228" t="s">
        <v>4964</v>
      </c>
      <c r="C5228">
        <v>6112</v>
      </c>
      <c r="D5228" t="s">
        <v>4912</v>
      </c>
      <c r="E5228" t="s">
        <v>4686</v>
      </c>
      <c r="F5228" t="s">
        <v>4685</v>
      </c>
      <c r="G5228" t="s">
        <v>4687</v>
      </c>
      <c r="H5228" t="s">
        <v>4688</v>
      </c>
      <c r="I5228" t="str">
        <f t="shared" si="244"/>
        <v>Kraj</v>
      </c>
      <c r="J5228" t="str">
        <f t="shared" si="245"/>
        <v>Vysočina</v>
      </c>
      <c r="K5228" t="str">
        <f t="shared" si="246"/>
        <v>Jihovýchod</v>
      </c>
    </row>
    <row r="5229" spans="1:11" x14ac:dyDescent="0.25">
      <c r="A5229">
        <v>587681</v>
      </c>
      <c r="B5229" t="s">
        <v>942</v>
      </c>
      <c r="C5229">
        <v>6105</v>
      </c>
      <c r="D5229" t="s">
        <v>4685</v>
      </c>
      <c r="E5229" t="s">
        <v>4686</v>
      </c>
      <c r="F5229" t="s">
        <v>4685</v>
      </c>
      <c r="G5229" t="s">
        <v>4687</v>
      </c>
      <c r="H5229" t="s">
        <v>4688</v>
      </c>
      <c r="I5229" t="str">
        <f t="shared" si="244"/>
        <v>Kraj</v>
      </c>
      <c r="J5229" t="str">
        <f t="shared" si="245"/>
        <v>Vysočina</v>
      </c>
      <c r="K5229" t="str">
        <f t="shared" si="246"/>
        <v>Jihovýchod</v>
      </c>
    </row>
    <row r="5230" spans="1:11" x14ac:dyDescent="0.25">
      <c r="A5230">
        <v>587699</v>
      </c>
      <c r="B5230" t="s">
        <v>4965</v>
      </c>
      <c r="C5230">
        <v>6113</v>
      </c>
      <c r="D5230" t="s">
        <v>4694</v>
      </c>
      <c r="E5230" t="s">
        <v>4693</v>
      </c>
      <c r="F5230" t="s">
        <v>4694</v>
      </c>
      <c r="G5230" t="s">
        <v>4687</v>
      </c>
      <c r="H5230" t="s">
        <v>4688</v>
      </c>
      <c r="I5230" t="str">
        <f t="shared" si="244"/>
        <v>Kraj</v>
      </c>
      <c r="J5230" t="str">
        <f t="shared" si="245"/>
        <v>Vysočina</v>
      </c>
      <c r="K5230" t="str">
        <f t="shared" si="246"/>
        <v>Jihovýchod</v>
      </c>
    </row>
    <row r="5231" spans="1:11" x14ac:dyDescent="0.25">
      <c r="A5231">
        <v>587702</v>
      </c>
      <c r="B5231" t="s">
        <v>4966</v>
      </c>
      <c r="C5231">
        <v>6105</v>
      </c>
      <c r="D5231" t="s">
        <v>4685</v>
      </c>
      <c r="E5231" t="s">
        <v>4686</v>
      </c>
      <c r="F5231" t="s">
        <v>4685</v>
      </c>
      <c r="G5231" t="s">
        <v>4687</v>
      </c>
      <c r="H5231" t="s">
        <v>4688</v>
      </c>
      <c r="I5231" t="str">
        <f t="shared" si="244"/>
        <v>Kraj</v>
      </c>
      <c r="J5231" t="str">
        <f t="shared" si="245"/>
        <v>Vysočina</v>
      </c>
      <c r="K5231" t="str">
        <f t="shared" si="246"/>
        <v>Jihovýchod</v>
      </c>
    </row>
    <row r="5232" spans="1:11" x14ac:dyDescent="0.25">
      <c r="A5232">
        <v>587711</v>
      </c>
      <c r="B5232" t="s">
        <v>4967</v>
      </c>
      <c r="C5232">
        <v>6105</v>
      </c>
      <c r="D5232" t="s">
        <v>4685</v>
      </c>
      <c r="E5232" t="s">
        <v>4686</v>
      </c>
      <c r="F5232" t="s">
        <v>4685</v>
      </c>
      <c r="G5232" t="s">
        <v>4687</v>
      </c>
      <c r="H5232" t="s">
        <v>4688</v>
      </c>
      <c r="I5232" t="str">
        <f t="shared" si="244"/>
        <v>Kraj</v>
      </c>
      <c r="J5232" t="str">
        <f t="shared" si="245"/>
        <v>Vysočina</v>
      </c>
      <c r="K5232" t="str">
        <f t="shared" si="246"/>
        <v>Jihovýchod</v>
      </c>
    </row>
    <row r="5233" spans="1:11" x14ac:dyDescent="0.25">
      <c r="A5233">
        <v>587729</v>
      </c>
      <c r="B5233" t="s">
        <v>1041</v>
      </c>
      <c r="C5233">
        <v>6220</v>
      </c>
      <c r="D5233" t="s">
        <v>638</v>
      </c>
      <c r="E5233" t="s">
        <v>639</v>
      </c>
      <c r="F5233" t="s">
        <v>638</v>
      </c>
      <c r="G5233" t="s">
        <v>625</v>
      </c>
      <c r="H5233" t="s">
        <v>626</v>
      </c>
      <c r="I5233" t="str">
        <f t="shared" si="244"/>
        <v>Jihomoravský</v>
      </c>
      <c r="J5233" t="str">
        <f t="shared" si="245"/>
        <v>Jihomoravský</v>
      </c>
      <c r="K5233" t="str">
        <f t="shared" si="246"/>
        <v>Jihovýchod</v>
      </c>
    </row>
    <row r="5234" spans="1:11" x14ac:dyDescent="0.25">
      <c r="A5234">
        <v>587737</v>
      </c>
      <c r="B5234" t="s">
        <v>4968</v>
      </c>
      <c r="C5234">
        <v>6101</v>
      </c>
      <c r="D5234" t="s">
        <v>4787</v>
      </c>
      <c r="E5234" t="s">
        <v>4702</v>
      </c>
      <c r="F5234" t="s">
        <v>4703</v>
      </c>
      <c r="G5234" t="s">
        <v>4687</v>
      </c>
      <c r="H5234" t="s">
        <v>4688</v>
      </c>
      <c r="I5234" t="str">
        <f t="shared" si="244"/>
        <v>Kraj</v>
      </c>
      <c r="J5234" t="str">
        <f t="shared" si="245"/>
        <v>Vysočina</v>
      </c>
      <c r="K5234" t="str">
        <f t="shared" si="246"/>
        <v>Jihovýchod</v>
      </c>
    </row>
    <row r="5235" spans="1:11" x14ac:dyDescent="0.25">
      <c r="A5235">
        <v>587745</v>
      </c>
      <c r="B5235" t="s">
        <v>4969</v>
      </c>
      <c r="C5235">
        <v>6105</v>
      </c>
      <c r="D5235" t="s">
        <v>4685</v>
      </c>
      <c r="E5235" t="s">
        <v>4686</v>
      </c>
      <c r="F5235" t="s">
        <v>4685</v>
      </c>
      <c r="G5235" t="s">
        <v>4687</v>
      </c>
      <c r="H5235" t="s">
        <v>4688</v>
      </c>
      <c r="I5235" t="str">
        <f t="shared" si="244"/>
        <v>Kraj</v>
      </c>
      <c r="J5235" t="str">
        <f t="shared" si="245"/>
        <v>Vysočina</v>
      </c>
      <c r="K5235" t="str">
        <f t="shared" si="246"/>
        <v>Jihovýchod</v>
      </c>
    </row>
    <row r="5236" spans="1:11" x14ac:dyDescent="0.25">
      <c r="A5236">
        <v>587753</v>
      </c>
      <c r="B5236" t="s">
        <v>4970</v>
      </c>
      <c r="C5236">
        <v>6108</v>
      </c>
      <c r="D5236" t="s">
        <v>4971</v>
      </c>
      <c r="E5236" t="s">
        <v>4702</v>
      </c>
      <c r="F5236" t="s">
        <v>4703</v>
      </c>
      <c r="G5236" t="s">
        <v>4687</v>
      </c>
      <c r="H5236" t="s">
        <v>4688</v>
      </c>
      <c r="I5236" t="str">
        <f t="shared" si="244"/>
        <v>Kraj</v>
      </c>
      <c r="J5236" t="str">
        <f t="shared" si="245"/>
        <v>Vysočina</v>
      </c>
      <c r="K5236" t="str">
        <f t="shared" si="246"/>
        <v>Jihovýchod</v>
      </c>
    </row>
    <row r="5237" spans="1:11" x14ac:dyDescent="0.25">
      <c r="A5237">
        <v>587761</v>
      </c>
      <c r="B5237" t="s">
        <v>469</v>
      </c>
      <c r="C5237">
        <v>6112</v>
      </c>
      <c r="D5237" t="s">
        <v>4912</v>
      </c>
      <c r="E5237" t="s">
        <v>4686</v>
      </c>
      <c r="F5237" t="s">
        <v>4685</v>
      </c>
      <c r="G5237" t="s">
        <v>4687</v>
      </c>
      <c r="H5237" t="s">
        <v>4688</v>
      </c>
      <c r="I5237" t="str">
        <f t="shared" si="244"/>
        <v>Kraj</v>
      </c>
      <c r="J5237" t="str">
        <f t="shared" si="245"/>
        <v>Vysočina</v>
      </c>
      <c r="K5237" t="str">
        <f t="shared" si="246"/>
        <v>Jihovýchod</v>
      </c>
    </row>
    <row r="5238" spans="1:11" x14ac:dyDescent="0.25">
      <c r="A5238">
        <v>587770</v>
      </c>
      <c r="B5238" t="s">
        <v>4972</v>
      </c>
      <c r="C5238">
        <v>6114</v>
      </c>
      <c r="D5238" t="s">
        <v>4701</v>
      </c>
      <c r="E5238" t="s">
        <v>4702</v>
      </c>
      <c r="F5238" t="s">
        <v>4703</v>
      </c>
      <c r="G5238" t="s">
        <v>4687</v>
      </c>
      <c r="H5238" t="s">
        <v>4688</v>
      </c>
      <c r="I5238" t="str">
        <f t="shared" si="244"/>
        <v>Kraj</v>
      </c>
      <c r="J5238" t="str">
        <f t="shared" si="245"/>
        <v>Vysočina</v>
      </c>
      <c r="K5238" t="str">
        <f t="shared" si="246"/>
        <v>Jihovýchod</v>
      </c>
    </row>
    <row r="5239" spans="1:11" x14ac:dyDescent="0.25">
      <c r="A5239">
        <v>587788</v>
      </c>
      <c r="B5239" t="s">
        <v>4973</v>
      </c>
      <c r="C5239">
        <v>6105</v>
      </c>
      <c r="D5239" t="s">
        <v>4685</v>
      </c>
      <c r="E5239" t="s">
        <v>4686</v>
      </c>
      <c r="F5239" t="s">
        <v>4685</v>
      </c>
      <c r="G5239" t="s">
        <v>4687</v>
      </c>
      <c r="H5239" t="s">
        <v>4688</v>
      </c>
      <c r="I5239" t="str">
        <f t="shared" si="244"/>
        <v>Kraj</v>
      </c>
      <c r="J5239" t="str">
        <f t="shared" si="245"/>
        <v>Vysočina</v>
      </c>
      <c r="K5239" t="str">
        <f t="shared" si="246"/>
        <v>Jihovýchod</v>
      </c>
    </row>
    <row r="5240" spans="1:11" x14ac:dyDescent="0.25">
      <c r="A5240">
        <v>587796</v>
      </c>
      <c r="B5240" t="s">
        <v>2914</v>
      </c>
      <c r="C5240">
        <v>6105</v>
      </c>
      <c r="D5240" t="s">
        <v>4685</v>
      </c>
      <c r="E5240" t="s">
        <v>4686</v>
      </c>
      <c r="F5240" t="s">
        <v>4685</v>
      </c>
      <c r="G5240" t="s">
        <v>4687</v>
      </c>
      <c r="H5240" t="s">
        <v>4688</v>
      </c>
      <c r="I5240" t="str">
        <f t="shared" si="244"/>
        <v>Kraj</v>
      </c>
      <c r="J5240" t="str">
        <f t="shared" si="245"/>
        <v>Vysočina</v>
      </c>
      <c r="K5240" t="str">
        <f t="shared" si="246"/>
        <v>Jihovýchod</v>
      </c>
    </row>
    <row r="5241" spans="1:11" x14ac:dyDescent="0.25">
      <c r="A5241">
        <v>587800</v>
      </c>
      <c r="B5241" t="s">
        <v>4974</v>
      </c>
      <c r="C5241">
        <v>6112</v>
      </c>
      <c r="D5241" t="s">
        <v>4912</v>
      </c>
      <c r="E5241" t="s">
        <v>4686</v>
      </c>
      <c r="F5241" t="s">
        <v>4685</v>
      </c>
      <c r="G5241" t="s">
        <v>4687</v>
      </c>
      <c r="H5241" t="s">
        <v>4688</v>
      </c>
      <c r="I5241" t="str">
        <f t="shared" si="244"/>
        <v>Kraj</v>
      </c>
      <c r="J5241" t="str">
        <f t="shared" si="245"/>
        <v>Vysočina</v>
      </c>
      <c r="K5241" t="str">
        <f t="shared" si="246"/>
        <v>Jihovýchod</v>
      </c>
    </row>
    <row r="5242" spans="1:11" x14ac:dyDescent="0.25">
      <c r="A5242">
        <v>587818</v>
      </c>
      <c r="B5242" t="s">
        <v>4975</v>
      </c>
      <c r="C5242">
        <v>6105</v>
      </c>
      <c r="D5242" t="s">
        <v>4685</v>
      </c>
      <c r="E5242" t="s">
        <v>4686</v>
      </c>
      <c r="F5242" t="s">
        <v>4685</v>
      </c>
      <c r="G5242" t="s">
        <v>4687</v>
      </c>
      <c r="H5242" t="s">
        <v>4688</v>
      </c>
      <c r="I5242" t="str">
        <f t="shared" si="244"/>
        <v>Kraj</v>
      </c>
      <c r="J5242" t="str">
        <f t="shared" si="245"/>
        <v>Vysočina</v>
      </c>
      <c r="K5242" t="str">
        <f t="shared" si="246"/>
        <v>Jihovýchod</v>
      </c>
    </row>
    <row r="5243" spans="1:11" x14ac:dyDescent="0.25">
      <c r="A5243">
        <v>587826</v>
      </c>
      <c r="B5243" t="s">
        <v>4976</v>
      </c>
      <c r="C5243">
        <v>6105</v>
      </c>
      <c r="D5243" t="s">
        <v>4685</v>
      </c>
      <c r="E5243" t="s">
        <v>4686</v>
      </c>
      <c r="F5243" t="s">
        <v>4685</v>
      </c>
      <c r="G5243" t="s">
        <v>4687</v>
      </c>
      <c r="H5243" t="s">
        <v>4688</v>
      </c>
      <c r="I5243" t="str">
        <f t="shared" si="244"/>
        <v>Kraj</v>
      </c>
      <c r="J5243" t="str">
        <f t="shared" si="245"/>
        <v>Vysočina</v>
      </c>
      <c r="K5243" t="str">
        <f t="shared" si="246"/>
        <v>Jihovýchod</v>
      </c>
    </row>
    <row r="5244" spans="1:11" x14ac:dyDescent="0.25">
      <c r="A5244">
        <v>587834</v>
      </c>
      <c r="B5244" t="s">
        <v>4977</v>
      </c>
      <c r="C5244">
        <v>6112</v>
      </c>
      <c r="D5244" t="s">
        <v>4912</v>
      </c>
      <c r="E5244" t="s">
        <v>4686</v>
      </c>
      <c r="F5244" t="s">
        <v>4685</v>
      </c>
      <c r="G5244" t="s">
        <v>4687</v>
      </c>
      <c r="H5244" t="s">
        <v>4688</v>
      </c>
      <c r="I5244" t="str">
        <f t="shared" si="244"/>
        <v>Kraj</v>
      </c>
      <c r="J5244" t="str">
        <f t="shared" si="245"/>
        <v>Vysočina</v>
      </c>
      <c r="K5244" t="str">
        <f t="shared" si="246"/>
        <v>Jihovýchod</v>
      </c>
    </row>
    <row r="5245" spans="1:11" x14ac:dyDescent="0.25">
      <c r="A5245">
        <v>587842</v>
      </c>
      <c r="B5245" t="s">
        <v>4978</v>
      </c>
      <c r="C5245">
        <v>6108</v>
      </c>
      <c r="D5245" t="s">
        <v>4971</v>
      </c>
      <c r="E5245" t="s">
        <v>4702</v>
      </c>
      <c r="F5245" t="s">
        <v>4703</v>
      </c>
      <c r="G5245" t="s">
        <v>4687</v>
      </c>
      <c r="H5245" t="s">
        <v>4688</v>
      </c>
      <c r="I5245" t="str">
        <f t="shared" si="244"/>
        <v>Kraj</v>
      </c>
      <c r="J5245" t="str">
        <f t="shared" si="245"/>
        <v>Vysočina</v>
      </c>
      <c r="K5245" t="str">
        <f t="shared" si="246"/>
        <v>Jihovýchod</v>
      </c>
    </row>
    <row r="5246" spans="1:11" x14ac:dyDescent="0.25">
      <c r="A5246">
        <v>587851</v>
      </c>
      <c r="B5246" t="s">
        <v>4979</v>
      </c>
      <c r="C5246">
        <v>6112</v>
      </c>
      <c r="D5246" t="s">
        <v>4912</v>
      </c>
      <c r="E5246" t="s">
        <v>4686</v>
      </c>
      <c r="F5246" t="s">
        <v>4685</v>
      </c>
      <c r="G5246" t="s">
        <v>4687</v>
      </c>
      <c r="H5246" t="s">
        <v>4688</v>
      </c>
      <c r="I5246" t="str">
        <f t="shared" si="244"/>
        <v>Kraj</v>
      </c>
      <c r="J5246" t="str">
        <f t="shared" si="245"/>
        <v>Vysočina</v>
      </c>
      <c r="K5246" t="str">
        <f t="shared" si="246"/>
        <v>Jihovýchod</v>
      </c>
    </row>
    <row r="5247" spans="1:11" x14ac:dyDescent="0.25">
      <c r="A5247">
        <v>587869</v>
      </c>
      <c r="B5247" t="s">
        <v>4980</v>
      </c>
      <c r="C5247">
        <v>6108</v>
      </c>
      <c r="D5247" t="s">
        <v>4971</v>
      </c>
      <c r="E5247" t="s">
        <v>4702</v>
      </c>
      <c r="F5247" t="s">
        <v>4703</v>
      </c>
      <c r="G5247" t="s">
        <v>4687</v>
      </c>
      <c r="H5247" t="s">
        <v>4688</v>
      </c>
      <c r="I5247" t="str">
        <f t="shared" si="244"/>
        <v>Kraj</v>
      </c>
      <c r="J5247" t="str">
        <f t="shared" si="245"/>
        <v>Vysočina</v>
      </c>
      <c r="K5247" t="str">
        <f t="shared" si="246"/>
        <v>Jihovýchod</v>
      </c>
    </row>
    <row r="5248" spans="1:11" x14ac:dyDescent="0.25">
      <c r="A5248">
        <v>587877</v>
      </c>
      <c r="B5248" t="s">
        <v>4981</v>
      </c>
      <c r="C5248">
        <v>6112</v>
      </c>
      <c r="D5248" t="s">
        <v>4912</v>
      </c>
      <c r="E5248" t="s">
        <v>4686</v>
      </c>
      <c r="F5248" t="s">
        <v>4685</v>
      </c>
      <c r="G5248" t="s">
        <v>4687</v>
      </c>
      <c r="H5248" t="s">
        <v>4688</v>
      </c>
      <c r="I5248" t="str">
        <f t="shared" si="244"/>
        <v>Kraj</v>
      </c>
      <c r="J5248" t="str">
        <f t="shared" si="245"/>
        <v>Vysočina</v>
      </c>
      <c r="K5248" t="str">
        <f t="shared" si="246"/>
        <v>Jihovýchod</v>
      </c>
    </row>
    <row r="5249" spans="1:11" x14ac:dyDescent="0.25">
      <c r="A5249">
        <v>587885</v>
      </c>
      <c r="B5249" t="s">
        <v>4982</v>
      </c>
      <c r="C5249">
        <v>6112</v>
      </c>
      <c r="D5249" t="s">
        <v>4912</v>
      </c>
      <c r="E5249" t="s">
        <v>4686</v>
      </c>
      <c r="F5249" t="s">
        <v>4685</v>
      </c>
      <c r="G5249" t="s">
        <v>4687</v>
      </c>
      <c r="H5249" t="s">
        <v>4688</v>
      </c>
      <c r="I5249" t="str">
        <f t="shared" si="244"/>
        <v>Kraj</v>
      </c>
      <c r="J5249" t="str">
        <f t="shared" si="245"/>
        <v>Vysočina</v>
      </c>
      <c r="K5249" t="str">
        <f t="shared" si="246"/>
        <v>Jihovýchod</v>
      </c>
    </row>
    <row r="5250" spans="1:11" x14ac:dyDescent="0.25">
      <c r="A5250">
        <v>587893</v>
      </c>
      <c r="B5250" t="s">
        <v>4983</v>
      </c>
      <c r="C5250">
        <v>6101</v>
      </c>
      <c r="D5250" t="s">
        <v>4787</v>
      </c>
      <c r="E5250" t="s">
        <v>4702</v>
      </c>
      <c r="F5250" t="s">
        <v>4703</v>
      </c>
      <c r="G5250" t="s">
        <v>4687</v>
      </c>
      <c r="H5250" t="s">
        <v>4688</v>
      </c>
      <c r="I5250" t="str">
        <f t="shared" si="244"/>
        <v>Kraj</v>
      </c>
      <c r="J5250" t="str">
        <f t="shared" si="245"/>
        <v>Vysočina</v>
      </c>
      <c r="K5250" t="str">
        <f t="shared" si="246"/>
        <v>Jihovýchod</v>
      </c>
    </row>
    <row r="5251" spans="1:11" x14ac:dyDescent="0.25">
      <c r="A5251">
        <v>587907</v>
      </c>
      <c r="B5251" t="s">
        <v>63</v>
      </c>
      <c r="C5251">
        <v>6217</v>
      </c>
      <c r="D5251" t="s">
        <v>636</v>
      </c>
      <c r="E5251" t="s">
        <v>623</v>
      </c>
      <c r="F5251" t="s">
        <v>624</v>
      </c>
      <c r="G5251" t="s">
        <v>625</v>
      </c>
      <c r="H5251" t="s">
        <v>626</v>
      </c>
      <c r="I5251" t="str">
        <f t="shared" si="244"/>
        <v>Jihomoravský</v>
      </c>
      <c r="J5251" t="str">
        <f t="shared" si="245"/>
        <v>Jihomoravský</v>
      </c>
      <c r="K5251" t="str">
        <f t="shared" si="246"/>
        <v>Jihovýchod</v>
      </c>
    </row>
    <row r="5252" spans="1:11" x14ac:dyDescent="0.25">
      <c r="A5252">
        <v>587915</v>
      </c>
      <c r="B5252" t="s">
        <v>4984</v>
      </c>
      <c r="C5252">
        <v>6105</v>
      </c>
      <c r="D5252" t="s">
        <v>4685</v>
      </c>
      <c r="E5252" t="s">
        <v>4686</v>
      </c>
      <c r="F5252" t="s">
        <v>4685</v>
      </c>
      <c r="G5252" t="s">
        <v>4687</v>
      </c>
      <c r="H5252" t="s">
        <v>4688</v>
      </c>
      <c r="I5252" t="str">
        <f t="shared" ref="I5252:I5315" si="247">LEFT(H5252, FIND(" ", H5252 &amp; " ") - 1)</f>
        <v>Kraj</v>
      </c>
      <c r="J5252" t="str">
        <f t="shared" ref="J5252:J5315" si="248">IF(LEFT(H5252,4)="Kraj", MID(H5252, FIND(" ", H5252)+1, LEN(H5252) - FIND(" ", H5252)), LEFT(H5252, FIND(" ", H5252 &amp; " ") - 1))</f>
        <v>Vysočina</v>
      </c>
      <c r="K5252" t="str">
        <f t="shared" ref="K5252:K5315" si="249">_xlfn.XLOOKUP(H5252,$N$33:$N$46,$M$33:$M$46)</f>
        <v>Jihovýchod</v>
      </c>
    </row>
    <row r="5253" spans="1:11" x14ac:dyDescent="0.25">
      <c r="A5253">
        <v>587923</v>
      </c>
      <c r="B5253" t="s">
        <v>4985</v>
      </c>
      <c r="C5253">
        <v>6112</v>
      </c>
      <c r="D5253" t="s">
        <v>4912</v>
      </c>
      <c r="E5253" t="s">
        <v>4686</v>
      </c>
      <c r="F5253" t="s">
        <v>4685</v>
      </c>
      <c r="G5253" t="s">
        <v>4687</v>
      </c>
      <c r="H5253" t="s">
        <v>4688</v>
      </c>
      <c r="I5253" t="str">
        <f t="shared" si="247"/>
        <v>Kraj</v>
      </c>
      <c r="J5253" t="str">
        <f t="shared" si="248"/>
        <v>Vysočina</v>
      </c>
      <c r="K5253" t="str">
        <f t="shared" si="249"/>
        <v>Jihovýchod</v>
      </c>
    </row>
    <row r="5254" spans="1:11" x14ac:dyDescent="0.25">
      <c r="A5254">
        <v>587931</v>
      </c>
      <c r="B5254" t="s">
        <v>4986</v>
      </c>
      <c r="C5254">
        <v>6105</v>
      </c>
      <c r="D5254" t="s">
        <v>4685</v>
      </c>
      <c r="E5254" t="s">
        <v>4686</v>
      </c>
      <c r="F5254" t="s">
        <v>4685</v>
      </c>
      <c r="G5254" t="s">
        <v>4687</v>
      </c>
      <c r="H5254" t="s">
        <v>4688</v>
      </c>
      <c r="I5254" t="str">
        <f t="shared" si="247"/>
        <v>Kraj</v>
      </c>
      <c r="J5254" t="str">
        <f t="shared" si="248"/>
        <v>Vysočina</v>
      </c>
      <c r="K5254" t="str">
        <f t="shared" si="249"/>
        <v>Jihovýchod</v>
      </c>
    </row>
    <row r="5255" spans="1:11" x14ac:dyDescent="0.25">
      <c r="A5255">
        <v>587940</v>
      </c>
      <c r="B5255" t="s">
        <v>4987</v>
      </c>
      <c r="C5255">
        <v>6112</v>
      </c>
      <c r="D5255" t="s">
        <v>4912</v>
      </c>
      <c r="E5255" t="s">
        <v>4686</v>
      </c>
      <c r="F5255" t="s">
        <v>4685</v>
      </c>
      <c r="G5255" t="s">
        <v>4687</v>
      </c>
      <c r="H5255" t="s">
        <v>4688</v>
      </c>
      <c r="I5255" t="str">
        <f t="shared" si="247"/>
        <v>Kraj</v>
      </c>
      <c r="J5255" t="str">
        <f t="shared" si="248"/>
        <v>Vysočina</v>
      </c>
      <c r="K5255" t="str">
        <f t="shared" si="249"/>
        <v>Jihovýchod</v>
      </c>
    </row>
    <row r="5256" spans="1:11" x14ac:dyDescent="0.25">
      <c r="A5256">
        <v>587958</v>
      </c>
      <c r="B5256" t="s">
        <v>414</v>
      </c>
      <c r="C5256">
        <v>6105</v>
      </c>
      <c r="D5256" t="s">
        <v>4685</v>
      </c>
      <c r="E5256" t="s">
        <v>4686</v>
      </c>
      <c r="F5256" t="s">
        <v>4685</v>
      </c>
      <c r="G5256" t="s">
        <v>4687</v>
      </c>
      <c r="H5256" t="s">
        <v>4688</v>
      </c>
      <c r="I5256" t="str">
        <f t="shared" si="247"/>
        <v>Kraj</v>
      </c>
      <c r="J5256" t="str">
        <f t="shared" si="248"/>
        <v>Vysočina</v>
      </c>
      <c r="K5256" t="str">
        <f t="shared" si="249"/>
        <v>Jihovýchod</v>
      </c>
    </row>
    <row r="5257" spans="1:11" x14ac:dyDescent="0.25">
      <c r="A5257">
        <v>587974</v>
      </c>
      <c r="B5257" t="s">
        <v>3838</v>
      </c>
      <c r="C5257">
        <v>6115</v>
      </c>
      <c r="D5257" t="s">
        <v>4703</v>
      </c>
      <c r="E5257" t="s">
        <v>4702</v>
      </c>
      <c r="F5257" t="s">
        <v>4703</v>
      </c>
      <c r="G5257" t="s">
        <v>4687</v>
      </c>
      <c r="H5257" t="s">
        <v>4688</v>
      </c>
      <c r="I5257" t="str">
        <f t="shared" si="247"/>
        <v>Kraj</v>
      </c>
      <c r="J5257" t="str">
        <f t="shared" si="248"/>
        <v>Vysočina</v>
      </c>
      <c r="K5257" t="str">
        <f t="shared" si="249"/>
        <v>Jihovýchod</v>
      </c>
    </row>
    <row r="5258" spans="1:11" x14ac:dyDescent="0.25">
      <c r="A5258">
        <v>587982</v>
      </c>
      <c r="B5258" t="s">
        <v>4988</v>
      </c>
      <c r="C5258">
        <v>6105</v>
      </c>
      <c r="D5258" t="s">
        <v>4685</v>
      </c>
      <c r="E5258" t="s">
        <v>4686</v>
      </c>
      <c r="F5258" t="s">
        <v>4685</v>
      </c>
      <c r="G5258" t="s">
        <v>4687</v>
      </c>
      <c r="H5258" t="s">
        <v>4688</v>
      </c>
      <c r="I5258" t="str">
        <f t="shared" si="247"/>
        <v>Kraj</v>
      </c>
      <c r="J5258" t="str">
        <f t="shared" si="248"/>
        <v>Vysočina</v>
      </c>
      <c r="K5258" t="str">
        <f t="shared" si="249"/>
        <v>Jihovýchod</v>
      </c>
    </row>
    <row r="5259" spans="1:11" x14ac:dyDescent="0.25">
      <c r="A5259">
        <v>587991</v>
      </c>
      <c r="B5259" t="s">
        <v>3073</v>
      </c>
      <c r="C5259">
        <v>6112</v>
      </c>
      <c r="D5259" t="s">
        <v>4912</v>
      </c>
      <c r="E5259" t="s">
        <v>4686</v>
      </c>
      <c r="F5259" t="s">
        <v>4685</v>
      </c>
      <c r="G5259" t="s">
        <v>4687</v>
      </c>
      <c r="H5259" t="s">
        <v>4688</v>
      </c>
      <c r="I5259" t="str">
        <f t="shared" si="247"/>
        <v>Kraj</v>
      </c>
      <c r="J5259" t="str">
        <f t="shared" si="248"/>
        <v>Vysočina</v>
      </c>
      <c r="K5259" t="str">
        <f t="shared" si="249"/>
        <v>Jihovýchod</v>
      </c>
    </row>
    <row r="5260" spans="1:11" x14ac:dyDescent="0.25">
      <c r="A5260">
        <v>588008</v>
      </c>
      <c r="B5260" t="s">
        <v>4989</v>
      </c>
      <c r="C5260">
        <v>6105</v>
      </c>
      <c r="D5260" t="s">
        <v>4685</v>
      </c>
      <c r="E5260" t="s">
        <v>4686</v>
      </c>
      <c r="F5260" t="s">
        <v>4685</v>
      </c>
      <c r="G5260" t="s">
        <v>4687</v>
      </c>
      <c r="H5260" t="s">
        <v>4688</v>
      </c>
      <c r="I5260" t="str">
        <f t="shared" si="247"/>
        <v>Kraj</v>
      </c>
      <c r="J5260" t="str">
        <f t="shared" si="248"/>
        <v>Vysočina</v>
      </c>
      <c r="K5260" t="str">
        <f t="shared" si="249"/>
        <v>Jihovýchod</v>
      </c>
    </row>
    <row r="5261" spans="1:11" x14ac:dyDescent="0.25">
      <c r="A5261">
        <v>588016</v>
      </c>
      <c r="B5261" t="s">
        <v>4990</v>
      </c>
      <c r="C5261">
        <v>6115</v>
      </c>
      <c r="D5261" t="s">
        <v>4703</v>
      </c>
      <c r="E5261" t="s">
        <v>4702</v>
      </c>
      <c r="F5261" t="s">
        <v>4703</v>
      </c>
      <c r="G5261" t="s">
        <v>4687</v>
      </c>
      <c r="H5261" t="s">
        <v>4688</v>
      </c>
      <c r="I5261" t="str">
        <f t="shared" si="247"/>
        <v>Kraj</v>
      </c>
      <c r="J5261" t="str">
        <f t="shared" si="248"/>
        <v>Vysočina</v>
      </c>
      <c r="K5261" t="str">
        <f t="shared" si="249"/>
        <v>Jihovýchod</v>
      </c>
    </row>
    <row r="5262" spans="1:11" x14ac:dyDescent="0.25">
      <c r="A5262">
        <v>588024</v>
      </c>
      <c r="B5262" t="s">
        <v>4912</v>
      </c>
      <c r="C5262">
        <v>6112</v>
      </c>
      <c r="D5262" t="s">
        <v>4912</v>
      </c>
      <c r="E5262" t="s">
        <v>4686</v>
      </c>
      <c r="F5262" t="s">
        <v>4685</v>
      </c>
      <c r="G5262" t="s">
        <v>4687</v>
      </c>
      <c r="H5262" t="s">
        <v>4688</v>
      </c>
      <c r="I5262" t="str">
        <f t="shared" si="247"/>
        <v>Kraj</v>
      </c>
      <c r="J5262" t="str">
        <f t="shared" si="248"/>
        <v>Vysočina</v>
      </c>
      <c r="K5262" t="str">
        <f t="shared" si="249"/>
        <v>Jihovýchod</v>
      </c>
    </row>
    <row r="5263" spans="1:11" x14ac:dyDescent="0.25">
      <c r="A5263">
        <v>588032</v>
      </c>
      <c r="B5263" t="s">
        <v>4991</v>
      </c>
      <c r="C5263">
        <v>6105</v>
      </c>
      <c r="D5263" t="s">
        <v>4685</v>
      </c>
      <c r="E5263" t="s">
        <v>4686</v>
      </c>
      <c r="F5263" t="s">
        <v>4685</v>
      </c>
      <c r="G5263" t="s">
        <v>4687</v>
      </c>
      <c r="H5263" t="s">
        <v>4688</v>
      </c>
      <c r="I5263" t="str">
        <f t="shared" si="247"/>
        <v>Kraj</v>
      </c>
      <c r="J5263" t="str">
        <f t="shared" si="248"/>
        <v>Vysočina</v>
      </c>
      <c r="K5263" t="str">
        <f t="shared" si="249"/>
        <v>Jihovýchod</v>
      </c>
    </row>
    <row r="5264" spans="1:11" x14ac:dyDescent="0.25">
      <c r="A5264">
        <v>588041</v>
      </c>
      <c r="B5264" t="s">
        <v>4992</v>
      </c>
      <c r="C5264">
        <v>6105</v>
      </c>
      <c r="D5264" t="s">
        <v>4685</v>
      </c>
      <c r="E5264" t="s">
        <v>4686</v>
      </c>
      <c r="F5264" t="s">
        <v>4685</v>
      </c>
      <c r="G5264" t="s">
        <v>4687</v>
      </c>
      <c r="H5264" t="s">
        <v>4688</v>
      </c>
      <c r="I5264" t="str">
        <f t="shared" si="247"/>
        <v>Kraj</v>
      </c>
      <c r="J5264" t="str">
        <f t="shared" si="248"/>
        <v>Vysočina</v>
      </c>
      <c r="K5264" t="str">
        <f t="shared" si="249"/>
        <v>Jihovýchod</v>
      </c>
    </row>
    <row r="5265" spans="1:11" x14ac:dyDescent="0.25">
      <c r="A5265">
        <v>588059</v>
      </c>
      <c r="B5265" t="s">
        <v>4993</v>
      </c>
      <c r="C5265">
        <v>6115</v>
      </c>
      <c r="D5265" t="s">
        <v>4703</v>
      </c>
      <c r="E5265" t="s">
        <v>4702</v>
      </c>
      <c r="F5265" t="s">
        <v>4703</v>
      </c>
      <c r="G5265" t="s">
        <v>4687</v>
      </c>
      <c r="H5265" t="s">
        <v>4688</v>
      </c>
      <c r="I5265" t="str">
        <f t="shared" si="247"/>
        <v>Kraj</v>
      </c>
      <c r="J5265" t="str">
        <f t="shared" si="248"/>
        <v>Vysočina</v>
      </c>
      <c r="K5265" t="str">
        <f t="shared" si="249"/>
        <v>Jihovýchod</v>
      </c>
    </row>
    <row r="5266" spans="1:11" x14ac:dyDescent="0.25">
      <c r="A5266">
        <v>588067</v>
      </c>
      <c r="B5266" t="s">
        <v>4994</v>
      </c>
      <c r="C5266">
        <v>6112</v>
      </c>
      <c r="D5266" t="s">
        <v>4912</v>
      </c>
      <c r="E5266" t="s">
        <v>4686</v>
      </c>
      <c r="F5266" t="s">
        <v>4685</v>
      </c>
      <c r="G5266" t="s">
        <v>4687</v>
      </c>
      <c r="H5266" t="s">
        <v>4688</v>
      </c>
      <c r="I5266" t="str">
        <f t="shared" si="247"/>
        <v>Kraj</v>
      </c>
      <c r="J5266" t="str">
        <f t="shared" si="248"/>
        <v>Vysočina</v>
      </c>
      <c r="K5266" t="str">
        <f t="shared" si="249"/>
        <v>Jihovýchod</v>
      </c>
    </row>
    <row r="5267" spans="1:11" x14ac:dyDescent="0.25">
      <c r="A5267">
        <v>588075</v>
      </c>
      <c r="B5267" t="s">
        <v>2382</v>
      </c>
      <c r="C5267">
        <v>6105</v>
      </c>
      <c r="D5267" t="s">
        <v>4685</v>
      </c>
      <c r="E5267" t="s">
        <v>4686</v>
      </c>
      <c r="F5267" t="s">
        <v>4685</v>
      </c>
      <c r="G5267" t="s">
        <v>4687</v>
      </c>
      <c r="H5267" t="s">
        <v>4688</v>
      </c>
      <c r="I5267" t="str">
        <f t="shared" si="247"/>
        <v>Kraj</v>
      </c>
      <c r="J5267" t="str">
        <f t="shared" si="248"/>
        <v>Vysočina</v>
      </c>
      <c r="K5267" t="str">
        <f t="shared" si="249"/>
        <v>Jihovýchod</v>
      </c>
    </row>
    <row r="5268" spans="1:11" x14ac:dyDescent="0.25">
      <c r="A5268">
        <v>588083</v>
      </c>
      <c r="B5268" t="s">
        <v>4995</v>
      </c>
      <c r="C5268">
        <v>6112</v>
      </c>
      <c r="D5268" t="s">
        <v>4912</v>
      </c>
      <c r="E5268" t="s">
        <v>4686</v>
      </c>
      <c r="F5268" t="s">
        <v>4685</v>
      </c>
      <c r="G5268" t="s">
        <v>4687</v>
      </c>
      <c r="H5268" t="s">
        <v>4688</v>
      </c>
      <c r="I5268" t="str">
        <f t="shared" si="247"/>
        <v>Kraj</v>
      </c>
      <c r="J5268" t="str">
        <f t="shared" si="248"/>
        <v>Vysočina</v>
      </c>
      <c r="K5268" t="str">
        <f t="shared" si="249"/>
        <v>Jihovýchod</v>
      </c>
    </row>
    <row r="5269" spans="1:11" x14ac:dyDescent="0.25">
      <c r="A5269">
        <v>588091</v>
      </c>
      <c r="B5269" t="s">
        <v>4996</v>
      </c>
      <c r="C5269">
        <v>6112</v>
      </c>
      <c r="D5269" t="s">
        <v>4912</v>
      </c>
      <c r="E5269" t="s">
        <v>4686</v>
      </c>
      <c r="F5269" t="s">
        <v>4685</v>
      </c>
      <c r="G5269" t="s">
        <v>4687</v>
      </c>
      <c r="H5269" t="s">
        <v>4688</v>
      </c>
      <c r="I5269" t="str">
        <f t="shared" si="247"/>
        <v>Kraj</v>
      </c>
      <c r="J5269" t="str">
        <f t="shared" si="248"/>
        <v>Vysočina</v>
      </c>
      <c r="K5269" t="str">
        <f t="shared" si="249"/>
        <v>Jihovýchod</v>
      </c>
    </row>
    <row r="5270" spans="1:11" x14ac:dyDescent="0.25">
      <c r="A5270">
        <v>588105</v>
      </c>
      <c r="B5270" t="s">
        <v>4997</v>
      </c>
      <c r="C5270">
        <v>6112</v>
      </c>
      <c r="D5270" t="s">
        <v>4912</v>
      </c>
      <c r="E5270" t="s">
        <v>4686</v>
      </c>
      <c r="F5270" t="s">
        <v>4685</v>
      </c>
      <c r="G5270" t="s">
        <v>4687</v>
      </c>
      <c r="H5270" t="s">
        <v>4688</v>
      </c>
      <c r="I5270" t="str">
        <f t="shared" si="247"/>
        <v>Kraj</v>
      </c>
      <c r="J5270" t="str">
        <f t="shared" si="248"/>
        <v>Vysočina</v>
      </c>
      <c r="K5270" t="str">
        <f t="shared" si="249"/>
        <v>Jihovýchod</v>
      </c>
    </row>
    <row r="5271" spans="1:11" x14ac:dyDescent="0.25">
      <c r="A5271">
        <v>588113</v>
      </c>
      <c r="B5271" t="s">
        <v>4998</v>
      </c>
      <c r="C5271">
        <v>6105</v>
      </c>
      <c r="D5271" t="s">
        <v>4685</v>
      </c>
      <c r="E5271" t="s">
        <v>4686</v>
      </c>
      <c r="F5271" t="s">
        <v>4685</v>
      </c>
      <c r="G5271" t="s">
        <v>4687</v>
      </c>
      <c r="H5271" t="s">
        <v>4688</v>
      </c>
      <c r="I5271" t="str">
        <f t="shared" si="247"/>
        <v>Kraj</v>
      </c>
      <c r="J5271" t="str">
        <f t="shared" si="248"/>
        <v>Vysočina</v>
      </c>
      <c r="K5271" t="str">
        <f t="shared" si="249"/>
        <v>Jihovýchod</v>
      </c>
    </row>
    <row r="5272" spans="1:11" x14ac:dyDescent="0.25">
      <c r="A5272">
        <v>588121</v>
      </c>
      <c r="B5272" t="s">
        <v>4999</v>
      </c>
      <c r="C5272">
        <v>6105</v>
      </c>
      <c r="D5272" t="s">
        <v>4685</v>
      </c>
      <c r="E5272" t="s">
        <v>4686</v>
      </c>
      <c r="F5272" t="s">
        <v>4685</v>
      </c>
      <c r="G5272" t="s">
        <v>4687</v>
      </c>
      <c r="H5272" t="s">
        <v>4688</v>
      </c>
      <c r="I5272" t="str">
        <f t="shared" si="247"/>
        <v>Kraj</v>
      </c>
      <c r="J5272" t="str">
        <f t="shared" si="248"/>
        <v>Vysočina</v>
      </c>
      <c r="K5272" t="str">
        <f t="shared" si="249"/>
        <v>Jihovýchod</v>
      </c>
    </row>
    <row r="5273" spans="1:11" x14ac:dyDescent="0.25">
      <c r="A5273">
        <v>588130</v>
      </c>
      <c r="B5273" t="s">
        <v>4899</v>
      </c>
      <c r="C5273">
        <v>6105</v>
      </c>
      <c r="D5273" t="s">
        <v>4685</v>
      </c>
      <c r="E5273" t="s">
        <v>4686</v>
      </c>
      <c r="F5273" t="s">
        <v>4685</v>
      </c>
      <c r="G5273" t="s">
        <v>4687</v>
      </c>
      <c r="H5273" t="s">
        <v>4688</v>
      </c>
      <c r="I5273" t="str">
        <f t="shared" si="247"/>
        <v>Kraj</v>
      </c>
      <c r="J5273" t="str">
        <f t="shared" si="248"/>
        <v>Vysočina</v>
      </c>
      <c r="K5273" t="str">
        <f t="shared" si="249"/>
        <v>Jihovýchod</v>
      </c>
    </row>
    <row r="5274" spans="1:11" x14ac:dyDescent="0.25">
      <c r="A5274">
        <v>588148</v>
      </c>
      <c r="B5274" t="s">
        <v>5000</v>
      </c>
      <c r="C5274">
        <v>6105</v>
      </c>
      <c r="D5274" t="s">
        <v>4685</v>
      </c>
      <c r="E5274" t="s">
        <v>4686</v>
      </c>
      <c r="F5274" t="s">
        <v>4685</v>
      </c>
      <c r="G5274" t="s">
        <v>4687</v>
      </c>
      <c r="H5274" t="s">
        <v>4688</v>
      </c>
      <c r="I5274" t="str">
        <f t="shared" si="247"/>
        <v>Kraj</v>
      </c>
      <c r="J5274" t="str">
        <f t="shared" si="248"/>
        <v>Vysočina</v>
      </c>
      <c r="K5274" t="str">
        <f t="shared" si="249"/>
        <v>Jihovýchod</v>
      </c>
    </row>
    <row r="5275" spans="1:11" x14ac:dyDescent="0.25">
      <c r="A5275">
        <v>588156</v>
      </c>
      <c r="B5275" t="s">
        <v>5001</v>
      </c>
      <c r="C5275">
        <v>6105</v>
      </c>
      <c r="D5275" t="s">
        <v>4685</v>
      </c>
      <c r="E5275" t="s">
        <v>4686</v>
      </c>
      <c r="F5275" t="s">
        <v>4685</v>
      </c>
      <c r="G5275" t="s">
        <v>4687</v>
      </c>
      <c r="H5275" t="s">
        <v>4688</v>
      </c>
      <c r="I5275" t="str">
        <f t="shared" si="247"/>
        <v>Kraj</v>
      </c>
      <c r="J5275" t="str">
        <f t="shared" si="248"/>
        <v>Vysočina</v>
      </c>
      <c r="K5275" t="str">
        <f t="shared" si="249"/>
        <v>Jihovýchod</v>
      </c>
    </row>
    <row r="5276" spans="1:11" x14ac:dyDescent="0.25">
      <c r="A5276">
        <v>588164</v>
      </c>
      <c r="B5276" t="s">
        <v>4439</v>
      </c>
      <c r="C5276">
        <v>6112</v>
      </c>
      <c r="D5276" t="s">
        <v>4912</v>
      </c>
      <c r="E5276" t="s">
        <v>4686</v>
      </c>
      <c r="F5276" t="s">
        <v>4685</v>
      </c>
      <c r="G5276" t="s">
        <v>4687</v>
      </c>
      <c r="H5276" t="s">
        <v>4688</v>
      </c>
      <c r="I5276" t="str">
        <f t="shared" si="247"/>
        <v>Kraj</v>
      </c>
      <c r="J5276" t="str">
        <f t="shared" si="248"/>
        <v>Vysočina</v>
      </c>
      <c r="K5276" t="str">
        <f t="shared" si="249"/>
        <v>Jihovýchod</v>
      </c>
    </row>
    <row r="5277" spans="1:11" x14ac:dyDescent="0.25">
      <c r="A5277">
        <v>588172</v>
      </c>
      <c r="B5277" t="s">
        <v>5002</v>
      </c>
      <c r="C5277">
        <v>6105</v>
      </c>
      <c r="D5277" t="s">
        <v>4685</v>
      </c>
      <c r="E5277" t="s">
        <v>4686</v>
      </c>
      <c r="F5277" t="s">
        <v>4685</v>
      </c>
      <c r="G5277" t="s">
        <v>4687</v>
      </c>
      <c r="H5277" t="s">
        <v>4688</v>
      </c>
      <c r="I5277" t="str">
        <f t="shared" si="247"/>
        <v>Kraj</v>
      </c>
      <c r="J5277" t="str">
        <f t="shared" si="248"/>
        <v>Vysočina</v>
      </c>
      <c r="K5277" t="str">
        <f t="shared" si="249"/>
        <v>Jihovýchod</v>
      </c>
    </row>
    <row r="5278" spans="1:11" x14ac:dyDescent="0.25">
      <c r="A5278">
        <v>588181</v>
      </c>
      <c r="B5278" t="s">
        <v>5003</v>
      </c>
      <c r="C5278">
        <v>6105</v>
      </c>
      <c r="D5278" t="s">
        <v>4685</v>
      </c>
      <c r="E5278" t="s">
        <v>4686</v>
      </c>
      <c r="F5278" t="s">
        <v>4685</v>
      </c>
      <c r="G5278" t="s">
        <v>4687</v>
      </c>
      <c r="H5278" t="s">
        <v>4688</v>
      </c>
      <c r="I5278" t="str">
        <f t="shared" si="247"/>
        <v>Kraj</v>
      </c>
      <c r="J5278" t="str">
        <f t="shared" si="248"/>
        <v>Vysočina</v>
      </c>
      <c r="K5278" t="str">
        <f t="shared" si="249"/>
        <v>Jihovýchod</v>
      </c>
    </row>
    <row r="5279" spans="1:11" x14ac:dyDescent="0.25">
      <c r="A5279">
        <v>588199</v>
      </c>
      <c r="B5279" t="s">
        <v>5004</v>
      </c>
      <c r="C5279">
        <v>6112</v>
      </c>
      <c r="D5279" t="s">
        <v>4912</v>
      </c>
      <c r="E5279" t="s">
        <v>4686</v>
      </c>
      <c r="F5279" t="s">
        <v>4685</v>
      </c>
      <c r="G5279" t="s">
        <v>4687</v>
      </c>
      <c r="H5279" t="s">
        <v>4688</v>
      </c>
      <c r="I5279" t="str">
        <f t="shared" si="247"/>
        <v>Kraj</v>
      </c>
      <c r="J5279" t="str">
        <f t="shared" si="248"/>
        <v>Vysočina</v>
      </c>
      <c r="K5279" t="str">
        <f t="shared" si="249"/>
        <v>Jihovýchod</v>
      </c>
    </row>
    <row r="5280" spans="1:11" x14ac:dyDescent="0.25">
      <c r="A5280">
        <v>588202</v>
      </c>
      <c r="B5280" t="s">
        <v>5005</v>
      </c>
      <c r="C5280">
        <v>6105</v>
      </c>
      <c r="D5280" t="s">
        <v>4685</v>
      </c>
      <c r="E5280" t="s">
        <v>4686</v>
      </c>
      <c r="F5280" t="s">
        <v>4685</v>
      </c>
      <c r="G5280" t="s">
        <v>4687</v>
      </c>
      <c r="H5280" t="s">
        <v>4688</v>
      </c>
      <c r="I5280" t="str">
        <f t="shared" si="247"/>
        <v>Kraj</v>
      </c>
      <c r="J5280" t="str">
        <f t="shared" si="248"/>
        <v>Vysočina</v>
      </c>
      <c r="K5280" t="str">
        <f t="shared" si="249"/>
        <v>Jihovýchod</v>
      </c>
    </row>
    <row r="5281" spans="1:11" x14ac:dyDescent="0.25">
      <c r="A5281">
        <v>588211</v>
      </c>
      <c r="B5281" t="s">
        <v>5006</v>
      </c>
      <c r="C5281">
        <v>6105</v>
      </c>
      <c r="D5281" t="s">
        <v>4685</v>
      </c>
      <c r="E5281" t="s">
        <v>4686</v>
      </c>
      <c r="F5281" t="s">
        <v>4685</v>
      </c>
      <c r="G5281" t="s">
        <v>4687</v>
      </c>
      <c r="H5281" t="s">
        <v>4688</v>
      </c>
      <c r="I5281" t="str">
        <f t="shared" si="247"/>
        <v>Kraj</v>
      </c>
      <c r="J5281" t="str">
        <f t="shared" si="248"/>
        <v>Vysočina</v>
      </c>
      <c r="K5281" t="str">
        <f t="shared" si="249"/>
        <v>Jihovýchod</v>
      </c>
    </row>
    <row r="5282" spans="1:11" x14ac:dyDescent="0.25">
      <c r="A5282">
        <v>588229</v>
      </c>
      <c r="B5282" t="s">
        <v>5007</v>
      </c>
      <c r="C5282">
        <v>6105</v>
      </c>
      <c r="D5282" t="s">
        <v>4685</v>
      </c>
      <c r="E5282" t="s">
        <v>4686</v>
      </c>
      <c r="F5282" t="s">
        <v>4685</v>
      </c>
      <c r="G5282" t="s">
        <v>4687</v>
      </c>
      <c r="H5282" t="s">
        <v>4688</v>
      </c>
      <c r="I5282" t="str">
        <f t="shared" si="247"/>
        <v>Kraj</v>
      </c>
      <c r="J5282" t="str">
        <f t="shared" si="248"/>
        <v>Vysočina</v>
      </c>
      <c r="K5282" t="str">
        <f t="shared" si="249"/>
        <v>Jihovýchod</v>
      </c>
    </row>
    <row r="5283" spans="1:11" x14ac:dyDescent="0.25">
      <c r="A5283">
        <v>588237</v>
      </c>
      <c r="B5283" t="s">
        <v>5008</v>
      </c>
      <c r="C5283">
        <v>6115</v>
      </c>
      <c r="D5283" t="s">
        <v>4703</v>
      </c>
      <c r="E5283" t="s">
        <v>4702</v>
      </c>
      <c r="F5283" t="s">
        <v>4703</v>
      </c>
      <c r="G5283" t="s">
        <v>4687</v>
      </c>
      <c r="H5283" t="s">
        <v>4688</v>
      </c>
      <c r="I5283" t="str">
        <f t="shared" si="247"/>
        <v>Kraj</v>
      </c>
      <c r="J5283" t="str">
        <f t="shared" si="248"/>
        <v>Vysočina</v>
      </c>
      <c r="K5283" t="str">
        <f t="shared" si="249"/>
        <v>Jihovýchod</v>
      </c>
    </row>
    <row r="5284" spans="1:11" x14ac:dyDescent="0.25">
      <c r="A5284">
        <v>588245</v>
      </c>
      <c r="B5284" t="s">
        <v>5009</v>
      </c>
      <c r="C5284">
        <v>6112</v>
      </c>
      <c r="D5284" t="s">
        <v>4912</v>
      </c>
      <c r="E5284" t="s">
        <v>4686</v>
      </c>
      <c r="F5284" t="s">
        <v>4685</v>
      </c>
      <c r="G5284" t="s">
        <v>4687</v>
      </c>
      <c r="H5284" t="s">
        <v>4688</v>
      </c>
      <c r="I5284" t="str">
        <f t="shared" si="247"/>
        <v>Kraj</v>
      </c>
      <c r="J5284" t="str">
        <f t="shared" si="248"/>
        <v>Vysočina</v>
      </c>
      <c r="K5284" t="str">
        <f t="shared" si="249"/>
        <v>Jihovýchod</v>
      </c>
    </row>
    <row r="5285" spans="1:11" x14ac:dyDescent="0.25">
      <c r="A5285">
        <v>588253</v>
      </c>
      <c r="B5285" t="s">
        <v>347</v>
      </c>
      <c r="C5285">
        <v>6105</v>
      </c>
      <c r="D5285" t="s">
        <v>4685</v>
      </c>
      <c r="E5285" t="s">
        <v>4686</v>
      </c>
      <c r="F5285" t="s">
        <v>4685</v>
      </c>
      <c r="G5285" t="s">
        <v>4687</v>
      </c>
      <c r="H5285" t="s">
        <v>4688</v>
      </c>
      <c r="I5285" t="str">
        <f t="shared" si="247"/>
        <v>Kraj</v>
      </c>
      <c r="J5285" t="str">
        <f t="shared" si="248"/>
        <v>Vysočina</v>
      </c>
      <c r="K5285" t="str">
        <f t="shared" si="249"/>
        <v>Jihovýchod</v>
      </c>
    </row>
    <row r="5286" spans="1:11" x14ac:dyDescent="0.25">
      <c r="A5286">
        <v>588261</v>
      </c>
      <c r="B5286" t="s">
        <v>5010</v>
      </c>
      <c r="C5286">
        <v>6112</v>
      </c>
      <c r="D5286" t="s">
        <v>4912</v>
      </c>
      <c r="E5286" t="s">
        <v>4686</v>
      </c>
      <c r="F5286" t="s">
        <v>4685</v>
      </c>
      <c r="G5286" t="s">
        <v>4687</v>
      </c>
      <c r="H5286" t="s">
        <v>4688</v>
      </c>
      <c r="I5286" t="str">
        <f t="shared" si="247"/>
        <v>Kraj</v>
      </c>
      <c r="J5286" t="str">
        <f t="shared" si="248"/>
        <v>Vysočina</v>
      </c>
      <c r="K5286" t="str">
        <f t="shared" si="249"/>
        <v>Jihovýchod</v>
      </c>
    </row>
    <row r="5287" spans="1:11" x14ac:dyDescent="0.25">
      <c r="A5287">
        <v>588270</v>
      </c>
      <c r="B5287" t="s">
        <v>4405</v>
      </c>
      <c r="C5287">
        <v>6112</v>
      </c>
      <c r="D5287" t="s">
        <v>4912</v>
      </c>
      <c r="E5287" t="s">
        <v>4686</v>
      </c>
      <c r="F5287" t="s">
        <v>4685</v>
      </c>
      <c r="G5287" t="s">
        <v>4687</v>
      </c>
      <c r="H5287" t="s">
        <v>4688</v>
      </c>
      <c r="I5287" t="str">
        <f t="shared" si="247"/>
        <v>Kraj</v>
      </c>
      <c r="J5287" t="str">
        <f t="shared" si="248"/>
        <v>Vysočina</v>
      </c>
      <c r="K5287" t="str">
        <f t="shared" si="249"/>
        <v>Jihovýchod</v>
      </c>
    </row>
    <row r="5288" spans="1:11" x14ac:dyDescent="0.25">
      <c r="A5288">
        <v>588288</v>
      </c>
      <c r="B5288" t="s">
        <v>1797</v>
      </c>
      <c r="C5288">
        <v>6105</v>
      </c>
      <c r="D5288" t="s">
        <v>4685</v>
      </c>
      <c r="E5288" t="s">
        <v>4686</v>
      </c>
      <c r="F5288" t="s">
        <v>4685</v>
      </c>
      <c r="G5288" t="s">
        <v>4687</v>
      </c>
      <c r="H5288" t="s">
        <v>4688</v>
      </c>
      <c r="I5288" t="str">
        <f t="shared" si="247"/>
        <v>Kraj</v>
      </c>
      <c r="J5288" t="str">
        <f t="shared" si="248"/>
        <v>Vysočina</v>
      </c>
      <c r="K5288" t="str">
        <f t="shared" si="249"/>
        <v>Jihovýchod</v>
      </c>
    </row>
    <row r="5289" spans="1:11" x14ac:dyDescent="0.25">
      <c r="A5289">
        <v>588296</v>
      </c>
      <c r="B5289" t="s">
        <v>5235</v>
      </c>
      <c r="C5289">
        <v>7203</v>
      </c>
      <c r="D5289" t="s">
        <v>5235</v>
      </c>
      <c r="E5289" t="s">
        <v>5234</v>
      </c>
      <c r="F5289" t="s">
        <v>5235</v>
      </c>
      <c r="G5289" t="s">
        <v>5225</v>
      </c>
      <c r="H5289" t="s">
        <v>5226</v>
      </c>
      <c r="I5289" t="str">
        <f t="shared" si="247"/>
        <v>Zlínský</v>
      </c>
      <c r="J5289" t="str">
        <f t="shared" si="248"/>
        <v>Zlínský</v>
      </c>
      <c r="K5289" t="str">
        <f t="shared" si="249"/>
        <v>Střední Morava</v>
      </c>
    </row>
    <row r="5290" spans="1:11" x14ac:dyDescent="0.25">
      <c r="A5290">
        <v>588300</v>
      </c>
      <c r="B5290" t="s">
        <v>5356</v>
      </c>
      <c r="C5290">
        <v>7203</v>
      </c>
      <c r="D5290" t="s">
        <v>5235</v>
      </c>
      <c r="E5290" t="s">
        <v>5234</v>
      </c>
      <c r="F5290" t="s">
        <v>5235</v>
      </c>
      <c r="G5290" t="s">
        <v>5225</v>
      </c>
      <c r="H5290" t="s">
        <v>5226</v>
      </c>
      <c r="I5290" t="str">
        <f t="shared" si="247"/>
        <v>Zlínský</v>
      </c>
      <c r="J5290" t="str">
        <f t="shared" si="248"/>
        <v>Zlínský</v>
      </c>
      <c r="K5290" t="str">
        <f t="shared" si="249"/>
        <v>Střední Morava</v>
      </c>
    </row>
    <row r="5291" spans="1:11" x14ac:dyDescent="0.25">
      <c r="A5291">
        <v>588318</v>
      </c>
      <c r="B5291" t="s">
        <v>5357</v>
      </c>
      <c r="C5291">
        <v>7205</v>
      </c>
      <c r="D5291" t="s">
        <v>5287</v>
      </c>
      <c r="E5291" t="s">
        <v>5224</v>
      </c>
      <c r="F5291" t="s">
        <v>5223</v>
      </c>
      <c r="G5291" t="s">
        <v>5225</v>
      </c>
      <c r="H5291" t="s">
        <v>5226</v>
      </c>
      <c r="I5291" t="str">
        <f t="shared" si="247"/>
        <v>Zlínský</v>
      </c>
      <c r="J5291" t="str">
        <f t="shared" si="248"/>
        <v>Zlínský</v>
      </c>
      <c r="K5291" t="str">
        <f t="shared" si="249"/>
        <v>Střední Morava</v>
      </c>
    </row>
    <row r="5292" spans="1:11" x14ac:dyDescent="0.25">
      <c r="A5292">
        <v>588326</v>
      </c>
      <c r="B5292" t="s">
        <v>5358</v>
      </c>
      <c r="C5292">
        <v>7203</v>
      </c>
      <c r="D5292" t="s">
        <v>5235</v>
      </c>
      <c r="E5292" t="s">
        <v>5234</v>
      </c>
      <c r="F5292" t="s">
        <v>5235</v>
      </c>
      <c r="G5292" t="s">
        <v>5225</v>
      </c>
      <c r="H5292" t="s">
        <v>5226</v>
      </c>
      <c r="I5292" t="str">
        <f t="shared" si="247"/>
        <v>Zlínský</v>
      </c>
      <c r="J5292" t="str">
        <f t="shared" si="248"/>
        <v>Zlínský</v>
      </c>
      <c r="K5292" t="str">
        <f t="shared" si="249"/>
        <v>Střední Morava</v>
      </c>
    </row>
    <row r="5293" spans="1:11" x14ac:dyDescent="0.25">
      <c r="A5293">
        <v>588334</v>
      </c>
      <c r="B5293" t="s">
        <v>5011</v>
      </c>
      <c r="C5293">
        <v>6115</v>
      </c>
      <c r="D5293" t="s">
        <v>4703</v>
      </c>
      <c r="E5293" t="s">
        <v>4702</v>
      </c>
      <c r="F5293" t="s">
        <v>4703</v>
      </c>
      <c r="G5293" t="s">
        <v>4687</v>
      </c>
      <c r="H5293" t="s">
        <v>4688</v>
      </c>
      <c r="I5293" t="str">
        <f t="shared" si="247"/>
        <v>Kraj</v>
      </c>
      <c r="J5293" t="str">
        <f t="shared" si="248"/>
        <v>Vysočina</v>
      </c>
      <c r="K5293" t="str">
        <f t="shared" si="249"/>
        <v>Jihovýchod</v>
      </c>
    </row>
    <row r="5294" spans="1:11" x14ac:dyDescent="0.25">
      <c r="A5294">
        <v>588342</v>
      </c>
      <c r="B5294" t="s">
        <v>5012</v>
      </c>
      <c r="C5294">
        <v>6106</v>
      </c>
      <c r="D5294" t="s">
        <v>4692</v>
      </c>
      <c r="E5294" t="s">
        <v>4693</v>
      </c>
      <c r="F5294" t="s">
        <v>4694</v>
      </c>
      <c r="G5294" t="s">
        <v>4687</v>
      </c>
      <c r="H5294" t="s">
        <v>4688</v>
      </c>
      <c r="I5294" t="str">
        <f t="shared" si="247"/>
        <v>Kraj</v>
      </c>
      <c r="J5294" t="str">
        <f t="shared" si="248"/>
        <v>Vysočina</v>
      </c>
      <c r="K5294" t="str">
        <f t="shared" si="249"/>
        <v>Jihovýchod</v>
      </c>
    </row>
    <row r="5295" spans="1:11" x14ac:dyDescent="0.25">
      <c r="A5295">
        <v>588377</v>
      </c>
      <c r="B5295" t="s">
        <v>5359</v>
      </c>
      <c r="C5295">
        <v>7201</v>
      </c>
      <c r="D5295" t="s">
        <v>5233</v>
      </c>
      <c r="E5295" t="s">
        <v>5234</v>
      </c>
      <c r="F5295" t="s">
        <v>5235</v>
      </c>
      <c r="G5295" t="s">
        <v>5225</v>
      </c>
      <c r="H5295" t="s">
        <v>5226</v>
      </c>
      <c r="I5295" t="str">
        <f t="shared" si="247"/>
        <v>Zlínský</v>
      </c>
      <c r="J5295" t="str">
        <f t="shared" si="248"/>
        <v>Zlínský</v>
      </c>
      <c r="K5295" t="str">
        <f t="shared" si="249"/>
        <v>Střední Morava</v>
      </c>
    </row>
    <row r="5296" spans="1:11" x14ac:dyDescent="0.25">
      <c r="A5296">
        <v>588385</v>
      </c>
      <c r="B5296" t="s">
        <v>5360</v>
      </c>
      <c r="C5296">
        <v>7203</v>
      </c>
      <c r="D5296" t="s">
        <v>5235</v>
      </c>
      <c r="E5296" t="s">
        <v>5234</v>
      </c>
      <c r="F5296" t="s">
        <v>5235</v>
      </c>
      <c r="G5296" t="s">
        <v>5225</v>
      </c>
      <c r="H5296" t="s">
        <v>5226</v>
      </c>
      <c r="I5296" t="str">
        <f t="shared" si="247"/>
        <v>Zlínský</v>
      </c>
      <c r="J5296" t="str">
        <f t="shared" si="248"/>
        <v>Zlínský</v>
      </c>
      <c r="K5296" t="str">
        <f t="shared" si="249"/>
        <v>Střední Morava</v>
      </c>
    </row>
    <row r="5297" spans="1:11" x14ac:dyDescent="0.25">
      <c r="A5297">
        <v>588393</v>
      </c>
      <c r="B5297" t="s">
        <v>5233</v>
      </c>
      <c r="C5297">
        <v>7201</v>
      </c>
      <c r="D5297" t="s">
        <v>5233</v>
      </c>
      <c r="E5297" t="s">
        <v>5234</v>
      </c>
      <c r="F5297" t="s">
        <v>5235</v>
      </c>
      <c r="G5297" t="s">
        <v>5225</v>
      </c>
      <c r="H5297" t="s">
        <v>5226</v>
      </c>
      <c r="I5297" t="str">
        <f t="shared" si="247"/>
        <v>Zlínský</v>
      </c>
      <c r="J5297" t="str">
        <f t="shared" si="248"/>
        <v>Zlínský</v>
      </c>
      <c r="K5297" t="str">
        <f t="shared" si="249"/>
        <v>Střední Morava</v>
      </c>
    </row>
    <row r="5298" spans="1:11" x14ac:dyDescent="0.25">
      <c r="A5298">
        <v>588407</v>
      </c>
      <c r="B5298" t="s">
        <v>5361</v>
      </c>
      <c r="C5298">
        <v>7203</v>
      </c>
      <c r="D5298" t="s">
        <v>5235</v>
      </c>
      <c r="E5298" t="s">
        <v>5234</v>
      </c>
      <c r="F5298" t="s">
        <v>5235</v>
      </c>
      <c r="G5298" t="s">
        <v>5225</v>
      </c>
      <c r="H5298" t="s">
        <v>5226</v>
      </c>
      <c r="I5298" t="str">
        <f t="shared" si="247"/>
        <v>Zlínský</v>
      </c>
      <c r="J5298" t="str">
        <f t="shared" si="248"/>
        <v>Zlínský</v>
      </c>
      <c r="K5298" t="str">
        <f t="shared" si="249"/>
        <v>Střední Morava</v>
      </c>
    </row>
    <row r="5299" spans="1:11" x14ac:dyDescent="0.25">
      <c r="A5299">
        <v>588431</v>
      </c>
      <c r="B5299" t="s">
        <v>3676</v>
      </c>
      <c r="C5299">
        <v>7203</v>
      </c>
      <c r="D5299" t="s">
        <v>5235</v>
      </c>
      <c r="E5299" t="s">
        <v>5234</v>
      </c>
      <c r="F5299" t="s">
        <v>5235</v>
      </c>
      <c r="G5299" t="s">
        <v>5225</v>
      </c>
      <c r="H5299" t="s">
        <v>5226</v>
      </c>
      <c r="I5299" t="str">
        <f t="shared" si="247"/>
        <v>Zlínský</v>
      </c>
      <c r="J5299" t="str">
        <f t="shared" si="248"/>
        <v>Zlínský</v>
      </c>
      <c r="K5299" t="str">
        <f t="shared" si="249"/>
        <v>Střední Morava</v>
      </c>
    </row>
    <row r="5300" spans="1:11" x14ac:dyDescent="0.25">
      <c r="A5300">
        <v>588458</v>
      </c>
      <c r="B5300" t="s">
        <v>5294</v>
      </c>
      <c r="C5300">
        <v>7202</v>
      </c>
      <c r="D5300" t="s">
        <v>5294</v>
      </c>
      <c r="E5300" t="s">
        <v>5234</v>
      </c>
      <c r="F5300" t="s">
        <v>5235</v>
      </c>
      <c r="G5300" t="s">
        <v>5225</v>
      </c>
      <c r="H5300" t="s">
        <v>5226</v>
      </c>
      <c r="I5300" t="str">
        <f t="shared" si="247"/>
        <v>Zlínský</v>
      </c>
      <c r="J5300" t="str">
        <f t="shared" si="248"/>
        <v>Zlínský</v>
      </c>
      <c r="K5300" t="str">
        <f t="shared" si="249"/>
        <v>Střední Morava</v>
      </c>
    </row>
    <row r="5301" spans="1:11" x14ac:dyDescent="0.25">
      <c r="A5301">
        <v>588474</v>
      </c>
      <c r="B5301" t="s">
        <v>5362</v>
      </c>
      <c r="C5301">
        <v>7202</v>
      </c>
      <c r="D5301" t="s">
        <v>5294</v>
      </c>
      <c r="E5301" t="s">
        <v>5234</v>
      </c>
      <c r="F5301" t="s">
        <v>5235</v>
      </c>
      <c r="G5301" t="s">
        <v>5225</v>
      </c>
      <c r="H5301" t="s">
        <v>5226</v>
      </c>
      <c r="I5301" t="str">
        <f t="shared" si="247"/>
        <v>Zlínský</v>
      </c>
      <c r="J5301" t="str">
        <f t="shared" si="248"/>
        <v>Zlínský</v>
      </c>
      <c r="K5301" t="str">
        <f t="shared" si="249"/>
        <v>Střední Morava</v>
      </c>
    </row>
    <row r="5302" spans="1:11" x14ac:dyDescent="0.25">
      <c r="A5302">
        <v>588482</v>
      </c>
      <c r="B5302" t="s">
        <v>397</v>
      </c>
      <c r="C5302">
        <v>7203</v>
      </c>
      <c r="D5302" t="s">
        <v>5235</v>
      </c>
      <c r="E5302" t="s">
        <v>5234</v>
      </c>
      <c r="F5302" t="s">
        <v>5235</v>
      </c>
      <c r="G5302" t="s">
        <v>5225</v>
      </c>
      <c r="H5302" t="s">
        <v>5226</v>
      </c>
      <c r="I5302" t="str">
        <f t="shared" si="247"/>
        <v>Zlínský</v>
      </c>
      <c r="J5302" t="str">
        <f t="shared" si="248"/>
        <v>Zlínský</v>
      </c>
      <c r="K5302" t="str">
        <f t="shared" si="249"/>
        <v>Střední Morava</v>
      </c>
    </row>
    <row r="5303" spans="1:11" x14ac:dyDescent="0.25">
      <c r="A5303">
        <v>588491</v>
      </c>
      <c r="B5303" t="s">
        <v>5363</v>
      </c>
      <c r="C5303">
        <v>7203</v>
      </c>
      <c r="D5303" t="s">
        <v>5235</v>
      </c>
      <c r="E5303" t="s">
        <v>5234</v>
      </c>
      <c r="F5303" t="s">
        <v>5235</v>
      </c>
      <c r="G5303" t="s">
        <v>5225</v>
      </c>
      <c r="H5303" t="s">
        <v>5226</v>
      </c>
      <c r="I5303" t="str">
        <f t="shared" si="247"/>
        <v>Zlínský</v>
      </c>
      <c r="J5303" t="str">
        <f t="shared" si="248"/>
        <v>Zlínský</v>
      </c>
      <c r="K5303" t="str">
        <f t="shared" si="249"/>
        <v>Střední Morava</v>
      </c>
    </row>
    <row r="5304" spans="1:11" x14ac:dyDescent="0.25">
      <c r="A5304">
        <v>588504</v>
      </c>
      <c r="B5304" t="s">
        <v>5364</v>
      </c>
      <c r="C5304">
        <v>7201</v>
      </c>
      <c r="D5304" t="s">
        <v>5233</v>
      </c>
      <c r="E5304" t="s">
        <v>5234</v>
      </c>
      <c r="F5304" t="s">
        <v>5235</v>
      </c>
      <c r="G5304" t="s">
        <v>5225</v>
      </c>
      <c r="H5304" t="s">
        <v>5226</v>
      </c>
      <c r="I5304" t="str">
        <f t="shared" si="247"/>
        <v>Zlínský</v>
      </c>
      <c r="J5304" t="str">
        <f t="shared" si="248"/>
        <v>Zlínský</v>
      </c>
      <c r="K5304" t="str">
        <f t="shared" si="249"/>
        <v>Střední Morava</v>
      </c>
    </row>
    <row r="5305" spans="1:11" x14ac:dyDescent="0.25">
      <c r="A5305">
        <v>588512</v>
      </c>
      <c r="B5305" t="s">
        <v>5365</v>
      </c>
      <c r="C5305">
        <v>7203</v>
      </c>
      <c r="D5305" t="s">
        <v>5235</v>
      </c>
      <c r="E5305" t="s">
        <v>5234</v>
      </c>
      <c r="F5305" t="s">
        <v>5235</v>
      </c>
      <c r="G5305" t="s">
        <v>5225</v>
      </c>
      <c r="H5305" t="s">
        <v>5226</v>
      </c>
      <c r="I5305" t="str">
        <f t="shared" si="247"/>
        <v>Zlínský</v>
      </c>
      <c r="J5305" t="str">
        <f t="shared" si="248"/>
        <v>Zlínský</v>
      </c>
      <c r="K5305" t="str">
        <f t="shared" si="249"/>
        <v>Střední Morava</v>
      </c>
    </row>
    <row r="5306" spans="1:11" x14ac:dyDescent="0.25">
      <c r="A5306">
        <v>588521</v>
      </c>
      <c r="B5306" t="s">
        <v>5366</v>
      </c>
      <c r="C5306">
        <v>7203</v>
      </c>
      <c r="D5306" t="s">
        <v>5235</v>
      </c>
      <c r="E5306" t="s">
        <v>5234</v>
      </c>
      <c r="F5306" t="s">
        <v>5235</v>
      </c>
      <c r="G5306" t="s">
        <v>5225</v>
      </c>
      <c r="H5306" t="s">
        <v>5226</v>
      </c>
      <c r="I5306" t="str">
        <f t="shared" si="247"/>
        <v>Zlínský</v>
      </c>
      <c r="J5306" t="str">
        <f t="shared" si="248"/>
        <v>Zlínský</v>
      </c>
      <c r="K5306" t="str">
        <f t="shared" si="249"/>
        <v>Střední Morava</v>
      </c>
    </row>
    <row r="5307" spans="1:11" x14ac:dyDescent="0.25">
      <c r="A5307">
        <v>588547</v>
      </c>
      <c r="B5307" t="s">
        <v>5367</v>
      </c>
      <c r="C5307">
        <v>7203</v>
      </c>
      <c r="D5307" t="s">
        <v>5235</v>
      </c>
      <c r="E5307" t="s">
        <v>5234</v>
      </c>
      <c r="F5307" t="s">
        <v>5235</v>
      </c>
      <c r="G5307" t="s">
        <v>5225</v>
      </c>
      <c r="H5307" t="s">
        <v>5226</v>
      </c>
      <c r="I5307" t="str">
        <f t="shared" si="247"/>
        <v>Zlínský</v>
      </c>
      <c r="J5307" t="str">
        <f t="shared" si="248"/>
        <v>Zlínský</v>
      </c>
      <c r="K5307" t="str">
        <f t="shared" si="249"/>
        <v>Střední Morava</v>
      </c>
    </row>
    <row r="5308" spans="1:11" x14ac:dyDescent="0.25">
      <c r="A5308">
        <v>588555</v>
      </c>
      <c r="B5308" t="s">
        <v>2819</v>
      </c>
      <c r="C5308">
        <v>7202</v>
      </c>
      <c r="D5308" t="s">
        <v>5294</v>
      </c>
      <c r="E5308" t="s">
        <v>5234</v>
      </c>
      <c r="F5308" t="s">
        <v>5235</v>
      </c>
      <c r="G5308" t="s">
        <v>5225</v>
      </c>
      <c r="H5308" t="s">
        <v>5226</v>
      </c>
      <c r="I5308" t="str">
        <f t="shared" si="247"/>
        <v>Zlínský</v>
      </c>
      <c r="J5308" t="str">
        <f t="shared" si="248"/>
        <v>Zlínský</v>
      </c>
      <c r="K5308" t="str">
        <f t="shared" si="249"/>
        <v>Střední Morava</v>
      </c>
    </row>
    <row r="5309" spans="1:11" x14ac:dyDescent="0.25">
      <c r="A5309">
        <v>588563</v>
      </c>
      <c r="B5309" t="s">
        <v>5368</v>
      </c>
      <c r="C5309">
        <v>7203</v>
      </c>
      <c r="D5309" t="s">
        <v>5235</v>
      </c>
      <c r="E5309" t="s">
        <v>5234</v>
      </c>
      <c r="F5309" t="s">
        <v>5235</v>
      </c>
      <c r="G5309" t="s">
        <v>5225</v>
      </c>
      <c r="H5309" t="s">
        <v>5226</v>
      </c>
      <c r="I5309" t="str">
        <f t="shared" si="247"/>
        <v>Zlínský</v>
      </c>
      <c r="J5309" t="str">
        <f t="shared" si="248"/>
        <v>Zlínský</v>
      </c>
      <c r="K5309" t="str">
        <f t="shared" si="249"/>
        <v>Střední Morava</v>
      </c>
    </row>
    <row r="5310" spans="1:11" x14ac:dyDescent="0.25">
      <c r="A5310">
        <v>588598</v>
      </c>
      <c r="B5310" t="s">
        <v>5369</v>
      </c>
      <c r="C5310">
        <v>7201</v>
      </c>
      <c r="D5310" t="s">
        <v>5233</v>
      </c>
      <c r="E5310" t="s">
        <v>5234</v>
      </c>
      <c r="F5310" t="s">
        <v>5235</v>
      </c>
      <c r="G5310" t="s">
        <v>5225</v>
      </c>
      <c r="H5310" t="s">
        <v>5226</v>
      </c>
      <c r="I5310" t="str">
        <f t="shared" si="247"/>
        <v>Zlínský</v>
      </c>
      <c r="J5310" t="str">
        <f t="shared" si="248"/>
        <v>Zlínský</v>
      </c>
      <c r="K5310" t="str">
        <f t="shared" si="249"/>
        <v>Střední Morava</v>
      </c>
    </row>
    <row r="5311" spans="1:11" x14ac:dyDescent="0.25">
      <c r="A5311">
        <v>588601</v>
      </c>
      <c r="B5311" t="s">
        <v>5370</v>
      </c>
      <c r="C5311">
        <v>7203</v>
      </c>
      <c r="D5311" t="s">
        <v>5235</v>
      </c>
      <c r="E5311" t="s">
        <v>5234</v>
      </c>
      <c r="F5311" t="s">
        <v>5235</v>
      </c>
      <c r="G5311" t="s">
        <v>5225</v>
      </c>
      <c r="H5311" t="s">
        <v>5226</v>
      </c>
      <c r="I5311" t="str">
        <f t="shared" si="247"/>
        <v>Zlínský</v>
      </c>
      <c r="J5311" t="str">
        <f t="shared" si="248"/>
        <v>Zlínský</v>
      </c>
      <c r="K5311" t="str">
        <f t="shared" si="249"/>
        <v>Střední Morava</v>
      </c>
    </row>
    <row r="5312" spans="1:11" x14ac:dyDescent="0.25">
      <c r="A5312">
        <v>588610</v>
      </c>
      <c r="B5312" t="s">
        <v>5371</v>
      </c>
      <c r="C5312">
        <v>7202</v>
      </c>
      <c r="D5312" t="s">
        <v>5294</v>
      </c>
      <c r="E5312" t="s">
        <v>5234</v>
      </c>
      <c r="F5312" t="s">
        <v>5235</v>
      </c>
      <c r="G5312" t="s">
        <v>5225</v>
      </c>
      <c r="H5312" t="s">
        <v>5226</v>
      </c>
      <c r="I5312" t="str">
        <f t="shared" si="247"/>
        <v>Zlínský</v>
      </c>
      <c r="J5312" t="str">
        <f t="shared" si="248"/>
        <v>Zlínský</v>
      </c>
      <c r="K5312" t="str">
        <f t="shared" si="249"/>
        <v>Střední Morava</v>
      </c>
    </row>
    <row r="5313" spans="1:11" x14ac:dyDescent="0.25">
      <c r="A5313">
        <v>588628</v>
      </c>
      <c r="B5313" t="s">
        <v>5372</v>
      </c>
      <c r="C5313">
        <v>7203</v>
      </c>
      <c r="D5313" t="s">
        <v>5235</v>
      </c>
      <c r="E5313" t="s">
        <v>5234</v>
      </c>
      <c r="F5313" t="s">
        <v>5235</v>
      </c>
      <c r="G5313" t="s">
        <v>5225</v>
      </c>
      <c r="H5313" t="s">
        <v>5226</v>
      </c>
      <c r="I5313" t="str">
        <f t="shared" si="247"/>
        <v>Zlínský</v>
      </c>
      <c r="J5313" t="str">
        <f t="shared" si="248"/>
        <v>Zlínský</v>
      </c>
      <c r="K5313" t="str">
        <f t="shared" si="249"/>
        <v>Střední Morava</v>
      </c>
    </row>
    <row r="5314" spans="1:11" x14ac:dyDescent="0.25">
      <c r="A5314">
        <v>588636</v>
      </c>
      <c r="B5314" t="s">
        <v>5373</v>
      </c>
      <c r="C5314">
        <v>7202</v>
      </c>
      <c r="D5314" t="s">
        <v>5294</v>
      </c>
      <c r="E5314" t="s">
        <v>5234</v>
      </c>
      <c r="F5314" t="s">
        <v>5235</v>
      </c>
      <c r="G5314" t="s">
        <v>5225</v>
      </c>
      <c r="H5314" t="s">
        <v>5226</v>
      </c>
      <c r="I5314" t="str">
        <f t="shared" si="247"/>
        <v>Zlínský</v>
      </c>
      <c r="J5314" t="str">
        <f t="shared" si="248"/>
        <v>Zlínský</v>
      </c>
      <c r="K5314" t="str">
        <f t="shared" si="249"/>
        <v>Střední Morava</v>
      </c>
    </row>
    <row r="5315" spans="1:11" x14ac:dyDescent="0.25">
      <c r="A5315">
        <v>588644</v>
      </c>
      <c r="B5315" t="s">
        <v>5374</v>
      </c>
      <c r="C5315">
        <v>7203</v>
      </c>
      <c r="D5315" t="s">
        <v>5235</v>
      </c>
      <c r="E5315" t="s">
        <v>5234</v>
      </c>
      <c r="F5315" t="s">
        <v>5235</v>
      </c>
      <c r="G5315" t="s">
        <v>5225</v>
      </c>
      <c r="H5315" t="s">
        <v>5226</v>
      </c>
      <c r="I5315" t="str">
        <f t="shared" si="247"/>
        <v>Zlínský</v>
      </c>
      <c r="J5315" t="str">
        <f t="shared" si="248"/>
        <v>Zlínský</v>
      </c>
      <c r="K5315" t="str">
        <f t="shared" si="249"/>
        <v>Střední Morava</v>
      </c>
    </row>
    <row r="5316" spans="1:11" x14ac:dyDescent="0.25">
      <c r="A5316">
        <v>588652</v>
      </c>
      <c r="B5316" t="s">
        <v>5375</v>
      </c>
      <c r="C5316">
        <v>7203</v>
      </c>
      <c r="D5316" t="s">
        <v>5235</v>
      </c>
      <c r="E5316" t="s">
        <v>5234</v>
      </c>
      <c r="F5316" t="s">
        <v>5235</v>
      </c>
      <c r="G5316" t="s">
        <v>5225</v>
      </c>
      <c r="H5316" t="s">
        <v>5226</v>
      </c>
      <c r="I5316" t="str">
        <f t="shared" ref="I5316:I5379" si="250">LEFT(H5316, FIND(" ", H5316 &amp; " ") - 1)</f>
        <v>Zlínský</v>
      </c>
      <c r="J5316" t="str">
        <f t="shared" ref="J5316:J5379" si="251">IF(LEFT(H5316,4)="Kraj", MID(H5316, FIND(" ", H5316)+1, LEN(H5316) - FIND(" ", H5316)), LEFT(H5316, FIND(" ", H5316 &amp; " ") - 1))</f>
        <v>Zlínský</v>
      </c>
      <c r="K5316" t="str">
        <f t="shared" ref="K5316:K5379" si="252">_xlfn.XLOOKUP(H5316,$N$33:$N$46,$M$33:$M$46)</f>
        <v>Střední Morava</v>
      </c>
    </row>
    <row r="5317" spans="1:11" x14ac:dyDescent="0.25">
      <c r="A5317">
        <v>588661</v>
      </c>
      <c r="B5317" t="s">
        <v>5376</v>
      </c>
      <c r="C5317">
        <v>7202</v>
      </c>
      <c r="D5317" t="s">
        <v>5294</v>
      </c>
      <c r="E5317" t="s">
        <v>5234</v>
      </c>
      <c r="F5317" t="s">
        <v>5235</v>
      </c>
      <c r="G5317" t="s">
        <v>5225</v>
      </c>
      <c r="H5317" t="s">
        <v>5226</v>
      </c>
      <c r="I5317" t="str">
        <f t="shared" si="250"/>
        <v>Zlínský</v>
      </c>
      <c r="J5317" t="str">
        <f t="shared" si="251"/>
        <v>Zlínský</v>
      </c>
      <c r="K5317" t="str">
        <f t="shared" si="252"/>
        <v>Střední Morava</v>
      </c>
    </row>
    <row r="5318" spans="1:11" x14ac:dyDescent="0.25">
      <c r="A5318">
        <v>588695</v>
      </c>
      <c r="B5318" t="s">
        <v>5377</v>
      </c>
      <c r="C5318">
        <v>7203</v>
      </c>
      <c r="D5318" t="s">
        <v>5235</v>
      </c>
      <c r="E5318" t="s">
        <v>5234</v>
      </c>
      <c r="F5318" t="s">
        <v>5235</v>
      </c>
      <c r="G5318" t="s">
        <v>5225</v>
      </c>
      <c r="H5318" t="s">
        <v>5226</v>
      </c>
      <c r="I5318" t="str">
        <f t="shared" si="250"/>
        <v>Zlínský</v>
      </c>
      <c r="J5318" t="str">
        <f t="shared" si="251"/>
        <v>Zlínský</v>
      </c>
      <c r="K5318" t="str">
        <f t="shared" si="252"/>
        <v>Střední Morava</v>
      </c>
    </row>
    <row r="5319" spans="1:11" x14ac:dyDescent="0.25">
      <c r="A5319">
        <v>588709</v>
      </c>
      <c r="B5319" t="s">
        <v>4297</v>
      </c>
      <c r="C5319">
        <v>7201</v>
      </c>
      <c r="D5319" t="s">
        <v>5233</v>
      </c>
      <c r="E5319" t="s">
        <v>5234</v>
      </c>
      <c r="F5319" t="s">
        <v>5235</v>
      </c>
      <c r="G5319" t="s">
        <v>5225</v>
      </c>
      <c r="H5319" t="s">
        <v>5226</v>
      </c>
      <c r="I5319" t="str">
        <f t="shared" si="250"/>
        <v>Zlínský</v>
      </c>
      <c r="J5319" t="str">
        <f t="shared" si="251"/>
        <v>Zlínský</v>
      </c>
      <c r="K5319" t="str">
        <f t="shared" si="252"/>
        <v>Střední Morava</v>
      </c>
    </row>
    <row r="5320" spans="1:11" x14ac:dyDescent="0.25">
      <c r="A5320">
        <v>588717</v>
      </c>
      <c r="B5320" t="s">
        <v>2899</v>
      </c>
      <c r="C5320">
        <v>7203</v>
      </c>
      <c r="D5320" t="s">
        <v>5235</v>
      </c>
      <c r="E5320" t="s">
        <v>5234</v>
      </c>
      <c r="F5320" t="s">
        <v>5235</v>
      </c>
      <c r="G5320" t="s">
        <v>5225</v>
      </c>
      <c r="H5320" t="s">
        <v>5226</v>
      </c>
      <c r="I5320" t="str">
        <f t="shared" si="250"/>
        <v>Zlínský</v>
      </c>
      <c r="J5320" t="str">
        <f t="shared" si="251"/>
        <v>Zlínský</v>
      </c>
      <c r="K5320" t="str">
        <f t="shared" si="252"/>
        <v>Střední Morava</v>
      </c>
    </row>
    <row r="5321" spans="1:11" x14ac:dyDescent="0.25">
      <c r="A5321">
        <v>588725</v>
      </c>
      <c r="B5321" t="s">
        <v>5378</v>
      </c>
      <c r="C5321">
        <v>7202</v>
      </c>
      <c r="D5321" t="s">
        <v>5294</v>
      </c>
      <c r="E5321" t="s">
        <v>5234</v>
      </c>
      <c r="F5321" t="s">
        <v>5235</v>
      </c>
      <c r="G5321" t="s">
        <v>5225</v>
      </c>
      <c r="H5321" t="s">
        <v>5226</v>
      </c>
      <c r="I5321" t="str">
        <f t="shared" si="250"/>
        <v>Zlínský</v>
      </c>
      <c r="J5321" t="str">
        <f t="shared" si="251"/>
        <v>Zlínský</v>
      </c>
      <c r="K5321" t="str">
        <f t="shared" si="252"/>
        <v>Střední Morava</v>
      </c>
    </row>
    <row r="5322" spans="1:11" x14ac:dyDescent="0.25">
      <c r="A5322">
        <v>588733</v>
      </c>
      <c r="B5322" t="s">
        <v>5379</v>
      </c>
      <c r="C5322">
        <v>7203</v>
      </c>
      <c r="D5322" t="s">
        <v>5235</v>
      </c>
      <c r="E5322" t="s">
        <v>5234</v>
      </c>
      <c r="F5322" t="s">
        <v>5235</v>
      </c>
      <c r="G5322" t="s">
        <v>5225</v>
      </c>
      <c r="H5322" t="s">
        <v>5226</v>
      </c>
      <c r="I5322" t="str">
        <f t="shared" si="250"/>
        <v>Zlínský</v>
      </c>
      <c r="J5322" t="str">
        <f t="shared" si="251"/>
        <v>Zlínský</v>
      </c>
      <c r="K5322" t="str">
        <f t="shared" si="252"/>
        <v>Střední Morava</v>
      </c>
    </row>
    <row r="5323" spans="1:11" x14ac:dyDescent="0.25">
      <c r="A5323">
        <v>588741</v>
      </c>
      <c r="B5323" t="s">
        <v>5150</v>
      </c>
      <c r="C5323">
        <v>7202</v>
      </c>
      <c r="D5323" t="s">
        <v>5294</v>
      </c>
      <c r="E5323" t="s">
        <v>5234</v>
      </c>
      <c r="F5323" t="s">
        <v>5235</v>
      </c>
      <c r="G5323" t="s">
        <v>5225</v>
      </c>
      <c r="H5323" t="s">
        <v>5226</v>
      </c>
      <c r="I5323" t="str">
        <f t="shared" si="250"/>
        <v>Zlínský</v>
      </c>
      <c r="J5323" t="str">
        <f t="shared" si="251"/>
        <v>Zlínský</v>
      </c>
      <c r="K5323" t="str">
        <f t="shared" si="252"/>
        <v>Střední Morava</v>
      </c>
    </row>
    <row r="5324" spans="1:11" x14ac:dyDescent="0.25">
      <c r="A5324">
        <v>588750</v>
      </c>
      <c r="B5324" t="s">
        <v>5380</v>
      </c>
      <c r="C5324">
        <v>7202</v>
      </c>
      <c r="D5324" t="s">
        <v>5294</v>
      </c>
      <c r="E5324" t="s">
        <v>5234</v>
      </c>
      <c r="F5324" t="s">
        <v>5235</v>
      </c>
      <c r="G5324" t="s">
        <v>5225</v>
      </c>
      <c r="H5324" t="s">
        <v>5226</v>
      </c>
      <c r="I5324" t="str">
        <f t="shared" si="250"/>
        <v>Zlínský</v>
      </c>
      <c r="J5324" t="str">
        <f t="shared" si="251"/>
        <v>Zlínský</v>
      </c>
      <c r="K5324" t="str">
        <f t="shared" si="252"/>
        <v>Střední Morava</v>
      </c>
    </row>
    <row r="5325" spans="1:11" x14ac:dyDescent="0.25">
      <c r="A5325">
        <v>588768</v>
      </c>
      <c r="B5325" t="s">
        <v>5381</v>
      </c>
      <c r="C5325">
        <v>7203</v>
      </c>
      <c r="D5325" t="s">
        <v>5235</v>
      </c>
      <c r="E5325" t="s">
        <v>5234</v>
      </c>
      <c r="F5325" t="s">
        <v>5235</v>
      </c>
      <c r="G5325" t="s">
        <v>5225</v>
      </c>
      <c r="H5325" t="s">
        <v>5226</v>
      </c>
      <c r="I5325" t="str">
        <f t="shared" si="250"/>
        <v>Zlínský</v>
      </c>
      <c r="J5325" t="str">
        <f t="shared" si="251"/>
        <v>Zlínský</v>
      </c>
      <c r="K5325" t="str">
        <f t="shared" si="252"/>
        <v>Střední Morava</v>
      </c>
    </row>
    <row r="5326" spans="1:11" x14ac:dyDescent="0.25">
      <c r="A5326">
        <v>588784</v>
      </c>
      <c r="B5326" t="s">
        <v>123</v>
      </c>
      <c r="C5326">
        <v>7202</v>
      </c>
      <c r="D5326" t="s">
        <v>5294</v>
      </c>
      <c r="E5326" t="s">
        <v>5234</v>
      </c>
      <c r="F5326" t="s">
        <v>5235</v>
      </c>
      <c r="G5326" t="s">
        <v>5225</v>
      </c>
      <c r="H5326" t="s">
        <v>5226</v>
      </c>
      <c r="I5326" t="str">
        <f t="shared" si="250"/>
        <v>Zlínský</v>
      </c>
      <c r="J5326" t="str">
        <f t="shared" si="251"/>
        <v>Zlínský</v>
      </c>
      <c r="K5326" t="str">
        <f t="shared" si="252"/>
        <v>Střední Morava</v>
      </c>
    </row>
    <row r="5327" spans="1:11" x14ac:dyDescent="0.25">
      <c r="A5327">
        <v>588806</v>
      </c>
      <c r="B5327" t="s">
        <v>5382</v>
      </c>
      <c r="C5327">
        <v>7203</v>
      </c>
      <c r="D5327" t="s">
        <v>5235</v>
      </c>
      <c r="E5327" t="s">
        <v>5234</v>
      </c>
      <c r="F5327" t="s">
        <v>5235</v>
      </c>
      <c r="G5327" t="s">
        <v>5225</v>
      </c>
      <c r="H5327" t="s">
        <v>5226</v>
      </c>
      <c r="I5327" t="str">
        <f t="shared" si="250"/>
        <v>Zlínský</v>
      </c>
      <c r="J5327" t="str">
        <f t="shared" si="251"/>
        <v>Zlínský</v>
      </c>
      <c r="K5327" t="str">
        <f t="shared" si="252"/>
        <v>Střední Morava</v>
      </c>
    </row>
    <row r="5328" spans="1:11" x14ac:dyDescent="0.25">
      <c r="A5328">
        <v>588814</v>
      </c>
      <c r="B5328" t="s">
        <v>5383</v>
      </c>
      <c r="C5328">
        <v>7203</v>
      </c>
      <c r="D5328" t="s">
        <v>5235</v>
      </c>
      <c r="E5328" t="s">
        <v>5234</v>
      </c>
      <c r="F5328" t="s">
        <v>5235</v>
      </c>
      <c r="G5328" t="s">
        <v>5225</v>
      </c>
      <c r="H5328" t="s">
        <v>5226</v>
      </c>
      <c r="I5328" t="str">
        <f t="shared" si="250"/>
        <v>Zlínský</v>
      </c>
      <c r="J5328" t="str">
        <f t="shared" si="251"/>
        <v>Zlínský</v>
      </c>
      <c r="K5328" t="str">
        <f t="shared" si="252"/>
        <v>Střední Morava</v>
      </c>
    </row>
    <row r="5329" spans="1:11" x14ac:dyDescent="0.25">
      <c r="A5329">
        <v>588822</v>
      </c>
      <c r="B5329" t="s">
        <v>5384</v>
      </c>
      <c r="C5329">
        <v>7201</v>
      </c>
      <c r="D5329" t="s">
        <v>5233</v>
      </c>
      <c r="E5329" t="s">
        <v>5234</v>
      </c>
      <c r="F5329" t="s">
        <v>5235</v>
      </c>
      <c r="G5329" t="s">
        <v>5225</v>
      </c>
      <c r="H5329" t="s">
        <v>5226</v>
      </c>
      <c r="I5329" t="str">
        <f t="shared" si="250"/>
        <v>Zlínský</v>
      </c>
      <c r="J5329" t="str">
        <f t="shared" si="251"/>
        <v>Zlínský</v>
      </c>
      <c r="K5329" t="str">
        <f t="shared" si="252"/>
        <v>Střední Morava</v>
      </c>
    </row>
    <row r="5330" spans="1:11" x14ac:dyDescent="0.25">
      <c r="A5330">
        <v>588831</v>
      </c>
      <c r="B5330" t="s">
        <v>5385</v>
      </c>
      <c r="C5330">
        <v>7202</v>
      </c>
      <c r="D5330" t="s">
        <v>5294</v>
      </c>
      <c r="E5330" t="s">
        <v>5234</v>
      </c>
      <c r="F5330" t="s">
        <v>5235</v>
      </c>
      <c r="G5330" t="s">
        <v>5225</v>
      </c>
      <c r="H5330" t="s">
        <v>5226</v>
      </c>
      <c r="I5330" t="str">
        <f t="shared" si="250"/>
        <v>Zlínský</v>
      </c>
      <c r="J5330" t="str">
        <f t="shared" si="251"/>
        <v>Zlínský</v>
      </c>
      <c r="K5330" t="str">
        <f t="shared" si="252"/>
        <v>Střední Morava</v>
      </c>
    </row>
    <row r="5331" spans="1:11" x14ac:dyDescent="0.25">
      <c r="A5331">
        <v>588849</v>
      </c>
      <c r="B5331" t="s">
        <v>5386</v>
      </c>
      <c r="C5331">
        <v>7203</v>
      </c>
      <c r="D5331" t="s">
        <v>5235</v>
      </c>
      <c r="E5331" t="s">
        <v>5234</v>
      </c>
      <c r="F5331" t="s">
        <v>5235</v>
      </c>
      <c r="G5331" t="s">
        <v>5225</v>
      </c>
      <c r="H5331" t="s">
        <v>5226</v>
      </c>
      <c r="I5331" t="str">
        <f t="shared" si="250"/>
        <v>Zlínský</v>
      </c>
      <c r="J5331" t="str">
        <f t="shared" si="251"/>
        <v>Zlínský</v>
      </c>
      <c r="K5331" t="str">
        <f t="shared" si="252"/>
        <v>Střední Morava</v>
      </c>
    </row>
    <row r="5332" spans="1:11" x14ac:dyDescent="0.25">
      <c r="A5332">
        <v>588865</v>
      </c>
      <c r="B5332" t="s">
        <v>5387</v>
      </c>
      <c r="C5332">
        <v>7203</v>
      </c>
      <c r="D5332" t="s">
        <v>5235</v>
      </c>
      <c r="E5332" t="s">
        <v>5234</v>
      </c>
      <c r="F5332" t="s">
        <v>5235</v>
      </c>
      <c r="G5332" t="s">
        <v>5225</v>
      </c>
      <c r="H5332" t="s">
        <v>5226</v>
      </c>
      <c r="I5332" t="str">
        <f t="shared" si="250"/>
        <v>Zlínský</v>
      </c>
      <c r="J5332" t="str">
        <f t="shared" si="251"/>
        <v>Zlínský</v>
      </c>
      <c r="K5332" t="str">
        <f t="shared" si="252"/>
        <v>Střední Morava</v>
      </c>
    </row>
    <row r="5333" spans="1:11" x14ac:dyDescent="0.25">
      <c r="A5333">
        <v>588873</v>
      </c>
      <c r="B5333" t="s">
        <v>5388</v>
      </c>
      <c r="C5333">
        <v>7201</v>
      </c>
      <c r="D5333" t="s">
        <v>5233</v>
      </c>
      <c r="E5333" t="s">
        <v>5234</v>
      </c>
      <c r="F5333" t="s">
        <v>5235</v>
      </c>
      <c r="G5333" t="s">
        <v>5225</v>
      </c>
      <c r="H5333" t="s">
        <v>5226</v>
      </c>
      <c r="I5333" t="str">
        <f t="shared" si="250"/>
        <v>Zlínský</v>
      </c>
      <c r="J5333" t="str">
        <f t="shared" si="251"/>
        <v>Zlínský</v>
      </c>
      <c r="K5333" t="str">
        <f t="shared" si="252"/>
        <v>Střední Morava</v>
      </c>
    </row>
    <row r="5334" spans="1:11" x14ac:dyDescent="0.25">
      <c r="A5334">
        <v>588890</v>
      </c>
      <c r="B5334" t="s">
        <v>5389</v>
      </c>
      <c r="C5334">
        <v>7203</v>
      </c>
      <c r="D5334" t="s">
        <v>5235</v>
      </c>
      <c r="E5334" t="s">
        <v>5234</v>
      </c>
      <c r="F5334" t="s">
        <v>5235</v>
      </c>
      <c r="G5334" t="s">
        <v>5225</v>
      </c>
      <c r="H5334" t="s">
        <v>5226</v>
      </c>
      <c r="I5334" t="str">
        <f t="shared" si="250"/>
        <v>Zlínský</v>
      </c>
      <c r="J5334" t="str">
        <f t="shared" si="251"/>
        <v>Zlínský</v>
      </c>
      <c r="K5334" t="str">
        <f t="shared" si="252"/>
        <v>Střední Morava</v>
      </c>
    </row>
    <row r="5335" spans="1:11" x14ac:dyDescent="0.25">
      <c r="A5335">
        <v>588903</v>
      </c>
      <c r="B5335" t="s">
        <v>5390</v>
      </c>
      <c r="C5335">
        <v>7202</v>
      </c>
      <c r="D5335" t="s">
        <v>5294</v>
      </c>
      <c r="E5335" t="s">
        <v>5234</v>
      </c>
      <c r="F5335" t="s">
        <v>5235</v>
      </c>
      <c r="G5335" t="s">
        <v>5225</v>
      </c>
      <c r="H5335" t="s">
        <v>5226</v>
      </c>
      <c r="I5335" t="str">
        <f t="shared" si="250"/>
        <v>Zlínský</v>
      </c>
      <c r="J5335" t="str">
        <f t="shared" si="251"/>
        <v>Zlínský</v>
      </c>
      <c r="K5335" t="str">
        <f t="shared" si="252"/>
        <v>Střední Morava</v>
      </c>
    </row>
    <row r="5336" spans="1:11" x14ac:dyDescent="0.25">
      <c r="A5336">
        <v>588920</v>
      </c>
      <c r="B5336" t="s">
        <v>5391</v>
      </c>
      <c r="C5336">
        <v>7201</v>
      </c>
      <c r="D5336" t="s">
        <v>5233</v>
      </c>
      <c r="E5336" t="s">
        <v>5234</v>
      </c>
      <c r="F5336" t="s">
        <v>5235</v>
      </c>
      <c r="G5336" t="s">
        <v>5225</v>
      </c>
      <c r="H5336" t="s">
        <v>5226</v>
      </c>
      <c r="I5336" t="str">
        <f t="shared" si="250"/>
        <v>Zlínský</v>
      </c>
      <c r="J5336" t="str">
        <f t="shared" si="251"/>
        <v>Zlínský</v>
      </c>
      <c r="K5336" t="str">
        <f t="shared" si="252"/>
        <v>Střední Morava</v>
      </c>
    </row>
    <row r="5337" spans="1:11" x14ac:dyDescent="0.25">
      <c r="A5337">
        <v>588938</v>
      </c>
      <c r="B5337" t="s">
        <v>470</v>
      </c>
      <c r="C5337">
        <v>7203</v>
      </c>
      <c r="D5337" t="s">
        <v>5235</v>
      </c>
      <c r="E5337" t="s">
        <v>5234</v>
      </c>
      <c r="F5337" t="s">
        <v>5235</v>
      </c>
      <c r="G5337" t="s">
        <v>5225</v>
      </c>
      <c r="H5337" t="s">
        <v>5226</v>
      </c>
      <c r="I5337" t="str">
        <f t="shared" si="250"/>
        <v>Zlínský</v>
      </c>
      <c r="J5337" t="str">
        <f t="shared" si="251"/>
        <v>Zlínský</v>
      </c>
      <c r="K5337" t="str">
        <f t="shared" si="252"/>
        <v>Střední Morava</v>
      </c>
    </row>
    <row r="5338" spans="1:11" x14ac:dyDescent="0.25">
      <c r="A5338">
        <v>588946</v>
      </c>
      <c r="B5338" t="s">
        <v>5392</v>
      </c>
      <c r="C5338">
        <v>7202</v>
      </c>
      <c r="D5338" t="s">
        <v>5294</v>
      </c>
      <c r="E5338" t="s">
        <v>5234</v>
      </c>
      <c r="F5338" t="s">
        <v>5235</v>
      </c>
      <c r="G5338" t="s">
        <v>5225</v>
      </c>
      <c r="H5338" t="s">
        <v>5226</v>
      </c>
      <c r="I5338" t="str">
        <f t="shared" si="250"/>
        <v>Zlínský</v>
      </c>
      <c r="J5338" t="str">
        <f t="shared" si="251"/>
        <v>Zlínský</v>
      </c>
      <c r="K5338" t="str">
        <f t="shared" si="252"/>
        <v>Střední Morava</v>
      </c>
    </row>
    <row r="5339" spans="1:11" x14ac:dyDescent="0.25">
      <c r="A5339">
        <v>588954</v>
      </c>
      <c r="B5339" t="s">
        <v>5393</v>
      </c>
      <c r="C5339">
        <v>7203</v>
      </c>
      <c r="D5339" t="s">
        <v>5235</v>
      </c>
      <c r="E5339" t="s">
        <v>5234</v>
      </c>
      <c r="F5339" t="s">
        <v>5235</v>
      </c>
      <c r="G5339" t="s">
        <v>5225</v>
      </c>
      <c r="H5339" t="s">
        <v>5226</v>
      </c>
      <c r="I5339" t="str">
        <f t="shared" si="250"/>
        <v>Zlínský</v>
      </c>
      <c r="J5339" t="str">
        <f t="shared" si="251"/>
        <v>Zlínský</v>
      </c>
      <c r="K5339" t="str">
        <f t="shared" si="252"/>
        <v>Střední Morava</v>
      </c>
    </row>
    <row r="5340" spans="1:11" x14ac:dyDescent="0.25">
      <c r="A5340">
        <v>588962</v>
      </c>
      <c r="B5340" t="s">
        <v>5394</v>
      </c>
      <c r="C5340">
        <v>7201</v>
      </c>
      <c r="D5340" t="s">
        <v>5233</v>
      </c>
      <c r="E5340" t="s">
        <v>5234</v>
      </c>
      <c r="F5340" t="s">
        <v>5235</v>
      </c>
      <c r="G5340" t="s">
        <v>5225</v>
      </c>
      <c r="H5340" t="s">
        <v>5226</v>
      </c>
      <c r="I5340" t="str">
        <f t="shared" si="250"/>
        <v>Zlínský</v>
      </c>
      <c r="J5340" t="str">
        <f t="shared" si="251"/>
        <v>Zlínský</v>
      </c>
      <c r="K5340" t="str">
        <f t="shared" si="252"/>
        <v>Střední Morava</v>
      </c>
    </row>
    <row r="5341" spans="1:11" x14ac:dyDescent="0.25">
      <c r="A5341">
        <v>588971</v>
      </c>
      <c r="B5341" t="s">
        <v>5395</v>
      </c>
      <c r="C5341">
        <v>7202</v>
      </c>
      <c r="D5341" t="s">
        <v>5294</v>
      </c>
      <c r="E5341" t="s">
        <v>5234</v>
      </c>
      <c r="F5341" t="s">
        <v>5235</v>
      </c>
      <c r="G5341" t="s">
        <v>5225</v>
      </c>
      <c r="H5341" t="s">
        <v>5226</v>
      </c>
      <c r="I5341" t="str">
        <f t="shared" si="250"/>
        <v>Zlínský</v>
      </c>
      <c r="J5341" t="str">
        <f t="shared" si="251"/>
        <v>Zlínský</v>
      </c>
      <c r="K5341" t="str">
        <f t="shared" si="252"/>
        <v>Střední Morava</v>
      </c>
    </row>
    <row r="5342" spans="1:11" x14ac:dyDescent="0.25">
      <c r="A5342">
        <v>588989</v>
      </c>
      <c r="B5342" t="s">
        <v>5396</v>
      </c>
      <c r="C5342">
        <v>7203</v>
      </c>
      <c r="D5342" t="s">
        <v>5235</v>
      </c>
      <c r="E5342" t="s">
        <v>5234</v>
      </c>
      <c r="F5342" t="s">
        <v>5235</v>
      </c>
      <c r="G5342" t="s">
        <v>5225</v>
      </c>
      <c r="H5342" t="s">
        <v>5226</v>
      </c>
      <c r="I5342" t="str">
        <f t="shared" si="250"/>
        <v>Zlínský</v>
      </c>
      <c r="J5342" t="str">
        <f t="shared" si="251"/>
        <v>Zlínský</v>
      </c>
      <c r="K5342" t="str">
        <f t="shared" si="252"/>
        <v>Střední Morava</v>
      </c>
    </row>
    <row r="5343" spans="1:11" x14ac:dyDescent="0.25">
      <c r="A5343">
        <v>588997</v>
      </c>
      <c r="B5343" t="s">
        <v>5397</v>
      </c>
      <c r="C5343">
        <v>7201</v>
      </c>
      <c r="D5343" t="s">
        <v>5233</v>
      </c>
      <c r="E5343" t="s">
        <v>5234</v>
      </c>
      <c r="F5343" t="s">
        <v>5235</v>
      </c>
      <c r="G5343" t="s">
        <v>5225</v>
      </c>
      <c r="H5343" t="s">
        <v>5226</v>
      </c>
      <c r="I5343" t="str">
        <f t="shared" si="250"/>
        <v>Zlínský</v>
      </c>
      <c r="J5343" t="str">
        <f t="shared" si="251"/>
        <v>Zlínský</v>
      </c>
      <c r="K5343" t="str">
        <f t="shared" si="252"/>
        <v>Střední Morava</v>
      </c>
    </row>
    <row r="5344" spans="1:11" x14ac:dyDescent="0.25">
      <c r="A5344">
        <v>589004</v>
      </c>
      <c r="B5344" t="s">
        <v>5398</v>
      </c>
      <c r="C5344">
        <v>7203</v>
      </c>
      <c r="D5344" t="s">
        <v>5235</v>
      </c>
      <c r="E5344" t="s">
        <v>5234</v>
      </c>
      <c r="F5344" t="s">
        <v>5235</v>
      </c>
      <c r="G5344" t="s">
        <v>5225</v>
      </c>
      <c r="H5344" t="s">
        <v>5226</v>
      </c>
      <c r="I5344" t="str">
        <f t="shared" si="250"/>
        <v>Zlínský</v>
      </c>
      <c r="J5344" t="str">
        <f t="shared" si="251"/>
        <v>Zlínský</v>
      </c>
      <c r="K5344" t="str">
        <f t="shared" si="252"/>
        <v>Střední Morava</v>
      </c>
    </row>
    <row r="5345" spans="1:11" x14ac:dyDescent="0.25">
      <c r="A5345">
        <v>589039</v>
      </c>
      <c r="B5345" t="s">
        <v>5399</v>
      </c>
      <c r="C5345">
        <v>7203</v>
      </c>
      <c r="D5345" t="s">
        <v>5235</v>
      </c>
      <c r="E5345" t="s">
        <v>5234</v>
      </c>
      <c r="F5345" t="s">
        <v>5235</v>
      </c>
      <c r="G5345" t="s">
        <v>5225</v>
      </c>
      <c r="H5345" t="s">
        <v>5226</v>
      </c>
      <c r="I5345" t="str">
        <f t="shared" si="250"/>
        <v>Zlínský</v>
      </c>
      <c r="J5345" t="str">
        <f t="shared" si="251"/>
        <v>Zlínský</v>
      </c>
      <c r="K5345" t="str">
        <f t="shared" si="252"/>
        <v>Střední Morava</v>
      </c>
    </row>
    <row r="5346" spans="1:11" x14ac:dyDescent="0.25">
      <c r="A5346">
        <v>589047</v>
      </c>
      <c r="B5346" t="s">
        <v>25</v>
      </c>
      <c r="C5346">
        <v>7203</v>
      </c>
      <c r="D5346" t="s">
        <v>5235</v>
      </c>
      <c r="E5346" t="s">
        <v>5234</v>
      </c>
      <c r="F5346" t="s">
        <v>5235</v>
      </c>
      <c r="G5346" t="s">
        <v>5225</v>
      </c>
      <c r="H5346" t="s">
        <v>5226</v>
      </c>
      <c r="I5346" t="str">
        <f t="shared" si="250"/>
        <v>Zlínský</v>
      </c>
      <c r="J5346" t="str">
        <f t="shared" si="251"/>
        <v>Zlínský</v>
      </c>
      <c r="K5346" t="str">
        <f t="shared" si="252"/>
        <v>Střední Morava</v>
      </c>
    </row>
    <row r="5347" spans="1:11" x14ac:dyDescent="0.25">
      <c r="A5347">
        <v>589055</v>
      </c>
      <c r="B5347" t="s">
        <v>5400</v>
      </c>
      <c r="C5347">
        <v>7203</v>
      </c>
      <c r="D5347" t="s">
        <v>5235</v>
      </c>
      <c r="E5347" t="s">
        <v>5234</v>
      </c>
      <c r="F5347" t="s">
        <v>5235</v>
      </c>
      <c r="G5347" t="s">
        <v>5225</v>
      </c>
      <c r="H5347" t="s">
        <v>5226</v>
      </c>
      <c r="I5347" t="str">
        <f t="shared" si="250"/>
        <v>Zlínský</v>
      </c>
      <c r="J5347" t="str">
        <f t="shared" si="251"/>
        <v>Zlínský</v>
      </c>
      <c r="K5347" t="str">
        <f t="shared" si="252"/>
        <v>Střední Morava</v>
      </c>
    </row>
    <row r="5348" spans="1:11" x14ac:dyDescent="0.25">
      <c r="A5348">
        <v>589080</v>
      </c>
      <c r="B5348" t="s">
        <v>5401</v>
      </c>
      <c r="C5348">
        <v>7203</v>
      </c>
      <c r="D5348" t="s">
        <v>5235</v>
      </c>
      <c r="E5348" t="s">
        <v>5234</v>
      </c>
      <c r="F5348" t="s">
        <v>5235</v>
      </c>
      <c r="G5348" t="s">
        <v>5225</v>
      </c>
      <c r="H5348" t="s">
        <v>5226</v>
      </c>
      <c r="I5348" t="str">
        <f t="shared" si="250"/>
        <v>Zlínský</v>
      </c>
      <c r="J5348" t="str">
        <f t="shared" si="251"/>
        <v>Zlínský</v>
      </c>
      <c r="K5348" t="str">
        <f t="shared" si="252"/>
        <v>Střední Morava</v>
      </c>
    </row>
    <row r="5349" spans="1:11" x14ac:dyDescent="0.25">
      <c r="A5349">
        <v>589098</v>
      </c>
      <c r="B5349" t="s">
        <v>544</v>
      </c>
      <c r="C5349">
        <v>7202</v>
      </c>
      <c r="D5349" t="s">
        <v>5294</v>
      </c>
      <c r="E5349" t="s">
        <v>5234</v>
      </c>
      <c r="F5349" t="s">
        <v>5235</v>
      </c>
      <c r="G5349" t="s">
        <v>5225</v>
      </c>
      <c r="H5349" t="s">
        <v>5226</v>
      </c>
      <c r="I5349" t="str">
        <f t="shared" si="250"/>
        <v>Zlínský</v>
      </c>
      <c r="J5349" t="str">
        <f t="shared" si="251"/>
        <v>Zlínský</v>
      </c>
      <c r="K5349" t="str">
        <f t="shared" si="252"/>
        <v>Střední Morava</v>
      </c>
    </row>
    <row r="5350" spans="1:11" x14ac:dyDescent="0.25">
      <c r="A5350">
        <v>589110</v>
      </c>
      <c r="B5350" t="s">
        <v>657</v>
      </c>
      <c r="C5350">
        <v>7203</v>
      </c>
      <c r="D5350" t="s">
        <v>5235</v>
      </c>
      <c r="E5350" t="s">
        <v>5234</v>
      </c>
      <c r="F5350" t="s">
        <v>5235</v>
      </c>
      <c r="G5350" t="s">
        <v>5225</v>
      </c>
      <c r="H5350" t="s">
        <v>5226</v>
      </c>
      <c r="I5350" t="str">
        <f t="shared" si="250"/>
        <v>Zlínský</v>
      </c>
      <c r="J5350" t="str">
        <f t="shared" si="251"/>
        <v>Zlínský</v>
      </c>
      <c r="K5350" t="str">
        <f t="shared" si="252"/>
        <v>Střední Morava</v>
      </c>
    </row>
    <row r="5351" spans="1:11" x14ac:dyDescent="0.25">
      <c r="A5351">
        <v>589128</v>
      </c>
      <c r="B5351" t="s">
        <v>2483</v>
      </c>
      <c r="C5351">
        <v>7203</v>
      </c>
      <c r="D5351" t="s">
        <v>5235</v>
      </c>
      <c r="E5351" t="s">
        <v>5234</v>
      </c>
      <c r="F5351" t="s">
        <v>5235</v>
      </c>
      <c r="G5351" t="s">
        <v>5225</v>
      </c>
      <c r="H5351" t="s">
        <v>5226</v>
      </c>
      <c r="I5351" t="str">
        <f t="shared" si="250"/>
        <v>Zlínský</v>
      </c>
      <c r="J5351" t="str">
        <f t="shared" si="251"/>
        <v>Zlínský</v>
      </c>
      <c r="K5351" t="str">
        <f t="shared" si="252"/>
        <v>Střední Morava</v>
      </c>
    </row>
    <row r="5352" spans="1:11" x14ac:dyDescent="0.25">
      <c r="A5352">
        <v>589136</v>
      </c>
      <c r="B5352" t="s">
        <v>1217</v>
      </c>
      <c r="C5352">
        <v>7201</v>
      </c>
      <c r="D5352" t="s">
        <v>5233</v>
      </c>
      <c r="E5352" t="s">
        <v>5234</v>
      </c>
      <c r="F5352" t="s">
        <v>5235</v>
      </c>
      <c r="G5352" t="s">
        <v>5225</v>
      </c>
      <c r="H5352" t="s">
        <v>5226</v>
      </c>
      <c r="I5352" t="str">
        <f t="shared" si="250"/>
        <v>Zlínský</v>
      </c>
      <c r="J5352" t="str">
        <f t="shared" si="251"/>
        <v>Zlínský</v>
      </c>
      <c r="K5352" t="str">
        <f t="shared" si="252"/>
        <v>Střední Morava</v>
      </c>
    </row>
    <row r="5353" spans="1:11" x14ac:dyDescent="0.25">
      <c r="A5353">
        <v>589152</v>
      </c>
      <c r="B5353" t="s">
        <v>5402</v>
      </c>
      <c r="C5353">
        <v>7202</v>
      </c>
      <c r="D5353" t="s">
        <v>5294</v>
      </c>
      <c r="E5353" t="s">
        <v>5234</v>
      </c>
      <c r="F5353" t="s">
        <v>5235</v>
      </c>
      <c r="G5353" t="s">
        <v>5225</v>
      </c>
      <c r="H5353" t="s">
        <v>5226</v>
      </c>
      <c r="I5353" t="str">
        <f t="shared" si="250"/>
        <v>Zlínský</v>
      </c>
      <c r="J5353" t="str">
        <f t="shared" si="251"/>
        <v>Zlínský</v>
      </c>
      <c r="K5353" t="str">
        <f t="shared" si="252"/>
        <v>Střední Morava</v>
      </c>
    </row>
    <row r="5354" spans="1:11" x14ac:dyDescent="0.25">
      <c r="A5354">
        <v>589161</v>
      </c>
      <c r="B5354" t="s">
        <v>5403</v>
      </c>
      <c r="C5354">
        <v>7203</v>
      </c>
      <c r="D5354" t="s">
        <v>5235</v>
      </c>
      <c r="E5354" t="s">
        <v>5234</v>
      </c>
      <c r="F5354" t="s">
        <v>5235</v>
      </c>
      <c r="G5354" t="s">
        <v>5225</v>
      </c>
      <c r="H5354" t="s">
        <v>5226</v>
      </c>
      <c r="I5354" t="str">
        <f t="shared" si="250"/>
        <v>Zlínský</v>
      </c>
      <c r="J5354" t="str">
        <f t="shared" si="251"/>
        <v>Zlínský</v>
      </c>
      <c r="K5354" t="str">
        <f t="shared" si="252"/>
        <v>Střední Morava</v>
      </c>
    </row>
    <row r="5355" spans="1:11" x14ac:dyDescent="0.25">
      <c r="A5355">
        <v>589187</v>
      </c>
      <c r="B5355" t="s">
        <v>5404</v>
      </c>
      <c r="C5355">
        <v>7203</v>
      </c>
      <c r="D5355" t="s">
        <v>5235</v>
      </c>
      <c r="E5355" t="s">
        <v>5234</v>
      </c>
      <c r="F5355" t="s">
        <v>5235</v>
      </c>
      <c r="G5355" t="s">
        <v>5225</v>
      </c>
      <c r="H5355" t="s">
        <v>5226</v>
      </c>
      <c r="I5355" t="str">
        <f t="shared" si="250"/>
        <v>Zlínský</v>
      </c>
      <c r="J5355" t="str">
        <f t="shared" si="251"/>
        <v>Zlínský</v>
      </c>
      <c r="K5355" t="str">
        <f t="shared" si="252"/>
        <v>Střední Morava</v>
      </c>
    </row>
    <row r="5356" spans="1:11" x14ac:dyDescent="0.25">
      <c r="A5356">
        <v>589195</v>
      </c>
      <c r="B5356" t="s">
        <v>5405</v>
      </c>
      <c r="C5356">
        <v>7203</v>
      </c>
      <c r="D5356" t="s">
        <v>5235</v>
      </c>
      <c r="E5356" t="s">
        <v>5234</v>
      </c>
      <c r="F5356" t="s">
        <v>5235</v>
      </c>
      <c r="G5356" t="s">
        <v>5225</v>
      </c>
      <c r="H5356" t="s">
        <v>5226</v>
      </c>
      <c r="I5356" t="str">
        <f t="shared" si="250"/>
        <v>Zlínský</v>
      </c>
      <c r="J5356" t="str">
        <f t="shared" si="251"/>
        <v>Zlínský</v>
      </c>
      <c r="K5356" t="str">
        <f t="shared" si="252"/>
        <v>Střední Morava</v>
      </c>
    </row>
    <row r="5357" spans="1:11" x14ac:dyDescent="0.25">
      <c r="A5357">
        <v>589217</v>
      </c>
      <c r="B5357" t="s">
        <v>5406</v>
      </c>
      <c r="C5357">
        <v>7203</v>
      </c>
      <c r="D5357" t="s">
        <v>5235</v>
      </c>
      <c r="E5357" t="s">
        <v>5234</v>
      </c>
      <c r="F5357" t="s">
        <v>5235</v>
      </c>
      <c r="G5357" t="s">
        <v>5225</v>
      </c>
      <c r="H5357" t="s">
        <v>5226</v>
      </c>
      <c r="I5357" t="str">
        <f t="shared" si="250"/>
        <v>Zlínský</v>
      </c>
      <c r="J5357" t="str">
        <f t="shared" si="251"/>
        <v>Zlínský</v>
      </c>
      <c r="K5357" t="str">
        <f t="shared" si="252"/>
        <v>Střední Morava</v>
      </c>
    </row>
    <row r="5358" spans="1:11" x14ac:dyDescent="0.25">
      <c r="A5358">
        <v>589225</v>
      </c>
      <c r="B5358" t="s">
        <v>5407</v>
      </c>
      <c r="C5358">
        <v>7203</v>
      </c>
      <c r="D5358" t="s">
        <v>5235</v>
      </c>
      <c r="E5358" t="s">
        <v>5234</v>
      </c>
      <c r="F5358" t="s">
        <v>5235</v>
      </c>
      <c r="G5358" t="s">
        <v>5225</v>
      </c>
      <c r="H5358" t="s">
        <v>5226</v>
      </c>
      <c r="I5358" t="str">
        <f t="shared" si="250"/>
        <v>Zlínský</v>
      </c>
      <c r="J5358" t="str">
        <f t="shared" si="251"/>
        <v>Zlínský</v>
      </c>
      <c r="K5358" t="str">
        <f t="shared" si="252"/>
        <v>Střední Morava</v>
      </c>
    </row>
    <row r="5359" spans="1:11" x14ac:dyDescent="0.25">
      <c r="A5359">
        <v>589233</v>
      </c>
      <c r="B5359" t="s">
        <v>5408</v>
      </c>
      <c r="C5359">
        <v>7202</v>
      </c>
      <c r="D5359" t="s">
        <v>5294</v>
      </c>
      <c r="E5359" t="s">
        <v>5234</v>
      </c>
      <c r="F5359" t="s">
        <v>5235</v>
      </c>
      <c r="G5359" t="s">
        <v>5225</v>
      </c>
      <c r="H5359" t="s">
        <v>5226</v>
      </c>
      <c r="I5359" t="str">
        <f t="shared" si="250"/>
        <v>Zlínský</v>
      </c>
      <c r="J5359" t="str">
        <f t="shared" si="251"/>
        <v>Zlínský</v>
      </c>
      <c r="K5359" t="str">
        <f t="shared" si="252"/>
        <v>Střední Morava</v>
      </c>
    </row>
    <row r="5360" spans="1:11" x14ac:dyDescent="0.25">
      <c r="A5360">
        <v>589250</v>
      </c>
      <c r="B5360" t="s">
        <v>2325</v>
      </c>
      <c r="C5360">
        <v>7108</v>
      </c>
      <c r="D5360" t="s">
        <v>2325</v>
      </c>
      <c r="E5360" t="s">
        <v>2326</v>
      </c>
      <c r="F5360" t="s">
        <v>2325</v>
      </c>
      <c r="G5360" t="s">
        <v>2277</v>
      </c>
      <c r="H5360" t="s">
        <v>2278</v>
      </c>
      <c r="I5360" t="str">
        <f t="shared" si="250"/>
        <v>Olomoucký</v>
      </c>
      <c r="J5360" t="str">
        <f t="shared" si="251"/>
        <v>Olomoucký</v>
      </c>
      <c r="K5360" t="str">
        <f t="shared" si="252"/>
        <v>Střední Morava</v>
      </c>
    </row>
    <row r="5361" spans="1:11" x14ac:dyDescent="0.25">
      <c r="A5361">
        <v>589268</v>
      </c>
      <c r="B5361" t="s">
        <v>2548</v>
      </c>
      <c r="C5361">
        <v>7108</v>
      </c>
      <c r="D5361" t="s">
        <v>2325</v>
      </c>
      <c r="E5361" t="s">
        <v>2326</v>
      </c>
      <c r="F5361" t="s">
        <v>2325</v>
      </c>
      <c r="G5361" t="s">
        <v>2277</v>
      </c>
      <c r="H5361" t="s">
        <v>2278</v>
      </c>
      <c r="I5361" t="str">
        <f t="shared" si="250"/>
        <v>Olomoucký</v>
      </c>
      <c r="J5361" t="str">
        <f t="shared" si="251"/>
        <v>Olomoucký</v>
      </c>
      <c r="K5361" t="str">
        <f t="shared" si="252"/>
        <v>Střední Morava</v>
      </c>
    </row>
    <row r="5362" spans="1:11" x14ac:dyDescent="0.25">
      <c r="A5362">
        <v>589276</v>
      </c>
      <c r="B5362" t="s">
        <v>2549</v>
      </c>
      <c r="C5362">
        <v>7108</v>
      </c>
      <c r="D5362" t="s">
        <v>2325</v>
      </c>
      <c r="E5362" t="s">
        <v>2326</v>
      </c>
      <c r="F5362" t="s">
        <v>2325</v>
      </c>
      <c r="G5362" t="s">
        <v>2277</v>
      </c>
      <c r="H5362" t="s">
        <v>2278</v>
      </c>
      <c r="I5362" t="str">
        <f t="shared" si="250"/>
        <v>Olomoucký</v>
      </c>
      <c r="J5362" t="str">
        <f t="shared" si="251"/>
        <v>Olomoucký</v>
      </c>
      <c r="K5362" t="str">
        <f t="shared" si="252"/>
        <v>Střední Morava</v>
      </c>
    </row>
    <row r="5363" spans="1:11" x14ac:dyDescent="0.25">
      <c r="A5363">
        <v>589284</v>
      </c>
      <c r="B5363" t="s">
        <v>2550</v>
      </c>
      <c r="C5363">
        <v>7108</v>
      </c>
      <c r="D5363" t="s">
        <v>2325</v>
      </c>
      <c r="E5363" t="s">
        <v>2326</v>
      </c>
      <c r="F5363" t="s">
        <v>2325</v>
      </c>
      <c r="G5363" t="s">
        <v>2277</v>
      </c>
      <c r="H5363" t="s">
        <v>2278</v>
      </c>
      <c r="I5363" t="str">
        <f t="shared" si="250"/>
        <v>Olomoucký</v>
      </c>
      <c r="J5363" t="str">
        <f t="shared" si="251"/>
        <v>Olomoucký</v>
      </c>
      <c r="K5363" t="str">
        <f t="shared" si="252"/>
        <v>Střední Morava</v>
      </c>
    </row>
    <row r="5364" spans="1:11" x14ac:dyDescent="0.25">
      <c r="A5364">
        <v>589292</v>
      </c>
      <c r="B5364" t="s">
        <v>1612</v>
      </c>
      <c r="C5364">
        <v>7103</v>
      </c>
      <c r="D5364" t="s">
        <v>2456</v>
      </c>
      <c r="E5364" t="s">
        <v>2326</v>
      </c>
      <c r="F5364" t="s">
        <v>2325</v>
      </c>
      <c r="G5364" t="s">
        <v>2277</v>
      </c>
      <c r="H5364" t="s">
        <v>2278</v>
      </c>
      <c r="I5364" t="str">
        <f t="shared" si="250"/>
        <v>Olomoucký</v>
      </c>
      <c r="J5364" t="str">
        <f t="shared" si="251"/>
        <v>Olomoucký</v>
      </c>
      <c r="K5364" t="str">
        <f t="shared" si="252"/>
        <v>Střední Morava</v>
      </c>
    </row>
    <row r="5365" spans="1:11" x14ac:dyDescent="0.25">
      <c r="A5365">
        <v>589306</v>
      </c>
      <c r="B5365" t="s">
        <v>2551</v>
      </c>
      <c r="C5365">
        <v>7108</v>
      </c>
      <c r="D5365" t="s">
        <v>2325</v>
      </c>
      <c r="E5365" t="s">
        <v>2326</v>
      </c>
      <c r="F5365" t="s">
        <v>2325</v>
      </c>
      <c r="G5365" t="s">
        <v>2277</v>
      </c>
      <c r="H5365" t="s">
        <v>2278</v>
      </c>
      <c r="I5365" t="str">
        <f t="shared" si="250"/>
        <v>Olomoucký</v>
      </c>
      <c r="J5365" t="str">
        <f t="shared" si="251"/>
        <v>Olomoucký</v>
      </c>
      <c r="K5365" t="str">
        <f t="shared" si="252"/>
        <v>Střední Morava</v>
      </c>
    </row>
    <row r="5366" spans="1:11" x14ac:dyDescent="0.25">
      <c r="A5366">
        <v>589314</v>
      </c>
      <c r="B5366" t="s">
        <v>2552</v>
      </c>
      <c r="C5366">
        <v>7103</v>
      </c>
      <c r="D5366" t="s">
        <v>2456</v>
      </c>
      <c r="E5366" t="s">
        <v>2326</v>
      </c>
      <c r="F5366" t="s">
        <v>2325</v>
      </c>
      <c r="G5366" t="s">
        <v>2277</v>
      </c>
      <c r="H5366" t="s">
        <v>2278</v>
      </c>
      <c r="I5366" t="str">
        <f t="shared" si="250"/>
        <v>Olomoucký</v>
      </c>
      <c r="J5366" t="str">
        <f t="shared" si="251"/>
        <v>Olomoucký</v>
      </c>
      <c r="K5366" t="str">
        <f t="shared" si="252"/>
        <v>Střední Morava</v>
      </c>
    </row>
    <row r="5367" spans="1:11" x14ac:dyDescent="0.25">
      <c r="A5367">
        <v>589322</v>
      </c>
      <c r="B5367" t="s">
        <v>2553</v>
      </c>
      <c r="C5367">
        <v>7108</v>
      </c>
      <c r="D5367" t="s">
        <v>2325</v>
      </c>
      <c r="E5367" t="s">
        <v>2326</v>
      </c>
      <c r="F5367" t="s">
        <v>2325</v>
      </c>
      <c r="G5367" t="s">
        <v>2277</v>
      </c>
      <c r="H5367" t="s">
        <v>2278</v>
      </c>
      <c r="I5367" t="str">
        <f t="shared" si="250"/>
        <v>Olomoucký</v>
      </c>
      <c r="J5367" t="str">
        <f t="shared" si="251"/>
        <v>Olomoucký</v>
      </c>
      <c r="K5367" t="str">
        <f t="shared" si="252"/>
        <v>Střední Morava</v>
      </c>
    </row>
    <row r="5368" spans="1:11" x14ac:dyDescent="0.25">
      <c r="A5368">
        <v>589331</v>
      </c>
      <c r="B5368" t="s">
        <v>2554</v>
      </c>
      <c r="C5368">
        <v>7103</v>
      </c>
      <c r="D5368" t="s">
        <v>2456</v>
      </c>
      <c r="E5368" t="s">
        <v>2326</v>
      </c>
      <c r="F5368" t="s">
        <v>2325</v>
      </c>
      <c r="G5368" t="s">
        <v>2277</v>
      </c>
      <c r="H5368" t="s">
        <v>2278</v>
      </c>
      <c r="I5368" t="str">
        <f t="shared" si="250"/>
        <v>Olomoucký</v>
      </c>
      <c r="J5368" t="str">
        <f t="shared" si="251"/>
        <v>Olomoucký</v>
      </c>
      <c r="K5368" t="str">
        <f t="shared" si="252"/>
        <v>Střední Morava</v>
      </c>
    </row>
    <row r="5369" spans="1:11" x14ac:dyDescent="0.25">
      <c r="A5369">
        <v>589349</v>
      </c>
      <c r="B5369" t="s">
        <v>2555</v>
      </c>
      <c r="C5369">
        <v>7103</v>
      </c>
      <c r="D5369" t="s">
        <v>2456</v>
      </c>
      <c r="E5369" t="s">
        <v>2326</v>
      </c>
      <c r="F5369" t="s">
        <v>2325</v>
      </c>
      <c r="G5369" t="s">
        <v>2277</v>
      </c>
      <c r="H5369" t="s">
        <v>2278</v>
      </c>
      <c r="I5369" t="str">
        <f t="shared" si="250"/>
        <v>Olomoucký</v>
      </c>
      <c r="J5369" t="str">
        <f t="shared" si="251"/>
        <v>Olomoucký</v>
      </c>
      <c r="K5369" t="str">
        <f t="shared" si="252"/>
        <v>Střední Morava</v>
      </c>
    </row>
    <row r="5370" spans="1:11" x14ac:dyDescent="0.25">
      <c r="A5370">
        <v>589357</v>
      </c>
      <c r="B5370" t="s">
        <v>2556</v>
      </c>
      <c r="C5370">
        <v>7108</v>
      </c>
      <c r="D5370" t="s">
        <v>2325</v>
      </c>
      <c r="E5370" t="s">
        <v>2326</v>
      </c>
      <c r="F5370" t="s">
        <v>2325</v>
      </c>
      <c r="G5370" t="s">
        <v>2277</v>
      </c>
      <c r="H5370" t="s">
        <v>2278</v>
      </c>
      <c r="I5370" t="str">
        <f t="shared" si="250"/>
        <v>Olomoucký</v>
      </c>
      <c r="J5370" t="str">
        <f t="shared" si="251"/>
        <v>Olomoucký</v>
      </c>
      <c r="K5370" t="str">
        <f t="shared" si="252"/>
        <v>Střední Morava</v>
      </c>
    </row>
    <row r="5371" spans="1:11" x14ac:dyDescent="0.25">
      <c r="A5371">
        <v>589365</v>
      </c>
      <c r="B5371" t="s">
        <v>2557</v>
      </c>
      <c r="C5371">
        <v>7108</v>
      </c>
      <c r="D5371" t="s">
        <v>2325</v>
      </c>
      <c r="E5371" t="s">
        <v>2326</v>
      </c>
      <c r="F5371" t="s">
        <v>2325</v>
      </c>
      <c r="G5371" t="s">
        <v>2277</v>
      </c>
      <c r="H5371" t="s">
        <v>2278</v>
      </c>
      <c r="I5371" t="str">
        <f t="shared" si="250"/>
        <v>Olomoucký</v>
      </c>
      <c r="J5371" t="str">
        <f t="shared" si="251"/>
        <v>Olomoucký</v>
      </c>
      <c r="K5371" t="str">
        <f t="shared" si="252"/>
        <v>Střední Morava</v>
      </c>
    </row>
    <row r="5372" spans="1:11" x14ac:dyDescent="0.25">
      <c r="A5372">
        <v>589381</v>
      </c>
      <c r="B5372" t="s">
        <v>2558</v>
      </c>
      <c r="C5372">
        <v>7108</v>
      </c>
      <c r="D5372" t="s">
        <v>2325</v>
      </c>
      <c r="E5372" t="s">
        <v>2326</v>
      </c>
      <c r="F5372" t="s">
        <v>2325</v>
      </c>
      <c r="G5372" t="s">
        <v>2277</v>
      </c>
      <c r="H5372" t="s">
        <v>2278</v>
      </c>
      <c r="I5372" t="str">
        <f t="shared" si="250"/>
        <v>Olomoucký</v>
      </c>
      <c r="J5372" t="str">
        <f t="shared" si="251"/>
        <v>Olomoucký</v>
      </c>
      <c r="K5372" t="str">
        <f t="shared" si="252"/>
        <v>Střední Morava</v>
      </c>
    </row>
    <row r="5373" spans="1:11" x14ac:dyDescent="0.25">
      <c r="A5373">
        <v>589390</v>
      </c>
      <c r="B5373" t="s">
        <v>2559</v>
      </c>
      <c r="C5373">
        <v>7108</v>
      </c>
      <c r="D5373" t="s">
        <v>2325</v>
      </c>
      <c r="E5373" t="s">
        <v>2326</v>
      </c>
      <c r="F5373" t="s">
        <v>2325</v>
      </c>
      <c r="G5373" t="s">
        <v>2277</v>
      </c>
      <c r="H5373" t="s">
        <v>2278</v>
      </c>
      <c r="I5373" t="str">
        <f t="shared" si="250"/>
        <v>Olomoucký</v>
      </c>
      <c r="J5373" t="str">
        <f t="shared" si="251"/>
        <v>Olomoucký</v>
      </c>
      <c r="K5373" t="str">
        <f t="shared" si="252"/>
        <v>Střední Morava</v>
      </c>
    </row>
    <row r="5374" spans="1:11" x14ac:dyDescent="0.25">
      <c r="A5374">
        <v>589403</v>
      </c>
      <c r="B5374" t="s">
        <v>2560</v>
      </c>
      <c r="C5374">
        <v>7108</v>
      </c>
      <c r="D5374" t="s">
        <v>2325</v>
      </c>
      <c r="E5374" t="s">
        <v>2326</v>
      </c>
      <c r="F5374" t="s">
        <v>2325</v>
      </c>
      <c r="G5374" t="s">
        <v>2277</v>
      </c>
      <c r="H5374" t="s">
        <v>2278</v>
      </c>
      <c r="I5374" t="str">
        <f t="shared" si="250"/>
        <v>Olomoucký</v>
      </c>
      <c r="J5374" t="str">
        <f t="shared" si="251"/>
        <v>Olomoucký</v>
      </c>
      <c r="K5374" t="str">
        <f t="shared" si="252"/>
        <v>Střední Morava</v>
      </c>
    </row>
    <row r="5375" spans="1:11" x14ac:dyDescent="0.25">
      <c r="A5375">
        <v>589420</v>
      </c>
      <c r="B5375" t="s">
        <v>1047</v>
      </c>
      <c r="C5375">
        <v>7108</v>
      </c>
      <c r="D5375" t="s">
        <v>2325</v>
      </c>
      <c r="E5375" t="s">
        <v>2326</v>
      </c>
      <c r="F5375" t="s">
        <v>2325</v>
      </c>
      <c r="G5375" t="s">
        <v>2277</v>
      </c>
      <c r="H5375" t="s">
        <v>2278</v>
      </c>
      <c r="I5375" t="str">
        <f t="shared" si="250"/>
        <v>Olomoucký</v>
      </c>
      <c r="J5375" t="str">
        <f t="shared" si="251"/>
        <v>Olomoucký</v>
      </c>
      <c r="K5375" t="str">
        <f t="shared" si="252"/>
        <v>Střední Morava</v>
      </c>
    </row>
    <row r="5376" spans="1:11" x14ac:dyDescent="0.25">
      <c r="A5376">
        <v>589438</v>
      </c>
      <c r="B5376" t="s">
        <v>2561</v>
      </c>
      <c r="C5376">
        <v>7108</v>
      </c>
      <c r="D5376" t="s">
        <v>2325</v>
      </c>
      <c r="E5376" t="s">
        <v>2326</v>
      </c>
      <c r="F5376" t="s">
        <v>2325</v>
      </c>
      <c r="G5376" t="s">
        <v>2277</v>
      </c>
      <c r="H5376" t="s">
        <v>2278</v>
      </c>
      <c r="I5376" t="str">
        <f t="shared" si="250"/>
        <v>Olomoucký</v>
      </c>
      <c r="J5376" t="str">
        <f t="shared" si="251"/>
        <v>Olomoucký</v>
      </c>
      <c r="K5376" t="str">
        <f t="shared" si="252"/>
        <v>Střední Morava</v>
      </c>
    </row>
    <row r="5377" spans="1:11" x14ac:dyDescent="0.25">
      <c r="A5377">
        <v>589446</v>
      </c>
      <c r="B5377" t="s">
        <v>2562</v>
      </c>
      <c r="C5377">
        <v>7108</v>
      </c>
      <c r="D5377" t="s">
        <v>2325</v>
      </c>
      <c r="E5377" t="s">
        <v>2326</v>
      </c>
      <c r="F5377" t="s">
        <v>2325</v>
      </c>
      <c r="G5377" t="s">
        <v>2277</v>
      </c>
      <c r="H5377" t="s">
        <v>2278</v>
      </c>
      <c r="I5377" t="str">
        <f t="shared" si="250"/>
        <v>Olomoucký</v>
      </c>
      <c r="J5377" t="str">
        <f t="shared" si="251"/>
        <v>Olomoucký</v>
      </c>
      <c r="K5377" t="str">
        <f t="shared" si="252"/>
        <v>Střední Morava</v>
      </c>
    </row>
    <row r="5378" spans="1:11" x14ac:dyDescent="0.25">
      <c r="A5378">
        <v>589454</v>
      </c>
      <c r="B5378" t="s">
        <v>2518</v>
      </c>
      <c r="C5378">
        <v>7108</v>
      </c>
      <c r="D5378" t="s">
        <v>2325</v>
      </c>
      <c r="E5378" t="s">
        <v>2326</v>
      </c>
      <c r="F5378" t="s">
        <v>2325</v>
      </c>
      <c r="G5378" t="s">
        <v>2277</v>
      </c>
      <c r="H5378" t="s">
        <v>2278</v>
      </c>
      <c r="I5378" t="str">
        <f t="shared" si="250"/>
        <v>Olomoucký</v>
      </c>
      <c r="J5378" t="str">
        <f t="shared" si="251"/>
        <v>Olomoucký</v>
      </c>
      <c r="K5378" t="str">
        <f t="shared" si="252"/>
        <v>Střední Morava</v>
      </c>
    </row>
    <row r="5379" spans="1:11" x14ac:dyDescent="0.25">
      <c r="A5379">
        <v>589462</v>
      </c>
      <c r="B5379" t="s">
        <v>2563</v>
      </c>
      <c r="C5379">
        <v>7108</v>
      </c>
      <c r="D5379" t="s">
        <v>2325</v>
      </c>
      <c r="E5379" t="s">
        <v>2326</v>
      </c>
      <c r="F5379" t="s">
        <v>2325</v>
      </c>
      <c r="G5379" t="s">
        <v>2277</v>
      </c>
      <c r="H5379" t="s">
        <v>2278</v>
      </c>
      <c r="I5379" t="str">
        <f t="shared" si="250"/>
        <v>Olomoucký</v>
      </c>
      <c r="J5379" t="str">
        <f t="shared" si="251"/>
        <v>Olomoucký</v>
      </c>
      <c r="K5379" t="str">
        <f t="shared" si="252"/>
        <v>Střední Morava</v>
      </c>
    </row>
    <row r="5380" spans="1:11" x14ac:dyDescent="0.25">
      <c r="A5380">
        <v>589489</v>
      </c>
      <c r="B5380" t="s">
        <v>2564</v>
      </c>
      <c r="C5380">
        <v>7108</v>
      </c>
      <c r="D5380" t="s">
        <v>2325</v>
      </c>
      <c r="E5380" t="s">
        <v>2326</v>
      </c>
      <c r="F5380" t="s">
        <v>2325</v>
      </c>
      <c r="G5380" t="s">
        <v>2277</v>
      </c>
      <c r="H5380" t="s">
        <v>2278</v>
      </c>
      <c r="I5380" t="str">
        <f t="shared" ref="I5380:I5443" si="253">LEFT(H5380, FIND(" ", H5380 &amp; " ") - 1)</f>
        <v>Olomoucký</v>
      </c>
      <c r="J5380" t="str">
        <f t="shared" ref="J5380:J5443" si="254">IF(LEFT(H5380,4)="Kraj", MID(H5380, FIND(" ", H5380)+1, LEN(H5380) - FIND(" ", H5380)), LEFT(H5380, FIND(" ", H5380 &amp; " ") - 1))</f>
        <v>Olomoucký</v>
      </c>
      <c r="K5380" t="str">
        <f t="shared" ref="K5380:K5443" si="255">_xlfn.XLOOKUP(H5380,$N$33:$N$46,$M$33:$M$46)</f>
        <v>Střední Morava</v>
      </c>
    </row>
    <row r="5381" spans="1:11" x14ac:dyDescent="0.25">
      <c r="A5381">
        <v>589497</v>
      </c>
      <c r="B5381" t="s">
        <v>2565</v>
      </c>
      <c r="C5381">
        <v>7103</v>
      </c>
      <c r="D5381" t="s">
        <v>2456</v>
      </c>
      <c r="E5381" t="s">
        <v>2326</v>
      </c>
      <c r="F5381" t="s">
        <v>2325</v>
      </c>
      <c r="G5381" t="s">
        <v>2277</v>
      </c>
      <c r="H5381" t="s">
        <v>2278</v>
      </c>
      <c r="I5381" t="str">
        <f t="shared" si="253"/>
        <v>Olomoucký</v>
      </c>
      <c r="J5381" t="str">
        <f t="shared" si="254"/>
        <v>Olomoucký</v>
      </c>
      <c r="K5381" t="str">
        <f t="shared" si="255"/>
        <v>Střední Morava</v>
      </c>
    </row>
    <row r="5382" spans="1:11" x14ac:dyDescent="0.25">
      <c r="A5382">
        <v>589501</v>
      </c>
      <c r="B5382" t="s">
        <v>2566</v>
      </c>
      <c r="C5382">
        <v>7108</v>
      </c>
      <c r="D5382" t="s">
        <v>2325</v>
      </c>
      <c r="E5382" t="s">
        <v>2326</v>
      </c>
      <c r="F5382" t="s">
        <v>2325</v>
      </c>
      <c r="G5382" t="s">
        <v>2277</v>
      </c>
      <c r="H5382" t="s">
        <v>2278</v>
      </c>
      <c r="I5382" t="str">
        <f t="shared" si="253"/>
        <v>Olomoucký</v>
      </c>
      <c r="J5382" t="str">
        <f t="shared" si="254"/>
        <v>Olomoucký</v>
      </c>
      <c r="K5382" t="str">
        <f t="shared" si="255"/>
        <v>Střední Morava</v>
      </c>
    </row>
    <row r="5383" spans="1:11" x14ac:dyDescent="0.25">
      <c r="A5383">
        <v>589519</v>
      </c>
      <c r="B5383" t="s">
        <v>2567</v>
      </c>
      <c r="C5383">
        <v>7103</v>
      </c>
      <c r="D5383" t="s">
        <v>2456</v>
      </c>
      <c r="E5383" t="s">
        <v>2326</v>
      </c>
      <c r="F5383" t="s">
        <v>2325</v>
      </c>
      <c r="G5383" t="s">
        <v>2277</v>
      </c>
      <c r="H5383" t="s">
        <v>2278</v>
      </c>
      <c r="I5383" t="str">
        <f t="shared" si="253"/>
        <v>Olomoucký</v>
      </c>
      <c r="J5383" t="str">
        <f t="shared" si="254"/>
        <v>Olomoucký</v>
      </c>
      <c r="K5383" t="str">
        <f t="shared" si="255"/>
        <v>Střední Morava</v>
      </c>
    </row>
    <row r="5384" spans="1:11" x14ac:dyDescent="0.25">
      <c r="A5384">
        <v>589527</v>
      </c>
      <c r="B5384" t="s">
        <v>2568</v>
      </c>
      <c r="C5384">
        <v>7108</v>
      </c>
      <c r="D5384" t="s">
        <v>2325</v>
      </c>
      <c r="E5384" t="s">
        <v>2326</v>
      </c>
      <c r="F5384" t="s">
        <v>2325</v>
      </c>
      <c r="G5384" t="s">
        <v>2277</v>
      </c>
      <c r="H5384" t="s">
        <v>2278</v>
      </c>
      <c r="I5384" t="str">
        <f t="shared" si="253"/>
        <v>Olomoucký</v>
      </c>
      <c r="J5384" t="str">
        <f t="shared" si="254"/>
        <v>Olomoucký</v>
      </c>
      <c r="K5384" t="str">
        <f t="shared" si="255"/>
        <v>Střední Morava</v>
      </c>
    </row>
    <row r="5385" spans="1:11" x14ac:dyDescent="0.25">
      <c r="A5385">
        <v>589535</v>
      </c>
      <c r="B5385" t="s">
        <v>2569</v>
      </c>
      <c r="C5385">
        <v>7108</v>
      </c>
      <c r="D5385" t="s">
        <v>2325</v>
      </c>
      <c r="E5385" t="s">
        <v>2326</v>
      </c>
      <c r="F5385" t="s">
        <v>2325</v>
      </c>
      <c r="G5385" t="s">
        <v>2277</v>
      </c>
      <c r="H5385" t="s">
        <v>2278</v>
      </c>
      <c r="I5385" t="str">
        <f t="shared" si="253"/>
        <v>Olomoucký</v>
      </c>
      <c r="J5385" t="str">
        <f t="shared" si="254"/>
        <v>Olomoucký</v>
      </c>
      <c r="K5385" t="str">
        <f t="shared" si="255"/>
        <v>Střední Morava</v>
      </c>
    </row>
    <row r="5386" spans="1:11" x14ac:dyDescent="0.25">
      <c r="A5386">
        <v>589543</v>
      </c>
      <c r="B5386" t="s">
        <v>2570</v>
      </c>
      <c r="C5386">
        <v>7108</v>
      </c>
      <c r="D5386" t="s">
        <v>2325</v>
      </c>
      <c r="E5386" t="s">
        <v>2326</v>
      </c>
      <c r="F5386" t="s">
        <v>2325</v>
      </c>
      <c r="G5386" t="s">
        <v>2277</v>
      </c>
      <c r="H5386" t="s">
        <v>2278</v>
      </c>
      <c r="I5386" t="str">
        <f t="shared" si="253"/>
        <v>Olomoucký</v>
      </c>
      <c r="J5386" t="str">
        <f t="shared" si="254"/>
        <v>Olomoucký</v>
      </c>
      <c r="K5386" t="str">
        <f t="shared" si="255"/>
        <v>Střední Morava</v>
      </c>
    </row>
    <row r="5387" spans="1:11" x14ac:dyDescent="0.25">
      <c r="A5387">
        <v>589560</v>
      </c>
      <c r="B5387" t="s">
        <v>2571</v>
      </c>
      <c r="C5387">
        <v>7103</v>
      </c>
      <c r="D5387" t="s">
        <v>2456</v>
      </c>
      <c r="E5387" t="s">
        <v>2326</v>
      </c>
      <c r="F5387" t="s">
        <v>2325</v>
      </c>
      <c r="G5387" t="s">
        <v>2277</v>
      </c>
      <c r="H5387" t="s">
        <v>2278</v>
      </c>
      <c r="I5387" t="str">
        <f t="shared" si="253"/>
        <v>Olomoucký</v>
      </c>
      <c r="J5387" t="str">
        <f t="shared" si="254"/>
        <v>Olomoucký</v>
      </c>
      <c r="K5387" t="str">
        <f t="shared" si="255"/>
        <v>Střední Morava</v>
      </c>
    </row>
    <row r="5388" spans="1:11" x14ac:dyDescent="0.25">
      <c r="A5388">
        <v>589578</v>
      </c>
      <c r="B5388" t="s">
        <v>924</v>
      </c>
      <c r="C5388">
        <v>7108</v>
      </c>
      <c r="D5388" t="s">
        <v>2325</v>
      </c>
      <c r="E5388" t="s">
        <v>2326</v>
      </c>
      <c r="F5388" t="s">
        <v>2325</v>
      </c>
      <c r="G5388" t="s">
        <v>2277</v>
      </c>
      <c r="H5388" t="s">
        <v>2278</v>
      </c>
      <c r="I5388" t="str">
        <f t="shared" si="253"/>
        <v>Olomoucký</v>
      </c>
      <c r="J5388" t="str">
        <f t="shared" si="254"/>
        <v>Olomoucký</v>
      </c>
      <c r="K5388" t="str">
        <f t="shared" si="255"/>
        <v>Střední Morava</v>
      </c>
    </row>
    <row r="5389" spans="1:11" x14ac:dyDescent="0.25">
      <c r="A5389">
        <v>589586</v>
      </c>
      <c r="B5389" t="s">
        <v>2572</v>
      </c>
      <c r="C5389">
        <v>7103</v>
      </c>
      <c r="D5389" t="s">
        <v>2456</v>
      </c>
      <c r="E5389" t="s">
        <v>2326</v>
      </c>
      <c r="F5389" t="s">
        <v>2325</v>
      </c>
      <c r="G5389" t="s">
        <v>2277</v>
      </c>
      <c r="H5389" t="s">
        <v>2278</v>
      </c>
      <c r="I5389" t="str">
        <f t="shared" si="253"/>
        <v>Olomoucký</v>
      </c>
      <c r="J5389" t="str">
        <f t="shared" si="254"/>
        <v>Olomoucký</v>
      </c>
      <c r="K5389" t="str">
        <f t="shared" si="255"/>
        <v>Střední Morava</v>
      </c>
    </row>
    <row r="5390" spans="1:11" x14ac:dyDescent="0.25">
      <c r="A5390">
        <v>589594</v>
      </c>
      <c r="B5390" t="s">
        <v>2573</v>
      </c>
      <c r="C5390">
        <v>7103</v>
      </c>
      <c r="D5390" t="s">
        <v>2456</v>
      </c>
      <c r="E5390" t="s">
        <v>2326</v>
      </c>
      <c r="F5390" t="s">
        <v>2325</v>
      </c>
      <c r="G5390" t="s">
        <v>2277</v>
      </c>
      <c r="H5390" t="s">
        <v>2278</v>
      </c>
      <c r="I5390" t="str">
        <f t="shared" si="253"/>
        <v>Olomoucký</v>
      </c>
      <c r="J5390" t="str">
        <f t="shared" si="254"/>
        <v>Olomoucký</v>
      </c>
      <c r="K5390" t="str">
        <f t="shared" si="255"/>
        <v>Střední Morava</v>
      </c>
    </row>
    <row r="5391" spans="1:11" x14ac:dyDescent="0.25">
      <c r="A5391">
        <v>589608</v>
      </c>
      <c r="B5391" t="s">
        <v>2574</v>
      </c>
      <c r="C5391">
        <v>7108</v>
      </c>
      <c r="D5391" t="s">
        <v>2325</v>
      </c>
      <c r="E5391" t="s">
        <v>2326</v>
      </c>
      <c r="F5391" t="s">
        <v>2325</v>
      </c>
      <c r="G5391" t="s">
        <v>2277</v>
      </c>
      <c r="H5391" t="s">
        <v>2278</v>
      </c>
      <c r="I5391" t="str">
        <f t="shared" si="253"/>
        <v>Olomoucký</v>
      </c>
      <c r="J5391" t="str">
        <f t="shared" si="254"/>
        <v>Olomoucký</v>
      </c>
      <c r="K5391" t="str">
        <f t="shared" si="255"/>
        <v>Střední Morava</v>
      </c>
    </row>
    <row r="5392" spans="1:11" x14ac:dyDescent="0.25">
      <c r="A5392">
        <v>589616</v>
      </c>
      <c r="B5392" t="s">
        <v>2575</v>
      </c>
      <c r="C5392">
        <v>7108</v>
      </c>
      <c r="D5392" t="s">
        <v>2325</v>
      </c>
      <c r="E5392" t="s">
        <v>2326</v>
      </c>
      <c r="F5392" t="s">
        <v>2325</v>
      </c>
      <c r="G5392" t="s">
        <v>2277</v>
      </c>
      <c r="H5392" t="s">
        <v>2278</v>
      </c>
      <c r="I5392" t="str">
        <f t="shared" si="253"/>
        <v>Olomoucký</v>
      </c>
      <c r="J5392" t="str">
        <f t="shared" si="254"/>
        <v>Olomoucký</v>
      </c>
      <c r="K5392" t="str">
        <f t="shared" si="255"/>
        <v>Střední Morava</v>
      </c>
    </row>
    <row r="5393" spans="1:11" x14ac:dyDescent="0.25">
      <c r="A5393">
        <v>589624</v>
      </c>
      <c r="B5393" t="s">
        <v>2456</v>
      </c>
      <c r="C5393">
        <v>7103</v>
      </c>
      <c r="D5393" t="s">
        <v>2456</v>
      </c>
      <c r="E5393" t="s">
        <v>2326</v>
      </c>
      <c r="F5393" t="s">
        <v>2325</v>
      </c>
      <c r="G5393" t="s">
        <v>2277</v>
      </c>
      <c r="H5393" t="s">
        <v>2278</v>
      </c>
      <c r="I5393" t="str">
        <f t="shared" si="253"/>
        <v>Olomoucký</v>
      </c>
      <c r="J5393" t="str">
        <f t="shared" si="254"/>
        <v>Olomoucký</v>
      </c>
      <c r="K5393" t="str">
        <f t="shared" si="255"/>
        <v>Střední Morava</v>
      </c>
    </row>
    <row r="5394" spans="1:11" x14ac:dyDescent="0.25">
      <c r="A5394">
        <v>589632</v>
      </c>
      <c r="B5394" t="s">
        <v>2576</v>
      </c>
      <c r="C5394">
        <v>7108</v>
      </c>
      <c r="D5394" t="s">
        <v>2325</v>
      </c>
      <c r="E5394" t="s">
        <v>2326</v>
      </c>
      <c r="F5394" t="s">
        <v>2325</v>
      </c>
      <c r="G5394" t="s">
        <v>2277</v>
      </c>
      <c r="H5394" t="s">
        <v>2278</v>
      </c>
      <c r="I5394" t="str">
        <f t="shared" si="253"/>
        <v>Olomoucký</v>
      </c>
      <c r="J5394" t="str">
        <f t="shared" si="254"/>
        <v>Olomoucký</v>
      </c>
      <c r="K5394" t="str">
        <f t="shared" si="255"/>
        <v>Střední Morava</v>
      </c>
    </row>
    <row r="5395" spans="1:11" x14ac:dyDescent="0.25">
      <c r="A5395">
        <v>589641</v>
      </c>
      <c r="B5395" t="s">
        <v>2577</v>
      </c>
      <c r="C5395">
        <v>7108</v>
      </c>
      <c r="D5395" t="s">
        <v>2325</v>
      </c>
      <c r="E5395" t="s">
        <v>2326</v>
      </c>
      <c r="F5395" t="s">
        <v>2325</v>
      </c>
      <c r="G5395" t="s">
        <v>2277</v>
      </c>
      <c r="H5395" t="s">
        <v>2278</v>
      </c>
      <c r="I5395" t="str">
        <f t="shared" si="253"/>
        <v>Olomoucký</v>
      </c>
      <c r="J5395" t="str">
        <f t="shared" si="254"/>
        <v>Olomoucký</v>
      </c>
      <c r="K5395" t="str">
        <f t="shared" si="255"/>
        <v>Střední Morava</v>
      </c>
    </row>
    <row r="5396" spans="1:11" x14ac:dyDescent="0.25">
      <c r="A5396">
        <v>589659</v>
      </c>
      <c r="B5396" t="s">
        <v>2578</v>
      </c>
      <c r="C5396">
        <v>7108</v>
      </c>
      <c r="D5396" t="s">
        <v>2325</v>
      </c>
      <c r="E5396" t="s">
        <v>2326</v>
      </c>
      <c r="F5396" t="s">
        <v>2325</v>
      </c>
      <c r="G5396" t="s">
        <v>2277</v>
      </c>
      <c r="H5396" t="s">
        <v>2278</v>
      </c>
      <c r="I5396" t="str">
        <f t="shared" si="253"/>
        <v>Olomoucký</v>
      </c>
      <c r="J5396" t="str">
        <f t="shared" si="254"/>
        <v>Olomoucký</v>
      </c>
      <c r="K5396" t="str">
        <f t="shared" si="255"/>
        <v>Střední Morava</v>
      </c>
    </row>
    <row r="5397" spans="1:11" x14ac:dyDescent="0.25">
      <c r="A5397">
        <v>589667</v>
      </c>
      <c r="B5397" t="s">
        <v>2579</v>
      </c>
      <c r="C5397">
        <v>7108</v>
      </c>
      <c r="D5397" t="s">
        <v>2325</v>
      </c>
      <c r="E5397" t="s">
        <v>2326</v>
      </c>
      <c r="F5397" t="s">
        <v>2325</v>
      </c>
      <c r="G5397" t="s">
        <v>2277</v>
      </c>
      <c r="H5397" t="s">
        <v>2278</v>
      </c>
      <c r="I5397" t="str">
        <f t="shared" si="253"/>
        <v>Olomoucký</v>
      </c>
      <c r="J5397" t="str">
        <f t="shared" si="254"/>
        <v>Olomoucký</v>
      </c>
      <c r="K5397" t="str">
        <f t="shared" si="255"/>
        <v>Střední Morava</v>
      </c>
    </row>
    <row r="5398" spans="1:11" x14ac:dyDescent="0.25">
      <c r="A5398">
        <v>589675</v>
      </c>
      <c r="B5398" t="s">
        <v>2580</v>
      </c>
      <c r="C5398">
        <v>7108</v>
      </c>
      <c r="D5398" t="s">
        <v>2325</v>
      </c>
      <c r="E5398" t="s">
        <v>2326</v>
      </c>
      <c r="F5398" t="s">
        <v>2325</v>
      </c>
      <c r="G5398" t="s">
        <v>2277</v>
      </c>
      <c r="H5398" t="s">
        <v>2278</v>
      </c>
      <c r="I5398" t="str">
        <f t="shared" si="253"/>
        <v>Olomoucký</v>
      </c>
      <c r="J5398" t="str">
        <f t="shared" si="254"/>
        <v>Olomoucký</v>
      </c>
      <c r="K5398" t="str">
        <f t="shared" si="255"/>
        <v>Střední Morava</v>
      </c>
    </row>
    <row r="5399" spans="1:11" x14ac:dyDescent="0.25">
      <c r="A5399">
        <v>589683</v>
      </c>
      <c r="B5399" t="s">
        <v>2581</v>
      </c>
      <c r="C5399">
        <v>7108</v>
      </c>
      <c r="D5399" t="s">
        <v>2325</v>
      </c>
      <c r="E5399" t="s">
        <v>2326</v>
      </c>
      <c r="F5399" t="s">
        <v>2325</v>
      </c>
      <c r="G5399" t="s">
        <v>2277</v>
      </c>
      <c r="H5399" t="s">
        <v>2278</v>
      </c>
      <c r="I5399" t="str">
        <f t="shared" si="253"/>
        <v>Olomoucký</v>
      </c>
      <c r="J5399" t="str">
        <f t="shared" si="254"/>
        <v>Olomoucký</v>
      </c>
      <c r="K5399" t="str">
        <f t="shared" si="255"/>
        <v>Střední Morava</v>
      </c>
    </row>
    <row r="5400" spans="1:11" x14ac:dyDescent="0.25">
      <c r="A5400">
        <v>589691</v>
      </c>
      <c r="B5400" t="s">
        <v>1301</v>
      </c>
      <c r="C5400">
        <v>7103</v>
      </c>
      <c r="D5400" t="s">
        <v>2456</v>
      </c>
      <c r="E5400" t="s">
        <v>2326</v>
      </c>
      <c r="F5400" t="s">
        <v>2325</v>
      </c>
      <c r="G5400" t="s">
        <v>2277</v>
      </c>
      <c r="H5400" t="s">
        <v>2278</v>
      </c>
      <c r="I5400" t="str">
        <f t="shared" si="253"/>
        <v>Olomoucký</v>
      </c>
      <c r="J5400" t="str">
        <f t="shared" si="254"/>
        <v>Olomoucký</v>
      </c>
      <c r="K5400" t="str">
        <f t="shared" si="255"/>
        <v>Střední Morava</v>
      </c>
    </row>
    <row r="5401" spans="1:11" x14ac:dyDescent="0.25">
      <c r="A5401">
        <v>589705</v>
      </c>
      <c r="B5401" t="s">
        <v>2582</v>
      </c>
      <c r="C5401">
        <v>7103</v>
      </c>
      <c r="D5401" t="s">
        <v>2456</v>
      </c>
      <c r="E5401" t="s">
        <v>2326</v>
      </c>
      <c r="F5401" t="s">
        <v>2325</v>
      </c>
      <c r="G5401" t="s">
        <v>2277</v>
      </c>
      <c r="H5401" t="s">
        <v>2278</v>
      </c>
      <c r="I5401" t="str">
        <f t="shared" si="253"/>
        <v>Olomoucký</v>
      </c>
      <c r="J5401" t="str">
        <f t="shared" si="254"/>
        <v>Olomoucký</v>
      </c>
      <c r="K5401" t="str">
        <f t="shared" si="255"/>
        <v>Střední Morava</v>
      </c>
    </row>
    <row r="5402" spans="1:11" x14ac:dyDescent="0.25">
      <c r="A5402">
        <v>589713</v>
      </c>
      <c r="B5402" t="s">
        <v>2583</v>
      </c>
      <c r="C5402">
        <v>7108</v>
      </c>
      <c r="D5402" t="s">
        <v>2325</v>
      </c>
      <c r="E5402" t="s">
        <v>2326</v>
      </c>
      <c r="F5402" t="s">
        <v>2325</v>
      </c>
      <c r="G5402" t="s">
        <v>2277</v>
      </c>
      <c r="H5402" t="s">
        <v>2278</v>
      </c>
      <c r="I5402" t="str">
        <f t="shared" si="253"/>
        <v>Olomoucký</v>
      </c>
      <c r="J5402" t="str">
        <f t="shared" si="254"/>
        <v>Olomoucký</v>
      </c>
      <c r="K5402" t="str">
        <f t="shared" si="255"/>
        <v>Střední Morava</v>
      </c>
    </row>
    <row r="5403" spans="1:11" x14ac:dyDescent="0.25">
      <c r="A5403">
        <v>589721</v>
      </c>
      <c r="B5403" t="s">
        <v>2584</v>
      </c>
      <c r="C5403">
        <v>7108</v>
      </c>
      <c r="D5403" t="s">
        <v>2325</v>
      </c>
      <c r="E5403" t="s">
        <v>2326</v>
      </c>
      <c r="F5403" t="s">
        <v>2325</v>
      </c>
      <c r="G5403" t="s">
        <v>2277</v>
      </c>
      <c r="H5403" t="s">
        <v>2278</v>
      </c>
      <c r="I5403" t="str">
        <f t="shared" si="253"/>
        <v>Olomoucký</v>
      </c>
      <c r="J5403" t="str">
        <f t="shared" si="254"/>
        <v>Olomoucký</v>
      </c>
      <c r="K5403" t="str">
        <f t="shared" si="255"/>
        <v>Střední Morava</v>
      </c>
    </row>
    <row r="5404" spans="1:11" x14ac:dyDescent="0.25">
      <c r="A5404">
        <v>589730</v>
      </c>
      <c r="B5404" t="s">
        <v>2585</v>
      </c>
      <c r="C5404">
        <v>7108</v>
      </c>
      <c r="D5404" t="s">
        <v>2325</v>
      </c>
      <c r="E5404" t="s">
        <v>2326</v>
      </c>
      <c r="F5404" t="s">
        <v>2325</v>
      </c>
      <c r="G5404" t="s">
        <v>2277</v>
      </c>
      <c r="H5404" t="s">
        <v>2278</v>
      </c>
      <c r="I5404" t="str">
        <f t="shared" si="253"/>
        <v>Olomoucký</v>
      </c>
      <c r="J5404" t="str">
        <f t="shared" si="254"/>
        <v>Olomoucký</v>
      </c>
      <c r="K5404" t="str">
        <f t="shared" si="255"/>
        <v>Střední Morava</v>
      </c>
    </row>
    <row r="5405" spans="1:11" x14ac:dyDescent="0.25">
      <c r="A5405">
        <v>589748</v>
      </c>
      <c r="B5405" t="s">
        <v>2586</v>
      </c>
      <c r="C5405">
        <v>7108</v>
      </c>
      <c r="D5405" t="s">
        <v>2325</v>
      </c>
      <c r="E5405" t="s">
        <v>2326</v>
      </c>
      <c r="F5405" t="s">
        <v>2325</v>
      </c>
      <c r="G5405" t="s">
        <v>2277</v>
      </c>
      <c r="H5405" t="s">
        <v>2278</v>
      </c>
      <c r="I5405" t="str">
        <f t="shared" si="253"/>
        <v>Olomoucký</v>
      </c>
      <c r="J5405" t="str">
        <f t="shared" si="254"/>
        <v>Olomoucký</v>
      </c>
      <c r="K5405" t="str">
        <f t="shared" si="255"/>
        <v>Střední Morava</v>
      </c>
    </row>
    <row r="5406" spans="1:11" x14ac:dyDescent="0.25">
      <c r="A5406">
        <v>589756</v>
      </c>
      <c r="B5406" t="s">
        <v>2587</v>
      </c>
      <c r="C5406">
        <v>7108</v>
      </c>
      <c r="D5406" t="s">
        <v>2325</v>
      </c>
      <c r="E5406" t="s">
        <v>2326</v>
      </c>
      <c r="F5406" t="s">
        <v>2325</v>
      </c>
      <c r="G5406" t="s">
        <v>2277</v>
      </c>
      <c r="H5406" t="s">
        <v>2278</v>
      </c>
      <c r="I5406" t="str">
        <f t="shared" si="253"/>
        <v>Olomoucký</v>
      </c>
      <c r="J5406" t="str">
        <f t="shared" si="254"/>
        <v>Olomoucký</v>
      </c>
      <c r="K5406" t="str">
        <f t="shared" si="255"/>
        <v>Střední Morava</v>
      </c>
    </row>
    <row r="5407" spans="1:11" x14ac:dyDescent="0.25">
      <c r="A5407">
        <v>589764</v>
      </c>
      <c r="B5407" t="s">
        <v>2588</v>
      </c>
      <c r="C5407">
        <v>7108</v>
      </c>
      <c r="D5407" t="s">
        <v>2325</v>
      </c>
      <c r="E5407" t="s">
        <v>2326</v>
      </c>
      <c r="F5407" t="s">
        <v>2325</v>
      </c>
      <c r="G5407" t="s">
        <v>2277</v>
      </c>
      <c r="H5407" t="s">
        <v>2278</v>
      </c>
      <c r="I5407" t="str">
        <f t="shared" si="253"/>
        <v>Olomoucký</v>
      </c>
      <c r="J5407" t="str">
        <f t="shared" si="254"/>
        <v>Olomoucký</v>
      </c>
      <c r="K5407" t="str">
        <f t="shared" si="255"/>
        <v>Střední Morava</v>
      </c>
    </row>
    <row r="5408" spans="1:11" x14ac:dyDescent="0.25">
      <c r="A5408">
        <v>589772</v>
      </c>
      <c r="B5408" t="s">
        <v>2589</v>
      </c>
      <c r="C5408">
        <v>7108</v>
      </c>
      <c r="D5408" t="s">
        <v>2325</v>
      </c>
      <c r="E5408" t="s">
        <v>2326</v>
      </c>
      <c r="F5408" t="s">
        <v>2325</v>
      </c>
      <c r="G5408" t="s">
        <v>2277</v>
      </c>
      <c r="H5408" t="s">
        <v>2278</v>
      </c>
      <c r="I5408" t="str">
        <f t="shared" si="253"/>
        <v>Olomoucký</v>
      </c>
      <c r="J5408" t="str">
        <f t="shared" si="254"/>
        <v>Olomoucký</v>
      </c>
      <c r="K5408" t="str">
        <f t="shared" si="255"/>
        <v>Střední Morava</v>
      </c>
    </row>
    <row r="5409" spans="1:11" x14ac:dyDescent="0.25">
      <c r="A5409">
        <v>589799</v>
      </c>
      <c r="B5409" t="s">
        <v>2590</v>
      </c>
      <c r="C5409">
        <v>7108</v>
      </c>
      <c r="D5409" t="s">
        <v>2325</v>
      </c>
      <c r="E5409" t="s">
        <v>2326</v>
      </c>
      <c r="F5409" t="s">
        <v>2325</v>
      </c>
      <c r="G5409" t="s">
        <v>2277</v>
      </c>
      <c r="H5409" t="s">
        <v>2278</v>
      </c>
      <c r="I5409" t="str">
        <f t="shared" si="253"/>
        <v>Olomoucký</v>
      </c>
      <c r="J5409" t="str">
        <f t="shared" si="254"/>
        <v>Olomoucký</v>
      </c>
      <c r="K5409" t="str">
        <f t="shared" si="255"/>
        <v>Střední Morava</v>
      </c>
    </row>
    <row r="5410" spans="1:11" x14ac:dyDescent="0.25">
      <c r="A5410">
        <v>589802</v>
      </c>
      <c r="B5410" t="s">
        <v>2591</v>
      </c>
      <c r="C5410">
        <v>7108</v>
      </c>
      <c r="D5410" t="s">
        <v>2325</v>
      </c>
      <c r="E5410" t="s">
        <v>2326</v>
      </c>
      <c r="F5410" t="s">
        <v>2325</v>
      </c>
      <c r="G5410" t="s">
        <v>2277</v>
      </c>
      <c r="H5410" t="s">
        <v>2278</v>
      </c>
      <c r="I5410" t="str">
        <f t="shared" si="253"/>
        <v>Olomoucký</v>
      </c>
      <c r="J5410" t="str">
        <f t="shared" si="254"/>
        <v>Olomoucký</v>
      </c>
      <c r="K5410" t="str">
        <f t="shared" si="255"/>
        <v>Střední Morava</v>
      </c>
    </row>
    <row r="5411" spans="1:11" x14ac:dyDescent="0.25">
      <c r="A5411">
        <v>589811</v>
      </c>
      <c r="B5411" t="s">
        <v>2592</v>
      </c>
      <c r="C5411">
        <v>7103</v>
      </c>
      <c r="D5411" t="s">
        <v>2456</v>
      </c>
      <c r="E5411" t="s">
        <v>2326</v>
      </c>
      <c r="F5411" t="s">
        <v>2325</v>
      </c>
      <c r="G5411" t="s">
        <v>2277</v>
      </c>
      <c r="H5411" t="s">
        <v>2278</v>
      </c>
      <c r="I5411" t="str">
        <f t="shared" si="253"/>
        <v>Olomoucký</v>
      </c>
      <c r="J5411" t="str">
        <f t="shared" si="254"/>
        <v>Olomoucký</v>
      </c>
      <c r="K5411" t="str">
        <f t="shared" si="255"/>
        <v>Střední Morava</v>
      </c>
    </row>
    <row r="5412" spans="1:11" x14ac:dyDescent="0.25">
      <c r="A5412">
        <v>589829</v>
      </c>
      <c r="B5412" t="s">
        <v>2593</v>
      </c>
      <c r="C5412">
        <v>7108</v>
      </c>
      <c r="D5412" t="s">
        <v>2325</v>
      </c>
      <c r="E5412" t="s">
        <v>2326</v>
      </c>
      <c r="F5412" t="s">
        <v>2325</v>
      </c>
      <c r="G5412" t="s">
        <v>2277</v>
      </c>
      <c r="H5412" t="s">
        <v>2278</v>
      </c>
      <c r="I5412" t="str">
        <f t="shared" si="253"/>
        <v>Olomoucký</v>
      </c>
      <c r="J5412" t="str">
        <f t="shared" si="254"/>
        <v>Olomoucký</v>
      </c>
      <c r="K5412" t="str">
        <f t="shared" si="255"/>
        <v>Střední Morava</v>
      </c>
    </row>
    <row r="5413" spans="1:11" x14ac:dyDescent="0.25">
      <c r="A5413">
        <v>589837</v>
      </c>
      <c r="B5413" t="s">
        <v>2594</v>
      </c>
      <c r="C5413">
        <v>7108</v>
      </c>
      <c r="D5413" t="s">
        <v>2325</v>
      </c>
      <c r="E5413" t="s">
        <v>2326</v>
      </c>
      <c r="F5413" t="s">
        <v>2325</v>
      </c>
      <c r="G5413" t="s">
        <v>2277</v>
      </c>
      <c r="H5413" t="s">
        <v>2278</v>
      </c>
      <c r="I5413" t="str">
        <f t="shared" si="253"/>
        <v>Olomoucký</v>
      </c>
      <c r="J5413" t="str">
        <f t="shared" si="254"/>
        <v>Olomoucký</v>
      </c>
      <c r="K5413" t="str">
        <f t="shared" si="255"/>
        <v>Střední Morava</v>
      </c>
    </row>
    <row r="5414" spans="1:11" x14ac:dyDescent="0.25">
      <c r="A5414">
        <v>589845</v>
      </c>
      <c r="B5414" t="s">
        <v>2595</v>
      </c>
      <c r="C5414">
        <v>7108</v>
      </c>
      <c r="D5414" t="s">
        <v>2325</v>
      </c>
      <c r="E5414" t="s">
        <v>2326</v>
      </c>
      <c r="F5414" t="s">
        <v>2325</v>
      </c>
      <c r="G5414" t="s">
        <v>2277</v>
      </c>
      <c r="H5414" t="s">
        <v>2278</v>
      </c>
      <c r="I5414" t="str">
        <f t="shared" si="253"/>
        <v>Olomoucký</v>
      </c>
      <c r="J5414" t="str">
        <f t="shared" si="254"/>
        <v>Olomoucký</v>
      </c>
      <c r="K5414" t="str">
        <f t="shared" si="255"/>
        <v>Střední Morava</v>
      </c>
    </row>
    <row r="5415" spans="1:11" x14ac:dyDescent="0.25">
      <c r="A5415">
        <v>589853</v>
      </c>
      <c r="B5415" t="s">
        <v>2596</v>
      </c>
      <c r="C5415">
        <v>7108</v>
      </c>
      <c r="D5415" t="s">
        <v>2325</v>
      </c>
      <c r="E5415" t="s">
        <v>2326</v>
      </c>
      <c r="F5415" t="s">
        <v>2325</v>
      </c>
      <c r="G5415" t="s">
        <v>2277</v>
      </c>
      <c r="H5415" t="s">
        <v>2278</v>
      </c>
      <c r="I5415" t="str">
        <f t="shared" si="253"/>
        <v>Olomoucký</v>
      </c>
      <c r="J5415" t="str">
        <f t="shared" si="254"/>
        <v>Olomoucký</v>
      </c>
      <c r="K5415" t="str">
        <f t="shared" si="255"/>
        <v>Střední Morava</v>
      </c>
    </row>
    <row r="5416" spans="1:11" x14ac:dyDescent="0.25">
      <c r="A5416">
        <v>589870</v>
      </c>
      <c r="B5416" t="s">
        <v>1894</v>
      </c>
      <c r="C5416">
        <v>7108</v>
      </c>
      <c r="D5416" t="s">
        <v>2325</v>
      </c>
      <c r="E5416" t="s">
        <v>2326</v>
      </c>
      <c r="F5416" t="s">
        <v>2325</v>
      </c>
      <c r="G5416" t="s">
        <v>2277</v>
      </c>
      <c r="H5416" t="s">
        <v>2278</v>
      </c>
      <c r="I5416" t="str">
        <f t="shared" si="253"/>
        <v>Olomoucký</v>
      </c>
      <c r="J5416" t="str">
        <f t="shared" si="254"/>
        <v>Olomoucký</v>
      </c>
      <c r="K5416" t="str">
        <f t="shared" si="255"/>
        <v>Střední Morava</v>
      </c>
    </row>
    <row r="5417" spans="1:11" x14ac:dyDescent="0.25">
      <c r="A5417">
        <v>589888</v>
      </c>
      <c r="B5417" t="s">
        <v>2597</v>
      </c>
      <c r="C5417">
        <v>7108</v>
      </c>
      <c r="D5417" t="s">
        <v>2325</v>
      </c>
      <c r="E5417" t="s">
        <v>2326</v>
      </c>
      <c r="F5417" t="s">
        <v>2325</v>
      </c>
      <c r="G5417" t="s">
        <v>2277</v>
      </c>
      <c r="H5417" t="s">
        <v>2278</v>
      </c>
      <c r="I5417" t="str">
        <f t="shared" si="253"/>
        <v>Olomoucký</v>
      </c>
      <c r="J5417" t="str">
        <f t="shared" si="254"/>
        <v>Olomoucký</v>
      </c>
      <c r="K5417" t="str">
        <f t="shared" si="255"/>
        <v>Střední Morava</v>
      </c>
    </row>
    <row r="5418" spans="1:11" x14ac:dyDescent="0.25">
      <c r="A5418">
        <v>589896</v>
      </c>
      <c r="B5418" t="s">
        <v>2598</v>
      </c>
      <c r="C5418">
        <v>7108</v>
      </c>
      <c r="D5418" t="s">
        <v>2325</v>
      </c>
      <c r="E5418" t="s">
        <v>2326</v>
      </c>
      <c r="F5418" t="s">
        <v>2325</v>
      </c>
      <c r="G5418" t="s">
        <v>2277</v>
      </c>
      <c r="H5418" t="s">
        <v>2278</v>
      </c>
      <c r="I5418" t="str">
        <f t="shared" si="253"/>
        <v>Olomoucký</v>
      </c>
      <c r="J5418" t="str">
        <f t="shared" si="254"/>
        <v>Olomoucký</v>
      </c>
      <c r="K5418" t="str">
        <f t="shared" si="255"/>
        <v>Střední Morava</v>
      </c>
    </row>
    <row r="5419" spans="1:11" x14ac:dyDescent="0.25">
      <c r="A5419">
        <v>589918</v>
      </c>
      <c r="B5419" t="s">
        <v>2599</v>
      </c>
      <c r="C5419">
        <v>7108</v>
      </c>
      <c r="D5419" t="s">
        <v>2325</v>
      </c>
      <c r="E5419" t="s">
        <v>2326</v>
      </c>
      <c r="F5419" t="s">
        <v>2325</v>
      </c>
      <c r="G5419" t="s">
        <v>2277</v>
      </c>
      <c r="H5419" t="s">
        <v>2278</v>
      </c>
      <c r="I5419" t="str">
        <f t="shared" si="253"/>
        <v>Olomoucký</v>
      </c>
      <c r="J5419" t="str">
        <f t="shared" si="254"/>
        <v>Olomoucký</v>
      </c>
      <c r="K5419" t="str">
        <f t="shared" si="255"/>
        <v>Střední Morava</v>
      </c>
    </row>
    <row r="5420" spans="1:11" x14ac:dyDescent="0.25">
      <c r="A5420">
        <v>589926</v>
      </c>
      <c r="B5420" t="s">
        <v>2600</v>
      </c>
      <c r="C5420">
        <v>7108</v>
      </c>
      <c r="D5420" t="s">
        <v>2325</v>
      </c>
      <c r="E5420" t="s">
        <v>2326</v>
      </c>
      <c r="F5420" t="s">
        <v>2325</v>
      </c>
      <c r="G5420" t="s">
        <v>2277</v>
      </c>
      <c r="H5420" t="s">
        <v>2278</v>
      </c>
      <c r="I5420" t="str">
        <f t="shared" si="253"/>
        <v>Olomoucký</v>
      </c>
      <c r="J5420" t="str">
        <f t="shared" si="254"/>
        <v>Olomoucký</v>
      </c>
      <c r="K5420" t="str">
        <f t="shared" si="255"/>
        <v>Střední Morava</v>
      </c>
    </row>
    <row r="5421" spans="1:11" x14ac:dyDescent="0.25">
      <c r="A5421">
        <v>589934</v>
      </c>
      <c r="B5421" t="s">
        <v>2601</v>
      </c>
      <c r="C5421">
        <v>7108</v>
      </c>
      <c r="D5421" t="s">
        <v>2325</v>
      </c>
      <c r="E5421" t="s">
        <v>2326</v>
      </c>
      <c r="F5421" t="s">
        <v>2325</v>
      </c>
      <c r="G5421" t="s">
        <v>2277</v>
      </c>
      <c r="H5421" t="s">
        <v>2278</v>
      </c>
      <c r="I5421" t="str">
        <f t="shared" si="253"/>
        <v>Olomoucký</v>
      </c>
      <c r="J5421" t="str">
        <f t="shared" si="254"/>
        <v>Olomoucký</v>
      </c>
      <c r="K5421" t="str">
        <f t="shared" si="255"/>
        <v>Střední Morava</v>
      </c>
    </row>
    <row r="5422" spans="1:11" x14ac:dyDescent="0.25">
      <c r="A5422">
        <v>589942</v>
      </c>
      <c r="B5422" t="s">
        <v>2602</v>
      </c>
      <c r="C5422">
        <v>7108</v>
      </c>
      <c r="D5422" t="s">
        <v>2325</v>
      </c>
      <c r="E5422" t="s">
        <v>2326</v>
      </c>
      <c r="F5422" t="s">
        <v>2325</v>
      </c>
      <c r="G5422" t="s">
        <v>2277</v>
      </c>
      <c r="H5422" t="s">
        <v>2278</v>
      </c>
      <c r="I5422" t="str">
        <f t="shared" si="253"/>
        <v>Olomoucký</v>
      </c>
      <c r="J5422" t="str">
        <f t="shared" si="254"/>
        <v>Olomoucký</v>
      </c>
      <c r="K5422" t="str">
        <f t="shared" si="255"/>
        <v>Střední Morava</v>
      </c>
    </row>
    <row r="5423" spans="1:11" x14ac:dyDescent="0.25">
      <c r="A5423">
        <v>589951</v>
      </c>
      <c r="B5423" t="s">
        <v>2603</v>
      </c>
      <c r="C5423">
        <v>7103</v>
      </c>
      <c r="D5423" t="s">
        <v>2456</v>
      </c>
      <c r="E5423" t="s">
        <v>2326</v>
      </c>
      <c r="F5423" t="s">
        <v>2325</v>
      </c>
      <c r="G5423" t="s">
        <v>2277</v>
      </c>
      <c r="H5423" t="s">
        <v>2278</v>
      </c>
      <c r="I5423" t="str">
        <f t="shared" si="253"/>
        <v>Olomoucký</v>
      </c>
      <c r="J5423" t="str">
        <f t="shared" si="254"/>
        <v>Olomoucký</v>
      </c>
      <c r="K5423" t="str">
        <f t="shared" si="255"/>
        <v>Střední Morava</v>
      </c>
    </row>
    <row r="5424" spans="1:11" x14ac:dyDescent="0.25">
      <c r="A5424">
        <v>589969</v>
      </c>
      <c r="B5424" t="s">
        <v>2604</v>
      </c>
      <c r="C5424">
        <v>7103</v>
      </c>
      <c r="D5424" t="s">
        <v>2456</v>
      </c>
      <c r="E5424" t="s">
        <v>2326</v>
      </c>
      <c r="F5424" t="s">
        <v>2325</v>
      </c>
      <c r="G5424" t="s">
        <v>2277</v>
      </c>
      <c r="H5424" t="s">
        <v>2278</v>
      </c>
      <c r="I5424" t="str">
        <f t="shared" si="253"/>
        <v>Olomoucký</v>
      </c>
      <c r="J5424" t="str">
        <f t="shared" si="254"/>
        <v>Olomoucký</v>
      </c>
      <c r="K5424" t="str">
        <f t="shared" si="255"/>
        <v>Střední Morava</v>
      </c>
    </row>
    <row r="5425" spans="1:11" x14ac:dyDescent="0.25">
      <c r="A5425">
        <v>589977</v>
      </c>
      <c r="B5425" t="s">
        <v>2605</v>
      </c>
      <c r="C5425">
        <v>7108</v>
      </c>
      <c r="D5425" t="s">
        <v>2325</v>
      </c>
      <c r="E5425" t="s">
        <v>2326</v>
      </c>
      <c r="F5425" t="s">
        <v>2325</v>
      </c>
      <c r="G5425" t="s">
        <v>2277</v>
      </c>
      <c r="H5425" t="s">
        <v>2278</v>
      </c>
      <c r="I5425" t="str">
        <f t="shared" si="253"/>
        <v>Olomoucký</v>
      </c>
      <c r="J5425" t="str">
        <f t="shared" si="254"/>
        <v>Olomoucký</v>
      </c>
      <c r="K5425" t="str">
        <f t="shared" si="255"/>
        <v>Střední Morava</v>
      </c>
    </row>
    <row r="5426" spans="1:11" x14ac:dyDescent="0.25">
      <c r="A5426">
        <v>589993</v>
      </c>
      <c r="B5426" t="s">
        <v>1012</v>
      </c>
      <c r="C5426">
        <v>7108</v>
      </c>
      <c r="D5426" t="s">
        <v>2325</v>
      </c>
      <c r="E5426" t="s">
        <v>2326</v>
      </c>
      <c r="F5426" t="s">
        <v>2325</v>
      </c>
      <c r="G5426" t="s">
        <v>2277</v>
      </c>
      <c r="H5426" t="s">
        <v>2278</v>
      </c>
      <c r="I5426" t="str">
        <f t="shared" si="253"/>
        <v>Olomoucký</v>
      </c>
      <c r="J5426" t="str">
        <f t="shared" si="254"/>
        <v>Olomoucký</v>
      </c>
      <c r="K5426" t="str">
        <f t="shared" si="255"/>
        <v>Střední Morava</v>
      </c>
    </row>
    <row r="5427" spans="1:11" x14ac:dyDescent="0.25">
      <c r="A5427">
        <v>590002</v>
      </c>
      <c r="B5427" t="s">
        <v>2606</v>
      </c>
      <c r="C5427">
        <v>7103</v>
      </c>
      <c r="D5427" t="s">
        <v>2456</v>
      </c>
      <c r="E5427" t="s">
        <v>2326</v>
      </c>
      <c r="F5427" t="s">
        <v>2325</v>
      </c>
      <c r="G5427" t="s">
        <v>2277</v>
      </c>
      <c r="H5427" t="s">
        <v>2278</v>
      </c>
      <c r="I5427" t="str">
        <f t="shared" si="253"/>
        <v>Olomoucký</v>
      </c>
      <c r="J5427" t="str">
        <f t="shared" si="254"/>
        <v>Olomoucký</v>
      </c>
      <c r="K5427" t="str">
        <f t="shared" si="255"/>
        <v>Střední Morava</v>
      </c>
    </row>
    <row r="5428" spans="1:11" x14ac:dyDescent="0.25">
      <c r="A5428">
        <v>590011</v>
      </c>
      <c r="B5428" t="s">
        <v>2607</v>
      </c>
      <c r="C5428">
        <v>7108</v>
      </c>
      <c r="D5428" t="s">
        <v>2325</v>
      </c>
      <c r="E5428" t="s">
        <v>2326</v>
      </c>
      <c r="F5428" t="s">
        <v>2325</v>
      </c>
      <c r="G5428" t="s">
        <v>2277</v>
      </c>
      <c r="H5428" t="s">
        <v>2278</v>
      </c>
      <c r="I5428" t="str">
        <f t="shared" si="253"/>
        <v>Olomoucký</v>
      </c>
      <c r="J5428" t="str">
        <f t="shared" si="254"/>
        <v>Olomoucký</v>
      </c>
      <c r="K5428" t="str">
        <f t="shared" si="255"/>
        <v>Střední Morava</v>
      </c>
    </row>
    <row r="5429" spans="1:11" x14ac:dyDescent="0.25">
      <c r="A5429">
        <v>590029</v>
      </c>
      <c r="B5429" t="s">
        <v>2608</v>
      </c>
      <c r="C5429">
        <v>7108</v>
      </c>
      <c r="D5429" t="s">
        <v>2325</v>
      </c>
      <c r="E5429" t="s">
        <v>2326</v>
      </c>
      <c r="F5429" t="s">
        <v>2325</v>
      </c>
      <c r="G5429" t="s">
        <v>2277</v>
      </c>
      <c r="H5429" t="s">
        <v>2278</v>
      </c>
      <c r="I5429" t="str">
        <f t="shared" si="253"/>
        <v>Olomoucký</v>
      </c>
      <c r="J5429" t="str">
        <f t="shared" si="254"/>
        <v>Olomoucký</v>
      </c>
      <c r="K5429" t="str">
        <f t="shared" si="255"/>
        <v>Střední Morava</v>
      </c>
    </row>
    <row r="5430" spans="1:11" x14ac:dyDescent="0.25">
      <c r="A5430">
        <v>590045</v>
      </c>
      <c r="B5430" t="s">
        <v>2609</v>
      </c>
      <c r="C5430">
        <v>7108</v>
      </c>
      <c r="D5430" t="s">
        <v>2325</v>
      </c>
      <c r="E5430" t="s">
        <v>2326</v>
      </c>
      <c r="F5430" t="s">
        <v>2325</v>
      </c>
      <c r="G5430" t="s">
        <v>2277</v>
      </c>
      <c r="H5430" t="s">
        <v>2278</v>
      </c>
      <c r="I5430" t="str">
        <f t="shared" si="253"/>
        <v>Olomoucký</v>
      </c>
      <c r="J5430" t="str">
        <f t="shared" si="254"/>
        <v>Olomoucký</v>
      </c>
      <c r="K5430" t="str">
        <f t="shared" si="255"/>
        <v>Střední Morava</v>
      </c>
    </row>
    <row r="5431" spans="1:11" x14ac:dyDescent="0.25">
      <c r="A5431">
        <v>590053</v>
      </c>
      <c r="B5431" t="s">
        <v>2610</v>
      </c>
      <c r="C5431">
        <v>7108</v>
      </c>
      <c r="D5431" t="s">
        <v>2325</v>
      </c>
      <c r="E5431" t="s">
        <v>2326</v>
      </c>
      <c r="F5431" t="s">
        <v>2325</v>
      </c>
      <c r="G5431" t="s">
        <v>2277</v>
      </c>
      <c r="H5431" t="s">
        <v>2278</v>
      </c>
      <c r="I5431" t="str">
        <f t="shared" si="253"/>
        <v>Olomoucký</v>
      </c>
      <c r="J5431" t="str">
        <f t="shared" si="254"/>
        <v>Olomoucký</v>
      </c>
      <c r="K5431" t="str">
        <f t="shared" si="255"/>
        <v>Střední Morava</v>
      </c>
    </row>
    <row r="5432" spans="1:11" x14ac:dyDescent="0.25">
      <c r="A5432">
        <v>590061</v>
      </c>
      <c r="B5432" t="s">
        <v>2611</v>
      </c>
      <c r="C5432">
        <v>7108</v>
      </c>
      <c r="D5432" t="s">
        <v>2325</v>
      </c>
      <c r="E5432" t="s">
        <v>2326</v>
      </c>
      <c r="F5432" t="s">
        <v>2325</v>
      </c>
      <c r="G5432" t="s">
        <v>2277</v>
      </c>
      <c r="H5432" t="s">
        <v>2278</v>
      </c>
      <c r="I5432" t="str">
        <f t="shared" si="253"/>
        <v>Olomoucký</v>
      </c>
      <c r="J5432" t="str">
        <f t="shared" si="254"/>
        <v>Olomoucký</v>
      </c>
      <c r="K5432" t="str">
        <f t="shared" si="255"/>
        <v>Střední Morava</v>
      </c>
    </row>
    <row r="5433" spans="1:11" x14ac:dyDescent="0.25">
      <c r="A5433">
        <v>590070</v>
      </c>
      <c r="B5433" t="s">
        <v>2612</v>
      </c>
      <c r="C5433">
        <v>7103</v>
      </c>
      <c r="D5433" t="s">
        <v>2456</v>
      </c>
      <c r="E5433" t="s">
        <v>2326</v>
      </c>
      <c r="F5433" t="s">
        <v>2325</v>
      </c>
      <c r="G5433" t="s">
        <v>2277</v>
      </c>
      <c r="H5433" t="s">
        <v>2278</v>
      </c>
      <c r="I5433" t="str">
        <f t="shared" si="253"/>
        <v>Olomoucký</v>
      </c>
      <c r="J5433" t="str">
        <f t="shared" si="254"/>
        <v>Olomoucký</v>
      </c>
      <c r="K5433" t="str">
        <f t="shared" si="255"/>
        <v>Střední Morava</v>
      </c>
    </row>
    <row r="5434" spans="1:11" x14ac:dyDescent="0.25">
      <c r="A5434">
        <v>590088</v>
      </c>
      <c r="B5434" t="s">
        <v>2613</v>
      </c>
      <c r="C5434">
        <v>7103</v>
      </c>
      <c r="D5434" t="s">
        <v>2456</v>
      </c>
      <c r="E5434" t="s">
        <v>2326</v>
      </c>
      <c r="F5434" t="s">
        <v>2325</v>
      </c>
      <c r="G5434" t="s">
        <v>2277</v>
      </c>
      <c r="H5434" t="s">
        <v>2278</v>
      </c>
      <c r="I5434" t="str">
        <f t="shared" si="253"/>
        <v>Olomoucký</v>
      </c>
      <c r="J5434" t="str">
        <f t="shared" si="254"/>
        <v>Olomoucký</v>
      </c>
      <c r="K5434" t="str">
        <f t="shared" si="255"/>
        <v>Střední Morava</v>
      </c>
    </row>
    <row r="5435" spans="1:11" x14ac:dyDescent="0.25">
      <c r="A5435">
        <v>590096</v>
      </c>
      <c r="B5435" t="s">
        <v>2614</v>
      </c>
      <c r="C5435">
        <v>7103</v>
      </c>
      <c r="D5435" t="s">
        <v>2456</v>
      </c>
      <c r="E5435" t="s">
        <v>2326</v>
      </c>
      <c r="F5435" t="s">
        <v>2325</v>
      </c>
      <c r="G5435" t="s">
        <v>2277</v>
      </c>
      <c r="H5435" t="s">
        <v>2278</v>
      </c>
      <c r="I5435" t="str">
        <f t="shared" si="253"/>
        <v>Olomoucký</v>
      </c>
      <c r="J5435" t="str">
        <f t="shared" si="254"/>
        <v>Olomoucký</v>
      </c>
      <c r="K5435" t="str">
        <f t="shared" si="255"/>
        <v>Střední Morava</v>
      </c>
    </row>
    <row r="5436" spans="1:11" x14ac:dyDescent="0.25">
      <c r="A5436">
        <v>590100</v>
      </c>
      <c r="B5436" t="s">
        <v>2615</v>
      </c>
      <c r="C5436">
        <v>7108</v>
      </c>
      <c r="D5436" t="s">
        <v>2325</v>
      </c>
      <c r="E5436" t="s">
        <v>2326</v>
      </c>
      <c r="F5436" t="s">
        <v>2325</v>
      </c>
      <c r="G5436" t="s">
        <v>2277</v>
      </c>
      <c r="H5436" t="s">
        <v>2278</v>
      </c>
      <c r="I5436" t="str">
        <f t="shared" si="253"/>
        <v>Olomoucký</v>
      </c>
      <c r="J5436" t="str">
        <f t="shared" si="254"/>
        <v>Olomoucký</v>
      </c>
      <c r="K5436" t="str">
        <f t="shared" si="255"/>
        <v>Střední Morava</v>
      </c>
    </row>
    <row r="5437" spans="1:11" x14ac:dyDescent="0.25">
      <c r="A5437">
        <v>590118</v>
      </c>
      <c r="B5437" t="s">
        <v>2616</v>
      </c>
      <c r="C5437">
        <v>7108</v>
      </c>
      <c r="D5437" t="s">
        <v>2325</v>
      </c>
      <c r="E5437" t="s">
        <v>2326</v>
      </c>
      <c r="F5437" t="s">
        <v>2325</v>
      </c>
      <c r="G5437" t="s">
        <v>2277</v>
      </c>
      <c r="H5437" t="s">
        <v>2278</v>
      </c>
      <c r="I5437" t="str">
        <f t="shared" si="253"/>
        <v>Olomoucký</v>
      </c>
      <c r="J5437" t="str">
        <f t="shared" si="254"/>
        <v>Olomoucký</v>
      </c>
      <c r="K5437" t="str">
        <f t="shared" si="255"/>
        <v>Střední Morava</v>
      </c>
    </row>
    <row r="5438" spans="1:11" x14ac:dyDescent="0.25">
      <c r="A5438">
        <v>590126</v>
      </c>
      <c r="B5438" t="s">
        <v>2617</v>
      </c>
      <c r="C5438">
        <v>7108</v>
      </c>
      <c r="D5438" t="s">
        <v>2325</v>
      </c>
      <c r="E5438" t="s">
        <v>2326</v>
      </c>
      <c r="F5438" t="s">
        <v>2325</v>
      </c>
      <c r="G5438" t="s">
        <v>2277</v>
      </c>
      <c r="H5438" t="s">
        <v>2278</v>
      </c>
      <c r="I5438" t="str">
        <f t="shared" si="253"/>
        <v>Olomoucký</v>
      </c>
      <c r="J5438" t="str">
        <f t="shared" si="254"/>
        <v>Olomoucký</v>
      </c>
      <c r="K5438" t="str">
        <f t="shared" si="255"/>
        <v>Střední Morava</v>
      </c>
    </row>
    <row r="5439" spans="1:11" x14ac:dyDescent="0.25">
      <c r="A5439">
        <v>590134</v>
      </c>
      <c r="B5439" t="s">
        <v>2618</v>
      </c>
      <c r="C5439">
        <v>7108</v>
      </c>
      <c r="D5439" t="s">
        <v>2325</v>
      </c>
      <c r="E5439" t="s">
        <v>2326</v>
      </c>
      <c r="F5439" t="s">
        <v>2325</v>
      </c>
      <c r="G5439" t="s">
        <v>2277</v>
      </c>
      <c r="H5439" t="s">
        <v>2278</v>
      </c>
      <c r="I5439" t="str">
        <f t="shared" si="253"/>
        <v>Olomoucký</v>
      </c>
      <c r="J5439" t="str">
        <f t="shared" si="254"/>
        <v>Olomoucký</v>
      </c>
      <c r="K5439" t="str">
        <f t="shared" si="255"/>
        <v>Střední Morava</v>
      </c>
    </row>
    <row r="5440" spans="1:11" x14ac:dyDescent="0.25">
      <c r="A5440">
        <v>590142</v>
      </c>
      <c r="B5440" t="s">
        <v>2619</v>
      </c>
      <c r="C5440">
        <v>7108</v>
      </c>
      <c r="D5440" t="s">
        <v>2325</v>
      </c>
      <c r="E5440" t="s">
        <v>2326</v>
      </c>
      <c r="F5440" t="s">
        <v>2325</v>
      </c>
      <c r="G5440" t="s">
        <v>2277</v>
      </c>
      <c r="H5440" t="s">
        <v>2278</v>
      </c>
      <c r="I5440" t="str">
        <f t="shared" si="253"/>
        <v>Olomoucký</v>
      </c>
      <c r="J5440" t="str">
        <f t="shared" si="254"/>
        <v>Olomoucký</v>
      </c>
      <c r="K5440" t="str">
        <f t="shared" si="255"/>
        <v>Střední Morava</v>
      </c>
    </row>
    <row r="5441" spans="1:11" x14ac:dyDescent="0.25">
      <c r="A5441">
        <v>590151</v>
      </c>
      <c r="B5441" t="s">
        <v>2620</v>
      </c>
      <c r="C5441">
        <v>7108</v>
      </c>
      <c r="D5441" t="s">
        <v>2325</v>
      </c>
      <c r="E5441" t="s">
        <v>2326</v>
      </c>
      <c r="F5441" t="s">
        <v>2325</v>
      </c>
      <c r="G5441" t="s">
        <v>2277</v>
      </c>
      <c r="H5441" t="s">
        <v>2278</v>
      </c>
      <c r="I5441" t="str">
        <f t="shared" si="253"/>
        <v>Olomoucký</v>
      </c>
      <c r="J5441" t="str">
        <f t="shared" si="254"/>
        <v>Olomoucký</v>
      </c>
      <c r="K5441" t="str">
        <f t="shared" si="255"/>
        <v>Střední Morava</v>
      </c>
    </row>
    <row r="5442" spans="1:11" x14ac:dyDescent="0.25">
      <c r="A5442">
        <v>590177</v>
      </c>
      <c r="B5442" t="s">
        <v>2621</v>
      </c>
      <c r="C5442">
        <v>7108</v>
      </c>
      <c r="D5442" t="s">
        <v>2325</v>
      </c>
      <c r="E5442" t="s">
        <v>2326</v>
      </c>
      <c r="F5442" t="s">
        <v>2325</v>
      </c>
      <c r="G5442" t="s">
        <v>2277</v>
      </c>
      <c r="H5442" t="s">
        <v>2278</v>
      </c>
      <c r="I5442" t="str">
        <f t="shared" si="253"/>
        <v>Olomoucký</v>
      </c>
      <c r="J5442" t="str">
        <f t="shared" si="254"/>
        <v>Olomoucký</v>
      </c>
      <c r="K5442" t="str">
        <f t="shared" si="255"/>
        <v>Střední Morava</v>
      </c>
    </row>
    <row r="5443" spans="1:11" x14ac:dyDescent="0.25">
      <c r="A5443">
        <v>590185</v>
      </c>
      <c r="B5443" t="s">
        <v>2622</v>
      </c>
      <c r="C5443">
        <v>7108</v>
      </c>
      <c r="D5443" t="s">
        <v>2325</v>
      </c>
      <c r="E5443" t="s">
        <v>2326</v>
      </c>
      <c r="F5443" t="s">
        <v>2325</v>
      </c>
      <c r="G5443" t="s">
        <v>2277</v>
      </c>
      <c r="H5443" t="s">
        <v>2278</v>
      </c>
      <c r="I5443" t="str">
        <f t="shared" si="253"/>
        <v>Olomoucký</v>
      </c>
      <c r="J5443" t="str">
        <f t="shared" si="254"/>
        <v>Olomoucký</v>
      </c>
      <c r="K5443" t="str">
        <f t="shared" si="255"/>
        <v>Střední Morava</v>
      </c>
    </row>
    <row r="5444" spans="1:11" x14ac:dyDescent="0.25">
      <c r="A5444">
        <v>590193</v>
      </c>
      <c r="B5444" t="s">
        <v>2623</v>
      </c>
      <c r="C5444">
        <v>7108</v>
      </c>
      <c r="D5444" t="s">
        <v>2325</v>
      </c>
      <c r="E5444" t="s">
        <v>2326</v>
      </c>
      <c r="F5444" t="s">
        <v>2325</v>
      </c>
      <c r="G5444" t="s">
        <v>2277</v>
      </c>
      <c r="H5444" t="s">
        <v>2278</v>
      </c>
      <c r="I5444" t="str">
        <f t="shared" ref="I5444:I5507" si="256">LEFT(H5444, FIND(" ", H5444 &amp; " ") - 1)</f>
        <v>Olomoucký</v>
      </c>
      <c r="J5444" t="str">
        <f t="shared" ref="J5444:J5507" si="257">IF(LEFT(H5444,4)="Kraj", MID(H5444, FIND(" ", H5444)+1, LEN(H5444) - FIND(" ", H5444)), LEFT(H5444, FIND(" ", H5444 &amp; " ") - 1))</f>
        <v>Olomoucký</v>
      </c>
      <c r="K5444" t="str">
        <f t="shared" ref="K5444:K5507" si="258">_xlfn.XLOOKUP(H5444,$N$33:$N$46,$M$33:$M$46)</f>
        <v>Střední Morava</v>
      </c>
    </row>
    <row r="5445" spans="1:11" x14ac:dyDescent="0.25">
      <c r="A5445">
        <v>590207</v>
      </c>
      <c r="B5445" t="s">
        <v>1034</v>
      </c>
      <c r="C5445">
        <v>7108</v>
      </c>
      <c r="D5445" t="s">
        <v>2325</v>
      </c>
      <c r="E5445" t="s">
        <v>2326</v>
      </c>
      <c r="F5445" t="s">
        <v>2325</v>
      </c>
      <c r="G5445" t="s">
        <v>2277</v>
      </c>
      <c r="H5445" t="s">
        <v>2278</v>
      </c>
      <c r="I5445" t="str">
        <f t="shared" si="256"/>
        <v>Olomoucký</v>
      </c>
      <c r="J5445" t="str">
        <f t="shared" si="257"/>
        <v>Olomoucký</v>
      </c>
      <c r="K5445" t="str">
        <f t="shared" si="258"/>
        <v>Střední Morava</v>
      </c>
    </row>
    <row r="5446" spans="1:11" x14ac:dyDescent="0.25">
      <c r="A5446">
        <v>590215</v>
      </c>
      <c r="B5446" t="s">
        <v>2624</v>
      </c>
      <c r="C5446">
        <v>7108</v>
      </c>
      <c r="D5446" t="s">
        <v>2325</v>
      </c>
      <c r="E5446" t="s">
        <v>2326</v>
      </c>
      <c r="F5446" t="s">
        <v>2325</v>
      </c>
      <c r="G5446" t="s">
        <v>2277</v>
      </c>
      <c r="H5446" t="s">
        <v>2278</v>
      </c>
      <c r="I5446" t="str">
        <f t="shared" si="256"/>
        <v>Olomoucký</v>
      </c>
      <c r="J5446" t="str">
        <f t="shared" si="257"/>
        <v>Olomoucký</v>
      </c>
      <c r="K5446" t="str">
        <f t="shared" si="258"/>
        <v>Střední Morava</v>
      </c>
    </row>
    <row r="5447" spans="1:11" x14ac:dyDescent="0.25">
      <c r="A5447">
        <v>590223</v>
      </c>
      <c r="B5447" t="s">
        <v>2625</v>
      </c>
      <c r="C5447">
        <v>7108</v>
      </c>
      <c r="D5447" t="s">
        <v>2325</v>
      </c>
      <c r="E5447" t="s">
        <v>2326</v>
      </c>
      <c r="F5447" t="s">
        <v>2325</v>
      </c>
      <c r="G5447" t="s">
        <v>2277</v>
      </c>
      <c r="H5447" t="s">
        <v>2278</v>
      </c>
      <c r="I5447" t="str">
        <f t="shared" si="256"/>
        <v>Olomoucký</v>
      </c>
      <c r="J5447" t="str">
        <f t="shared" si="257"/>
        <v>Olomoucký</v>
      </c>
      <c r="K5447" t="str">
        <f t="shared" si="258"/>
        <v>Střední Morava</v>
      </c>
    </row>
    <row r="5448" spans="1:11" x14ac:dyDescent="0.25">
      <c r="A5448">
        <v>590240</v>
      </c>
      <c r="B5448" t="s">
        <v>492</v>
      </c>
      <c r="C5448">
        <v>7108</v>
      </c>
      <c r="D5448" t="s">
        <v>2325</v>
      </c>
      <c r="E5448" t="s">
        <v>2326</v>
      </c>
      <c r="F5448" t="s">
        <v>2325</v>
      </c>
      <c r="G5448" t="s">
        <v>2277</v>
      </c>
      <c r="H5448" t="s">
        <v>2278</v>
      </c>
      <c r="I5448" t="str">
        <f t="shared" si="256"/>
        <v>Olomoucký</v>
      </c>
      <c r="J5448" t="str">
        <f t="shared" si="257"/>
        <v>Olomoucký</v>
      </c>
      <c r="K5448" t="str">
        <f t="shared" si="258"/>
        <v>Střední Morava</v>
      </c>
    </row>
    <row r="5449" spans="1:11" x14ac:dyDescent="0.25">
      <c r="A5449">
        <v>590266</v>
      </c>
      <c r="B5449" t="s">
        <v>4694</v>
      </c>
      <c r="C5449">
        <v>6113</v>
      </c>
      <c r="D5449" t="s">
        <v>4694</v>
      </c>
      <c r="E5449" t="s">
        <v>4693</v>
      </c>
      <c r="F5449" t="s">
        <v>4694</v>
      </c>
      <c r="G5449" t="s">
        <v>4687</v>
      </c>
      <c r="H5449" t="s">
        <v>4688</v>
      </c>
      <c r="I5449" t="str">
        <f t="shared" si="256"/>
        <v>Kraj</v>
      </c>
      <c r="J5449" t="str">
        <f t="shared" si="257"/>
        <v>Vysočina</v>
      </c>
      <c r="K5449" t="str">
        <f t="shared" si="258"/>
        <v>Jihovýchod</v>
      </c>
    </row>
    <row r="5450" spans="1:11" x14ac:dyDescent="0.25">
      <c r="A5450">
        <v>590274</v>
      </c>
      <c r="B5450" t="s">
        <v>164</v>
      </c>
      <c r="C5450">
        <v>6106</v>
      </c>
      <c r="D5450" t="s">
        <v>4692</v>
      </c>
      <c r="E5450" t="s">
        <v>4693</v>
      </c>
      <c r="F5450" t="s">
        <v>4694</v>
      </c>
      <c r="G5450" t="s">
        <v>4687</v>
      </c>
      <c r="H5450" t="s">
        <v>4688</v>
      </c>
      <c r="I5450" t="str">
        <f t="shared" si="256"/>
        <v>Kraj</v>
      </c>
      <c r="J5450" t="str">
        <f t="shared" si="257"/>
        <v>Vysočina</v>
      </c>
      <c r="K5450" t="str">
        <f t="shared" si="258"/>
        <v>Jihovýchod</v>
      </c>
    </row>
    <row r="5451" spans="1:11" x14ac:dyDescent="0.25">
      <c r="A5451">
        <v>590282</v>
      </c>
      <c r="B5451" t="s">
        <v>5013</v>
      </c>
      <c r="C5451">
        <v>6113</v>
      </c>
      <c r="D5451" t="s">
        <v>4694</v>
      </c>
      <c r="E5451" t="s">
        <v>4693</v>
      </c>
      <c r="F5451" t="s">
        <v>4694</v>
      </c>
      <c r="G5451" t="s">
        <v>4687</v>
      </c>
      <c r="H5451" t="s">
        <v>4688</v>
      </c>
      <c r="I5451" t="str">
        <f t="shared" si="256"/>
        <v>Kraj</v>
      </c>
      <c r="J5451" t="str">
        <f t="shared" si="257"/>
        <v>Vysočina</v>
      </c>
      <c r="K5451" t="str">
        <f t="shared" si="258"/>
        <v>Jihovýchod</v>
      </c>
    </row>
    <row r="5452" spans="1:11" x14ac:dyDescent="0.25">
      <c r="A5452">
        <v>590304</v>
      </c>
      <c r="B5452" t="s">
        <v>5014</v>
      </c>
      <c r="C5452">
        <v>6113</v>
      </c>
      <c r="D5452" t="s">
        <v>4694</v>
      </c>
      <c r="E5452" t="s">
        <v>4693</v>
      </c>
      <c r="F5452" t="s">
        <v>4694</v>
      </c>
      <c r="G5452" t="s">
        <v>4687</v>
      </c>
      <c r="H5452" t="s">
        <v>4688</v>
      </c>
      <c r="I5452" t="str">
        <f t="shared" si="256"/>
        <v>Kraj</v>
      </c>
      <c r="J5452" t="str">
        <f t="shared" si="257"/>
        <v>Vysočina</v>
      </c>
      <c r="K5452" t="str">
        <f t="shared" si="258"/>
        <v>Jihovýchod</v>
      </c>
    </row>
    <row r="5453" spans="1:11" x14ac:dyDescent="0.25">
      <c r="A5453">
        <v>590312</v>
      </c>
      <c r="B5453" t="s">
        <v>5015</v>
      </c>
      <c r="C5453">
        <v>6113</v>
      </c>
      <c r="D5453" t="s">
        <v>4694</v>
      </c>
      <c r="E5453" t="s">
        <v>4693</v>
      </c>
      <c r="F5453" t="s">
        <v>4694</v>
      </c>
      <c r="G5453" t="s">
        <v>4687</v>
      </c>
      <c r="H5453" t="s">
        <v>4688</v>
      </c>
      <c r="I5453" t="str">
        <f t="shared" si="256"/>
        <v>Kraj</v>
      </c>
      <c r="J5453" t="str">
        <f t="shared" si="257"/>
        <v>Vysočina</v>
      </c>
      <c r="K5453" t="str">
        <f t="shared" si="258"/>
        <v>Jihovýchod</v>
      </c>
    </row>
    <row r="5454" spans="1:11" x14ac:dyDescent="0.25">
      <c r="A5454">
        <v>590321</v>
      </c>
      <c r="B5454" t="s">
        <v>3264</v>
      </c>
      <c r="C5454">
        <v>6106</v>
      </c>
      <c r="D5454" t="s">
        <v>4692</v>
      </c>
      <c r="E5454" t="s">
        <v>4693</v>
      </c>
      <c r="F5454" t="s">
        <v>4694</v>
      </c>
      <c r="G5454" t="s">
        <v>4687</v>
      </c>
      <c r="H5454" t="s">
        <v>4688</v>
      </c>
      <c r="I5454" t="str">
        <f t="shared" si="256"/>
        <v>Kraj</v>
      </c>
      <c r="J5454" t="str">
        <f t="shared" si="257"/>
        <v>Vysočina</v>
      </c>
      <c r="K5454" t="str">
        <f t="shared" si="258"/>
        <v>Jihovýchod</v>
      </c>
    </row>
    <row r="5455" spans="1:11" x14ac:dyDescent="0.25">
      <c r="A5455">
        <v>590347</v>
      </c>
      <c r="B5455" t="s">
        <v>5016</v>
      </c>
      <c r="C5455">
        <v>6113</v>
      </c>
      <c r="D5455" t="s">
        <v>4694</v>
      </c>
      <c r="E5455" t="s">
        <v>4693</v>
      </c>
      <c r="F5455" t="s">
        <v>4694</v>
      </c>
      <c r="G5455" t="s">
        <v>4687</v>
      </c>
      <c r="H5455" t="s">
        <v>4688</v>
      </c>
      <c r="I5455" t="str">
        <f t="shared" si="256"/>
        <v>Kraj</v>
      </c>
      <c r="J5455" t="str">
        <f t="shared" si="257"/>
        <v>Vysočina</v>
      </c>
      <c r="K5455" t="str">
        <f t="shared" si="258"/>
        <v>Jihovýchod</v>
      </c>
    </row>
    <row r="5456" spans="1:11" x14ac:dyDescent="0.25">
      <c r="A5456">
        <v>590363</v>
      </c>
      <c r="B5456" t="s">
        <v>5017</v>
      </c>
      <c r="C5456">
        <v>6113</v>
      </c>
      <c r="D5456" t="s">
        <v>4694</v>
      </c>
      <c r="E5456" t="s">
        <v>4693</v>
      </c>
      <c r="F5456" t="s">
        <v>4694</v>
      </c>
      <c r="G5456" t="s">
        <v>4687</v>
      </c>
      <c r="H5456" t="s">
        <v>4688</v>
      </c>
      <c r="I5456" t="str">
        <f t="shared" si="256"/>
        <v>Kraj</v>
      </c>
      <c r="J5456" t="str">
        <f t="shared" si="257"/>
        <v>Vysočina</v>
      </c>
      <c r="K5456" t="str">
        <f t="shared" si="258"/>
        <v>Jihovýchod</v>
      </c>
    </row>
    <row r="5457" spans="1:11" x14ac:dyDescent="0.25">
      <c r="A5457">
        <v>590371</v>
      </c>
      <c r="B5457" t="s">
        <v>5018</v>
      </c>
      <c r="C5457">
        <v>6105</v>
      </c>
      <c r="D5457" t="s">
        <v>4685</v>
      </c>
      <c r="E5457" t="s">
        <v>4686</v>
      </c>
      <c r="F5457" t="s">
        <v>4685</v>
      </c>
      <c r="G5457" t="s">
        <v>4687</v>
      </c>
      <c r="H5457" t="s">
        <v>4688</v>
      </c>
      <c r="I5457" t="str">
        <f t="shared" si="256"/>
        <v>Kraj</v>
      </c>
      <c r="J5457" t="str">
        <f t="shared" si="257"/>
        <v>Vysočina</v>
      </c>
      <c r="K5457" t="str">
        <f t="shared" si="258"/>
        <v>Jihovýchod</v>
      </c>
    </row>
    <row r="5458" spans="1:11" x14ac:dyDescent="0.25">
      <c r="A5458">
        <v>590380</v>
      </c>
      <c r="B5458" t="s">
        <v>5019</v>
      </c>
      <c r="C5458">
        <v>6107</v>
      </c>
      <c r="D5458" t="s">
        <v>4697</v>
      </c>
      <c r="E5458" t="s">
        <v>4693</v>
      </c>
      <c r="F5458" t="s">
        <v>4694</v>
      </c>
      <c r="G5458" t="s">
        <v>4687</v>
      </c>
      <c r="H5458" t="s">
        <v>4688</v>
      </c>
      <c r="I5458" t="str">
        <f t="shared" si="256"/>
        <v>Kraj</v>
      </c>
      <c r="J5458" t="str">
        <f t="shared" si="257"/>
        <v>Vysočina</v>
      </c>
      <c r="K5458" t="str">
        <f t="shared" si="258"/>
        <v>Jihovýchod</v>
      </c>
    </row>
    <row r="5459" spans="1:11" x14ac:dyDescent="0.25">
      <c r="A5459">
        <v>590401</v>
      </c>
      <c r="B5459" t="s">
        <v>5020</v>
      </c>
      <c r="C5459">
        <v>6113</v>
      </c>
      <c r="D5459" t="s">
        <v>4694</v>
      </c>
      <c r="E5459" t="s">
        <v>4693</v>
      </c>
      <c r="F5459" t="s">
        <v>4694</v>
      </c>
      <c r="G5459" t="s">
        <v>4687</v>
      </c>
      <c r="H5459" t="s">
        <v>4688</v>
      </c>
      <c r="I5459" t="str">
        <f t="shared" si="256"/>
        <v>Kraj</v>
      </c>
      <c r="J5459" t="str">
        <f t="shared" si="257"/>
        <v>Vysočina</v>
      </c>
      <c r="K5459" t="str">
        <f t="shared" si="258"/>
        <v>Jihovýchod</v>
      </c>
    </row>
    <row r="5460" spans="1:11" x14ac:dyDescent="0.25">
      <c r="A5460">
        <v>590410</v>
      </c>
      <c r="B5460" t="s">
        <v>524</v>
      </c>
      <c r="C5460">
        <v>6106</v>
      </c>
      <c r="D5460" t="s">
        <v>4692</v>
      </c>
      <c r="E5460" t="s">
        <v>4693</v>
      </c>
      <c r="F5460" t="s">
        <v>4694</v>
      </c>
      <c r="G5460" t="s">
        <v>4687</v>
      </c>
      <c r="H5460" t="s">
        <v>4688</v>
      </c>
      <c r="I5460" t="str">
        <f t="shared" si="256"/>
        <v>Kraj</v>
      </c>
      <c r="J5460" t="str">
        <f t="shared" si="257"/>
        <v>Vysočina</v>
      </c>
      <c r="K5460" t="str">
        <f t="shared" si="258"/>
        <v>Jihovýchod</v>
      </c>
    </row>
    <row r="5461" spans="1:11" x14ac:dyDescent="0.25">
      <c r="A5461">
        <v>590428</v>
      </c>
      <c r="B5461" t="s">
        <v>5021</v>
      </c>
      <c r="C5461">
        <v>6106</v>
      </c>
      <c r="D5461" t="s">
        <v>4692</v>
      </c>
      <c r="E5461" t="s">
        <v>4693</v>
      </c>
      <c r="F5461" t="s">
        <v>4694</v>
      </c>
      <c r="G5461" t="s">
        <v>4687</v>
      </c>
      <c r="H5461" t="s">
        <v>4688</v>
      </c>
      <c r="I5461" t="str">
        <f t="shared" si="256"/>
        <v>Kraj</v>
      </c>
      <c r="J5461" t="str">
        <f t="shared" si="257"/>
        <v>Vysočina</v>
      </c>
      <c r="K5461" t="str">
        <f t="shared" si="258"/>
        <v>Jihovýchod</v>
      </c>
    </row>
    <row r="5462" spans="1:11" x14ac:dyDescent="0.25">
      <c r="A5462">
        <v>590436</v>
      </c>
      <c r="B5462" t="s">
        <v>5022</v>
      </c>
      <c r="C5462">
        <v>6113</v>
      </c>
      <c r="D5462" t="s">
        <v>4694</v>
      </c>
      <c r="E5462" t="s">
        <v>4693</v>
      </c>
      <c r="F5462" t="s">
        <v>4694</v>
      </c>
      <c r="G5462" t="s">
        <v>4687</v>
      </c>
      <c r="H5462" t="s">
        <v>4688</v>
      </c>
      <c r="I5462" t="str">
        <f t="shared" si="256"/>
        <v>Kraj</v>
      </c>
      <c r="J5462" t="str">
        <f t="shared" si="257"/>
        <v>Vysočina</v>
      </c>
      <c r="K5462" t="str">
        <f t="shared" si="258"/>
        <v>Jihovýchod</v>
      </c>
    </row>
    <row r="5463" spans="1:11" x14ac:dyDescent="0.25">
      <c r="A5463">
        <v>590444</v>
      </c>
      <c r="B5463" t="s">
        <v>5023</v>
      </c>
      <c r="C5463">
        <v>6113</v>
      </c>
      <c r="D5463" t="s">
        <v>4694</v>
      </c>
      <c r="E5463" t="s">
        <v>4693</v>
      </c>
      <c r="F5463" t="s">
        <v>4694</v>
      </c>
      <c r="G5463" t="s">
        <v>4687</v>
      </c>
      <c r="H5463" t="s">
        <v>4688</v>
      </c>
      <c r="I5463" t="str">
        <f t="shared" si="256"/>
        <v>Kraj</v>
      </c>
      <c r="J5463" t="str">
        <f t="shared" si="257"/>
        <v>Vysočina</v>
      </c>
      <c r="K5463" t="str">
        <f t="shared" si="258"/>
        <v>Jihovýchod</v>
      </c>
    </row>
    <row r="5464" spans="1:11" x14ac:dyDescent="0.25">
      <c r="A5464">
        <v>590452</v>
      </c>
      <c r="B5464" t="s">
        <v>5024</v>
      </c>
      <c r="C5464">
        <v>6113</v>
      </c>
      <c r="D5464" t="s">
        <v>4694</v>
      </c>
      <c r="E5464" t="s">
        <v>4693</v>
      </c>
      <c r="F5464" t="s">
        <v>4694</v>
      </c>
      <c r="G5464" t="s">
        <v>4687</v>
      </c>
      <c r="H5464" t="s">
        <v>4688</v>
      </c>
      <c r="I5464" t="str">
        <f t="shared" si="256"/>
        <v>Kraj</v>
      </c>
      <c r="J5464" t="str">
        <f t="shared" si="257"/>
        <v>Vysočina</v>
      </c>
      <c r="K5464" t="str">
        <f t="shared" si="258"/>
        <v>Jihovýchod</v>
      </c>
    </row>
    <row r="5465" spans="1:11" x14ac:dyDescent="0.25">
      <c r="A5465">
        <v>590461</v>
      </c>
      <c r="B5465" t="s">
        <v>5025</v>
      </c>
      <c r="C5465">
        <v>6113</v>
      </c>
      <c r="D5465" t="s">
        <v>4694</v>
      </c>
      <c r="E5465" t="s">
        <v>4693</v>
      </c>
      <c r="F5465" t="s">
        <v>4694</v>
      </c>
      <c r="G5465" t="s">
        <v>4687</v>
      </c>
      <c r="H5465" t="s">
        <v>4688</v>
      </c>
      <c r="I5465" t="str">
        <f t="shared" si="256"/>
        <v>Kraj</v>
      </c>
      <c r="J5465" t="str">
        <f t="shared" si="257"/>
        <v>Vysočina</v>
      </c>
      <c r="K5465" t="str">
        <f t="shared" si="258"/>
        <v>Jihovýchod</v>
      </c>
    </row>
    <row r="5466" spans="1:11" x14ac:dyDescent="0.25">
      <c r="A5466">
        <v>590479</v>
      </c>
      <c r="B5466" t="s">
        <v>5026</v>
      </c>
      <c r="C5466">
        <v>6113</v>
      </c>
      <c r="D5466" t="s">
        <v>4694</v>
      </c>
      <c r="E5466" t="s">
        <v>4693</v>
      </c>
      <c r="F5466" t="s">
        <v>4694</v>
      </c>
      <c r="G5466" t="s">
        <v>4687</v>
      </c>
      <c r="H5466" t="s">
        <v>4688</v>
      </c>
      <c r="I5466" t="str">
        <f t="shared" si="256"/>
        <v>Kraj</v>
      </c>
      <c r="J5466" t="str">
        <f t="shared" si="257"/>
        <v>Vysočina</v>
      </c>
      <c r="K5466" t="str">
        <f t="shared" si="258"/>
        <v>Jihovýchod</v>
      </c>
    </row>
    <row r="5467" spans="1:11" x14ac:dyDescent="0.25">
      <c r="A5467">
        <v>590487</v>
      </c>
      <c r="B5467" t="s">
        <v>5027</v>
      </c>
      <c r="C5467">
        <v>6113</v>
      </c>
      <c r="D5467" t="s">
        <v>4694</v>
      </c>
      <c r="E5467" t="s">
        <v>4693</v>
      </c>
      <c r="F5467" t="s">
        <v>4694</v>
      </c>
      <c r="G5467" t="s">
        <v>4687</v>
      </c>
      <c r="H5467" t="s">
        <v>4688</v>
      </c>
      <c r="I5467" t="str">
        <f t="shared" si="256"/>
        <v>Kraj</v>
      </c>
      <c r="J5467" t="str">
        <f t="shared" si="257"/>
        <v>Vysočina</v>
      </c>
      <c r="K5467" t="str">
        <f t="shared" si="258"/>
        <v>Jihovýchod</v>
      </c>
    </row>
    <row r="5468" spans="1:11" x14ac:dyDescent="0.25">
      <c r="A5468">
        <v>590495</v>
      </c>
      <c r="B5468" t="s">
        <v>5028</v>
      </c>
      <c r="C5468">
        <v>6107</v>
      </c>
      <c r="D5468" t="s">
        <v>4697</v>
      </c>
      <c r="E5468" t="s">
        <v>4693</v>
      </c>
      <c r="F5468" t="s">
        <v>4694</v>
      </c>
      <c r="G5468" t="s">
        <v>4687</v>
      </c>
      <c r="H5468" t="s">
        <v>4688</v>
      </c>
      <c r="I5468" t="str">
        <f t="shared" si="256"/>
        <v>Kraj</v>
      </c>
      <c r="J5468" t="str">
        <f t="shared" si="257"/>
        <v>Vysočina</v>
      </c>
      <c r="K5468" t="str">
        <f t="shared" si="258"/>
        <v>Jihovýchod</v>
      </c>
    </row>
    <row r="5469" spans="1:11" x14ac:dyDescent="0.25">
      <c r="A5469">
        <v>590509</v>
      </c>
      <c r="B5469" t="s">
        <v>266</v>
      </c>
      <c r="C5469">
        <v>6113</v>
      </c>
      <c r="D5469" t="s">
        <v>4694</v>
      </c>
      <c r="E5469" t="s">
        <v>4693</v>
      </c>
      <c r="F5469" t="s">
        <v>4694</v>
      </c>
      <c r="G5469" t="s">
        <v>4687</v>
      </c>
      <c r="H5469" t="s">
        <v>4688</v>
      </c>
      <c r="I5469" t="str">
        <f t="shared" si="256"/>
        <v>Kraj</v>
      </c>
      <c r="J5469" t="str">
        <f t="shared" si="257"/>
        <v>Vysočina</v>
      </c>
      <c r="K5469" t="str">
        <f t="shared" si="258"/>
        <v>Jihovýchod</v>
      </c>
    </row>
    <row r="5470" spans="1:11" x14ac:dyDescent="0.25">
      <c r="A5470">
        <v>590517</v>
      </c>
      <c r="B5470" t="s">
        <v>1801</v>
      </c>
      <c r="C5470">
        <v>6113</v>
      </c>
      <c r="D5470" t="s">
        <v>4694</v>
      </c>
      <c r="E5470" t="s">
        <v>4693</v>
      </c>
      <c r="F5470" t="s">
        <v>4694</v>
      </c>
      <c r="G5470" t="s">
        <v>4687</v>
      </c>
      <c r="H5470" t="s">
        <v>4688</v>
      </c>
      <c r="I5470" t="str">
        <f t="shared" si="256"/>
        <v>Kraj</v>
      </c>
      <c r="J5470" t="str">
        <f t="shared" si="257"/>
        <v>Vysočina</v>
      </c>
      <c r="K5470" t="str">
        <f t="shared" si="258"/>
        <v>Jihovýchod</v>
      </c>
    </row>
    <row r="5471" spans="1:11" x14ac:dyDescent="0.25">
      <c r="A5471">
        <v>590525</v>
      </c>
      <c r="B5471" t="s">
        <v>5029</v>
      </c>
      <c r="C5471">
        <v>6106</v>
      </c>
      <c r="D5471" t="s">
        <v>4692</v>
      </c>
      <c r="E5471" t="s">
        <v>4693</v>
      </c>
      <c r="F5471" t="s">
        <v>4694</v>
      </c>
      <c r="G5471" t="s">
        <v>4687</v>
      </c>
      <c r="H5471" t="s">
        <v>4688</v>
      </c>
      <c r="I5471" t="str">
        <f t="shared" si="256"/>
        <v>Kraj</v>
      </c>
      <c r="J5471" t="str">
        <f t="shared" si="257"/>
        <v>Vysočina</v>
      </c>
      <c r="K5471" t="str">
        <f t="shared" si="258"/>
        <v>Jihovýchod</v>
      </c>
    </row>
    <row r="5472" spans="1:11" x14ac:dyDescent="0.25">
      <c r="A5472">
        <v>590533</v>
      </c>
      <c r="B5472" t="s">
        <v>5030</v>
      </c>
      <c r="C5472">
        <v>6106</v>
      </c>
      <c r="D5472" t="s">
        <v>4692</v>
      </c>
      <c r="E5472" t="s">
        <v>4693</v>
      </c>
      <c r="F5472" t="s">
        <v>4694</v>
      </c>
      <c r="G5472" t="s">
        <v>4687</v>
      </c>
      <c r="H5472" t="s">
        <v>4688</v>
      </c>
      <c r="I5472" t="str">
        <f t="shared" si="256"/>
        <v>Kraj</v>
      </c>
      <c r="J5472" t="str">
        <f t="shared" si="257"/>
        <v>Vysočina</v>
      </c>
      <c r="K5472" t="str">
        <f t="shared" si="258"/>
        <v>Jihovýchod</v>
      </c>
    </row>
    <row r="5473" spans="1:11" x14ac:dyDescent="0.25">
      <c r="A5473">
        <v>590550</v>
      </c>
      <c r="B5473" t="s">
        <v>5031</v>
      </c>
      <c r="C5473">
        <v>6113</v>
      </c>
      <c r="D5473" t="s">
        <v>4694</v>
      </c>
      <c r="E5473" t="s">
        <v>4693</v>
      </c>
      <c r="F5473" t="s">
        <v>4694</v>
      </c>
      <c r="G5473" t="s">
        <v>4687</v>
      </c>
      <c r="H5473" t="s">
        <v>4688</v>
      </c>
      <c r="I5473" t="str">
        <f t="shared" si="256"/>
        <v>Kraj</v>
      </c>
      <c r="J5473" t="str">
        <f t="shared" si="257"/>
        <v>Vysočina</v>
      </c>
      <c r="K5473" t="str">
        <f t="shared" si="258"/>
        <v>Jihovýchod</v>
      </c>
    </row>
    <row r="5474" spans="1:11" x14ac:dyDescent="0.25">
      <c r="A5474">
        <v>590568</v>
      </c>
      <c r="B5474" t="s">
        <v>5032</v>
      </c>
      <c r="C5474">
        <v>6106</v>
      </c>
      <c r="D5474" t="s">
        <v>4692</v>
      </c>
      <c r="E5474" t="s">
        <v>4693</v>
      </c>
      <c r="F5474" t="s">
        <v>4694</v>
      </c>
      <c r="G5474" t="s">
        <v>4687</v>
      </c>
      <c r="H5474" t="s">
        <v>4688</v>
      </c>
      <c r="I5474" t="str">
        <f t="shared" si="256"/>
        <v>Kraj</v>
      </c>
      <c r="J5474" t="str">
        <f t="shared" si="257"/>
        <v>Vysočina</v>
      </c>
      <c r="K5474" t="str">
        <f t="shared" si="258"/>
        <v>Jihovýchod</v>
      </c>
    </row>
    <row r="5475" spans="1:11" x14ac:dyDescent="0.25">
      <c r="A5475">
        <v>590576</v>
      </c>
      <c r="B5475" t="s">
        <v>5033</v>
      </c>
      <c r="C5475">
        <v>6113</v>
      </c>
      <c r="D5475" t="s">
        <v>4694</v>
      </c>
      <c r="E5475" t="s">
        <v>4693</v>
      </c>
      <c r="F5475" t="s">
        <v>4694</v>
      </c>
      <c r="G5475" t="s">
        <v>4687</v>
      </c>
      <c r="H5475" t="s">
        <v>4688</v>
      </c>
      <c r="I5475" t="str">
        <f t="shared" si="256"/>
        <v>Kraj</v>
      </c>
      <c r="J5475" t="str">
        <f t="shared" si="257"/>
        <v>Vysočina</v>
      </c>
      <c r="K5475" t="str">
        <f t="shared" si="258"/>
        <v>Jihovýchod</v>
      </c>
    </row>
    <row r="5476" spans="1:11" x14ac:dyDescent="0.25">
      <c r="A5476">
        <v>590584</v>
      </c>
      <c r="B5476" t="s">
        <v>5034</v>
      </c>
      <c r="C5476">
        <v>6107</v>
      </c>
      <c r="D5476" t="s">
        <v>4697</v>
      </c>
      <c r="E5476" t="s">
        <v>4693</v>
      </c>
      <c r="F5476" t="s">
        <v>4694</v>
      </c>
      <c r="G5476" t="s">
        <v>4687</v>
      </c>
      <c r="H5476" t="s">
        <v>4688</v>
      </c>
      <c r="I5476" t="str">
        <f t="shared" si="256"/>
        <v>Kraj</v>
      </c>
      <c r="J5476" t="str">
        <f t="shared" si="257"/>
        <v>Vysočina</v>
      </c>
      <c r="K5476" t="str">
        <f t="shared" si="258"/>
        <v>Jihovýchod</v>
      </c>
    </row>
    <row r="5477" spans="1:11" x14ac:dyDescent="0.25">
      <c r="A5477">
        <v>590592</v>
      </c>
      <c r="B5477" t="s">
        <v>5035</v>
      </c>
      <c r="C5477">
        <v>6113</v>
      </c>
      <c r="D5477" t="s">
        <v>4694</v>
      </c>
      <c r="E5477" t="s">
        <v>4693</v>
      </c>
      <c r="F5477" t="s">
        <v>4694</v>
      </c>
      <c r="G5477" t="s">
        <v>4687</v>
      </c>
      <c r="H5477" t="s">
        <v>4688</v>
      </c>
      <c r="I5477" t="str">
        <f t="shared" si="256"/>
        <v>Kraj</v>
      </c>
      <c r="J5477" t="str">
        <f t="shared" si="257"/>
        <v>Vysočina</v>
      </c>
      <c r="K5477" t="str">
        <f t="shared" si="258"/>
        <v>Jihovýchod</v>
      </c>
    </row>
    <row r="5478" spans="1:11" x14ac:dyDescent="0.25">
      <c r="A5478">
        <v>590614</v>
      </c>
      <c r="B5478" t="s">
        <v>5036</v>
      </c>
      <c r="C5478">
        <v>6107</v>
      </c>
      <c r="D5478" t="s">
        <v>4697</v>
      </c>
      <c r="E5478" t="s">
        <v>4693</v>
      </c>
      <c r="F5478" t="s">
        <v>4694</v>
      </c>
      <c r="G5478" t="s">
        <v>4687</v>
      </c>
      <c r="H5478" t="s">
        <v>4688</v>
      </c>
      <c r="I5478" t="str">
        <f t="shared" si="256"/>
        <v>Kraj</v>
      </c>
      <c r="J5478" t="str">
        <f t="shared" si="257"/>
        <v>Vysočina</v>
      </c>
      <c r="K5478" t="str">
        <f t="shared" si="258"/>
        <v>Jihovýchod</v>
      </c>
    </row>
    <row r="5479" spans="1:11" x14ac:dyDescent="0.25">
      <c r="A5479">
        <v>590622</v>
      </c>
      <c r="B5479" t="s">
        <v>5037</v>
      </c>
      <c r="C5479">
        <v>6113</v>
      </c>
      <c r="D5479" t="s">
        <v>4694</v>
      </c>
      <c r="E5479" t="s">
        <v>4693</v>
      </c>
      <c r="F5479" t="s">
        <v>4694</v>
      </c>
      <c r="G5479" t="s">
        <v>4687</v>
      </c>
      <c r="H5479" t="s">
        <v>4688</v>
      </c>
      <c r="I5479" t="str">
        <f t="shared" si="256"/>
        <v>Kraj</v>
      </c>
      <c r="J5479" t="str">
        <f t="shared" si="257"/>
        <v>Vysočina</v>
      </c>
      <c r="K5479" t="str">
        <f t="shared" si="258"/>
        <v>Jihovýchod</v>
      </c>
    </row>
    <row r="5480" spans="1:11" x14ac:dyDescent="0.25">
      <c r="A5480">
        <v>590631</v>
      </c>
      <c r="B5480" t="s">
        <v>2953</v>
      </c>
      <c r="C5480">
        <v>6113</v>
      </c>
      <c r="D5480" t="s">
        <v>4694</v>
      </c>
      <c r="E5480" t="s">
        <v>4693</v>
      </c>
      <c r="F5480" t="s">
        <v>4694</v>
      </c>
      <c r="G5480" t="s">
        <v>4687</v>
      </c>
      <c r="H5480" t="s">
        <v>4688</v>
      </c>
      <c r="I5480" t="str">
        <f t="shared" si="256"/>
        <v>Kraj</v>
      </c>
      <c r="J5480" t="str">
        <f t="shared" si="257"/>
        <v>Vysočina</v>
      </c>
      <c r="K5480" t="str">
        <f t="shared" si="258"/>
        <v>Jihovýchod</v>
      </c>
    </row>
    <row r="5481" spans="1:11" x14ac:dyDescent="0.25">
      <c r="A5481">
        <v>590649</v>
      </c>
      <c r="B5481" t="s">
        <v>2538</v>
      </c>
      <c r="C5481">
        <v>6113</v>
      </c>
      <c r="D5481" t="s">
        <v>4694</v>
      </c>
      <c r="E5481" t="s">
        <v>4693</v>
      </c>
      <c r="F5481" t="s">
        <v>4694</v>
      </c>
      <c r="G5481" t="s">
        <v>4687</v>
      </c>
      <c r="H5481" t="s">
        <v>4688</v>
      </c>
      <c r="I5481" t="str">
        <f t="shared" si="256"/>
        <v>Kraj</v>
      </c>
      <c r="J5481" t="str">
        <f t="shared" si="257"/>
        <v>Vysočina</v>
      </c>
      <c r="K5481" t="str">
        <f t="shared" si="258"/>
        <v>Jihovýchod</v>
      </c>
    </row>
    <row r="5482" spans="1:11" x14ac:dyDescent="0.25">
      <c r="A5482">
        <v>590657</v>
      </c>
      <c r="B5482" t="s">
        <v>5038</v>
      </c>
      <c r="C5482">
        <v>6113</v>
      </c>
      <c r="D5482" t="s">
        <v>4694</v>
      </c>
      <c r="E5482" t="s">
        <v>4693</v>
      </c>
      <c r="F5482" t="s">
        <v>4694</v>
      </c>
      <c r="G5482" t="s">
        <v>4687</v>
      </c>
      <c r="H5482" t="s">
        <v>4688</v>
      </c>
      <c r="I5482" t="str">
        <f t="shared" si="256"/>
        <v>Kraj</v>
      </c>
      <c r="J5482" t="str">
        <f t="shared" si="257"/>
        <v>Vysočina</v>
      </c>
      <c r="K5482" t="str">
        <f t="shared" si="258"/>
        <v>Jihovýchod</v>
      </c>
    </row>
    <row r="5483" spans="1:11" x14ac:dyDescent="0.25">
      <c r="A5483">
        <v>590665</v>
      </c>
      <c r="B5483" t="s">
        <v>5039</v>
      </c>
      <c r="C5483">
        <v>6106</v>
      </c>
      <c r="D5483" t="s">
        <v>4692</v>
      </c>
      <c r="E5483" t="s">
        <v>4693</v>
      </c>
      <c r="F5483" t="s">
        <v>4694</v>
      </c>
      <c r="G5483" t="s">
        <v>4687</v>
      </c>
      <c r="H5483" t="s">
        <v>4688</v>
      </c>
      <c r="I5483" t="str">
        <f t="shared" si="256"/>
        <v>Kraj</v>
      </c>
      <c r="J5483" t="str">
        <f t="shared" si="257"/>
        <v>Vysočina</v>
      </c>
      <c r="K5483" t="str">
        <f t="shared" si="258"/>
        <v>Jihovýchod</v>
      </c>
    </row>
    <row r="5484" spans="1:11" x14ac:dyDescent="0.25">
      <c r="A5484">
        <v>590673</v>
      </c>
      <c r="B5484" t="s">
        <v>5040</v>
      </c>
      <c r="C5484">
        <v>6113</v>
      </c>
      <c r="D5484" t="s">
        <v>4694</v>
      </c>
      <c r="E5484" t="s">
        <v>4693</v>
      </c>
      <c r="F5484" t="s">
        <v>4694</v>
      </c>
      <c r="G5484" t="s">
        <v>4687</v>
      </c>
      <c r="H5484" t="s">
        <v>4688</v>
      </c>
      <c r="I5484" t="str">
        <f t="shared" si="256"/>
        <v>Kraj</v>
      </c>
      <c r="J5484" t="str">
        <f t="shared" si="257"/>
        <v>Vysočina</v>
      </c>
      <c r="K5484" t="str">
        <f t="shared" si="258"/>
        <v>Jihovýchod</v>
      </c>
    </row>
    <row r="5485" spans="1:11" x14ac:dyDescent="0.25">
      <c r="A5485">
        <v>590681</v>
      </c>
      <c r="B5485" t="s">
        <v>5041</v>
      </c>
      <c r="C5485">
        <v>6105</v>
      </c>
      <c r="D5485" t="s">
        <v>4685</v>
      </c>
      <c r="E5485" t="s">
        <v>4686</v>
      </c>
      <c r="F5485" t="s">
        <v>4685</v>
      </c>
      <c r="G5485" t="s">
        <v>4687</v>
      </c>
      <c r="H5485" t="s">
        <v>4688</v>
      </c>
      <c r="I5485" t="str">
        <f t="shared" si="256"/>
        <v>Kraj</v>
      </c>
      <c r="J5485" t="str">
        <f t="shared" si="257"/>
        <v>Vysočina</v>
      </c>
      <c r="K5485" t="str">
        <f t="shared" si="258"/>
        <v>Jihovýchod</v>
      </c>
    </row>
    <row r="5486" spans="1:11" x14ac:dyDescent="0.25">
      <c r="A5486">
        <v>590690</v>
      </c>
      <c r="B5486" t="s">
        <v>5042</v>
      </c>
      <c r="C5486">
        <v>6113</v>
      </c>
      <c r="D5486" t="s">
        <v>4694</v>
      </c>
      <c r="E5486" t="s">
        <v>4693</v>
      </c>
      <c r="F5486" t="s">
        <v>4694</v>
      </c>
      <c r="G5486" t="s">
        <v>4687</v>
      </c>
      <c r="H5486" t="s">
        <v>4688</v>
      </c>
      <c r="I5486" t="str">
        <f t="shared" si="256"/>
        <v>Kraj</v>
      </c>
      <c r="J5486" t="str">
        <f t="shared" si="257"/>
        <v>Vysočina</v>
      </c>
      <c r="K5486" t="str">
        <f t="shared" si="258"/>
        <v>Jihovýchod</v>
      </c>
    </row>
    <row r="5487" spans="1:11" x14ac:dyDescent="0.25">
      <c r="A5487">
        <v>590703</v>
      </c>
      <c r="B5487" t="s">
        <v>1416</v>
      </c>
      <c r="C5487">
        <v>6113</v>
      </c>
      <c r="D5487" t="s">
        <v>4694</v>
      </c>
      <c r="E5487" t="s">
        <v>4693</v>
      </c>
      <c r="F5487" t="s">
        <v>4694</v>
      </c>
      <c r="G5487" t="s">
        <v>4687</v>
      </c>
      <c r="H5487" t="s">
        <v>4688</v>
      </c>
      <c r="I5487" t="str">
        <f t="shared" si="256"/>
        <v>Kraj</v>
      </c>
      <c r="J5487" t="str">
        <f t="shared" si="257"/>
        <v>Vysočina</v>
      </c>
      <c r="K5487" t="str">
        <f t="shared" si="258"/>
        <v>Jihovýchod</v>
      </c>
    </row>
    <row r="5488" spans="1:11" x14ac:dyDescent="0.25">
      <c r="A5488">
        <v>590711</v>
      </c>
      <c r="B5488" t="s">
        <v>59</v>
      </c>
      <c r="C5488">
        <v>6113</v>
      </c>
      <c r="D5488" t="s">
        <v>4694</v>
      </c>
      <c r="E5488" t="s">
        <v>4693</v>
      </c>
      <c r="F5488" t="s">
        <v>4694</v>
      </c>
      <c r="G5488" t="s">
        <v>4687</v>
      </c>
      <c r="H5488" t="s">
        <v>4688</v>
      </c>
      <c r="I5488" t="str">
        <f t="shared" si="256"/>
        <v>Kraj</v>
      </c>
      <c r="J5488" t="str">
        <f t="shared" si="257"/>
        <v>Vysočina</v>
      </c>
      <c r="K5488" t="str">
        <f t="shared" si="258"/>
        <v>Jihovýchod</v>
      </c>
    </row>
    <row r="5489" spans="1:11" x14ac:dyDescent="0.25">
      <c r="A5489">
        <v>590746</v>
      </c>
      <c r="B5489" t="s">
        <v>5043</v>
      </c>
      <c r="C5489">
        <v>6106</v>
      </c>
      <c r="D5489" t="s">
        <v>4692</v>
      </c>
      <c r="E5489" t="s">
        <v>4693</v>
      </c>
      <c r="F5489" t="s">
        <v>4694</v>
      </c>
      <c r="G5489" t="s">
        <v>4687</v>
      </c>
      <c r="H5489" t="s">
        <v>4688</v>
      </c>
      <c r="I5489" t="str">
        <f t="shared" si="256"/>
        <v>Kraj</v>
      </c>
      <c r="J5489" t="str">
        <f t="shared" si="257"/>
        <v>Vysočina</v>
      </c>
      <c r="K5489" t="str">
        <f t="shared" si="258"/>
        <v>Jihovýchod</v>
      </c>
    </row>
    <row r="5490" spans="1:11" x14ac:dyDescent="0.25">
      <c r="A5490">
        <v>590754</v>
      </c>
      <c r="B5490" t="s">
        <v>5044</v>
      </c>
      <c r="C5490">
        <v>6113</v>
      </c>
      <c r="D5490" t="s">
        <v>4694</v>
      </c>
      <c r="E5490" t="s">
        <v>4693</v>
      </c>
      <c r="F5490" t="s">
        <v>4694</v>
      </c>
      <c r="G5490" t="s">
        <v>4687</v>
      </c>
      <c r="H5490" t="s">
        <v>4688</v>
      </c>
      <c r="I5490" t="str">
        <f t="shared" si="256"/>
        <v>Kraj</v>
      </c>
      <c r="J5490" t="str">
        <f t="shared" si="257"/>
        <v>Vysočina</v>
      </c>
      <c r="K5490" t="str">
        <f t="shared" si="258"/>
        <v>Jihovýchod</v>
      </c>
    </row>
    <row r="5491" spans="1:11" x14ac:dyDescent="0.25">
      <c r="A5491">
        <v>590762</v>
      </c>
      <c r="B5491" t="s">
        <v>5045</v>
      </c>
      <c r="C5491">
        <v>6107</v>
      </c>
      <c r="D5491" t="s">
        <v>4697</v>
      </c>
      <c r="E5491" t="s">
        <v>4693</v>
      </c>
      <c r="F5491" t="s">
        <v>4694</v>
      </c>
      <c r="G5491" t="s">
        <v>4687</v>
      </c>
      <c r="H5491" t="s">
        <v>4688</v>
      </c>
      <c r="I5491" t="str">
        <f t="shared" si="256"/>
        <v>Kraj</v>
      </c>
      <c r="J5491" t="str">
        <f t="shared" si="257"/>
        <v>Vysočina</v>
      </c>
      <c r="K5491" t="str">
        <f t="shared" si="258"/>
        <v>Jihovýchod</v>
      </c>
    </row>
    <row r="5492" spans="1:11" x14ac:dyDescent="0.25">
      <c r="A5492">
        <v>590789</v>
      </c>
      <c r="B5492" t="s">
        <v>5046</v>
      </c>
      <c r="C5492">
        <v>6106</v>
      </c>
      <c r="D5492" t="s">
        <v>4692</v>
      </c>
      <c r="E5492" t="s">
        <v>4693</v>
      </c>
      <c r="F5492" t="s">
        <v>4694</v>
      </c>
      <c r="G5492" t="s">
        <v>4687</v>
      </c>
      <c r="H5492" t="s">
        <v>4688</v>
      </c>
      <c r="I5492" t="str">
        <f t="shared" si="256"/>
        <v>Kraj</v>
      </c>
      <c r="J5492" t="str">
        <f t="shared" si="257"/>
        <v>Vysočina</v>
      </c>
      <c r="K5492" t="str">
        <f t="shared" si="258"/>
        <v>Jihovýchod</v>
      </c>
    </row>
    <row r="5493" spans="1:11" x14ac:dyDescent="0.25">
      <c r="A5493">
        <v>590797</v>
      </c>
      <c r="B5493" t="s">
        <v>5047</v>
      </c>
      <c r="C5493">
        <v>6107</v>
      </c>
      <c r="D5493" t="s">
        <v>4697</v>
      </c>
      <c r="E5493" t="s">
        <v>4693</v>
      </c>
      <c r="F5493" t="s">
        <v>4694</v>
      </c>
      <c r="G5493" t="s">
        <v>4687</v>
      </c>
      <c r="H5493" t="s">
        <v>4688</v>
      </c>
      <c r="I5493" t="str">
        <f t="shared" si="256"/>
        <v>Kraj</v>
      </c>
      <c r="J5493" t="str">
        <f t="shared" si="257"/>
        <v>Vysočina</v>
      </c>
      <c r="K5493" t="str">
        <f t="shared" si="258"/>
        <v>Jihovýchod</v>
      </c>
    </row>
    <row r="5494" spans="1:11" x14ac:dyDescent="0.25">
      <c r="A5494">
        <v>590801</v>
      </c>
      <c r="B5494" t="s">
        <v>103</v>
      </c>
      <c r="C5494">
        <v>6113</v>
      </c>
      <c r="D5494" t="s">
        <v>4694</v>
      </c>
      <c r="E5494" t="s">
        <v>4693</v>
      </c>
      <c r="F5494" t="s">
        <v>4694</v>
      </c>
      <c r="G5494" t="s">
        <v>4687</v>
      </c>
      <c r="H5494" t="s">
        <v>4688</v>
      </c>
      <c r="I5494" t="str">
        <f t="shared" si="256"/>
        <v>Kraj</v>
      </c>
      <c r="J5494" t="str">
        <f t="shared" si="257"/>
        <v>Vysočina</v>
      </c>
      <c r="K5494" t="str">
        <f t="shared" si="258"/>
        <v>Jihovýchod</v>
      </c>
    </row>
    <row r="5495" spans="1:11" x14ac:dyDescent="0.25">
      <c r="A5495">
        <v>590819</v>
      </c>
      <c r="B5495" t="s">
        <v>5048</v>
      </c>
      <c r="C5495">
        <v>6106</v>
      </c>
      <c r="D5495" t="s">
        <v>4692</v>
      </c>
      <c r="E5495" t="s">
        <v>4693</v>
      </c>
      <c r="F5495" t="s">
        <v>4694</v>
      </c>
      <c r="G5495" t="s">
        <v>4687</v>
      </c>
      <c r="H5495" t="s">
        <v>4688</v>
      </c>
      <c r="I5495" t="str">
        <f t="shared" si="256"/>
        <v>Kraj</v>
      </c>
      <c r="J5495" t="str">
        <f t="shared" si="257"/>
        <v>Vysočina</v>
      </c>
      <c r="K5495" t="str">
        <f t="shared" si="258"/>
        <v>Jihovýchod</v>
      </c>
    </row>
    <row r="5496" spans="1:11" x14ac:dyDescent="0.25">
      <c r="A5496">
        <v>590827</v>
      </c>
      <c r="B5496" t="s">
        <v>5049</v>
      </c>
      <c r="C5496">
        <v>6107</v>
      </c>
      <c r="D5496" t="s">
        <v>4697</v>
      </c>
      <c r="E5496" t="s">
        <v>4693</v>
      </c>
      <c r="F5496" t="s">
        <v>4694</v>
      </c>
      <c r="G5496" t="s">
        <v>4687</v>
      </c>
      <c r="H5496" t="s">
        <v>4688</v>
      </c>
      <c r="I5496" t="str">
        <f t="shared" si="256"/>
        <v>Kraj</v>
      </c>
      <c r="J5496" t="str">
        <f t="shared" si="257"/>
        <v>Vysočina</v>
      </c>
      <c r="K5496" t="str">
        <f t="shared" si="258"/>
        <v>Jihovýchod</v>
      </c>
    </row>
    <row r="5497" spans="1:11" x14ac:dyDescent="0.25">
      <c r="A5497">
        <v>590835</v>
      </c>
      <c r="B5497" t="s">
        <v>3764</v>
      </c>
      <c r="C5497">
        <v>6113</v>
      </c>
      <c r="D5497" t="s">
        <v>4694</v>
      </c>
      <c r="E5497" t="s">
        <v>4693</v>
      </c>
      <c r="F5497" t="s">
        <v>4694</v>
      </c>
      <c r="G5497" t="s">
        <v>4687</v>
      </c>
      <c r="H5497" t="s">
        <v>4688</v>
      </c>
      <c r="I5497" t="str">
        <f t="shared" si="256"/>
        <v>Kraj</v>
      </c>
      <c r="J5497" t="str">
        <f t="shared" si="257"/>
        <v>Vysočina</v>
      </c>
      <c r="K5497" t="str">
        <f t="shared" si="258"/>
        <v>Jihovýchod</v>
      </c>
    </row>
    <row r="5498" spans="1:11" x14ac:dyDescent="0.25">
      <c r="A5498">
        <v>590843</v>
      </c>
      <c r="B5498" t="s">
        <v>2790</v>
      </c>
      <c r="C5498">
        <v>6105</v>
      </c>
      <c r="D5498" t="s">
        <v>4685</v>
      </c>
      <c r="E5498" t="s">
        <v>4686</v>
      </c>
      <c r="F5498" t="s">
        <v>4685</v>
      </c>
      <c r="G5498" t="s">
        <v>4687</v>
      </c>
      <c r="H5498" t="s">
        <v>4688</v>
      </c>
      <c r="I5498" t="str">
        <f t="shared" si="256"/>
        <v>Kraj</v>
      </c>
      <c r="J5498" t="str">
        <f t="shared" si="257"/>
        <v>Vysočina</v>
      </c>
      <c r="K5498" t="str">
        <f t="shared" si="258"/>
        <v>Jihovýchod</v>
      </c>
    </row>
    <row r="5499" spans="1:11" x14ac:dyDescent="0.25">
      <c r="A5499">
        <v>590851</v>
      </c>
      <c r="B5499" t="s">
        <v>5050</v>
      </c>
      <c r="C5499">
        <v>6106</v>
      </c>
      <c r="D5499" t="s">
        <v>4692</v>
      </c>
      <c r="E5499" t="s">
        <v>4693</v>
      </c>
      <c r="F5499" t="s">
        <v>4694</v>
      </c>
      <c r="G5499" t="s">
        <v>4687</v>
      </c>
      <c r="H5499" t="s">
        <v>4688</v>
      </c>
      <c r="I5499" t="str">
        <f t="shared" si="256"/>
        <v>Kraj</v>
      </c>
      <c r="J5499" t="str">
        <f t="shared" si="257"/>
        <v>Vysočina</v>
      </c>
      <c r="K5499" t="str">
        <f t="shared" si="258"/>
        <v>Jihovýchod</v>
      </c>
    </row>
    <row r="5500" spans="1:11" x14ac:dyDescent="0.25">
      <c r="A5500">
        <v>590860</v>
      </c>
      <c r="B5500" t="s">
        <v>4048</v>
      </c>
      <c r="C5500">
        <v>6113</v>
      </c>
      <c r="D5500" t="s">
        <v>4694</v>
      </c>
      <c r="E5500" t="s">
        <v>4693</v>
      </c>
      <c r="F5500" t="s">
        <v>4694</v>
      </c>
      <c r="G5500" t="s">
        <v>4687</v>
      </c>
      <c r="H5500" t="s">
        <v>4688</v>
      </c>
      <c r="I5500" t="str">
        <f t="shared" si="256"/>
        <v>Kraj</v>
      </c>
      <c r="J5500" t="str">
        <f t="shared" si="257"/>
        <v>Vysočina</v>
      </c>
      <c r="K5500" t="str">
        <f t="shared" si="258"/>
        <v>Jihovýchod</v>
      </c>
    </row>
    <row r="5501" spans="1:11" x14ac:dyDescent="0.25">
      <c r="A5501">
        <v>590878</v>
      </c>
      <c r="B5501" t="s">
        <v>5051</v>
      </c>
      <c r="C5501">
        <v>6106</v>
      </c>
      <c r="D5501" t="s">
        <v>4692</v>
      </c>
      <c r="E5501" t="s">
        <v>4693</v>
      </c>
      <c r="F5501" t="s">
        <v>4694</v>
      </c>
      <c r="G5501" t="s">
        <v>4687</v>
      </c>
      <c r="H5501" t="s">
        <v>4688</v>
      </c>
      <c r="I5501" t="str">
        <f t="shared" si="256"/>
        <v>Kraj</v>
      </c>
      <c r="J5501" t="str">
        <f t="shared" si="257"/>
        <v>Vysočina</v>
      </c>
      <c r="K5501" t="str">
        <f t="shared" si="258"/>
        <v>Jihovýchod</v>
      </c>
    </row>
    <row r="5502" spans="1:11" x14ac:dyDescent="0.25">
      <c r="A5502">
        <v>590886</v>
      </c>
      <c r="B5502" t="s">
        <v>5052</v>
      </c>
      <c r="C5502">
        <v>6113</v>
      </c>
      <c r="D5502" t="s">
        <v>4694</v>
      </c>
      <c r="E5502" t="s">
        <v>4693</v>
      </c>
      <c r="F5502" t="s">
        <v>4694</v>
      </c>
      <c r="G5502" t="s">
        <v>4687</v>
      </c>
      <c r="H5502" t="s">
        <v>4688</v>
      </c>
      <c r="I5502" t="str">
        <f t="shared" si="256"/>
        <v>Kraj</v>
      </c>
      <c r="J5502" t="str">
        <f t="shared" si="257"/>
        <v>Vysočina</v>
      </c>
      <c r="K5502" t="str">
        <f t="shared" si="258"/>
        <v>Jihovýchod</v>
      </c>
    </row>
    <row r="5503" spans="1:11" x14ac:dyDescent="0.25">
      <c r="A5503">
        <v>590894</v>
      </c>
      <c r="B5503" t="s">
        <v>5053</v>
      </c>
      <c r="C5503">
        <v>6106</v>
      </c>
      <c r="D5503" t="s">
        <v>4692</v>
      </c>
      <c r="E5503" t="s">
        <v>4693</v>
      </c>
      <c r="F5503" t="s">
        <v>4694</v>
      </c>
      <c r="G5503" t="s">
        <v>4687</v>
      </c>
      <c r="H5503" t="s">
        <v>4688</v>
      </c>
      <c r="I5503" t="str">
        <f t="shared" si="256"/>
        <v>Kraj</v>
      </c>
      <c r="J5503" t="str">
        <f t="shared" si="257"/>
        <v>Vysočina</v>
      </c>
      <c r="K5503" t="str">
        <f t="shared" si="258"/>
        <v>Jihovýchod</v>
      </c>
    </row>
    <row r="5504" spans="1:11" x14ac:dyDescent="0.25">
      <c r="A5504">
        <v>590908</v>
      </c>
      <c r="B5504" t="s">
        <v>3895</v>
      </c>
      <c r="C5504">
        <v>6113</v>
      </c>
      <c r="D5504" t="s">
        <v>4694</v>
      </c>
      <c r="E5504" t="s">
        <v>4693</v>
      </c>
      <c r="F5504" t="s">
        <v>4694</v>
      </c>
      <c r="G5504" t="s">
        <v>4687</v>
      </c>
      <c r="H5504" t="s">
        <v>4688</v>
      </c>
      <c r="I5504" t="str">
        <f t="shared" si="256"/>
        <v>Kraj</v>
      </c>
      <c r="J5504" t="str">
        <f t="shared" si="257"/>
        <v>Vysočina</v>
      </c>
      <c r="K5504" t="str">
        <f t="shared" si="258"/>
        <v>Jihovýchod</v>
      </c>
    </row>
    <row r="5505" spans="1:11" x14ac:dyDescent="0.25">
      <c r="A5505">
        <v>590916</v>
      </c>
      <c r="B5505" t="s">
        <v>651</v>
      </c>
      <c r="C5505">
        <v>6113</v>
      </c>
      <c r="D5505" t="s">
        <v>4694</v>
      </c>
      <c r="E5505" t="s">
        <v>4693</v>
      </c>
      <c r="F5505" t="s">
        <v>4694</v>
      </c>
      <c r="G5505" t="s">
        <v>4687</v>
      </c>
      <c r="H5505" t="s">
        <v>4688</v>
      </c>
      <c r="I5505" t="str">
        <f t="shared" si="256"/>
        <v>Kraj</v>
      </c>
      <c r="J5505" t="str">
        <f t="shared" si="257"/>
        <v>Vysočina</v>
      </c>
      <c r="K5505" t="str">
        <f t="shared" si="258"/>
        <v>Jihovýchod</v>
      </c>
    </row>
    <row r="5506" spans="1:11" x14ac:dyDescent="0.25">
      <c r="A5506">
        <v>590941</v>
      </c>
      <c r="B5506" t="s">
        <v>5054</v>
      </c>
      <c r="C5506">
        <v>6107</v>
      </c>
      <c r="D5506" t="s">
        <v>4697</v>
      </c>
      <c r="E5506" t="s">
        <v>4693</v>
      </c>
      <c r="F5506" t="s">
        <v>4694</v>
      </c>
      <c r="G5506" t="s">
        <v>4687</v>
      </c>
      <c r="H5506" t="s">
        <v>4688</v>
      </c>
      <c r="I5506" t="str">
        <f t="shared" si="256"/>
        <v>Kraj</v>
      </c>
      <c r="J5506" t="str">
        <f t="shared" si="257"/>
        <v>Vysočina</v>
      </c>
      <c r="K5506" t="str">
        <f t="shared" si="258"/>
        <v>Jihovýchod</v>
      </c>
    </row>
    <row r="5507" spans="1:11" x14ac:dyDescent="0.25">
      <c r="A5507">
        <v>590959</v>
      </c>
      <c r="B5507" t="s">
        <v>3233</v>
      </c>
      <c r="C5507">
        <v>6107</v>
      </c>
      <c r="D5507" t="s">
        <v>4697</v>
      </c>
      <c r="E5507" t="s">
        <v>4693</v>
      </c>
      <c r="F5507" t="s">
        <v>4694</v>
      </c>
      <c r="G5507" t="s">
        <v>4687</v>
      </c>
      <c r="H5507" t="s">
        <v>4688</v>
      </c>
      <c r="I5507" t="str">
        <f t="shared" si="256"/>
        <v>Kraj</v>
      </c>
      <c r="J5507" t="str">
        <f t="shared" si="257"/>
        <v>Vysočina</v>
      </c>
      <c r="K5507" t="str">
        <f t="shared" si="258"/>
        <v>Jihovýchod</v>
      </c>
    </row>
    <row r="5508" spans="1:11" x14ac:dyDescent="0.25">
      <c r="A5508">
        <v>590967</v>
      </c>
      <c r="B5508" t="s">
        <v>707</v>
      </c>
      <c r="C5508">
        <v>6113</v>
      </c>
      <c r="D5508" t="s">
        <v>4694</v>
      </c>
      <c r="E5508" t="s">
        <v>4693</v>
      </c>
      <c r="F5508" t="s">
        <v>4694</v>
      </c>
      <c r="G5508" t="s">
        <v>4687</v>
      </c>
      <c r="H5508" t="s">
        <v>4688</v>
      </c>
      <c r="I5508" t="str">
        <f t="shared" ref="I5508:I5571" si="259">LEFT(H5508, FIND(" ", H5508 &amp; " ") - 1)</f>
        <v>Kraj</v>
      </c>
      <c r="J5508" t="str">
        <f t="shared" ref="J5508:J5571" si="260">IF(LEFT(H5508,4)="Kraj", MID(H5508, FIND(" ", H5508)+1, LEN(H5508) - FIND(" ", H5508)), LEFT(H5508, FIND(" ", H5508 &amp; " ") - 1))</f>
        <v>Vysočina</v>
      </c>
      <c r="K5508" t="str">
        <f t="shared" ref="K5508:K5571" si="261">_xlfn.XLOOKUP(H5508,$N$33:$N$46,$M$33:$M$46)</f>
        <v>Jihovýchod</v>
      </c>
    </row>
    <row r="5509" spans="1:11" x14ac:dyDescent="0.25">
      <c r="A5509">
        <v>590975</v>
      </c>
      <c r="B5509" t="s">
        <v>5055</v>
      </c>
      <c r="C5509">
        <v>6107</v>
      </c>
      <c r="D5509" t="s">
        <v>4697</v>
      </c>
      <c r="E5509" t="s">
        <v>4693</v>
      </c>
      <c r="F5509" t="s">
        <v>4694</v>
      </c>
      <c r="G5509" t="s">
        <v>4687</v>
      </c>
      <c r="H5509" t="s">
        <v>4688</v>
      </c>
      <c r="I5509" t="str">
        <f t="shared" si="259"/>
        <v>Kraj</v>
      </c>
      <c r="J5509" t="str">
        <f t="shared" si="260"/>
        <v>Vysočina</v>
      </c>
      <c r="K5509" t="str">
        <f t="shared" si="261"/>
        <v>Jihovýchod</v>
      </c>
    </row>
    <row r="5510" spans="1:11" x14ac:dyDescent="0.25">
      <c r="A5510">
        <v>590983</v>
      </c>
      <c r="B5510" t="s">
        <v>1157</v>
      </c>
      <c r="C5510">
        <v>6106</v>
      </c>
      <c r="D5510" t="s">
        <v>4692</v>
      </c>
      <c r="E5510" t="s">
        <v>4693</v>
      </c>
      <c r="F5510" t="s">
        <v>4694</v>
      </c>
      <c r="G5510" t="s">
        <v>4687</v>
      </c>
      <c r="H5510" t="s">
        <v>4688</v>
      </c>
      <c r="I5510" t="str">
        <f t="shared" si="259"/>
        <v>Kraj</v>
      </c>
      <c r="J5510" t="str">
        <f t="shared" si="260"/>
        <v>Vysočina</v>
      </c>
      <c r="K5510" t="str">
        <f t="shared" si="261"/>
        <v>Jihovýchod</v>
      </c>
    </row>
    <row r="5511" spans="1:11" x14ac:dyDescent="0.25">
      <c r="A5511">
        <v>590991</v>
      </c>
      <c r="B5511" t="s">
        <v>5056</v>
      </c>
      <c r="C5511">
        <v>6107</v>
      </c>
      <c r="D5511" t="s">
        <v>4697</v>
      </c>
      <c r="E5511" t="s">
        <v>4693</v>
      </c>
      <c r="F5511" t="s">
        <v>4694</v>
      </c>
      <c r="G5511" t="s">
        <v>4687</v>
      </c>
      <c r="H5511" t="s">
        <v>4688</v>
      </c>
      <c r="I5511" t="str">
        <f t="shared" si="259"/>
        <v>Kraj</v>
      </c>
      <c r="J5511" t="str">
        <f t="shared" si="260"/>
        <v>Vysočina</v>
      </c>
      <c r="K5511" t="str">
        <f t="shared" si="261"/>
        <v>Jihovýchod</v>
      </c>
    </row>
    <row r="5512" spans="1:11" x14ac:dyDescent="0.25">
      <c r="A5512">
        <v>591009</v>
      </c>
      <c r="B5512" t="s">
        <v>1158</v>
      </c>
      <c r="C5512">
        <v>6106</v>
      </c>
      <c r="D5512" t="s">
        <v>4692</v>
      </c>
      <c r="E5512" t="s">
        <v>4693</v>
      </c>
      <c r="F5512" t="s">
        <v>4694</v>
      </c>
      <c r="G5512" t="s">
        <v>4687</v>
      </c>
      <c r="H5512" t="s">
        <v>4688</v>
      </c>
      <c r="I5512" t="str">
        <f t="shared" si="259"/>
        <v>Kraj</v>
      </c>
      <c r="J5512" t="str">
        <f t="shared" si="260"/>
        <v>Vysočina</v>
      </c>
      <c r="K5512" t="str">
        <f t="shared" si="261"/>
        <v>Jihovýchod</v>
      </c>
    </row>
    <row r="5513" spans="1:11" x14ac:dyDescent="0.25">
      <c r="A5513">
        <v>591025</v>
      </c>
      <c r="B5513" t="s">
        <v>5057</v>
      </c>
      <c r="C5513">
        <v>6107</v>
      </c>
      <c r="D5513" t="s">
        <v>4697</v>
      </c>
      <c r="E5513" t="s">
        <v>4693</v>
      </c>
      <c r="F5513" t="s">
        <v>4694</v>
      </c>
      <c r="G5513" t="s">
        <v>4687</v>
      </c>
      <c r="H5513" t="s">
        <v>4688</v>
      </c>
      <c r="I5513" t="str">
        <f t="shared" si="259"/>
        <v>Kraj</v>
      </c>
      <c r="J5513" t="str">
        <f t="shared" si="260"/>
        <v>Vysočina</v>
      </c>
      <c r="K5513" t="str">
        <f t="shared" si="261"/>
        <v>Jihovýchod</v>
      </c>
    </row>
    <row r="5514" spans="1:11" x14ac:dyDescent="0.25">
      <c r="A5514">
        <v>591041</v>
      </c>
      <c r="B5514" t="s">
        <v>4279</v>
      </c>
      <c r="C5514">
        <v>6113</v>
      </c>
      <c r="D5514" t="s">
        <v>4694</v>
      </c>
      <c r="E5514" t="s">
        <v>4693</v>
      </c>
      <c r="F5514" t="s">
        <v>4694</v>
      </c>
      <c r="G5514" t="s">
        <v>4687</v>
      </c>
      <c r="H5514" t="s">
        <v>4688</v>
      </c>
      <c r="I5514" t="str">
        <f t="shared" si="259"/>
        <v>Kraj</v>
      </c>
      <c r="J5514" t="str">
        <f t="shared" si="260"/>
        <v>Vysočina</v>
      </c>
      <c r="K5514" t="str">
        <f t="shared" si="261"/>
        <v>Jihovýchod</v>
      </c>
    </row>
    <row r="5515" spans="1:11" x14ac:dyDescent="0.25">
      <c r="A5515">
        <v>591068</v>
      </c>
      <c r="B5515" t="s">
        <v>5058</v>
      </c>
      <c r="C5515">
        <v>6113</v>
      </c>
      <c r="D5515" t="s">
        <v>4694</v>
      </c>
      <c r="E5515" t="s">
        <v>4693</v>
      </c>
      <c r="F5515" t="s">
        <v>4694</v>
      </c>
      <c r="G5515" t="s">
        <v>4687</v>
      </c>
      <c r="H5515" t="s">
        <v>4688</v>
      </c>
      <c r="I5515" t="str">
        <f t="shared" si="259"/>
        <v>Kraj</v>
      </c>
      <c r="J5515" t="str">
        <f t="shared" si="260"/>
        <v>Vysočina</v>
      </c>
      <c r="K5515" t="str">
        <f t="shared" si="261"/>
        <v>Jihovýchod</v>
      </c>
    </row>
    <row r="5516" spans="1:11" x14ac:dyDescent="0.25">
      <c r="A5516">
        <v>591092</v>
      </c>
      <c r="B5516" t="s">
        <v>5059</v>
      </c>
      <c r="C5516">
        <v>6113</v>
      </c>
      <c r="D5516" t="s">
        <v>4694</v>
      </c>
      <c r="E5516" t="s">
        <v>4693</v>
      </c>
      <c r="F5516" t="s">
        <v>4694</v>
      </c>
      <c r="G5516" t="s">
        <v>4687</v>
      </c>
      <c r="H5516" t="s">
        <v>4688</v>
      </c>
      <c r="I5516" t="str">
        <f t="shared" si="259"/>
        <v>Kraj</v>
      </c>
      <c r="J5516" t="str">
        <f t="shared" si="260"/>
        <v>Vysočina</v>
      </c>
      <c r="K5516" t="str">
        <f t="shared" si="261"/>
        <v>Jihovýchod</v>
      </c>
    </row>
    <row r="5517" spans="1:11" x14ac:dyDescent="0.25">
      <c r="A5517">
        <v>591114</v>
      </c>
      <c r="B5517" t="s">
        <v>1558</v>
      </c>
      <c r="C5517">
        <v>6113</v>
      </c>
      <c r="D5517" t="s">
        <v>4694</v>
      </c>
      <c r="E5517" t="s">
        <v>4693</v>
      </c>
      <c r="F5517" t="s">
        <v>4694</v>
      </c>
      <c r="G5517" t="s">
        <v>4687</v>
      </c>
      <c r="H5517" t="s">
        <v>4688</v>
      </c>
      <c r="I5517" t="str">
        <f t="shared" si="259"/>
        <v>Kraj</v>
      </c>
      <c r="J5517" t="str">
        <f t="shared" si="260"/>
        <v>Vysočina</v>
      </c>
      <c r="K5517" t="str">
        <f t="shared" si="261"/>
        <v>Jihovýchod</v>
      </c>
    </row>
    <row r="5518" spans="1:11" x14ac:dyDescent="0.25">
      <c r="A5518">
        <v>591122</v>
      </c>
      <c r="B5518" t="s">
        <v>5060</v>
      </c>
      <c r="C5518">
        <v>6113</v>
      </c>
      <c r="D5518" t="s">
        <v>4694</v>
      </c>
      <c r="E5518" t="s">
        <v>4693</v>
      </c>
      <c r="F5518" t="s">
        <v>4694</v>
      </c>
      <c r="G5518" t="s">
        <v>4687</v>
      </c>
      <c r="H5518" t="s">
        <v>4688</v>
      </c>
      <c r="I5518" t="str">
        <f t="shared" si="259"/>
        <v>Kraj</v>
      </c>
      <c r="J5518" t="str">
        <f t="shared" si="260"/>
        <v>Vysočina</v>
      </c>
      <c r="K5518" t="str">
        <f t="shared" si="261"/>
        <v>Jihovýchod</v>
      </c>
    </row>
    <row r="5519" spans="1:11" x14ac:dyDescent="0.25">
      <c r="A5519">
        <v>591149</v>
      </c>
      <c r="B5519" t="s">
        <v>4953</v>
      </c>
      <c r="C5519">
        <v>6106</v>
      </c>
      <c r="D5519" t="s">
        <v>4692</v>
      </c>
      <c r="E5519" t="s">
        <v>4693</v>
      </c>
      <c r="F5519" t="s">
        <v>4694</v>
      </c>
      <c r="G5519" t="s">
        <v>4687</v>
      </c>
      <c r="H5519" t="s">
        <v>4688</v>
      </c>
      <c r="I5519" t="str">
        <f t="shared" si="259"/>
        <v>Kraj</v>
      </c>
      <c r="J5519" t="str">
        <f t="shared" si="260"/>
        <v>Vysočina</v>
      </c>
      <c r="K5519" t="str">
        <f t="shared" si="261"/>
        <v>Jihovýchod</v>
      </c>
    </row>
    <row r="5520" spans="1:11" x14ac:dyDescent="0.25">
      <c r="A5520">
        <v>591157</v>
      </c>
      <c r="B5520" t="s">
        <v>1166</v>
      </c>
      <c r="C5520">
        <v>6113</v>
      </c>
      <c r="D5520" t="s">
        <v>4694</v>
      </c>
      <c r="E5520" t="s">
        <v>4693</v>
      </c>
      <c r="F5520" t="s">
        <v>4694</v>
      </c>
      <c r="G5520" t="s">
        <v>4687</v>
      </c>
      <c r="H5520" t="s">
        <v>4688</v>
      </c>
      <c r="I5520" t="str">
        <f t="shared" si="259"/>
        <v>Kraj</v>
      </c>
      <c r="J5520" t="str">
        <f t="shared" si="260"/>
        <v>Vysočina</v>
      </c>
      <c r="K5520" t="str">
        <f t="shared" si="261"/>
        <v>Jihovýchod</v>
      </c>
    </row>
    <row r="5521" spans="1:11" x14ac:dyDescent="0.25">
      <c r="A5521">
        <v>591165</v>
      </c>
      <c r="B5521" t="s">
        <v>2710</v>
      </c>
      <c r="C5521">
        <v>6106</v>
      </c>
      <c r="D5521" t="s">
        <v>4692</v>
      </c>
      <c r="E5521" t="s">
        <v>4693</v>
      </c>
      <c r="F5521" t="s">
        <v>4694</v>
      </c>
      <c r="G5521" t="s">
        <v>4687</v>
      </c>
      <c r="H5521" t="s">
        <v>4688</v>
      </c>
      <c r="I5521" t="str">
        <f t="shared" si="259"/>
        <v>Kraj</v>
      </c>
      <c r="J5521" t="str">
        <f t="shared" si="260"/>
        <v>Vysočina</v>
      </c>
      <c r="K5521" t="str">
        <f t="shared" si="261"/>
        <v>Jihovýchod</v>
      </c>
    </row>
    <row r="5522" spans="1:11" x14ac:dyDescent="0.25">
      <c r="A5522">
        <v>591173</v>
      </c>
      <c r="B5522" t="s">
        <v>5061</v>
      </c>
      <c r="C5522">
        <v>6107</v>
      </c>
      <c r="D5522" t="s">
        <v>4697</v>
      </c>
      <c r="E5522" t="s">
        <v>4693</v>
      </c>
      <c r="F5522" t="s">
        <v>4694</v>
      </c>
      <c r="G5522" t="s">
        <v>4687</v>
      </c>
      <c r="H5522" t="s">
        <v>4688</v>
      </c>
      <c r="I5522" t="str">
        <f t="shared" si="259"/>
        <v>Kraj</v>
      </c>
      <c r="J5522" t="str">
        <f t="shared" si="260"/>
        <v>Vysočina</v>
      </c>
      <c r="K5522" t="str">
        <f t="shared" si="261"/>
        <v>Jihovýchod</v>
      </c>
    </row>
    <row r="5523" spans="1:11" x14ac:dyDescent="0.25">
      <c r="A5523">
        <v>591181</v>
      </c>
      <c r="B5523" t="s">
        <v>4692</v>
      </c>
      <c r="C5523">
        <v>6106</v>
      </c>
      <c r="D5523" t="s">
        <v>4692</v>
      </c>
      <c r="E5523" t="s">
        <v>4693</v>
      </c>
      <c r="F5523" t="s">
        <v>4694</v>
      </c>
      <c r="G5523" t="s">
        <v>4687</v>
      </c>
      <c r="H5523" t="s">
        <v>4688</v>
      </c>
      <c r="I5523" t="str">
        <f t="shared" si="259"/>
        <v>Kraj</v>
      </c>
      <c r="J5523" t="str">
        <f t="shared" si="260"/>
        <v>Vysočina</v>
      </c>
      <c r="K5523" t="str">
        <f t="shared" si="261"/>
        <v>Jihovýchod</v>
      </c>
    </row>
    <row r="5524" spans="1:11" x14ac:dyDescent="0.25">
      <c r="A5524">
        <v>591190</v>
      </c>
      <c r="B5524" t="s">
        <v>5062</v>
      </c>
      <c r="C5524">
        <v>6113</v>
      </c>
      <c r="D5524" t="s">
        <v>4694</v>
      </c>
      <c r="E5524" t="s">
        <v>4693</v>
      </c>
      <c r="F5524" t="s">
        <v>4694</v>
      </c>
      <c r="G5524" t="s">
        <v>4687</v>
      </c>
      <c r="H5524" t="s">
        <v>4688</v>
      </c>
      <c r="I5524" t="str">
        <f t="shared" si="259"/>
        <v>Kraj</v>
      </c>
      <c r="J5524" t="str">
        <f t="shared" si="260"/>
        <v>Vysočina</v>
      </c>
      <c r="K5524" t="str">
        <f t="shared" si="261"/>
        <v>Jihovýchod</v>
      </c>
    </row>
    <row r="5525" spans="1:11" x14ac:dyDescent="0.25">
      <c r="A5525">
        <v>591211</v>
      </c>
      <c r="B5525" t="s">
        <v>5063</v>
      </c>
      <c r="C5525">
        <v>6107</v>
      </c>
      <c r="D5525" t="s">
        <v>4697</v>
      </c>
      <c r="E5525" t="s">
        <v>4693</v>
      </c>
      <c r="F5525" t="s">
        <v>4694</v>
      </c>
      <c r="G5525" t="s">
        <v>4687</v>
      </c>
      <c r="H5525" t="s">
        <v>4688</v>
      </c>
      <c r="I5525" t="str">
        <f t="shared" si="259"/>
        <v>Kraj</v>
      </c>
      <c r="J5525" t="str">
        <f t="shared" si="260"/>
        <v>Vysočina</v>
      </c>
      <c r="K5525" t="str">
        <f t="shared" si="261"/>
        <v>Jihovýchod</v>
      </c>
    </row>
    <row r="5526" spans="1:11" x14ac:dyDescent="0.25">
      <c r="A5526">
        <v>591220</v>
      </c>
      <c r="B5526" t="s">
        <v>5064</v>
      </c>
      <c r="C5526">
        <v>6113</v>
      </c>
      <c r="D5526" t="s">
        <v>4694</v>
      </c>
      <c r="E5526" t="s">
        <v>4693</v>
      </c>
      <c r="F5526" t="s">
        <v>4694</v>
      </c>
      <c r="G5526" t="s">
        <v>4687</v>
      </c>
      <c r="H5526" t="s">
        <v>4688</v>
      </c>
      <c r="I5526" t="str">
        <f t="shared" si="259"/>
        <v>Kraj</v>
      </c>
      <c r="J5526" t="str">
        <f t="shared" si="260"/>
        <v>Vysočina</v>
      </c>
      <c r="K5526" t="str">
        <f t="shared" si="261"/>
        <v>Jihovýchod</v>
      </c>
    </row>
    <row r="5527" spans="1:11" x14ac:dyDescent="0.25">
      <c r="A5527">
        <v>591238</v>
      </c>
      <c r="B5527" t="s">
        <v>5065</v>
      </c>
      <c r="C5527">
        <v>6106</v>
      </c>
      <c r="D5527" t="s">
        <v>4692</v>
      </c>
      <c r="E5527" t="s">
        <v>4693</v>
      </c>
      <c r="F5527" t="s">
        <v>4694</v>
      </c>
      <c r="G5527" t="s">
        <v>4687</v>
      </c>
      <c r="H5527" t="s">
        <v>4688</v>
      </c>
      <c r="I5527" t="str">
        <f t="shared" si="259"/>
        <v>Kraj</v>
      </c>
      <c r="J5527" t="str">
        <f t="shared" si="260"/>
        <v>Vysočina</v>
      </c>
      <c r="K5527" t="str">
        <f t="shared" si="261"/>
        <v>Jihovýchod</v>
      </c>
    </row>
    <row r="5528" spans="1:11" x14ac:dyDescent="0.25">
      <c r="A5528">
        <v>591246</v>
      </c>
      <c r="B5528" t="s">
        <v>44</v>
      </c>
      <c r="C5528">
        <v>6113</v>
      </c>
      <c r="D5528" t="s">
        <v>4694</v>
      </c>
      <c r="E5528" t="s">
        <v>4693</v>
      </c>
      <c r="F5528" t="s">
        <v>4694</v>
      </c>
      <c r="G5528" t="s">
        <v>4687</v>
      </c>
      <c r="H5528" t="s">
        <v>4688</v>
      </c>
      <c r="I5528" t="str">
        <f t="shared" si="259"/>
        <v>Kraj</v>
      </c>
      <c r="J5528" t="str">
        <f t="shared" si="260"/>
        <v>Vysočina</v>
      </c>
      <c r="K5528" t="str">
        <f t="shared" si="261"/>
        <v>Jihovýchod</v>
      </c>
    </row>
    <row r="5529" spans="1:11" x14ac:dyDescent="0.25">
      <c r="A5529">
        <v>591254</v>
      </c>
      <c r="B5529" t="s">
        <v>5066</v>
      </c>
      <c r="C5529">
        <v>6106</v>
      </c>
      <c r="D5529" t="s">
        <v>4692</v>
      </c>
      <c r="E5529" t="s">
        <v>4693</v>
      </c>
      <c r="F5529" t="s">
        <v>4694</v>
      </c>
      <c r="G5529" t="s">
        <v>4687</v>
      </c>
      <c r="H5529" t="s">
        <v>4688</v>
      </c>
      <c r="I5529" t="str">
        <f t="shared" si="259"/>
        <v>Kraj</v>
      </c>
      <c r="J5529" t="str">
        <f t="shared" si="260"/>
        <v>Vysočina</v>
      </c>
      <c r="K5529" t="str">
        <f t="shared" si="261"/>
        <v>Jihovýchod</v>
      </c>
    </row>
    <row r="5530" spans="1:11" x14ac:dyDescent="0.25">
      <c r="A5530">
        <v>591262</v>
      </c>
      <c r="B5530" t="s">
        <v>5067</v>
      </c>
      <c r="C5530">
        <v>6113</v>
      </c>
      <c r="D5530" t="s">
        <v>4694</v>
      </c>
      <c r="E5530" t="s">
        <v>4693</v>
      </c>
      <c r="F5530" t="s">
        <v>4694</v>
      </c>
      <c r="G5530" t="s">
        <v>4687</v>
      </c>
      <c r="H5530" t="s">
        <v>4688</v>
      </c>
      <c r="I5530" t="str">
        <f t="shared" si="259"/>
        <v>Kraj</v>
      </c>
      <c r="J5530" t="str">
        <f t="shared" si="260"/>
        <v>Vysočina</v>
      </c>
      <c r="K5530" t="str">
        <f t="shared" si="261"/>
        <v>Jihovýchod</v>
      </c>
    </row>
    <row r="5531" spans="1:11" x14ac:dyDescent="0.25">
      <c r="A5531">
        <v>591289</v>
      </c>
      <c r="B5531" t="s">
        <v>5068</v>
      </c>
      <c r="C5531">
        <v>6113</v>
      </c>
      <c r="D5531" t="s">
        <v>4694</v>
      </c>
      <c r="E5531" t="s">
        <v>4693</v>
      </c>
      <c r="F5531" t="s">
        <v>4694</v>
      </c>
      <c r="G5531" t="s">
        <v>4687</v>
      </c>
      <c r="H5531" t="s">
        <v>4688</v>
      </c>
      <c r="I5531" t="str">
        <f t="shared" si="259"/>
        <v>Kraj</v>
      </c>
      <c r="J5531" t="str">
        <f t="shared" si="260"/>
        <v>Vysočina</v>
      </c>
      <c r="K5531" t="str">
        <f t="shared" si="261"/>
        <v>Jihovýchod</v>
      </c>
    </row>
    <row r="5532" spans="1:11" x14ac:dyDescent="0.25">
      <c r="A5532">
        <v>591297</v>
      </c>
      <c r="B5532" t="s">
        <v>5069</v>
      </c>
      <c r="C5532">
        <v>6107</v>
      </c>
      <c r="D5532" t="s">
        <v>4697</v>
      </c>
      <c r="E5532" t="s">
        <v>4693</v>
      </c>
      <c r="F5532" t="s">
        <v>4694</v>
      </c>
      <c r="G5532" t="s">
        <v>4687</v>
      </c>
      <c r="H5532" t="s">
        <v>4688</v>
      </c>
      <c r="I5532" t="str">
        <f t="shared" si="259"/>
        <v>Kraj</v>
      </c>
      <c r="J5532" t="str">
        <f t="shared" si="260"/>
        <v>Vysočina</v>
      </c>
      <c r="K5532" t="str">
        <f t="shared" si="261"/>
        <v>Jihovýchod</v>
      </c>
    </row>
    <row r="5533" spans="1:11" x14ac:dyDescent="0.25">
      <c r="A5533">
        <v>591301</v>
      </c>
      <c r="B5533" t="s">
        <v>5070</v>
      </c>
      <c r="C5533">
        <v>6113</v>
      </c>
      <c r="D5533" t="s">
        <v>4694</v>
      </c>
      <c r="E5533" t="s">
        <v>4693</v>
      </c>
      <c r="F5533" t="s">
        <v>4694</v>
      </c>
      <c r="G5533" t="s">
        <v>4687</v>
      </c>
      <c r="H5533" t="s">
        <v>4688</v>
      </c>
      <c r="I5533" t="str">
        <f t="shared" si="259"/>
        <v>Kraj</v>
      </c>
      <c r="J5533" t="str">
        <f t="shared" si="260"/>
        <v>Vysočina</v>
      </c>
      <c r="K5533" t="str">
        <f t="shared" si="261"/>
        <v>Jihovýchod</v>
      </c>
    </row>
    <row r="5534" spans="1:11" x14ac:dyDescent="0.25">
      <c r="A5534">
        <v>591319</v>
      </c>
      <c r="B5534" t="s">
        <v>2906</v>
      </c>
      <c r="C5534">
        <v>6113</v>
      </c>
      <c r="D5534" t="s">
        <v>4694</v>
      </c>
      <c r="E5534" t="s">
        <v>4693</v>
      </c>
      <c r="F5534" t="s">
        <v>4694</v>
      </c>
      <c r="G5534" t="s">
        <v>4687</v>
      </c>
      <c r="H5534" t="s">
        <v>4688</v>
      </c>
      <c r="I5534" t="str">
        <f t="shared" si="259"/>
        <v>Kraj</v>
      </c>
      <c r="J5534" t="str">
        <f t="shared" si="260"/>
        <v>Vysočina</v>
      </c>
      <c r="K5534" t="str">
        <f t="shared" si="261"/>
        <v>Jihovýchod</v>
      </c>
    </row>
    <row r="5535" spans="1:11" x14ac:dyDescent="0.25">
      <c r="A5535">
        <v>591327</v>
      </c>
      <c r="B5535" t="s">
        <v>5071</v>
      </c>
      <c r="C5535">
        <v>6106</v>
      </c>
      <c r="D5535" t="s">
        <v>4692</v>
      </c>
      <c r="E5535" t="s">
        <v>4693</v>
      </c>
      <c r="F5535" t="s">
        <v>4694</v>
      </c>
      <c r="G5535" t="s">
        <v>4687</v>
      </c>
      <c r="H5535" t="s">
        <v>4688</v>
      </c>
      <c r="I5535" t="str">
        <f t="shared" si="259"/>
        <v>Kraj</v>
      </c>
      <c r="J5535" t="str">
        <f t="shared" si="260"/>
        <v>Vysočina</v>
      </c>
      <c r="K5535" t="str">
        <f t="shared" si="261"/>
        <v>Jihovýchod</v>
      </c>
    </row>
    <row r="5536" spans="1:11" x14ac:dyDescent="0.25">
      <c r="A5536">
        <v>591335</v>
      </c>
      <c r="B5536" t="s">
        <v>5072</v>
      </c>
      <c r="C5536">
        <v>6113</v>
      </c>
      <c r="D5536" t="s">
        <v>4694</v>
      </c>
      <c r="E5536" t="s">
        <v>4693</v>
      </c>
      <c r="F5536" t="s">
        <v>4694</v>
      </c>
      <c r="G5536" t="s">
        <v>4687</v>
      </c>
      <c r="H5536" t="s">
        <v>4688</v>
      </c>
      <c r="I5536" t="str">
        <f t="shared" si="259"/>
        <v>Kraj</v>
      </c>
      <c r="J5536" t="str">
        <f t="shared" si="260"/>
        <v>Vysočina</v>
      </c>
      <c r="K5536" t="str">
        <f t="shared" si="261"/>
        <v>Jihovýchod</v>
      </c>
    </row>
    <row r="5537" spans="1:11" x14ac:dyDescent="0.25">
      <c r="A5537">
        <v>591360</v>
      </c>
      <c r="B5537" t="s">
        <v>739</v>
      </c>
      <c r="C5537">
        <v>6113</v>
      </c>
      <c r="D5537" t="s">
        <v>4694</v>
      </c>
      <c r="E5537" t="s">
        <v>4693</v>
      </c>
      <c r="F5537" t="s">
        <v>4694</v>
      </c>
      <c r="G5537" t="s">
        <v>4687</v>
      </c>
      <c r="H5537" t="s">
        <v>4688</v>
      </c>
      <c r="I5537" t="str">
        <f t="shared" si="259"/>
        <v>Kraj</v>
      </c>
      <c r="J5537" t="str">
        <f t="shared" si="260"/>
        <v>Vysočina</v>
      </c>
      <c r="K5537" t="str">
        <f t="shared" si="261"/>
        <v>Jihovýchod</v>
      </c>
    </row>
    <row r="5538" spans="1:11" x14ac:dyDescent="0.25">
      <c r="A5538">
        <v>591378</v>
      </c>
      <c r="B5538" t="s">
        <v>5073</v>
      </c>
      <c r="C5538">
        <v>6113</v>
      </c>
      <c r="D5538" t="s">
        <v>4694</v>
      </c>
      <c r="E5538" t="s">
        <v>4693</v>
      </c>
      <c r="F5538" t="s">
        <v>4694</v>
      </c>
      <c r="G5538" t="s">
        <v>4687</v>
      </c>
      <c r="H5538" t="s">
        <v>4688</v>
      </c>
      <c r="I5538" t="str">
        <f t="shared" si="259"/>
        <v>Kraj</v>
      </c>
      <c r="J5538" t="str">
        <f t="shared" si="260"/>
        <v>Vysočina</v>
      </c>
      <c r="K5538" t="str">
        <f t="shared" si="261"/>
        <v>Jihovýchod</v>
      </c>
    </row>
    <row r="5539" spans="1:11" x14ac:dyDescent="0.25">
      <c r="A5539">
        <v>591394</v>
      </c>
      <c r="B5539" t="s">
        <v>2425</v>
      </c>
      <c r="C5539">
        <v>6106</v>
      </c>
      <c r="D5539" t="s">
        <v>4692</v>
      </c>
      <c r="E5539" t="s">
        <v>4693</v>
      </c>
      <c r="F5539" t="s">
        <v>4694</v>
      </c>
      <c r="G5539" t="s">
        <v>4687</v>
      </c>
      <c r="H5539" t="s">
        <v>4688</v>
      </c>
      <c r="I5539" t="str">
        <f t="shared" si="259"/>
        <v>Kraj</v>
      </c>
      <c r="J5539" t="str">
        <f t="shared" si="260"/>
        <v>Vysočina</v>
      </c>
      <c r="K5539" t="str">
        <f t="shared" si="261"/>
        <v>Jihovýchod</v>
      </c>
    </row>
    <row r="5540" spans="1:11" x14ac:dyDescent="0.25">
      <c r="A5540">
        <v>591408</v>
      </c>
      <c r="B5540" t="s">
        <v>853</v>
      </c>
      <c r="C5540">
        <v>6107</v>
      </c>
      <c r="D5540" t="s">
        <v>4697</v>
      </c>
      <c r="E5540" t="s">
        <v>4693</v>
      </c>
      <c r="F5540" t="s">
        <v>4694</v>
      </c>
      <c r="G5540" t="s">
        <v>4687</v>
      </c>
      <c r="H5540" t="s">
        <v>4688</v>
      </c>
      <c r="I5540" t="str">
        <f t="shared" si="259"/>
        <v>Kraj</v>
      </c>
      <c r="J5540" t="str">
        <f t="shared" si="260"/>
        <v>Vysočina</v>
      </c>
      <c r="K5540" t="str">
        <f t="shared" si="261"/>
        <v>Jihovýchod</v>
      </c>
    </row>
    <row r="5541" spans="1:11" x14ac:dyDescent="0.25">
      <c r="A5541">
        <v>591416</v>
      </c>
      <c r="B5541" t="s">
        <v>5074</v>
      </c>
      <c r="C5541">
        <v>6113</v>
      </c>
      <c r="D5541" t="s">
        <v>4694</v>
      </c>
      <c r="E5541" t="s">
        <v>4693</v>
      </c>
      <c r="F5541" t="s">
        <v>4694</v>
      </c>
      <c r="G5541" t="s">
        <v>4687</v>
      </c>
      <c r="H5541" t="s">
        <v>4688</v>
      </c>
      <c r="I5541" t="str">
        <f t="shared" si="259"/>
        <v>Kraj</v>
      </c>
      <c r="J5541" t="str">
        <f t="shared" si="260"/>
        <v>Vysočina</v>
      </c>
      <c r="K5541" t="str">
        <f t="shared" si="261"/>
        <v>Jihovýchod</v>
      </c>
    </row>
    <row r="5542" spans="1:11" x14ac:dyDescent="0.25">
      <c r="A5542">
        <v>591424</v>
      </c>
      <c r="B5542" t="s">
        <v>5075</v>
      </c>
      <c r="C5542">
        <v>6113</v>
      </c>
      <c r="D5542" t="s">
        <v>4694</v>
      </c>
      <c r="E5542" t="s">
        <v>4693</v>
      </c>
      <c r="F5542" t="s">
        <v>4694</v>
      </c>
      <c r="G5542" t="s">
        <v>4687</v>
      </c>
      <c r="H5542" t="s">
        <v>4688</v>
      </c>
      <c r="I5542" t="str">
        <f t="shared" si="259"/>
        <v>Kraj</v>
      </c>
      <c r="J5542" t="str">
        <f t="shared" si="260"/>
        <v>Vysočina</v>
      </c>
      <c r="K5542" t="str">
        <f t="shared" si="261"/>
        <v>Jihovýchod</v>
      </c>
    </row>
    <row r="5543" spans="1:11" x14ac:dyDescent="0.25">
      <c r="A5543">
        <v>591432</v>
      </c>
      <c r="B5543" t="s">
        <v>5076</v>
      </c>
      <c r="C5543">
        <v>6113</v>
      </c>
      <c r="D5543" t="s">
        <v>4694</v>
      </c>
      <c r="E5543" t="s">
        <v>4693</v>
      </c>
      <c r="F5543" t="s">
        <v>4694</v>
      </c>
      <c r="G5543" t="s">
        <v>4687</v>
      </c>
      <c r="H5543" t="s">
        <v>4688</v>
      </c>
      <c r="I5543" t="str">
        <f t="shared" si="259"/>
        <v>Kraj</v>
      </c>
      <c r="J5543" t="str">
        <f t="shared" si="260"/>
        <v>Vysočina</v>
      </c>
      <c r="K5543" t="str">
        <f t="shared" si="261"/>
        <v>Jihovýchod</v>
      </c>
    </row>
    <row r="5544" spans="1:11" x14ac:dyDescent="0.25">
      <c r="A5544">
        <v>591441</v>
      </c>
      <c r="B5544" t="s">
        <v>5077</v>
      </c>
      <c r="C5544">
        <v>6113</v>
      </c>
      <c r="D5544" t="s">
        <v>4694</v>
      </c>
      <c r="E5544" t="s">
        <v>4693</v>
      </c>
      <c r="F5544" t="s">
        <v>4694</v>
      </c>
      <c r="G5544" t="s">
        <v>4687</v>
      </c>
      <c r="H5544" t="s">
        <v>4688</v>
      </c>
      <c r="I5544" t="str">
        <f t="shared" si="259"/>
        <v>Kraj</v>
      </c>
      <c r="J5544" t="str">
        <f t="shared" si="260"/>
        <v>Vysočina</v>
      </c>
      <c r="K5544" t="str">
        <f t="shared" si="261"/>
        <v>Jihovýchod</v>
      </c>
    </row>
    <row r="5545" spans="1:11" x14ac:dyDescent="0.25">
      <c r="A5545">
        <v>591459</v>
      </c>
      <c r="B5545" t="s">
        <v>859</v>
      </c>
      <c r="C5545">
        <v>6113</v>
      </c>
      <c r="D5545" t="s">
        <v>4694</v>
      </c>
      <c r="E5545" t="s">
        <v>4693</v>
      </c>
      <c r="F5545" t="s">
        <v>4694</v>
      </c>
      <c r="G5545" t="s">
        <v>4687</v>
      </c>
      <c r="H5545" t="s">
        <v>4688</v>
      </c>
      <c r="I5545" t="str">
        <f t="shared" si="259"/>
        <v>Kraj</v>
      </c>
      <c r="J5545" t="str">
        <f t="shared" si="260"/>
        <v>Vysočina</v>
      </c>
      <c r="K5545" t="str">
        <f t="shared" si="261"/>
        <v>Jihovýchod</v>
      </c>
    </row>
    <row r="5546" spans="1:11" x14ac:dyDescent="0.25">
      <c r="A5546">
        <v>591491</v>
      </c>
      <c r="B5546" t="s">
        <v>5078</v>
      </c>
      <c r="C5546">
        <v>6107</v>
      </c>
      <c r="D5546" t="s">
        <v>4697</v>
      </c>
      <c r="E5546" t="s">
        <v>4693</v>
      </c>
      <c r="F5546" t="s">
        <v>4694</v>
      </c>
      <c r="G5546" t="s">
        <v>4687</v>
      </c>
      <c r="H5546" t="s">
        <v>4688</v>
      </c>
      <c r="I5546" t="str">
        <f t="shared" si="259"/>
        <v>Kraj</v>
      </c>
      <c r="J5546" t="str">
        <f t="shared" si="260"/>
        <v>Vysočina</v>
      </c>
      <c r="K5546" t="str">
        <f t="shared" si="261"/>
        <v>Jihovýchod</v>
      </c>
    </row>
    <row r="5547" spans="1:11" x14ac:dyDescent="0.25">
      <c r="A5547">
        <v>591505</v>
      </c>
      <c r="B5547" t="s">
        <v>5079</v>
      </c>
      <c r="C5547">
        <v>6113</v>
      </c>
      <c r="D5547" t="s">
        <v>4694</v>
      </c>
      <c r="E5547" t="s">
        <v>4693</v>
      </c>
      <c r="F5547" t="s">
        <v>4694</v>
      </c>
      <c r="G5547" t="s">
        <v>4687</v>
      </c>
      <c r="H5547" t="s">
        <v>4688</v>
      </c>
      <c r="I5547" t="str">
        <f t="shared" si="259"/>
        <v>Kraj</v>
      </c>
      <c r="J5547" t="str">
        <f t="shared" si="260"/>
        <v>Vysočina</v>
      </c>
      <c r="K5547" t="str">
        <f t="shared" si="261"/>
        <v>Jihovýchod</v>
      </c>
    </row>
    <row r="5548" spans="1:11" x14ac:dyDescent="0.25">
      <c r="A5548">
        <v>591521</v>
      </c>
      <c r="B5548" t="s">
        <v>4388</v>
      </c>
      <c r="C5548">
        <v>6113</v>
      </c>
      <c r="D5548" t="s">
        <v>4694</v>
      </c>
      <c r="E5548" t="s">
        <v>4693</v>
      </c>
      <c r="F5548" t="s">
        <v>4694</v>
      </c>
      <c r="G5548" t="s">
        <v>4687</v>
      </c>
      <c r="H5548" t="s">
        <v>4688</v>
      </c>
      <c r="I5548" t="str">
        <f t="shared" si="259"/>
        <v>Kraj</v>
      </c>
      <c r="J5548" t="str">
        <f t="shared" si="260"/>
        <v>Vysočina</v>
      </c>
      <c r="K5548" t="str">
        <f t="shared" si="261"/>
        <v>Jihovýchod</v>
      </c>
    </row>
    <row r="5549" spans="1:11" x14ac:dyDescent="0.25">
      <c r="A5549">
        <v>591548</v>
      </c>
      <c r="B5549" t="s">
        <v>5080</v>
      </c>
      <c r="C5549">
        <v>6113</v>
      </c>
      <c r="D5549" t="s">
        <v>4694</v>
      </c>
      <c r="E5549" t="s">
        <v>4693</v>
      </c>
      <c r="F5549" t="s">
        <v>4694</v>
      </c>
      <c r="G5549" t="s">
        <v>4687</v>
      </c>
      <c r="H5549" t="s">
        <v>4688</v>
      </c>
      <c r="I5549" t="str">
        <f t="shared" si="259"/>
        <v>Kraj</v>
      </c>
      <c r="J5549" t="str">
        <f t="shared" si="260"/>
        <v>Vysočina</v>
      </c>
      <c r="K5549" t="str">
        <f t="shared" si="261"/>
        <v>Jihovýchod</v>
      </c>
    </row>
    <row r="5550" spans="1:11" x14ac:dyDescent="0.25">
      <c r="A5550">
        <v>591556</v>
      </c>
      <c r="B5550" t="s">
        <v>5081</v>
      </c>
      <c r="C5550">
        <v>6113</v>
      </c>
      <c r="D5550" t="s">
        <v>4694</v>
      </c>
      <c r="E5550" t="s">
        <v>4693</v>
      </c>
      <c r="F5550" t="s">
        <v>4694</v>
      </c>
      <c r="G5550" t="s">
        <v>4687</v>
      </c>
      <c r="H5550" t="s">
        <v>4688</v>
      </c>
      <c r="I5550" t="str">
        <f t="shared" si="259"/>
        <v>Kraj</v>
      </c>
      <c r="J5550" t="str">
        <f t="shared" si="260"/>
        <v>Vysočina</v>
      </c>
      <c r="K5550" t="str">
        <f t="shared" si="261"/>
        <v>Jihovýchod</v>
      </c>
    </row>
    <row r="5551" spans="1:11" x14ac:dyDescent="0.25">
      <c r="A5551">
        <v>591564</v>
      </c>
      <c r="B5551" t="s">
        <v>5082</v>
      </c>
      <c r="C5551">
        <v>6113</v>
      </c>
      <c r="D5551" t="s">
        <v>4694</v>
      </c>
      <c r="E5551" t="s">
        <v>4693</v>
      </c>
      <c r="F5551" t="s">
        <v>4694</v>
      </c>
      <c r="G5551" t="s">
        <v>4687</v>
      </c>
      <c r="H5551" t="s">
        <v>4688</v>
      </c>
      <c r="I5551" t="str">
        <f t="shared" si="259"/>
        <v>Kraj</v>
      </c>
      <c r="J5551" t="str">
        <f t="shared" si="260"/>
        <v>Vysočina</v>
      </c>
      <c r="K5551" t="str">
        <f t="shared" si="261"/>
        <v>Jihovýchod</v>
      </c>
    </row>
    <row r="5552" spans="1:11" x14ac:dyDescent="0.25">
      <c r="A5552">
        <v>591581</v>
      </c>
      <c r="B5552" t="s">
        <v>5083</v>
      </c>
      <c r="C5552">
        <v>6107</v>
      </c>
      <c r="D5552" t="s">
        <v>4697</v>
      </c>
      <c r="E5552" t="s">
        <v>4693</v>
      </c>
      <c r="F5552" t="s">
        <v>4694</v>
      </c>
      <c r="G5552" t="s">
        <v>4687</v>
      </c>
      <c r="H5552" t="s">
        <v>4688</v>
      </c>
      <c r="I5552" t="str">
        <f t="shared" si="259"/>
        <v>Kraj</v>
      </c>
      <c r="J5552" t="str">
        <f t="shared" si="260"/>
        <v>Vysočina</v>
      </c>
      <c r="K5552" t="str">
        <f t="shared" si="261"/>
        <v>Jihovýchod</v>
      </c>
    </row>
    <row r="5553" spans="1:11" x14ac:dyDescent="0.25">
      <c r="A5553">
        <v>591602</v>
      </c>
      <c r="B5553" t="s">
        <v>5084</v>
      </c>
      <c r="C5553">
        <v>6113</v>
      </c>
      <c r="D5553" t="s">
        <v>4694</v>
      </c>
      <c r="E5553" t="s">
        <v>4693</v>
      </c>
      <c r="F5553" t="s">
        <v>4694</v>
      </c>
      <c r="G5553" t="s">
        <v>4687</v>
      </c>
      <c r="H5553" t="s">
        <v>4688</v>
      </c>
      <c r="I5553" t="str">
        <f t="shared" si="259"/>
        <v>Kraj</v>
      </c>
      <c r="J5553" t="str">
        <f t="shared" si="260"/>
        <v>Vysočina</v>
      </c>
      <c r="K5553" t="str">
        <f t="shared" si="261"/>
        <v>Jihovýchod</v>
      </c>
    </row>
    <row r="5554" spans="1:11" x14ac:dyDescent="0.25">
      <c r="A5554">
        <v>591611</v>
      </c>
      <c r="B5554" t="s">
        <v>5085</v>
      </c>
      <c r="C5554">
        <v>6113</v>
      </c>
      <c r="D5554" t="s">
        <v>4694</v>
      </c>
      <c r="E5554" t="s">
        <v>4693</v>
      </c>
      <c r="F5554" t="s">
        <v>4694</v>
      </c>
      <c r="G5554" t="s">
        <v>4687</v>
      </c>
      <c r="H5554" t="s">
        <v>4688</v>
      </c>
      <c r="I5554" t="str">
        <f t="shared" si="259"/>
        <v>Kraj</v>
      </c>
      <c r="J5554" t="str">
        <f t="shared" si="260"/>
        <v>Vysočina</v>
      </c>
      <c r="K5554" t="str">
        <f t="shared" si="261"/>
        <v>Jihovýchod</v>
      </c>
    </row>
    <row r="5555" spans="1:11" x14ac:dyDescent="0.25">
      <c r="A5555">
        <v>591629</v>
      </c>
      <c r="B5555" t="s">
        <v>5086</v>
      </c>
      <c r="C5555">
        <v>6113</v>
      </c>
      <c r="D5555" t="s">
        <v>4694</v>
      </c>
      <c r="E5555" t="s">
        <v>4693</v>
      </c>
      <c r="F5555" t="s">
        <v>4694</v>
      </c>
      <c r="G5555" t="s">
        <v>4687</v>
      </c>
      <c r="H5555" t="s">
        <v>4688</v>
      </c>
      <c r="I5555" t="str">
        <f t="shared" si="259"/>
        <v>Kraj</v>
      </c>
      <c r="J5555" t="str">
        <f t="shared" si="260"/>
        <v>Vysočina</v>
      </c>
      <c r="K5555" t="str">
        <f t="shared" si="261"/>
        <v>Jihovýchod</v>
      </c>
    </row>
    <row r="5556" spans="1:11" x14ac:dyDescent="0.25">
      <c r="A5556">
        <v>591637</v>
      </c>
      <c r="B5556" t="s">
        <v>5087</v>
      </c>
      <c r="C5556">
        <v>6113</v>
      </c>
      <c r="D5556" t="s">
        <v>4694</v>
      </c>
      <c r="E5556" t="s">
        <v>4693</v>
      </c>
      <c r="F5556" t="s">
        <v>4694</v>
      </c>
      <c r="G5556" t="s">
        <v>4687</v>
      </c>
      <c r="H5556" t="s">
        <v>4688</v>
      </c>
      <c r="I5556" t="str">
        <f t="shared" si="259"/>
        <v>Kraj</v>
      </c>
      <c r="J5556" t="str">
        <f t="shared" si="260"/>
        <v>Vysočina</v>
      </c>
      <c r="K5556" t="str">
        <f t="shared" si="261"/>
        <v>Jihovýchod</v>
      </c>
    </row>
    <row r="5557" spans="1:11" x14ac:dyDescent="0.25">
      <c r="A5557">
        <v>591645</v>
      </c>
      <c r="B5557" t="s">
        <v>206</v>
      </c>
      <c r="C5557">
        <v>6113</v>
      </c>
      <c r="D5557" t="s">
        <v>4694</v>
      </c>
      <c r="E5557" t="s">
        <v>4693</v>
      </c>
      <c r="F5557" t="s">
        <v>4694</v>
      </c>
      <c r="G5557" t="s">
        <v>4687</v>
      </c>
      <c r="H5557" t="s">
        <v>4688</v>
      </c>
      <c r="I5557" t="str">
        <f t="shared" si="259"/>
        <v>Kraj</v>
      </c>
      <c r="J5557" t="str">
        <f t="shared" si="260"/>
        <v>Vysočina</v>
      </c>
      <c r="K5557" t="str">
        <f t="shared" si="261"/>
        <v>Jihovýchod</v>
      </c>
    </row>
    <row r="5558" spans="1:11" x14ac:dyDescent="0.25">
      <c r="A5558">
        <v>591661</v>
      </c>
      <c r="B5558" t="s">
        <v>1042</v>
      </c>
      <c r="C5558">
        <v>6208</v>
      </c>
      <c r="D5558" t="s">
        <v>790</v>
      </c>
      <c r="E5558" t="s">
        <v>623</v>
      </c>
      <c r="F5558" t="s">
        <v>624</v>
      </c>
      <c r="G5558" t="s">
        <v>625</v>
      </c>
      <c r="H5558" t="s">
        <v>626</v>
      </c>
      <c r="I5558" t="str">
        <f t="shared" si="259"/>
        <v>Jihomoravský</v>
      </c>
      <c r="J5558" t="str">
        <f t="shared" si="260"/>
        <v>Jihomoravský</v>
      </c>
      <c r="K5558" t="str">
        <f t="shared" si="261"/>
        <v>Jihovýchod</v>
      </c>
    </row>
    <row r="5559" spans="1:11" x14ac:dyDescent="0.25">
      <c r="A5559">
        <v>591688</v>
      </c>
      <c r="B5559" t="s">
        <v>5088</v>
      </c>
      <c r="C5559">
        <v>6113</v>
      </c>
      <c r="D5559" t="s">
        <v>4694</v>
      </c>
      <c r="E5559" t="s">
        <v>4693</v>
      </c>
      <c r="F5559" t="s">
        <v>4694</v>
      </c>
      <c r="G5559" t="s">
        <v>4687</v>
      </c>
      <c r="H5559" t="s">
        <v>4688</v>
      </c>
      <c r="I5559" t="str">
        <f t="shared" si="259"/>
        <v>Kraj</v>
      </c>
      <c r="J5559" t="str">
        <f t="shared" si="260"/>
        <v>Vysočina</v>
      </c>
      <c r="K5559" t="str">
        <f t="shared" si="261"/>
        <v>Jihovýchod</v>
      </c>
    </row>
    <row r="5560" spans="1:11" x14ac:dyDescent="0.25">
      <c r="A5560">
        <v>591700</v>
      </c>
      <c r="B5560" t="s">
        <v>5089</v>
      </c>
      <c r="C5560">
        <v>6113</v>
      </c>
      <c r="D5560" t="s">
        <v>4694</v>
      </c>
      <c r="E5560" t="s">
        <v>4693</v>
      </c>
      <c r="F5560" t="s">
        <v>4694</v>
      </c>
      <c r="G5560" t="s">
        <v>4687</v>
      </c>
      <c r="H5560" t="s">
        <v>4688</v>
      </c>
      <c r="I5560" t="str">
        <f t="shared" si="259"/>
        <v>Kraj</v>
      </c>
      <c r="J5560" t="str">
        <f t="shared" si="260"/>
        <v>Vysočina</v>
      </c>
      <c r="K5560" t="str">
        <f t="shared" si="261"/>
        <v>Jihovýchod</v>
      </c>
    </row>
    <row r="5561" spans="1:11" x14ac:dyDescent="0.25">
      <c r="A5561">
        <v>591726</v>
      </c>
      <c r="B5561" t="s">
        <v>5090</v>
      </c>
      <c r="C5561">
        <v>6113</v>
      </c>
      <c r="D5561" t="s">
        <v>4694</v>
      </c>
      <c r="E5561" t="s">
        <v>4693</v>
      </c>
      <c r="F5561" t="s">
        <v>4694</v>
      </c>
      <c r="G5561" t="s">
        <v>4687</v>
      </c>
      <c r="H5561" t="s">
        <v>4688</v>
      </c>
      <c r="I5561" t="str">
        <f t="shared" si="259"/>
        <v>Kraj</v>
      </c>
      <c r="J5561" t="str">
        <f t="shared" si="260"/>
        <v>Vysočina</v>
      </c>
      <c r="K5561" t="str">
        <f t="shared" si="261"/>
        <v>Jihovýchod</v>
      </c>
    </row>
    <row r="5562" spans="1:11" x14ac:dyDescent="0.25">
      <c r="A5562">
        <v>591742</v>
      </c>
      <c r="B5562" t="s">
        <v>5091</v>
      </c>
      <c r="C5562">
        <v>6113</v>
      </c>
      <c r="D5562" t="s">
        <v>4694</v>
      </c>
      <c r="E5562" t="s">
        <v>4693</v>
      </c>
      <c r="F5562" t="s">
        <v>4694</v>
      </c>
      <c r="G5562" t="s">
        <v>4687</v>
      </c>
      <c r="H5562" t="s">
        <v>4688</v>
      </c>
      <c r="I5562" t="str">
        <f t="shared" si="259"/>
        <v>Kraj</v>
      </c>
      <c r="J5562" t="str">
        <f t="shared" si="260"/>
        <v>Vysočina</v>
      </c>
      <c r="K5562" t="str">
        <f t="shared" si="261"/>
        <v>Jihovýchod</v>
      </c>
    </row>
    <row r="5563" spans="1:11" x14ac:dyDescent="0.25">
      <c r="A5563">
        <v>591769</v>
      </c>
      <c r="B5563" t="s">
        <v>1985</v>
      </c>
      <c r="C5563">
        <v>6107</v>
      </c>
      <c r="D5563" t="s">
        <v>4697</v>
      </c>
      <c r="E5563" t="s">
        <v>4693</v>
      </c>
      <c r="F5563" t="s">
        <v>4694</v>
      </c>
      <c r="G5563" t="s">
        <v>4687</v>
      </c>
      <c r="H5563" t="s">
        <v>4688</v>
      </c>
      <c r="I5563" t="str">
        <f t="shared" si="259"/>
        <v>Kraj</v>
      </c>
      <c r="J5563" t="str">
        <f t="shared" si="260"/>
        <v>Vysočina</v>
      </c>
      <c r="K5563" t="str">
        <f t="shared" si="261"/>
        <v>Jihovýchod</v>
      </c>
    </row>
    <row r="5564" spans="1:11" x14ac:dyDescent="0.25">
      <c r="A5564">
        <v>591777</v>
      </c>
      <c r="B5564" t="s">
        <v>1095</v>
      </c>
      <c r="C5564">
        <v>6113</v>
      </c>
      <c r="D5564" t="s">
        <v>4694</v>
      </c>
      <c r="E5564" t="s">
        <v>4693</v>
      </c>
      <c r="F5564" t="s">
        <v>4694</v>
      </c>
      <c r="G5564" t="s">
        <v>4687</v>
      </c>
      <c r="H5564" t="s">
        <v>4688</v>
      </c>
      <c r="I5564" t="str">
        <f t="shared" si="259"/>
        <v>Kraj</v>
      </c>
      <c r="J5564" t="str">
        <f t="shared" si="260"/>
        <v>Vysočina</v>
      </c>
      <c r="K5564" t="str">
        <f t="shared" si="261"/>
        <v>Jihovýchod</v>
      </c>
    </row>
    <row r="5565" spans="1:11" x14ac:dyDescent="0.25">
      <c r="A5565">
        <v>591785</v>
      </c>
      <c r="B5565" t="s">
        <v>754</v>
      </c>
      <c r="C5565">
        <v>6107</v>
      </c>
      <c r="D5565" t="s">
        <v>4697</v>
      </c>
      <c r="E5565" t="s">
        <v>4693</v>
      </c>
      <c r="F5565" t="s">
        <v>4694</v>
      </c>
      <c r="G5565" t="s">
        <v>4687</v>
      </c>
      <c r="H5565" t="s">
        <v>4688</v>
      </c>
      <c r="I5565" t="str">
        <f t="shared" si="259"/>
        <v>Kraj</v>
      </c>
      <c r="J5565" t="str">
        <f t="shared" si="260"/>
        <v>Vysočina</v>
      </c>
      <c r="K5565" t="str">
        <f t="shared" si="261"/>
        <v>Jihovýchod</v>
      </c>
    </row>
    <row r="5566" spans="1:11" x14ac:dyDescent="0.25">
      <c r="A5566">
        <v>591793</v>
      </c>
      <c r="B5566" t="s">
        <v>876</v>
      </c>
      <c r="C5566">
        <v>6113</v>
      </c>
      <c r="D5566" t="s">
        <v>4694</v>
      </c>
      <c r="E5566" t="s">
        <v>4693</v>
      </c>
      <c r="F5566" t="s">
        <v>4694</v>
      </c>
      <c r="G5566" t="s">
        <v>4687</v>
      </c>
      <c r="H5566" t="s">
        <v>4688</v>
      </c>
      <c r="I5566" t="str">
        <f t="shared" si="259"/>
        <v>Kraj</v>
      </c>
      <c r="J5566" t="str">
        <f t="shared" si="260"/>
        <v>Vysočina</v>
      </c>
      <c r="K5566" t="str">
        <f t="shared" si="261"/>
        <v>Jihovýchod</v>
      </c>
    </row>
    <row r="5567" spans="1:11" x14ac:dyDescent="0.25">
      <c r="A5567">
        <v>591807</v>
      </c>
      <c r="B5567" t="s">
        <v>5092</v>
      </c>
      <c r="C5567">
        <v>6113</v>
      </c>
      <c r="D5567" t="s">
        <v>4694</v>
      </c>
      <c r="E5567" t="s">
        <v>4693</v>
      </c>
      <c r="F5567" t="s">
        <v>4694</v>
      </c>
      <c r="G5567" t="s">
        <v>4687</v>
      </c>
      <c r="H5567" t="s">
        <v>4688</v>
      </c>
      <c r="I5567" t="str">
        <f t="shared" si="259"/>
        <v>Kraj</v>
      </c>
      <c r="J5567" t="str">
        <f t="shared" si="260"/>
        <v>Vysočina</v>
      </c>
      <c r="K5567" t="str">
        <f t="shared" si="261"/>
        <v>Jihovýchod</v>
      </c>
    </row>
    <row r="5568" spans="1:11" x14ac:dyDescent="0.25">
      <c r="A5568">
        <v>591815</v>
      </c>
      <c r="B5568" t="s">
        <v>5093</v>
      </c>
      <c r="C5568">
        <v>6113</v>
      </c>
      <c r="D5568" t="s">
        <v>4694</v>
      </c>
      <c r="E5568" t="s">
        <v>4693</v>
      </c>
      <c r="F5568" t="s">
        <v>4694</v>
      </c>
      <c r="G5568" t="s">
        <v>4687</v>
      </c>
      <c r="H5568" t="s">
        <v>4688</v>
      </c>
      <c r="I5568" t="str">
        <f t="shared" si="259"/>
        <v>Kraj</v>
      </c>
      <c r="J5568" t="str">
        <f t="shared" si="260"/>
        <v>Vysočina</v>
      </c>
      <c r="K5568" t="str">
        <f t="shared" si="261"/>
        <v>Jihovýchod</v>
      </c>
    </row>
    <row r="5569" spans="1:11" x14ac:dyDescent="0.25">
      <c r="A5569">
        <v>591823</v>
      </c>
      <c r="B5569" t="s">
        <v>5094</v>
      </c>
      <c r="C5569">
        <v>6106</v>
      </c>
      <c r="D5569" t="s">
        <v>4692</v>
      </c>
      <c r="E5569" t="s">
        <v>4693</v>
      </c>
      <c r="F5569" t="s">
        <v>4694</v>
      </c>
      <c r="G5569" t="s">
        <v>4687</v>
      </c>
      <c r="H5569" t="s">
        <v>4688</v>
      </c>
      <c r="I5569" t="str">
        <f t="shared" si="259"/>
        <v>Kraj</v>
      </c>
      <c r="J5569" t="str">
        <f t="shared" si="260"/>
        <v>Vysočina</v>
      </c>
      <c r="K5569" t="str">
        <f t="shared" si="261"/>
        <v>Jihovýchod</v>
      </c>
    </row>
    <row r="5570" spans="1:11" x14ac:dyDescent="0.25">
      <c r="A5570">
        <v>591831</v>
      </c>
      <c r="B5570" t="s">
        <v>1024</v>
      </c>
      <c r="C5570">
        <v>6114</v>
      </c>
      <c r="D5570" t="s">
        <v>4701</v>
      </c>
      <c r="E5570" t="s">
        <v>4702</v>
      </c>
      <c r="F5570" t="s">
        <v>4703</v>
      </c>
      <c r="G5570" t="s">
        <v>4687</v>
      </c>
      <c r="H5570" t="s">
        <v>4688</v>
      </c>
      <c r="I5570" t="str">
        <f t="shared" si="259"/>
        <v>Kraj</v>
      </c>
      <c r="J5570" t="str">
        <f t="shared" si="260"/>
        <v>Vysočina</v>
      </c>
      <c r="K5570" t="str">
        <f t="shared" si="261"/>
        <v>Jihovýchod</v>
      </c>
    </row>
    <row r="5571" spans="1:11" x14ac:dyDescent="0.25">
      <c r="A5571">
        <v>591840</v>
      </c>
      <c r="B5571" t="s">
        <v>5095</v>
      </c>
      <c r="C5571">
        <v>6113</v>
      </c>
      <c r="D5571" t="s">
        <v>4694</v>
      </c>
      <c r="E5571" t="s">
        <v>4693</v>
      </c>
      <c r="F5571" t="s">
        <v>4694</v>
      </c>
      <c r="G5571" t="s">
        <v>4687</v>
      </c>
      <c r="H5571" t="s">
        <v>4688</v>
      </c>
      <c r="I5571" t="str">
        <f t="shared" si="259"/>
        <v>Kraj</v>
      </c>
      <c r="J5571" t="str">
        <f t="shared" si="260"/>
        <v>Vysočina</v>
      </c>
      <c r="K5571" t="str">
        <f t="shared" si="261"/>
        <v>Jihovýchod</v>
      </c>
    </row>
    <row r="5572" spans="1:11" x14ac:dyDescent="0.25">
      <c r="A5572">
        <v>591858</v>
      </c>
      <c r="B5572" t="s">
        <v>5096</v>
      </c>
      <c r="C5572">
        <v>6106</v>
      </c>
      <c r="D5572" t="s">
        <v>4692</v>
      </c>
      <c r="E5572" t="s">
        <v>4693</v>
      </c>
      <c r="F5572" t="s">
        <v>4694</v>
      </c>
      <c r="G5572" t="s">
        <v>4687</v>
      </c>
      <c r="H5572" t="s">
        <v>4688</v>
      </c>
      <c r="I5572" t="str">
        <f t="shared" ref="I5572:I5635" si="262">LEFT(H5572, FIND(" ", H5572 &amp; " ") - 1)</f>
        <v>Kraj</v>
      </c>
      <c r="J5572" t="str">
        <f t="shared" ref="J5572:J5635" si="263">IF(LEFT(H5572,4)="Kraj", MID(H5572, FIND(" ", H5572)+1, LEN(H5572) - FIND(" ", H5572)), LEFT(H5572, FIND(" ", H5572 &amp; " ") - 1))</f>
        <v>Vysočina</v>
      </c>
      <c r="K5572" t="str">
        <f t="shared" ref="K5572:K5635" si="264">_xlfn.XLOOKUP(H5572,$N$33:$N$46,$M$33:$M$46)</f>
        <v>Jihovýchod</v>
      </c>
    </row>
    <row r="5573" spans="1:11" x14ac:dyDescent="0.25">
      <c r="A5573">
        <v>591866</v>
      </c>
      <c r="B5573" t="s">
        <v>4576</v>
      </c>
      <c r="C5573">
        <v>6113</v>
      </c>
      <c r="D5573" t="s">
        <v>4694</v>
      </c>
      <c r="E5573" t="s">
        <v>4693</v>
      </c>
      <c r="F5573" t="s">
        <v>4694</v>
      </c>
      <c r="G5573" t="s">
        <v>4687</v>
      </c>
      <c r="H5573" t="s">
        <v>4688</v>
      </c>
      <c r="I5573" t="str">
        <f t="shared" si="262"/>
        <v>Kraj</v>
      </c>
      <c r="J5573" t="str">
        <f t="shared" si="263"/>
        <v>Vysočina</v>
      </c>
      <c r="K5573" t="str">
        <f t="shared" si="264"/>
        <v>Jihovýchod</v>
      </c>
    </row>
    <row r="5574" spans="1:11" x14ac:dyDescent="0.25">
      <c r="A5574">
        <v>591874</v>
      </c>
      <c r="B5574" t="s">
        <v>1337</v>
      </c>
      <c r="C5574">
        <v>6113</v>
      </c>
      <c r="D5574" t="s">
        <v>4694</v>
      </c>
      <c r="E5574" t="s">
        <v>4693</v>
      </c>
      <c r="F5574" t="s">
        <v>4694</v>
      </c>
      <c r="G5574" t="s">
        <v>4687</v>
      </c>
      <c r="H5574" t="s">
        <v>4688</v>
      </c>
      <c r="I5574" t="str">
        <f t="shared" si="262"/>
        <v>Kraj</v>
      </c>
      <c r="J5574" t="str">
        <f t="shared" si="263"/>
        <v>Vysočina</v>
      </c>
      <c r="K5574" t="str">
        <f t="shared" si="264"/>
        <v>Jihovýchod</v>
      </c>
    </row>
    <row r="5575" spans="1:11" x14ac:dyDescent="0.25">
      <c r="A5575">
        <v>591904</v>
      </c>
      <c r="B5575" t="s">
        <v>5097</v>
      </c>
      <c r="C5575">
        <v>6113</v>
      </c>
      <c r="D5575" t="s">
        <v>4694</v>
      </c>
      <c r="E5575" t="s">
        <v>4693</v>
      </c>
      <c r="F5575" t="s">
        <v>4694</v>
      </c>
      <c r="G5575" t="s">
        <v>4687</v>
      </c>
      <c r="H5575" t="s">
        <v>4688</v>
      </c>
      <c r="I5575" t="str">
        <f t="shared" si="262"/>
        <v>Kraj</v>
      </c>
      <c r="J5575" t="str">
        <f t="shared" si="263"/>
        <v>Vysočina</v>
      </c>
      <c r="K5575" t="str">
        <f t="shared" si="264"/>
        <v>Jihovýchod</v>
      </c>
    </row>
    <row r="5576" spans="1:11" x14ac:dyDescent="0.25">
      <c r="A5576">
        <v>591912</v>
      </c>
      <c r="B5576" t="s">
        <v>5098</v>
      </c>
      <c r="C5576">
        <v>6113</v>
      </c>
      <c r="D5576" t="s">
        <v>4694</v>
      </c>
      <c r="E5576" t="s">
        <v>4693</v>
      </c>
      <c r="F5576" t="s">
        <v>4694</v>
      </c>
      <c r="G5576" t="s">
        <v>4687</v>
      </c>
      <c r="H5576" t="s">
        <v>4688</v>
      </c>
      <c r="I5576" t="str">
        <f t="shared" si="262"/>
        <v>Kraj</v>
      </c>
      <c r="J5576" t="str">
        <f t="shared" si="263"/>
        <v>Vysočina</v>
      </c>
      <c r="K5576" t="str">
        <f t="shared" si="264"/>
        <v>Jihovýchod</v>
      </c>
    </row>
    <row r="5577" spans="1:11" x14ac:dyDescent="0.25">
      <c r="A5577">
        <v>591939</v>
      </c>
      <c r="B5577" t="s">
        <v>5099</v>
      </c>
      <c r="C5577">
        <v>6113</v>
      </c>
      <c r="D5577" t="s">
        <v>4694</v>
      </c>
      <c r="E5577" t="s">
        <v>4693</v>
      </c>
      <c r="F5577" t="s">
        <v>4694</v>
      </c>
      <c r="G5577" t="s">
        <v>4687</v>
      </c>
      <c r="H5577" t="s">
        <v>4688</v>
      </c>
      <c r="I5577" t="str">
        <f t="shared" si="262"/>
        <v>Kraj</v>
      </c>
      <c r="J5577" t="str">
        <f t="shared" si="263"/>
        <v>Vysočina</v>
      </c>
      <c r="K5577" t="str">
        <f t="shared" si="264"/>
        <v>Jihovýchod</v>
      </c>
    </row>
    <row r="5578" spans="1:11" x14ac:dyDescent="0.25">
      <c r="A5578">
        <v>591947</v>
      </c>
      <c r="B5578" t="s">
        <v>3426</v>
      </c>
      <c r="C5578">
        <v>6107</v>
      </c>
      <c r="D5578" t="s">
        <v>4697</v>
      </c>
      <c r="E5578" t="s">
        <v>4693</v>
      </c>
      <c r="F5578" t="s">
        <v>4694</v>
      </c>
      <c r="G5578" t="s">
        <v>4687</v>
      </c>
      <c r="H5578" t="s">
        <v>4688</v>
      </c>
      <c r="I5578" t="str">
        <f t="shared" si="262"/>
        <v>Kraj</v>
      </c>
      <c r="J5578" t="str">
        <f t="shared" si="263"/>
        <v>Vysočina</v>
      </c>
      <c r="K5578" t="str">
        <f t="shared" si="264"/>
        <v>Jihovýchod</v>
      </c>
    </row>
    <row r="5579" spans="1:11" x14ac:dyDescent="0.25">
      <c r="A5579">
        <v>591955</v>
      </c>
      <c r="B5579" t="s">
        <v>5100</v>
      </c>
      <c r="C5579">
        <v>6113</v>
      </c>
      <c r="D5579" t="s">
        <v>4694</v>
      </c>
      <c r="E5579" t="s">
        <v>4693</v>
      </c>
      <c r="F5579" t="s">
        <v>4694</v>
      </c>
      <c r="G5579" t="s">
        <v>4687</v>
      </c>
      <c r="H5579" t="s">
        <v>4688</v>
      </c>
      <c r="I5579" t="str">
        <f t="shared" si="262"/>
        <v>Kraj</v>
      </c>
      <c r="J5579" t="str">
        <f t="shared" si="263"/>
        <v>Vysočina</v>
      </c>
      <c r="K5579" t="str">
        <f t="shared" si="264"/>
        <v>Jihovýchod</v>
      </c>
    </row>
    <row r="5580" spans="1:11" x14ac:dyDescent="0.25">
      <c r="A5580">
        <v>591963</v>
      </c>
      <c r="B5580" t="s">
        <v>5101</v>
      </c>
      <c r="C5580">
        <v>6113</v>
      </c>
      <c r="D5580" t="s">
        <v>4694</v>
      </c>
      <c r="E5580" t="s">
        <v>4693</v>
      </c>
      <c r="F5580" t="s">
        <v>4694</v>
      </c>
      <c r="G5580" t="s">
        <v>4687</v>
      </c>
      <c r="H5580" t="s">
        <v>4688</v>
      </c>
      <c r="I5580" t="str">
        <f t="shared" si="262"/>
        <v>Kraj</v>
      </c>
      <c r="J5580" t="str">
        <f t="shared" si="263"/>
        <v>Vysočina</v>
      </c>
      <c r="K5580" t="str">
        <f t="shared" si="264"/>
        <v>Jihovýchod</v>
      </c>
    </row>
    <row r="5581" spans="1:11" x14ac:dyDescent="0.25">
      <c r="A5581">
        <v>591980</v>
      </c>
      <c r="B5581" t="s">
        <v>5102</v>
      </c>
      <c r="C5581">
        <v>6106</v>
      </c>
      <c r="D5581" t="s">
        <v>4692</v>
      </c>
      <c r="E5581" t="s">
        <v>4693</v>
      </c>
      <c r="F5581" t="s">
        <v>4694</v>
      </c>
      <c r="G5581" t="s">
        <v>4687</v>
      </c>
      <c r="H5581" t="s">
        <v>4688</v>
      </c>
      <c r="I5581" t="str">
        <f t="shared" si="262"/>
        <v>Kraj</v>
      </c>
      <c r="J5581" t="str">
        <f t="shared" si="263"/>
        <v>Vysočina</v>
      </c>
      <c r="K5581" t="str">
        <f t="shared" si="264"/>
        <v>Jihovýchod</v>
      </c>
    </row>
    <row r="5582" spans="1:11" x14ac:dyDescent="0.25">
      <c r="A5582">
        <v>591998</v>
      </c>
      <c r="B5582" t="s">
        <v>5103</v>
      </c>
      <c r="C5582">
        <v>6106</v>
      </c>
      <c r="D5582" t="s">
        <v>4692</v>
      </c>
      <c r="E5582" t="s">
        <v>4693</v>
      </c>
      <c r="F5582" t="s">
        <v>4694</v>
      </c>
      <c r="G5582" t="s">
        <v>4687</v>
      </c>
      <c r="H5582" t="s">
        <v>4688</v>
      </c>
      <c r="I5582" t="str">
        <f t="shared" si="262"/>
        <v>Kraj</v>
      </c>
      <c r="J5582" t="str">
        <f t="shared" si="263"/>
        <v>Vysočina</v>
      </c>
      <c r="K5582" t="str">
        <f t="shared" si="264"/>
        <v>Jihovýchod</v>
      </c>
    </row>
    <row r="5583" spans="1:11" x14ac:dyDescent="0.25">
      <c r="A5583">
        <v>592005</v>
      </c>
      <c r="B5583" t="s">
        <v>5298</v>
      </c>
      <c r="C5583">
        <v>7207</v>
      </c>
      <c r="D5583" t="s">
        <v>5298</v>
      </c>
      <c r="E5583" t="s">
        <v>5297</v>
      </c>
      <c r="F5583" t="s">
        <v>5298</v>
      </c>
      <c r="G5583" t="s">
        <v>5225</v>
      </c>
      <c r="H5583" t="s">
        <v>5226</v>
      </c>
      <c r="I5583" t="str">
        <f t="shared" si="262"/>
        <v>Zlínský</v>
      </c>
      <c r="J5583" t="str">
        <f t="shared" si="263"/>
        <v>Zlínský</v>
      </c>
      <c r="K5583" t="str">
        <f t="shared" si="264"/>
        <v>Střední Morava</v>
      </c>
    </row>
    <row r="5584" spans="1:11" x14ac:dyDescent="0.25">
      <c r="A5584">
        <v>592013</v>
      </c>
      <c r="B5584" t="s">
        <v>164</v>
      </c>
      <c r="C5584">
        <v>7207</v>
      </c>
      <c r="D5584" t="s">
        <v>5298</v>
      </c>
      <c r="E5584" t="s">
        <v>5297</v>
      </c>
      <c r="F5584" t="s">
        <v>5298</v>
      </c>
      <c r="G5584" t="s">
        <v>5225</v>
      </c>
      <c r="H5584" t="s">
        <v>5226</v>
      </c>
      <c r="I5584" t="str">
        <f t="shared" si="262"/>
        <v>Zlínský</v>
      </c>
      <c r="J5584" t="str">
        <f t="shared" si="263"/>
        <v>Zlínský</v>
      </c>
      <c r="K5584" t="str">
        <f t="shared" si="264"/>
        <v>Střední Morava</v>
      </c>
    </row>
    <row r="5585" spans="1:11" x14ac:dyDescent="0.25">
      <c r="A5585">
        <v>592021</v>
      </c>
      <c r="B5585" t="s">
        <v>5409</v>
      </c>
      <c r="C5585">
        <v>7208</v>
      </c>
      <c r="D5585" t="s">
        <v>5296</v>
      </c>
      <c r="E5585" t="s">
        <v>5297</v>
      </c>
      <c r="F5585" t="s">
        <v>5298</v>
      </c>
      <c r="G5585" t="s">
        <v>5225</v>
      </c>
      <c r="H5585" t="s">
        <v>5226</v>
      </c>
      <c r="I5585" t="str">
        <f t="shared" si="262"/>
        <v>Zlínský</v>
      </c>
      <c r="J5585" t="str">
        <f t="shared" si="263"/>
        <v>Zlínský</v>
      </c>
      <c r="K5585" t="str">
        <f t="shared" si="264"/>
        <v>Střední Morava</v>
      </c>
    </row>
    <row r="5586" spans="1:11" x14ac:dyDescent="0.25">
      <c r="A5586">
        <v>592030</v>
      </c>
      <c r="B5586" t="s">
        <v>5410</v>
      </c>
      <c r="C5586">
        <v>7207</v>
      </c>
      <c r="D5586" t="s">
        <v>5298</v>
      </c>
      <c r="E5586" t="s">
        <v>5297</v>
      </c>
      <c r="F5586" t="s">
        <v>5298</v>
      </c>
      <c r="G5586" t="s">
        <v>5225</v>
      </c>
      <c r="H5586" t="s">
        <v>5226</v>
      </c>
      <c r="I5586" t="str">
        <f t="shared" si="262"/>
        <v>Zlínský</v>
      </c>
      <c r="J5586" t="str">
        <f t="shared" si="263"/>
        <v>Zlínský</v>
      </c>
      <c r="K5586" t="str">
        <f t="shared" si="264"/>
        <v>Střední Morava</v>
      </c>
    </row>
    <row r="5587" spans="1:11" x14ac:dyDescent="0.25">
      <c r="A5587">
        <v>592048</v>
      </c>
      <c r="B5587" t="s">
        <v>5411</v>
      </c>
      <c r="C5587">
        <v>7208</v>
      </c>
      <c r="D5587" t="s">
        <v>5296</v>
      </c>
      <c r="E5587" t="s">
        <v>5297</v>
      </c>
      <c r="F5587" t="s">
        <v>5298</v>
      </c>
      <c r="G5587" t="s">
        <v>5225</v>
      </c>
      <c r="H5587" t="s">
        <v>5226</v>
      </c>
      <c r="I5587" t="str">
        <f t="shared" si="262"/>
        <v>Zlínský</v>
      </c>
      <c r="J5587" t="str">
        <f t="shared" si="263"/>
        <v>Zlínský</v>
      </c>
      <c r="K5587" t="str">
        <f t="shared" si="264"/>
        <v>Střední Morava</v>
      </c>
    </row>
    <row r="5588" spans="1:11" x14ac:dyDescent="0.25">
      <c r="A5588">
        <v>592056</v>
      </c>
      <c r="B5588" t="s">
        <v>5412</v>
      </c>
      <c r="C5588">
        <v>7207</v>
      </c>
      <c r="D5588" t="s">
        <v>5298</v>
      </c>
      <c r="E5588" t="s">
        <v>5297</v>
      </c>
      <c r="F5588" t="s">
        <v>5298</v>
      </c>
      <c r="G5588" t="s">
        <v>5225</v>
      </c>
      <c r="H5588" t="s">
        <v>5226</v>
      </c>
      <c r="I5588" t="str">
        <f t="shared" si="262"/>
        <v>Zlínský</v>
      </c>
      <c r="J5588" t="str">
        <f t="shared" si="263"/>
        <v>Zlínský</v>
      </c>
      <c r="K5588" t="str">
        <f t="shared" si="264"/>
        <v>Střední Morava</v>
      </c>
    </row>
    <row r="5589" spans="1:11" x14ac:dyDescent="0.25">
      <c r="A5589">
        <v>592064</v>
      </c>
      <c r="B5589" t="s">
        <v>5413</v>
      </c>
      <c r="C5589">
        <v>7207</v>
      </c>
      <c r="D5589" t="s">
        <v>5298</v>
      </c>
      <c r="E5589" t="s">
        <v>5297</v>
      </c>
      <c r="F5589" t="s">
        <v>5298</v>
      </c>
      <c r="G5589" t="s">
        <v>5225</v>
      </c>
      <c r="H5589" t="s">
        <v>5226</v>
      </c>
      <c r="I5589" t="str">
        <f t="shared" si="262"/>
        <v>Zlínský</v>
      </c>
      <c r="J5589" t="str">
        <f t="shared" si="263"/>
        <v>Zlínský</v>
      </c>
      <c r="K5589" t="str">
        <f t="shared" si="264"/>
        <v>Střední Morava</v>
      </c>
    </row>
    <row r="5590" spans="1:11" x14ac:dyDescent="0.25">
      <c r="A5590">
        <v>592072</v>
      </c>
      <c r="B5590" t="s">
        <v>5414</v>
      </c>
      <c r="C5590">
        <v>7207</v>
      </c>
      <c r="D5590" t="s">
        <v>5298</v>
      </c>
      <c r="E5590" t="s">
        <v>5297</v>
      </c>
      <c r="F5590" t="s">
        <v>5298</v>
      </c>
      <c r="G5590" t="s">
        <v>5225</v>
      </c>
      <c r="H5590" t="s">
        <v>5226</v>
      </c>
      <c r="I5590" t="str">
        <f t="shared" si="262"/>
        <v>Zlínský</v>
      </c>
      <c r="J5590" t="str">
        <f t="shared" si="263"/>
        <v>Zlínský</v>
      </c>
      <c r="K5590" t="str">
        <f t="shared" si="264"/>
        <v>Střední Morava</v>
      </c>
    </row>
    <row r="5591" spans="1:11" x14ac:dyDescent="0.25">
      <c r="A5591">
        <v>592081</v>
      </c>
      <c r="B5591" t="s">
        <v>5415</v>
      </c>
      <c r="C5591">
        <v>7207</v>
      </c>
      <c r="D5591" t="s">
        <v>5298</v>
      </c>
      <c r="E5591" t="s">
        <v>5297</v>
      </c>
      <c r="F5591" t="s">
        <v>5298</v>
      </c>
      <c r="G5591" t="s">
        <v>5225</v>
      </c>
      <c r="H5591" t="s">
        <v>5226</v>
      </c>
      <c r="I5591" t="str">
        <f t="shared" si="262"/>
        <v>Zlínský</v>
      </c>
      <c r="J5591" t="str">
        <f t="shared" si="263"/>
        <v>Zlínský</v>
      </c>
      <c r="K5591" t="str">
        <f t="shared" si="264"/>
        <v>Střední Morava</v>
      </c>
    </row>
    <row r="5592" spans="1:11" x14ac:dyDescent="0.25">
      <c r="A5592">
        <v>592099</v>
      </c>
      <c r="B5592" t="s">
        <v>1260</v>
      </c>
      <c r="C5592">
        <v>7208</v>
      </c>
      <c r="D5592" t="s">
        <v>5296</v>
      </c>
      <c r="E5592" t="s">
        <v>5297</v>
      </c>
      <c r="F5592" t="s">
        <v>5298</v>
      </c>
      <c r="G5592" t="s">
        <v>5225</v>
      </c>
      <c r="H5592" t="s">
        <v>5226</v>
      </c>
      <c r="I5592" t="str">
        <f t="shared" si="262"/>
        <v>Zlínský</v>
      </c>
      <c r="J5592" t="str">
        <f t="shared" si="263"/>
        <v>Zlínský</v>
      </c>
      <c r="K5592" t="str">
        <f t="shared" si="264"/>
        <v>Střední Morava</v>
      </c>
    </row>
    <row r="5593" spans="1:11" x14ac:dyDescent="0.25">
      <c r="A5593">
        <v>592102</v>
      </c>
      <c r="B5593" t="s">
        <v>5416</v>
      </c>
      <c r="C5593">
        <v>7207</v>
      </c>
      <c r="D5593" t="s">
        <v>5298</v>
      </c>
      <c r="E5593" t="s">
        <v>5297</v>
      </c>
      <c r="F5593" t="s">
        <v>5298</v>
      </c>
      <c r="G5593" t="s">
        <v>5225</v>
      </c>
      <c r="H5593" t="s">
        <v>5226</v>
      </c>
      <c r="I5593" t="str">
        <f t="shared" si="262"/>
        <v>Zlínský</v>
      </c>
      <c r="J5593" t="str">
        <f t="shared" si="263"/>
        <v>Zlínský</v>
      </c>
      <c r="K5593" t="str">
        <f t="shared" si="264"/>
        <v>Střední Morava</v>
      </c>
    </row>
    <row r="5594" spans="1:11" x14ac:dyDescent="0.25">
      <c r="A5594">
        <v>592111</v>
      </c>
      <c r="B5594" t="s">
        <v>5417</v>
      </c>
      <c r="C5594">
        <v>7208</v>
      </c>
      <c r="D5594" t="s">
        <v>5296</v>
      </c>
      <c r="E5594" t="s">
        <v>5297</v>
      </c>
      <c r="F5594" t="s">
        <v>5298</v>
      </c>
      <c r="G5594" t="s">
        <v>5225</v>
      </c>
      <c r="H5594" t="s">
        <v>5226</v>
      </c>
      <c r="I5594" t="str">
        <f t="shared" si="262"/>
        <v>Zlínský</v>
      </c>
      <c r="J5594" t="str">
        <f t="shared" si="263"/>
        <v>Zlínský</v>
      </c>
      <c r="K5594" t="str">
        <f t="shared" si="264"/>
        <v>Střední Morava</v>
      </c>
    </row>
    <row r="5595" spans="1:11" x14ac:dyDescent="0.25">
      <c r="A5595">
        <v>592137</v>
      </c>
      <c r="B5595" t="s">
        <v>3350</v>
      </c>
      <c r="C5595">
        <v>7207</v>
      </c>
      <c r="D5595" t="s">
        <v>5298</v>
      </c>
      <c r="E5595" t="s">
        <v>5297</v>
      </c>
      <c r="F5595" t="s">
        <v>5298</v>
      </c>
      <c r="G5595" t="s">
        <v>5225</v>
      </c>
      <c r="H5595" t="s">
        <v>5226</v>
      </c>
      <c r="I5595" t="str">
        <f t="shared" si="262"/>
        <v>Zlínský</v>
      </c>
      <c r="J5595" t="str">
        <f t="shared" si="263"/>
        <v>Zlínský</v>
      </c>
      <c r="K5595" t="str">
        <f t="shared" si="264"/>
        <v>Střední Morava</v>
      </c>
    </row>
    <row r="5596" spans="1:11" x14ac:dyDescent="0.25">
      <c r="A5596">
        <v>592145</v>
      </c>
      <c r="B5596" t="s">
        <v>5418</v>
      </c>
      <c r="C5596">
        <v>7208</v>
      </c>
      <c r="D5596" t="s">
        <v>5296</v>
      </c>
      <c r="E5596" t="s">
        <v>5297</v>
      </c>
      <c r="F5596" t="s">
        <v>5298</v>
      </c>
      <c r="G5596" t="s">
        <v>5225</v>
      </c>
      <c r="H5596" t="s">
        <v>5226</v>
      </c>
      <c r="I5596" t="str">
        <f t="shared" si="262"/>
        <v>Zlínský</v>
      </c>
      <c r="J5596" t="str">
        <f t="shared" si="263"/>
        <v>Zlínský</v>
      </c>
      <c r="K5596" t="str">
        <f t="shared" si="264"/>
        <v>Střední Morava</v>
      </c>
    </row>
    <row r="5597" spans="1:11" x14ac:dyDescent="0.25">
      <c r="A5597">
        <v>592153</v>
      </c>
      <c r="B5597" t="s">
        <v>161</v>
      </c>
      <c r="C5597">
        <v>7208</v>
      </c>
      <c r="D5597" t="s">
        <v>5296</v>
      </c>
      <c r="E5597" t="s">
        <v>5297</v>
      </c>
      <c r="F5597" t="s">
        <v>5298</v>
      </c>
      <c r="G5597" t="s">
        <v>5225</v>
      </c>
      <c r="H5597" t="s">
        <v>5226</v>
      </c>
      <c r="I5597" t="str">
        <f t="shared" si="262"/>
        <v>Zlínský</v>
      </c>
      <c r="J5597" t="str">
        <f t="shared" si="263"/>
        <v>Zlínský</v>
      </c>
      <c r="K5597" t="str">
        <f t="shared" si="264"/>
        <v>Střední Morava</v>
      </c>
    </row>
    <row r="5598" spans="1:11" x14ac:dyDescent="0.25">
      <c r="A5598">
        <v>592170</v>
      </c>
      <c r="B5598" t="s">
        <v>5419</v>
      </c>
      <c r="C5598">
        <v>7207</v>
      </c>
      <c r="D5598" t="s">
        <v>5298</v>
      </c>
      <c r="E5598" t="s">
        <v>5297</v>
      </c>
      <c r="F5598" t="s">
        <v>5298</v>
      </c>
      <c r="G5598" t="s">
        <v>5225</v>
      </c>
      <c r="H5598" t="s">
        <v>5226</v>
      </c>
      <c r="I5598" t="str">
        <f t="shared" si="262"/>
        <v>Zlínský</v>
      </c>
      <c r="J5598" t="str">
        <f t="shared" si="263"/>
        <v>Zlínský</v>
      </c>
      <c r="K5598" t="str">
        <f t="shared" si="264"/>
        <v>Střední Morava</v>
      </c>
    </row>
    <row r="5599" spans="1:11" x14ac:dyDescent="0.25">
      <c r="A5599">
        <v>592188</v>
      </c>
      <c r="B5599" t="s">
        <v>5420</v>
      </c>
      <c r="C5599">
        <v>7208</v>
      </c>
      <c r="D5599" t="s">
        <v>5296</v>
      </c>
      <c r="E5599" t="s">
        <v>5297</v>
      </c>
      <c r="F5599" t="s">
        <v>5298</v>
      </c>
      <c r="G5599" t="s">
        <v>5225</v>
      </c>
      <c r="H5599" t="s">
        <v>5226</v>
      </c>
      <c r="I5599" t="str">
        <f t="shared" si="262"/>
        <v>Zlínský</v>
      </c>
      <c r="J5599" t="str">
        <f t="shared" si="263"/>
        <v>Zlínský</v>
      </c>
      <c r="K5599" t="str">
        <f t="shared" si="264"/>
        <v>Střední Morava</v>
      </c>
    </row>
    <row r="5600" spans="1:11" x14ac:dyDescent="0.25">
      <c r="A5600">
        <v>592196</v>
      </c>
      <c r="B5600" t="s">
        <v>5421</v>
      </c>
      <c r="C5600">
        <v>7207</v>
      </c>
      <c r="D5600" t="s">
        <v>5298</v>
      </c>
      <c r="E5600" t="s">
        <v>5297</v>
      </c>
      <c r="F5600" t="s">
        <v>5298</v>
      </c>
      <c r="G5600" t="s">
        <v>5225</v>
      </c>
      <c r="H5600" t="s">
        <v>5226</v>
      </c>
      <c r="I5600" t="str">
        <f t="shared" si="262"/>
        <v>Zlínský</v>
      </c>
      <c r="J5600" t="str">
        <f t="shared" si="263"/>
        <v>Zlínský</v>
      </c>
      <c r="K5600" t="str">
        <f t="shared" si="264"/>
        <v>Střední Morava</v>
      </c>
    </row>
    <row r="5601" spans="1:11" x14ac:dyDescent="0.25">
      <c r="A5601">
        <v>592200</v>
      </c>
      <c r="B5601" t="s">
        <v>5422</v>
      </c>
      <c r="C5601">
        <v>7208</v>
      </c>
      <c r="D5601" t="s">
        <v>5296</v>
      </c>
      <c r="E5601" t="s">
        <v>5297</v>
      </c>
      <c r="F5601" t="s">
        <v>5298</v>
      </c>
      <c r="G5601" t="s">
        <v>5225</v>
      </c>
      <c r="H5601" t="s">
        <v>5226</v>
      </c>
      <c r="I5601" t="str">
        <f t="shared" si="262"/>
        <v>Zlínský</v>
      </c>
      <c r="J5601" t="str">
        <f t="shared" si="263"/>
        <v>Zlínský</v>
      </c>
      <c r="K5601" t="str">
        <f t="shared" si="264"/>
        <v>Střední Morava</v>
      </c>
    </row>
    <row r="5602" spans="1:11" x14ac:dyDescent="0.25">
      <c r="A5602">
        <v>592218</v>
      </c>
      <c r="B5602" t="s">
        <v>5423</v>
      </c>
      <c r="C5602">
        <v>7207</v>
      </c>
      <c r="D5602" t="s">
        <v>5298</v>
      </c>
      <c r="E5602" t="s">
        <v>5297</v>
      </c>
      <c r="F5602" t="s">
        <v>5298</v>
      </c>
      <c r="G5602" t="s">
        <v>5225</v>
      </c>
      <c r="H5602" t="s">
        <v>5226</v>
      </c>
      <c r="I5602" t="str">
        <f t="shared" si="262"/>
        <v>Zlínský</v>
      </c>
      <c r="J5602" t="str">
        <f t="shared" si="263"/>
        <v>Zlínský</v>
      </c>
      <c r="K5602" t="str">
        <f t="shared" si="264"/>
        <v>Střední Morava</v>
      </c>
    </row>
    <row r="5603" spans="1:11" x14ac:dyDescent="0.25">
      <c r="A5603">
        <v>592226</v>
      </c>
      <c r="B5603" t="s">
        <v>5424</v>
      </c>
      <c r="C5603">
        <v>7207</v>
      </c>
      <c r="D5603" t="s">
        <v>5298</v>
      </c>
      <c r="E5603" t="s">
        <v>5297</v>
      </c>
      <c r="F5603" t="s">
        <v>5298</v>
      </c>
      <c r="G5603" t="s">
        <v>5225</v>
      </c>
      <c r="H5603" t="s">
        <v>5226</v>
      </c>
      <c r="I5603" t="str">
        <f t="shared" si="262"/>
        <v>Zlínský</v>
      </c>
      <c r="J5603" t="str">
        <f t="shared" si="263"/>
        <v>Zlínský</v>
      </c>
      <c r="K5603" t="str">
        <f t="shared" si="264"/>
        <v>Střední Morava</v>
      </c>
    </row>
    <row r="5604" spans="1:11" x14ac:dyDescent="0.25">
      <c r="A5604">
        <v>592234</v>
      </c>
      <c r="B5604" t="s">
        <v>2819</v>
      </c>
      <c r="C5604">
        <v>7207</v>
      </c>
      <c r="D5604" t="s">
        <v>5298</v>
      </c>
      <c r="E5604" t="s">
        <v>5297</v>
      </c>
      <c r="F5604" t="s">
        <v>5298</v>
      </c>
      <c r="G5604" t="s">
        <v>5225</v>
      </c>
      <c r="H5604" t="s">
        <v>5226</v>
      </c>
      <c r="I5604" t="str">
        <f t="shared" si="262"/>
        <v>Zlínský</v>
      </c>
      <c r="J5604" t="str">
        <f t="shared" si="263"/>
        <v>Zlínský</v>
      </c>
      <c r="K5604" t="str">
        <f t="shared" si="264"/>
        <v>Střední Morava</v>
      </c>
    </row>
    <row r="5605" spans="1:11" x14ac:dyDescent="0.25">
      <c r="A5605">
        <v>592251</v>
      </c>
      <c r="B5605" t="s">
        <v>5425</v>
      </c>
      <c r="C5605">
        <v>7213</v>
      </c>
      <c r="D5605" t="s">
        <v>5223</v>
      </c>
      <c r="E5605" t="s">
        <v>5224</v>
      </c>
      <c r="F5605" t="s">
        <v>5223</v>
      </c>
      <c r="G5605" t="s">
        <v>5225</v>
      </c>
      <c r="H5605" t="s">
        <v>5226</v>
      </c>
      <c r="I5605" t="str">
        <f t="shared" si="262"/>
        <v>Zlínský</v>
      </c>
      <c r="J5605" t="str">
        <f t="shared" si="263"/>
        <v>Zlínský</v>
      </c>
      <c r="K5605" t="str">
        <f t="shared" si="264"/>
        <v>Střední Morava</v>
      </c>
    </row>
    <row r="5606" spans="1:11" x14ac:dyDescent="0.25">
      <c r="A5606">
        <v>592269</v>
      </c>
      <c r="B5606" t="s">
        <v>5426</v>
      </c>
      <c r="C5606">
        <v>7207</v>
      </c>
      <c r="D5606" t="s">
        <v>5298</v>
      </c>
      <c r="E5606" t="s">
        <v>5297</v>
      </c>
      <c r="F5606" t="s">
        <v>5298</v>
      </c>
      <c r="G5606" t="s">
        <v>5225</v>
      </c>
      <c r="H5606" t="s">
        <v>5226</v>
      </c>
      <c r="I5606" t="str">
        <f t="shared" si="262"/>
        <v>Zlínský</v>
      </c>
      <c r="J5606" t="str">
        <f t="shared" si="263"/>
        <v>Zlínský</v>
      </c>
      <c r="K5606" t="str">
        <f t="shared" si="264"/>
        <v>Střední Morava</v>
      </c>
    </row>
    <row r="5607" spans="1:11" x14ac:dyDescent="0.25">
      <c r="A5607">
        <v>592277</v>
      </c>
      <c r="B5607" t="s">
        <v>5427</v>
      </c>
      <c r="C5607">
        <v>7208</v>
      </c>
      <c r="D5607" t="s">
        <v>5296</v>
      </c>
      <c r="E5607" t="s">
        <v>5297</v>
      </c>
      <c r="F5607" t="s">
        <v>5298</v>
      </c>
      <c r="G5607" t="s">
        <v>5225</v>
      </c>
      <c r="H5607" t="s">
        <v>5226</v>
      </c>
      <c r="I5607" t="str">
        <f t="shared" si="262"/>
        <v>Zlínský</v>
      </c>
      <c r="J5607" t="str">
        <f t="shared" si="263"/>
        <v>Zlínský</v>
      </c>
      <c r="K5607" t="str">
        <f t="shared" si="264"/>
        <v>Střední Morava</v>
      </c>
    </row>
    <row r="5608" spans="1:11" x14ac:dyDescent="0.25">
      <c r="A5608">
        <v>592285</v>
      </c>
      <c r="B5608" t="s">
        <v>5428</v>
      </c>
      <c r="C5608">
        <v>7208</v>
      </c>
      <c r="D5608" t="s">
        <v>5296</v>
      </c>
      <c r="E5608" t="s">
        <v>5297</v>
      </c>
      <c r="F5608" t="s">
        <v>5298</v>
      </c>
      <c r="G5608" t="s">
        <v>5225</v>
      </c>
      <c r="H5608" t="s">
        <v>5226</v>
      </c>
      <c r="I5608" t="str">
        <f t="shared" si="262"/>
        <v>Zlínský</v>
      </c>
      <c r="J5608" t="str">
        <f t="shared" si="263"/>
        <v>Zlínský</v>
      </c>
      <c r="K5608" t="str">
        <f t="shared" si="264"/>
        <v>Střední Morava</v>
      </c>
    </row>
    <row r="5609" spans="1:11" x14ac:dyDescent="0.25">
      <c r="A5609">
        <v>592293</v>
      </c>
      <c r="B5609" t="s">
        <v>5429</v>
      </c>
      <c r="C5609">
        <v>7207</v>
      </c>
      <c r="D5609" t="s">
        <v>5298</v>
      </c>
      <c r="E5609" t="s">
        <v>5297</v>
      </c>
      <c r="F5609" t="s">
        <v>5298</v>
      </c>
      <c r="G5609" t="s">
        <v>5225</v>
      </c>
      <c r="H5609" t="s">
        <v>5226</v>
      </c>
      <c r="I5609" t="str">
        <f t="shared" si="262"/>
        <v>Zlínský</v>
      </c>
      <c r="J5609" t="str">
        <f t="shared" si="263"/>
        <v>Zlínský</v>
      </c>
      <c r="K5609" t="str">
        <f t="shared" si="264"/>
        <v>Střední Morava</v>
      </c>
    </row>
    <row r="5610" spans="1:11" x14ac:dyDescent="0.25">
      <c r="A5610">
        <v>592307</v>
      </c>
      <c r="B5610" t="s">
        <v>5430</v>
      </c>
      <c r="C5610">
        <v>7207</v>
      </c>
      <c r="D5610" t="s">
        <v>5298</v>
      </c>
      <c r="E5610" t="s">
        <v>5297</v>
      </c>
      <c r="F5610" t="s">
        <v>5298</v>
      </c>
      <c r="G5610" t="s">
        <v>5225</v>
      </c>
      <c r="H5610" t="s">
        <v>5226</v>
      </c>
      <c r="I5610" t="str">
        <f t="shared" si="262"/>
        <v>Zlínský</v>
      </c>
      <c r="J5610" t="str">
        <f t="shared" si="263"/>
        <v>Zlínský</v>
      </c>
      <c r="K5610" t="str">
        <f t="shared" si="264"/>
        <v>Střední Morava</v>
      </c>
    </row>
    <row r="5611" spans="1:11" x14ac:dyDescent="0.25">
      <c r="A5611">
        <v>592323</v>
      </c>
      <c r="B5611" t="s">
        <v>5431</v>
      </c>
      <c r="C5611">
        <v>7207</v>
      </c>
      <c r="D5611" t="s">
        <v>5298</v>
      </c>
      <c r="E5611" t="s">
        <v>5297</v>
      </c>
      <c r="F5611" t="s">
        <v>5298</v>
      </c>
      <c r="G5611" t="s">
        <v>5225</v>
      </c>
      <c r="H5611" t="s">
        <v>5226</v>
      </c>
      <c r="I5611" t="str">
        <f t="shared" si="262"/>
        <v>Zlínský</v>
      </c>
      <c r="J5611" t="str">
        <f t="shared" si="263"/>
        <v>Zlínský</v>
      </c>
      <c r="K5611" t="str">
        <f t="shared" si="264"/>
        <v>Střední Morava</v>
      </c>
    </row>
    <row r="5612" spans="1:11" x14ac:dyDescent="0.25">
      <c r="A5612">
        <v>592340</v>
      </c>
      <c r="B5612" t="s">
        <v>5432</v>
      </c>
      <c r="C5612">
        <v>7208</v>
      </c>
      <c r="D5612" t="s">
        <v>5296</v>
      </c>
      <c r="E5612" t="s">
        <v>5297</v>
      </c>
      <c r="F5612" t="s">
        <v>5298</v>
      </c>
      <c r="G5612" t="s">
        <v>5225</v>
      </c>
      <c r="H5612" t="s">
        <v>5226</v>
      </c>
      <c r="I5612" t="str">
        <f t="shared" si="262"/>
        <v>Zlínský</v>
      </c>
      <c r="J5612" t="str">
        <f t="shared" si="263"/>
        <v>Zlínský</v>
      </c>
      <c r="K5612" t="str">
        <f t="shared" si="264"/>
        <v>Střední Morava</v>
      </c>
    </row>
    <row r="5613" spans="1:11" x14ac:dyDescent="0.25">
      <c r="A5613">
        <v>592366</v>
      </c>
      <c r="B5613" t="s">
        <v>655</v>
      </c>
      <c r="C5613">
        <v>7207</v>
      </c>
      <c r="D5613" t="s">
        <v>5298</v>
      </c>
      <c r="E5613" t="s">
        <v>5297</v>
      </c>
      <c r="F5613" t="s">
        <v>5298</v>
      </c>
      <c r="G5613" t="s">
        <v>5225</v>
      </c>
      <c r="H5613" t="s">
        <v>5226</v>
      </c>
      <c r="I5613" t="str">
        <f t="shared" si="262"/>
        <v>Zlínský</v>
      </c>
      <c r="J5613" t="str">
        <f t="shared" si="263"/>
        <v>Zlínský</v>
      </c>
      <c r="K5613" t="str">
        <f t="shared" si="264"/>
        <v>Střední Morava</v>
      </c>
    </row>
    <row r="5614" spans="1:11" x14ac:dyDescent="0.25">
      <c r="A5614">
        <v>592382</v>
      </c>
      <c r="B5614" t="s">
        <v>5433</v>
      </c>
      <c r="C5614">
        <v>7207</v>
      </c>
      <c r="D5614" t="s">
        <v>5298</v>
      </c>
      <c r="E5614" t="s">
        <v>5297</v>
      </c>
      <c r="F5614" t="s">
        <v>5298</v>
      </c>
      <c r="G5614" t="s">
        <v>5225</v>
      </c>
      <c r="H5614" t="s">
        <v>5226</v>
      </c>
      <c r="I5614" t="str">
        <f t="shared" si="262"/>
        <v>Zlínský</v>
      </c>
      <c r="J5614" t="str">
        <f t="shared" si="263"/>
        <v>Zlínský</v>
      </c>
      <c r="K5614" t="str">
        <f t="shared" si="264"/>
        <v>Střední Morava</v>
      </c>
    </row>
    <row r="5615" spans="1:11" x14ac:dyDescent="0.25">
      <c r="A5615">
        <v>592391</v>
      </c>
      <c r="B5615" t="s">
        <v>5434</v>
      </c>
      <c r="C5615">
        <v>7207</v>
      </c>
      <c r="D5615" t="s">
        <v>5298</v>
      </c>
      <c r="E5615" t="s">
        <v>5297</v>
      </c>
      <c r="F5615" t="s">
        <v>5298</v>
      </c>
      <c r="G5615" t="s">
        <v>5225</v>
      </c>
      <c r="H5615" t="s">
        <v>5226</v>
      </c>
      <c r="I5615" t="str">
        <f t="shared" si="262"/>
        <v>Zlínský</v>
      </c>
      <c r="J5615" t="str">
        <f t="shared" si="263"/>
        <v>Zlínský</v>
      </c>
      <c r="K5615" t="str">
        <f t="shared" si="264"/>
        <v>Střední Morava</v>
      </c>
    </row>
    <row r="5616" spans="1:11" x14ac:dyDescent="0.25">
      <c r="A5616">
        <v>592404</v>
      </c>
      <c r="B5616" t="s">
        <v>5435</v>
      </c>
      <c r="C5616">
        <v>7207</v>
      </c>
      <c r="D5616" t="s">
        <v>5298</v>
      </c>
      <c r="E5616" t="s">
        <v>5297</v>
      </c>
      <c r="F5616" t="s">
        <v>5298</v>
      </c>
      <c r="G5616" t="s">
        <v>5225</v>
      </c>
      <c r="H5616" t="s">
        <v>5226</v>
      </c>
      <c r="I5616" t="str">
        <f t="shared" si="262"/>
        <v>Zlínský</v>
      </c>
      <c r="J5616" t="str">
        <f t="shared" si="263"/>
        <v>Zlínský</v>
      </c>
      <c r="K5616" t="str">
        <f t="shared" si="264"/>
        <v>Střední Morava</v>
      </c>
    </row>
    <row r="5617" spans="1:11" x14ac:dyDescent="0.25">
      <c r="A5617">
        <v>592412</v>
      </c>
      <c r="B5617" t="s">
        <v>5436</v>
      </c>
      <c r="C5617">
        <v>7207</v>
      </c>
      <c r="D5617" t="s">
        <v>5298</v>
      </c>
      <c r="E5617" t="s">
        <v>5297</v>
      </c>
      <c r="F5617" t="s">
        <v>5298</v>
      </c>
      <c r="G5617" t="s">
        <v>5225</v>
      </c>
      <c r="H5617" t="s">
        <v>5226</v>
      </c>
      <c r="I5617" t="str">
        <f t="shared" si="262"/>
        <v>Zlínský</v>
      </c>
      <c r="J5617" t="str">
        <f t="shared" si="263"/>
        <v>Zlínský</v>
      </c>
      <c r="K5617" t="str">
        <f t="shared" si="264"/>
        <v>Střední Morava</v>
      </c>
    </row>
    <row r="5618" spans="1:11" x14ac:dyDescent="0.25">
      <c r="A5618">
        <v>592421</v>
      </c>
      <c r="B5618" t="s">
        <v>5437</v>
      </c>
      <c r="C5618">
        <v>7208</v>
      </c>
      <c r="D5618" t="s">
        <v>5296</v>
      </c>
      <c r="E5618" t="s">
        <v>5297</v>
      </c>
      <c r="F5618" t="s">
        <v>5298</v>
      </c>
      <c r="G5618" t="s">
        <v>5225</v>
      </c>
      <c r="H5618" t="s">
        <v>5226</v>
      </c>
      <c r="I5618" t="str">
        <f t="shared" si="262"/>
        <v>Zlínský</v>
      </c>
      <c r="J5618" t="str">
        <f t="shared" si="263"/>
        <v>Zlínský</v>
      </c>
      <c r="K5618" t="str">
        <f t="shared" si="264"/>
        <v>Střední Morava</v>
      </c>
    </row>
    <row r="5619" spans="1:11" x14ac:dyDescent="0.25">
      <c r="A5619">
        <v>592439</v>
      </c>
      <c r="B5619" t="s">
        <v>5438</v>
      </c>
      <c r="C5619">
        <v>7208</v>
      </c>
      <c r="D5619" t="s">
        <v>5296</v>
      </c>
      <c r="E5619" t="s">
        <v>5297</v>
      </c>
      <c r="F5619" t="s">
        <v>5298</v>
      </c>
      <c r="G5619" t="s">
        <v>5225</v>
      </c>
      <c r="H5619" t="s">
        <v>5226</v>
      </c>
      <c r="I5619" t="str">
        <f t="shared" si="262"/>
        <v>Zlínský</v>
      </c>
      <c r="J5619" t="str">
        <f t="shared" si="263"/>
        <v>Zlínský</v>
      </c>
      <c r="K5619" t="str">
        <f t="shared" si="264"/>
        <v>Střední Morava</v>
      </c>
    </row>
    <row r="5620" spans="1:11" x14ac:dyDescent="0.25">
      <c r="A5620">
        <v>592447</v>
      </c>
      <c r="B5620" t="s">
        <v>847</v>
      </c>
      <c r="C5620">
        <v>7207</v>
      </c>
      <c r="D5620" t="s">
        <v>5298</v>
      </c>
      <c r="E5620" t="s">
        <v>5297</v>
      </c>
      <c r="F5620" t="s">
        <v>5298</v>
      </c>
      <c r="G5620" t="s">
        <v>5225</v>
      </c>
      <c r="H5620" t="s">
        <v>5226</v>
      </c>
      <c r="I5620" t="str">
        <f t="shared" si="262"/>
        <v>Zlínský</v>
      </c>
      <c r="J5620" t="str">
        <f t="shared" si="263"/>
        <v>Zlínský</v>
      </c>
      <c r="K5620" t="str">
        <f t="shared" si="264"/>
        <v>Střední Morava</v>
      </c>
    </row>
    <row r="5621" spans="1:11" x14ac:dyDescent="0.25">
      <c r="A5621">
        <v>592455</v>
      </c>
      <c r="B5621" t="s">
        <v>5439</v>
      </c>
      <c r="C5621">
        <v>7207</v>
      </c>
      <c r="D5621" t="s">
        <v>5298</v>
      </c>
      <c r="E5621" t="s">
        <v>5297</v>
      </c>
      <c r="F5621" t="s">
        <v>5298</v>
      </c>
      <c r="G5621" t="s">
        <v>5225</v>
      </c>
      <c r="H5621" t="s">
        <v>5226</v>
      </c>
      <c r="I5621" t="str">
        <f t="shared" si="262"/>
        <v>Zlínský</v>
      </c>
      <c r="J5621" t="str">
        <f t="shared" si="263"/>
        <v>Zlínský</v>
      </c>
      <c r="K5621" t="str">
        <f t="shared" si="264"/>
        <v>Střední Morava</v>
      </c>
    </row>
    <row r="5622" spans="1:11" x14ac:dyDescent="0.25">
      <c r="A5622">
        <v>592463</v>
      </c>
      <c r="B5622" t="s">
        <v>5440</v>
      </c>
      <c r="C5622">
        <v>7207</v>
      </c>
      <c r="D5622" t="s">
        <v>5298</v>
      </c>
      <c r="E5622" t="s">
        <v>5297</v>
      </c>
      <c r="F5622" t="s">
        <v>5298</v>
      </c>
      <c r="G5622" t="s">
        <v>5225</v>
      </c>
      <c r="H5622" t="s">
        <v>5226</v>
      </c>
      <c r="I5622" t="str">
        <f t="shared" si="262"/>
        <v>Zlínský</v>
      </c>
      <c r="J5622" t="str">
        <f t="shared" si="263"/>
        <v>Zlínský</v>
      </c>
      <c r="K5622" t="str">
        <f t="shared" si="264"/>
        <v>Střední Morava</v>
      </c>
    </row>
    <row r="5623" spans="1:11" x14ac:dyDescent="0.25">
      <c r="A5623">
        <v>592471</v>
      </c>
      <c r="B5623" t="s">
        <v>5441</v>
      </c>
      <c r="C5623">
        <v>7207</v>
      </c>
      <c r="D5623" t="s">
        <v>5298</v>
      </c>
      <c r="E5623" t="s">
        <v>5297</v>
      </c>
      <c r="F5623" t="s">
        <v>5298</v>
      </c>
      <c r="G5623" t="s">
        <v>5225</v>
      </c>
      <c r="H5623" t="s">
        <v>5226</v>
      </c>
      <c r="I5623" t="str">
        <f t="shared" si="262"/>
        <v>Zlínský</v>
      </c>
      <c r="J5623" t="str">
        <f t="shared" si="263"/>
        <v>Zlínský</v>
      </c>
      <c r="K5623" t="str">
        <f t="shared" si="264"/>
        <v>Střední Morava</v>
      </c>
    </row>
    <row r="5624" spans="1:11" x14ac:dyDescent="0.25">
      <c r="A5624">
        <v>592480</v>
      </c>
      <c r="B5624" t="s">
        <v>5442</v>
      </c>
      <c r="C5624">
        <v>7208</v>
      </c>
      <c r="D5624" t="s">
        <v>5296</v>
      </c>
      <c r="E5624" t="s">
        <v>5297</v>
      </c>
      <c r="F5624" t="s">
        <v>5298</v>
      </c>
      <c r="G5624" t="s">
        <v>5225</v>
      </c>
      <c r="H5624" t="s">
        <v>5226</v>
      </c>
      <c r="I5624" t="str">
        <f t="shared" si="262"/>
        <v>Zlínský</v>
      </c>
      <c r="J5624" t="str">
        <f t="shared" si="263"/>
        <v>Zlínský</v>
      </c>
      <c r="K5624" t="str">
        <f t="shared" si="264"/>
        <v>Střední Morava</v>
      </c>
    </row>
    <row r="5625" spans="1:11" x14ac:dyDescent="0.25">
      <c r="A5625">
        <v>592498</v>
      </c>
      <c r="B5625" t="s">
        <v>5443</v>
      </c>
      <c r="C5625">
        <v>7208</v>
      </c>
      <c r="D5625" t="s">
        <v>5296</v>
      </c>
      <c r="E5625" t="s">
        <v>5297</v>
      </c>
      <c r="F5625" t="s">
        <v>5298</v>
      </c>
      <c r="G5625" t="s">
        <v>5225</v>
      </c>
      <c r="H5625" t="s">
        <v>5226</v>
      </c>
      <c r="I5625" t="str">
        <f t="shared" si="262"/>
        <v>Zlínský</v>
      </c>
      <c r="J5625" t="str">
        <f t="shared" si="263"/>
        <v>Zlínský</v>
      </c>
      <c r="K5625" t="str">
        <f t="shared" si="264"/>
        <v>Střední Morava</v>
      </c>
    </row>
    <row r="5626" spans="1:11" x14ac:dyDescent="0.25">
      <c r="A5626">
        <v>592501</v>
      </c>
      <c r="B5626" t="s">
        <v>851</v>
      </c>
      <c r="C5626">
        <v>7207</v>
      </c>
      <c r="D5626" t="s">
        <v>5298</v>
      </c>
      <c r="E5626" t="s">
        <v>5297</v>
      </c>
      <c r="F5626" t="s">
        <v>5298</v>
      </c>
      <c r="G5626" t="s">
        <v>5225</v>
      </c>
      <c r="H5626" t="s">
        <v>5226</v>
      </c>
      <c r="I5626" t="str">
        <f t="shared" si="262"/>
        <v>Zlínský</v>
      </c>
      <c r="J5626" t="str">
        <f t="shared" si="263"/>
        <v>Zlínský</v>
      </c>
      <c r="K5626" t="str">
        <f t="shared" si="264"/>
        <v>Střední Morava</v>
      </c>
    </row>
    <row r="5627" spans="1:11" x14ac:dyDescent="0.25">
      <c r="A5627">
        <v>592510</v>
      </c>
      <c r="B5627" t="s">
        <v>5444</v>
      </c>
      <c r="C5627">
        <v>7207</v>
      </c>
      <c r="D5627" t="s">
        <v>5298</v>
      </c>
      <c r="E5627" t="s">
        <v>5297</v>
      </c>
      <c r="F5627" t="s">
        <v>5298</v>
      </c>
      <c r="G5627" t="s">
        <v>5225</v>
      </c>
      <c r="H5627" t="s">
        <v>5226</v>
      </c>
      <c r="I5627" t="str">
        <f t="shared" si="262"/>
        <v>Zlínský</v>
      </c>
      <c r="J5627" t="str">
        <f t="shared" si="263"/>
        <v>Zlínský</v>
      </c>
      <c r="K5627" t="str">
        <f t="shared" si="264"/>
        <v>Střední Morava</v>
      </c>
    </row>
    <row r="5628" spans="1:11" x14ac:dyDescent="0.25">
      <c r="A5628">
        <v>592528</v>
      </c>
      <c r="B5628" t="s">
        <v>852</v>
      </c>
      <c r="C5628">
        <v>7207</v>
      </c>
      <c r="D5628" t="s">
        <v>5298</v>
      </c>
      <c r="E5628" t="s">
        <v>5297</v>
      </c>
      <c r="F5628" t="s">
        <v>5298</v>
      </c>
      <c r="G5628" t="s">
        <v>5225</v>
      </c>
      <c r="H5628" t="s">
        <v>5226</v>
      </c>
      <c r="I5628" t="str">
        <f t="shared" si="262"/>
        <v>Zlínský</v>
      </c>
      <c r="J5628" t="str">
        <f t="shared" si="263"/>
        <v>Zlínský</v>
      </c>
      <c r="K5628" t="str">
        <f t="shared" si="264"/>
        <v>Střední Morava</v>
      </c>
    </row>
    <row r="5629" spans="1:11" x14ac:dyDescent="0.25">
      <c r="A5629">
        <v>592536</v>
      </c>
      <c r="B5629" t="s">
        <v>5445</v>
      </c>
      <c r="C5629">
        <v>7208</v>
      </c>
      <c r="D5629" t="s">
        <v>5296</v>
      </c>
      <c r="E5629" t="s">
        <v>5297</v>
      </c>
      <c r="F5629" t="s">
        <v>5298</v>
      </c>
      <c r="G5629" t="s">
        <v>5225</v>
      </c>
      <c r="H5629" t="s">
        <v>5226</v>
      </c>
      <c r="I5629" t="str">
        <f t="shared" si="262"/>
        <v>Zlínský</v>
      </c>
      <c r="J5629" t="str">
        <f t="shared" si="263"/>
        <v>Zlínský</v>
      </c>
      <c r="K5629" t="str">
        <f t="shared" si="264"/>
        <v>Střední Morava</v>
      </c>
    </row>
    <row r="5630" spans="1:11" x14ac:dyDescent="0.25">
      <c r="A5630">
        <v>592552</v>
      </c>
      <c r="B5630" t="s">
        <v>747</v>
      </c>
      <c r="C5630">
        <v>7208</v>
      </c>
      <c r="D5630" t="s">
        <v>5296</v>
      </c>
      <c r="E5630" t="s">
        <v>5297</v>
      </c>
      <c r="F5630" t="s">
        <v>5298</v>
      </c>
      <c r="G5630" t="s">
        <v>5225</v>
      </c>
      <c r="H5630" t="s">
        <v>5226</v>
      </c>
      <c r="I5630" t="str">
        <f t="shared" si="262"/>
        <v>Zlínský</v>
      </c>
      <c r="J5630" t="str">
        <f t="shared" si="263"/>
        <v>Zlínský</v>
      </c>
      <c r="K5630" t="str">
        <f t="shared" si="264"/>
        <v>Střední Morava</v>
      </c>
    </row>
    <row r="5631" spans="1:11" x14ac:dyDescent="0.25">
      <c r="A5631">
        <v>592561</v>
      </c>
      <c r="B5631" t="s">
        <v>5446</v>
      </c>
      <c r="C5631">
        <v>7207</v>
      </c>
      <c r="D5631" t="s">
        <v>5298</v>
      </c>
      <c r="E5631" t="s">
        <v>5297</v>
      </c>
      <c r="F5631" t="s">
        <v>5298</v>
      </c>
      <c r="G5631" t="s">
        <v>5225</v>
      </c>
      <c r="H5631" t="s">
        <v>5226</v>
      </c>
      <c r="I5631" t="str">
        <f t="shared" si="262"/>
        <v>Zlínský</v>
      </c>
      <c r="J5631" t="str">
        <f t="shared" si="263"/>
        <v>Zlínský</v>
      </c>
      <c r="K5631" t="str">
        <f t="shared" si="264"/>
        <v>Střední Morava</v>
      </c>
    </row>
    <row r="5632" spans="1:11" x14ac:dyDescent="0.25">
      <c r="A5632">
        <v>592579</v>
      </c>
      <c r="B5632" t="s">
        <v>2042</v>
      </c>
      <c r="C5632">
        <v>7208</v>
      </c>
      <c r="D5632" t="s">
        <v>5296</v>
      </c>
      <c r="E5632" t="s">
        <v>5297</v>
      </c>
      <c r="F5632" t="s">
        <v>5298</v>
      </c>
      <c r="G5632" t="s">
        <v>5225</v>
      </c>
      <c r="H5632" t="s">
        <v>5226</v>
      </c>
      <c r="I5632" t="str">
        <f t="shared" si="262"/>
        <v>Zlínský</v>
      </c>
      <c r="J5632" t="str">
        <f t="shared" si="263"/>
        <v>Zlínský</v>
      </c>
      <c r="K5632" t="str">
        <f t="shared" si="264"/>
        <v>Střední Morava</v>
      </c>
    </row>
    <row r="5633" spans="1:11" x14ac:dyDescent="0.25">
      <c r="A5633">
        <v>592587</v>
      </c>
      <c r="B5633" t="s">
        <v>5447</v>
      </c>
      <c r="C5633">
        <v>7207</v>
      </c>
      <c r="D5633" t="s">
        <v>5298</v>
      </c>
      <c r="E5633" t="s">
        <v>5297</v>
      </c>
      <c r="F5633" t="s">
        <v>5298</v>
      </c>
      <c r="G5633" t="s">
        <v>5225</v>
      </c>
      <c r="H5633" t="s">
        <v>5226</v>
      </c>
      <c r="I5633" t="str">
        <f t="shared" si="262"/>
        <v>Zlínský</v>
      </c>
      <c r="J5633" t="str">
        <f t="shared" si="263"/>
        <v>Zlínský</v>
      </c>
      <c r="K5633" t="str">
        <f t="shared" si="264"/>
        <v>Střední Morava</v>
      </c>
    </row>
    <row r="5634" spans="1:11" x14ac:dyDescent="0.25">
      <c r="A5634">
        <v>592609</v>
      </c>
      <c r="B5634" t="s">
        <v>5448</v>
      </c>
      <c r="C5634">
        <v>7208</v>
      </c>
      <c r="D5634" t="s">
        <v>5296</v>
      </c>
      <c r="E5634" t="s">
        <v>5297</v>
      </c>
      <c r="F5634" t="s">
        <v>5298</v>
      </c>
      <c r="G5634" t="s">
        <v>5225</v>
      </c>
      <c r="H5634" t="s">
        <v>5226</v>
      </c>
      <c r="I5634" t="str">
        <f t="shared" si="262"/>
        <v>Zlínský</v>
      </c>
      <c r="J5634" t="str">
        <f t="shared" si="263"/>
        <v>Zlínský</v>
      </c>
      <c r="K5634" t="str">
        <f t="shared" si="264"/>
        <v>Střední Morava</v>
      </c>
    </row>
    <row r="5635" spans="1:11" x14ac:dyDescent="0.25">
      <c r="A5635">
        <v>592617</v>
      </c>
      <c r="B5635" t="s">
        <v>5449</v>
      </c>
      <c r="C5635">
        <v>7208</v>
      </c>
      <c r="D5635" t="s">
        <v>5296</v>
      </c>
      <c r="E5635" t="s">
        <v>5297</v>
      </c>
      <c r="F5635" t="s">
        <v>5298</v>
      </c>
      <c r="G5635" t="s">
        <v>5225</v>
      </c>
      <c r="H5635" t="s">
        <v>5226</v>
      </c>
      <c r="I5635" t="str">
        <f t="shared" si="262"/>
        <v>Zlínský</v>
      </c>
      <c r="J5635" t="str">
        <f t="shared" si="263"/>
        <v>Zlínský</v>
      </c>
      <c r="K5635" t="str">
        <f t="shared" si="264"/>
        <v>Střední Morava</v>
      </c>
    </row>
    <row r="5636" spans="1:11" x14ac:dyDescent="0.25">
      <c r="A5636">
        <v>592625</v>
      </c>
      <c r="B5636" t="s">
        <v>2490</v>
      </c>
      <c r="C5636">
        <v>7207</v>
      </c>
      <c r="D5636" t="s">
        <v>5298</v>
      </c>
      <c r="E5636" t="s">
        <v>5297</v>
      </c>
      <c r="F5636" t="s">
        <v>5298</v>
      </c>
      <c r="G5636" t="s">
        <v>5225</v>
      </c>
      <c r="H5636" t="s">
        <v>5226</v>
      </c>
      <c r="I5636" t="str">
        <f t="shared" ref="I5636:I5699" si="265">LEFT(H5636, FIND(" ", H5636 &amp; " ") - 1)</f>
        <v>Zlínský</v>
      </c>
      <c r="J5636" t="str">
        <f t="shared" ref="J5636:J5699" si="266">IF(LEFT(H5636,4)="Kraj", MID(H5636, FIND(" ", H5636)+1, LEN(H5636) - FIND(" ", H5636)), LEFT(H5636, FIND(" ", H5636 &amp; " ") - 1))</f>
        <v>Zlínský</v>
      </c>
      <c r="K5636" t="str">
        <f t="shared" ref="K5636:K5699" si="267">_xlfn.XLOOKUP(H5636,$N$33:$N$46,$M$33:$M$46)</f>
        <v>Střední Morava</v>
      </c>
    </row>
    <row r="5637" spans="1:11" x14ac:dyDescent="0.25">
      <c r="A5637">
        <v>592633</v>
      </c>
      <c r="B5637" t="s">
        <v>5450</v>
      </c>
      <c r="C5637">
        <v>7207</v>
      </c>
      <c r="D5637" t="s">
        <v>5298</v>
      </c>
      <c r="E5637" t="s">
        <v>5297</v>
      </c>
      <c r="F5637" t="s">
        <v>5298</v>
      </c>
      <c r="G5637" t="s">
        <v>5225</v>
      </c>
      <c r="H5637" t="s">
        <v>5226</v>
      </c>
      <c r="I5637" t="str">
        <f t="shared" si="265"/>
        <v>Zlínský</v>
      </c>
      <c r="J5637" t="str">
        <f t="shared" si="266"/>
        <v>Zlínský</v>
      </c>
      <c r="K5637" t="str">
        <f t="shared" si="267"/>
        <v>Střední Morava</v>
      </c>
    </row>
    <row r="5638" spans="1:11" x14ac:dyDescent="0.25">
      <c r="A5638">
        <v>592641</v>
      </c>
      <c r="B5638" t="s">
        <v>5451</v>
      </c>
      <c r="C5638">
        <v>7208</v>
      </c>
      <c r="D5638" t="s">
        <v>5296</v>
      </c>
      <c r="E5638" t="s">
        <v>5297</v>
      </c>
      <c r="F5638" t="s">
        <v>5298</v>
      </c>
      <c r="G5638" t="s">
        <v>5225</v>
      </c>
      <c r="H5638" t="s">
        <v>5226</v>
      </c>
      <c r="I5638" t="str">
        <f t="shared" si="265"/>
        <v>Zlínský</v>
      </c>
      <c r="J5638" t="str">
        <f t="shared" si="266"/>
        <v>Zlínský</v>
      </c>
      <c r="K5638" t="str">
        <f t="shared" si="267"/>
        <v>Střední Morava</v>
      </c>
    </row>
    <row r="5639" spans="1:11" x14ac:dyDescent="0.25">
      <c r="A5639">
        <v>592650</v>
      </c>
      <c r="B5639" t="s">
        <v>2377</v>
      </c>
      <c r="C5639">
        <v>7207</v>
      </c>
      <c r="D5639" t="s">
        <v>5298</v>
      </c>
      <c r="E5639" t="s">
        <v>5297</v>
      </c>
      <c r="F5639" t="s">
        <v>5298</v>
      </c>
      <c r="G5639" t="s">
        <v>5225</v>
      </c>
      <c r="H5639" t="s">
        <v>5226</v>
      </c>
      <c r="I5639" t="str">
        <f t="shared" si="265"/>
        <v>Zlínský</v>
      </c>
      <c r="J5639" t="str">
        <f t="shared" si="266"/>
        <v>Zlínský</v>
      </c>
      <c r="K5639" t="str">
        <f t="shared" si="267"/>
        <v>Střední Morava</v>
      </c>
    </row>
    <row r="5640" spans="1:11" x14ac:dyDescent="0.25">
      <c r="A5640">
        <v>592668</v>
      </c>
      <c r="B5640" t="s">
        <v>4370</v>
      </c>
      <c r="C5640">
        <v>7207</v>
      </c>
      <c r="D5640" t="s">
        <v>5298</v>
      </c>
      <c r="E5640" t="s">
        <v>5297</v>
      </c>
      <c r="F5640" t="s">
        <v>5298</v>
      </c>
      <c r="G5640" t="s">
        <v>5225</v>
      </c>
      <c r="H5640" t="s">
        <v>5226</v>
      </c>
      <c r="I5640" t="str">
        <f t="shared" si="265"/>
        <v>Zlínský</v>
      </c>
      <c r="J5640" t="str">
        <f t="shared" si="266"/>
        <v>Zlínský</v>
      </c>
      <c r="K5640" t="str">
        <f t="shared" si="267"/>
        <v>Střední Morava</v>
      </c>
    </row>
    <row r="5641" spans="1:11" x14ac:dyDescent="0.25">
      <c r="A5641">
        <v>592676</v>
      </c>
      <c r="B5641" t="s">
        <v>1201</v>
      </c>
      <c r="C5641">
        <v>7208</v>
      </c>
      <c r="D5641" t="s">
        <v>5296</v>
      </c>
      <c r="E5641" t="s">
        <v>5297</v>
      </c>
      <c r="F5641" t="s">
        <v>5298</v>
      </c>
      <c r="G5641" t="s">
        <v>5225</v>
      </c>
      <c r="H5641" t="s">
        <v>5226</v>
      </c>
      <c r="I5641" t="str">
        <f t="shared" si="265"/>
        <v>Zlínský</v>
      </c>
      <c r="J5641" t="str">
        <f t="shared" si="266"/>
        <v>Zlínský</v>
      </c>
      <c r="K5641" t="str">
        <f t="shared" si="267"/>
        <v>Střední Morava</v>
      </c>
    </row>
    <row r="5642" spans="1:11" x14ac:dyDescent="0.25">
      <c r="A5642">
        <v>592692</v>
      </c>
      <c r="B5642" t="s">
        <v>5452</v>
      </c>
      <c r="C5642">
        <v>7207</v>
      </c>
      <c r="D5642" t="s">
        <v>5298</v>
      </c>
      <c r="E5642" t="s">
        <v>5297</v>
      </c>
      <c r="F5642" t="s">
        <v>5298</v>
      </c>
      <c r="G5642" t="s">
        <v>5225</v>
      </c>
      <c r="H5642" t="s">
        <v>5226</v>
      </c>
      <c r="I5642" t="str">
        <f t="shared" si="265"/>
        <v>Zlínský</v>
      </c>
      <c r="J5642" t="str">
        <f t="shared" si="266"/>
        <v>Zlínský</v>
      </c>
      <c r="K5642" t="str">
        <f t="shared" si="267"/>
        <v>Střední Morava</v>
      </c>
    </row>
    <row r="5643" spans="1:11" x14ac:dyDescent="0.25">
      <c r="A5643">
        <v>592706</v>
      </c>
      <c r="B5643" t="s">
        <v>5453</v>
      </c>
      <c r="C5643">
        <v>7207</v>
      </c>
      <c r="D5643" t="s">
        <v>5298</v>
      </c>
      <c r="E5643" t="s">
        <v>5297</v>
      </c>
      <c r="F5643" t="s">
        <v>5298</v>
      </c>
      <c r="G5643" t="s">
        <v>5225</v>
      </c>
      <c r="H5643" t="s">
        <v>5226</v>
      </c>
      <c r="I5643" t="str">
        <f t="shared" si="265"/>
        <v>Zlínský</v>
      </c>
      <c r="J5643" t="str">
        <f t="shared" si="266"/>
        <v>Zlínský</v>
      </c>
      <c r="K5643" t="str">
        <f t="shared" si="267"/>
        <v>Střední Morava</v>
      </c>
    </row>
    <row r="5644" spans="1:11" x14ac:dyDescent="0.25">
      <c r="A5644">
        <v>592714</v>
      </c>
      <c r="B5644" t="s">
        <v>483</v>
      </c>
      <c r="C5644">
        <v>7207</v>
      </c>
      <c r="D5644" t="s">
        <v>5298</v>
      </c>
      <c r="E5644" t="s">
        <v>5297</v>
      </c>
      <c r="F5644" t="s">
        <v>5298</v>
      </c>
      <c r="G5644" t="s">
        <v>5225</v>
      </c>
      <c r="H5644" t="s">
        <v>5226</v>
      </c>
      <c r="I5644" t="str">
        <f t="shared" si="265"/>
        <v>Zlínský</v>
      </c>
      <c r="J5644" t="str">
        <f t="shared" si="266"/>
        <v>Zlínský</v>
      </c>
      <c r="K5644" t="str">
        <f t="shared" si="267"/>
        <v>Střední Morava</v>
      </c>
    </row>
    <row r="5645" spans="1:11" x14ac:dyDescent="0.25">
      <c r="A5645">
        <v>592722</v>
      </c>
      <c r="B5645" t="s">
        <v>5454</v>
      </c>
      <c r="C5645">
        <v>7207</v>
      </c>
      <c r="D5645" t="s">
        <v>5298</v>
      </c>
      <c r="E5645" t="s">
        <v>5297</v>
      </c>
      <c r="F5645" t="s">
        <v>5298</v>
      </c>
      <c r="G5645" t="s">
        <v>5225</v>
      </c>
      <c r="H5645" t="s">
        <v>5226</v>
      </c>
      <c r="I5645" t="str">
        <f t="shared" si="265"/>
        <v>Zlínský</v>
      </c>
      <c r="J5645" t="str">
        <f t="shared" si="266"/>
        <v>Zlínský</v>
      </c>
      <c r="K5645" t="str">
        <f t="shared" si="267"/>
        <v>Střední Morava</v>
      </c>
    </row>
    <row r="5646" spans="1:11" x14ac:dyDescent="0.25">
      <c r="A5646">
        <v>592731</v>
      </c>
      <c r="B5646" t="s">
        <v>5296</v>
      </c>
      <c r="C5646">
        <v>7208</v>
      </c>
      <c r="D5646" t="s">
        <v>5296</v>
      </c>
      <c r="E5646" t="s">
        <v>5297</v>
      </c>
      <c r="F5646" t="s">
        <v>5298</v>
      </c>
      <c r="G5646" t="s">
        <v>5225</v>
      </c>
      <c r="H5646" t="s">
        <v>5226</v>
      </c>
      <c r="I5646" t="str">
        <f t="shared" si="265"/>
        <v>Zlínský</v>
      </c>
      <c r="J5646" t="str">
        <f t="shared" si="266"/>
        <v>Zlínský</v>
      </c>
      <c r="K5646" t="str">
        <f t="shared" si="267"/>
        <v>Střední Morava</v>
      </c>
    </row>
    <row r="5647" spans="1:11" x14ac:dyDescent="0.25">
      <c r="A5647">
        <v>592749</v>
      </c>
      <c r="B5647" t="s">
        <v>5455</v>
      </c>
      <c r="C5647">
        <v>7207</v>
      </c>
      <c r="D5647" t="s">
        <v>5298</v>
      </c>
      <c r="E5647" t="s">
        <v>5297</v>
      </c>
      <c r="F5647" t="s">
        <v>5298</v>
      </c>
      <c r="G5647" t="s">
        <v>5225</v>
      </c>
      <c r="H5647" t="s">
        <v>5226</v>
      </c>
      <c r="I5647" t="str">
        <f t="shared" si="265"/>
        <v>Zlínský</v>
      </c>
      <c r="J5647" t="str">
        <f t="shared" si="266"/>
        <v>Zlínský</v>
      </c>
      <c r="K5647" t="str">
        <f t="shared" si="267"/>
        <v>Střední Morava</v>
      </c>
    </row>
    <row r="5648" spans="1:11" x14ac:dyDescent="0.25">
      <c r="A5648">
        <v>592757</v>
      </c>
      <c r="B5648" t="s">
        <v>17</v>
      </c>
      <c r="C5648">
        <v>7207</v>
      </c>
      <c r="D5648" t="s">
        <v>5298</v>
      </c>
      <c r="E5648" t="s">
        <v>5297</v>
      </c>
      <c r="F5648" t="s">
        <v>5298</v>
      </c>
      <c r="G5648" t="s">
        <v>5225</v>
      </c>
      <c r="H5648" t="s">
        <v>5226</v>
      </c>
      <c r="I5648" t="str">
        <f t="shared" si="265"/>
        <v>Zlínský</v>
      </c>
      <c r="J5648" t="str">
        <f t="shared" si="266"/>
        <v>Zlínský</v>
      </c>
      <c r="K5648" t="str">
        <f t="shared" si="267"/>
        <v>Střední Morava</v>
      </c>
    </row>
    <row r="5649" spans="1:11" x14ac:dyDescent="0.25">
      <c r="A5649">
        <v>592773</v>
      </c>
      <c r="B5649" t="s">
        <v>5456</v>
      </c>
      <c r="C5649">
        <v>7208</v>
      </c>
      <c r="D5649" t="s">
        <v>5296</v>
      </c>
      <c r="E5649" t="s">
        <v>5297</v>
      </c>
      <c r="F5649" t="s">
        <v>5298</v>
      </c>
      <c r="G5649" t="s">
        <v>5225</v>
      </c>
      <c r="H5649" t="s">
        <v>5226</v>
      </c>
      <c r="I5649" t="str">
        <f t="shared" si="265"/>
        <v>Zlínský</v>
      </c>
      <c r="J5649" t="str">
        <f t="shared" si="266"/>
        <v>Zlínský</v>
      </c>
      <c r="K5649" t="str">
        <f t="shared" si="267"/>
        <v>Střední Morava</v>
      </c>
    </row>
    <row r="5650" spans="1:11" x14ac:dyDescent="0.25">
      <c r="A5650">
        <v>592781</v>
      </c>
      <c r="B5650" t="s">
        <v>771</v>
      </c>
      <c r="C5650">
        <v>7207</v>
      </c>
      <c r="D5650" t="s">
        <v>5298</v>
      </c>
      <c r="E5650" t="s">
        <v>5297</v>
      </c>
      <c r="F5650" t="s">
        <v>5298</v>
      </c>
      <c r="G5650" t="s">
        <v>5225</v>
      </c>
      <c r="H5650" t="s">
        <v>5226</v>
      </c>
      <c r="I5650" t="str">
        <f t="shared" si="265"/>
        <v>Zlínský</v>
      </c>
      <c r="J5650" t="str">
        <f t="shared" si="266"/>
        <v>Zlínský</v>
      </c>
      <c r="K5650" t="str">
        <f t="shared" si="267"/>
        <v>Střední Morava</v>
      </c>
    </row>
    <row r="5651" spans="1:11" x14ac:dyDescent="0.25">
      <c r="A5651">
        <v>592790</v>
      </c>
      <c r="B5651" t="s">
        <v>5457</v>
      </c>
      <c r="C5651">
        <v>7207</v>
      </c>
      <c r="D5651" t="s">
        <v>5298</v>
      </c>
      <c r="E5651" t="s">
        <v>5297</v>
      </c>
      <c r="F5651" t="s">
        <v>5298</v>
      </c>
      <c r="G5651" t="s">
        <v>5225</v>
      </c>
      <c r="H5651" t="s">
        <v>5226</v>
      </c>
      <c r="I5651" t="str">
        <f t="shared" si="265"/>
        <v>Zlínský</v>
      </c>
      <c r="J5651" t="str">
        <f t="shared" si="266"/>
        <v>Zlínský</v>
      </c>
      <c r="K5651" t="str">
        <f t="shared" si="267"/>
        <v>Střední Morava</v>
      </c>
    </row>
    <row r="5652" spans="1:11" x14ac:dyDescent="0.25">
      <c r="A5652">
        <v>592803</v>
      </c>
      <c r="B5652" t="s">
        <v>5458</v>
      </c>
      <c r="C5652">
        <v>7208</v>
      </c>
      <c r="D5652" t="s">
        <v>5296</v>
      </c>
      <c r="E5652" t="s">
        <v>5297</v>
      </c>
      <c r="F5652" t="s">
        <v>5298</v>
      </c>
      <c r="G5652" t="s">
        <v>5225</v>
      </c>
      <c r="H5652" t="s">
        <v>5226</v>
      </c>
      <c r="I5652" t="str">
        <f t="shared" si="265"/>
        <v>Zlínský</v>
      </c>
      <c r="J5652" t="str">
        <f t="shared" si="266"/>
        <v>Zlínský</v>
      </c>
      <c r="K5652" t="str">
        <f t="shared" si="267"/>
        <v>Střední Morava</v>
      </c>
    </row>
    <row r="5653" spans="1:11" x14ac:dyDescent="0.25">
      <c r="A5653">
        <v>592820</v>
      </c>
      <c r="B5653" t="s">
        <v>5459</v>
      </c>
      <c r="C5653">
        <v>7208</v>
      </c>
      <c r="D5653" t="s">
        <v>5296</v>
      </c>
      <c r="E5653" t="s">
        <v>5297</v>
      </c>
      <c r="F5653" t="s">
        <v>5298</v>
      </c>
      <c r="G5653" t="s">
        <v>5225</v>
      </c>
      <c r="H5653" t="s">
        <v>5226</v>
      </c>
      <c r="I5653" t="str">
        <f t="shared" si="265"/>
        <v>Zlínský</v>
      </c>
      <c r="J5653" t="str">
        <f t="shared" si="266"/>
        <v>Zlínský</v>
      </c>
      <c r="K5653" t="str">
        <f t="shared" si="267"/>
        <v>Střední Morava</v>
      </c>
    </row>
    <row r="5654" spans="1:11" x14ac:dyDescent="0.25">
      <c r="A5654">
        <v>592838</v>
      </c>
      <c r="B5654" t="s">
        <v>5460</v>
      </c>
      <c r="C5654">
        <v>7208</v>
      </c>
      <c r="D5654" t="s">
        <v>5296</v>
      </c>
      <c r="E5654" t="s">
        <v>5297</v>
      </c>
      <c r="F5654" t="s">
        <v>5298</v>
      </c>
      <c r="G5654" t="s">
        <v>5225</v>
      </c>
      <c r="H5654" t="s">
        <v>5226</v>
      </c>
      <c r="I5654" t="str">
        <f t="shared" si="265"/>
        <v>Zlínský</v>
      </c>
      <c r="J5654" t="str">
        <f t="shared" si="266"/>
        <v>Zlínský</v>
      </c>
      <c r="K5654" t="str">
        <f t="shared" si="267"/>
        <v>Střední Morava</v>
      </c>
    </row>
    <row r="5655" spans="1:11" x14ac:dyDescent="0.25">
      <c r="A5655">
        <v>592846</v>
      </c>
      <c r="B5655" t="s">
        <v>5461</v>
      </c>
      <c r="C5655">
        <v>7208</v>
      </c>
      <c r="D5655" t="s">
        <v>5296</v>
      </c>
      <c r="E5655" t="s">
        <v>5297</v>
      </c>
      <c r="F5655" t="s">
        <v>5298</v>
      </c>
      <c r="G5655" t="s">
        <v>5225</v>
      </c>
      <c r="H5655" t="s">
        <v>5226</v>
      </c>
      <c r="I5655" t="str">
        <f t="shared" si="265"/>
        <v>Zlínský</v>
      </c>
      <c r="J5655" t="str">
        <f t="shared" si="266"/>
        <v>Zlínský</v>
      </c>
      <c r="K5655" t="str">
        <f t="shared" si="267"/>
        <v>Střední Morava</v>
      </c>
    </row>
    <row r="5656" spans="1:11" x14ac:dyDescent="0.25">
      <c r="A5656">
        <v>592854</v>
      </c>
      <c r="B5656" t="s">
        <v>5462</v>
      </c>
      <c r="C5656">
        <v>7207</v>
      </c>
      <c r="D5656" t="s">
        <v>5298</v>
      </c>
      <c r="E5656" t="s">
        <v>5297</v>
      </c>
      <c r="F5656" t="s">
        <v>5298</v>
      </c>
      <c r="G5656" t="s">
        <v>5225</v>
      </c>
      <c r="H5656" t="s">
        <v>5226</v>
      </c>
      <c r="I5656" t="str">
        <f t="shared" si="265"/>
        <v>Zlínský</v>
      </c>
      <c r="J5656" t="str">
        <f t="shared" si="266"/>
        <v>Zlínský</v>
      </c>
      <c r="K5656" t="str">
        <f t="shared" si="267"/>
        <v>Střední Morava</v>
      </c>
    </row>
    <row r="5657" spans="1:11" x14ac:dyDescent="0.25">
      <c r="A5657">
        <v>592862</v>
      </c>
      <c r="B5657" t="s">
        <v>5463</v>
      </c>
      <c r="C5657">
        <v>7207</v>
      </c>
      <c r="D5657" t="s">
        <v>5298</v>
      </c>
      <c r="E5657" t="s">
        <v>5297</v>
      </c>
      <c r="F5657" t="s">
        <v>5298</v>
      </c>
      <c r="G5657" t="s">
        <v>5225</v>
      </c>
      <c r="H5657" t="s">
        <v>5226</v>
      </c>
      <c r="I5657" t="str">
        <f t="shared" si="265"/>
        <v>Zlínský</v>
      </c>
      <c r="J5657" t="str">
        <f t="shared" si="266"/>
        <v>Zlínský</v>
      </c>
      <c r="K5657" t="str">
        <f t="shared" si="267"/>
        <v>Střední Morava</v>
      </c>
    </row>
    <row r="5658" spans="1:11" x14ac:dyDescent="0.25">
      <c r="A5658">
        <v>592871</v>
      </c>
      <c r="B5658" t="s">
        <v>5464</v>
      </c>
      <c r="C5658">
        <v>7208</v>
      </c>
      <c r="D5658" t="s">
        <v>5296</v>
      </c>
      <c r="E5658" t="s">
        <v>5297</v>
      </c>
      <c r="F5658" t="s">
        <v>5298</v>
      </c>
      <c r="G5658" t="s">
        <v>5225</v>
      </c>
      <c r="H5658" t="s">
        <v>5226</v>
      </c>
      <c r="I5658" t="str">
        <f t="shared" si="265"/>
        <v>Zlínský</v>
      </c>
      <c r="J5658" t="str">
        <f t="shared" si="266"/>
        <v>Zlínský</v>
      </c>
      <c r="K5658" t="str">
        <f t="shared" si="267"/>
        <v>Střední Morava</v>
      </c>
    </row>
    <row r="5659" spans="1:11" x14ac:dyDescent="0.25">
      <c r="A5659">
        <v>592889</v>
      </c>
      <c r="B5659" t="s">
        <v>652</v>
      </c>
      <c r="C5659">
        <v>6219</v>
      </c>
      <c r="D5659" t="s">
        <v>652</v>
      </c>
      <c r="E5659" t="s">
        <v>653</v>
      </c>
      <c r="F5659" t="s">
        <v>652</v>
      </c>
      <c r="G5659" t="s">
        <v>625</v>
      </c>
      <c r="H5659" t="s">
        <v>626</v>
      </c>
      <c r="I5659" t="str">
        <f t="shared" si="265"/>
        <v>Jihomoravský</v>
      </c>
      <c r="J5659" t="str">
        <f t="shared" si="266"/>
        <v>Jihomoravský</v>
      </c>
      <c r="K5659" t="str">
        <f t="shared" si="267"/>
        <v>Jihovýchod</v>
      </c>
    </row>
    <row r="5660" spans="1:11" x14ac:dyDescent="0.25">
      <c r="A5660">
        <v>592897</v>
      </c>
      <c r="B5660" t="s">
        <v>1043</v>
      </c>
      <c r="C5660">
        <v>6205</v>
      </c>
      <c r="D5660" t="s">
        <v>658</v>
      </c>
      <c r="E5660" t="s">
        <v>653</v>
      </c>
      <c r="F5660" t="s">
        <v>652</v>
      </c>
      <c r="G5660" t="s">
        <v>625</v>
      </c>
      <c r="H5660" t="s">
        <v>626</v>
      </c>
      <c r="I5660" t="str">
        <f t="shared" si="265"/>
        <v>Jihomoravský</v>
      </c>
      <c r="J5660" t="str">
        <f t="shared" si="266"/>
        <v>Jihomoravský</v>
      </c>
      <c r="K5660" t="str">
        <f t="shared" si="267"/>
        <v>Jihovýchod</v>
      </c>
    </row>
    <row r="5661" spans="1:11" x14ac:dyDescent="0.25">
      <c r="A5661">
        <v>592901</v>
      </c>
      <c r="B5661" t="s">
        <v>1044</v>
      </c>
      <c r="C5661">
        <v>6219</v>
      </c>
      <c r="D5661" t="s">
        <v>652</v>
      </c>
      <c r="E5661" t="s">
        <v>653</v>
      </c>
      <c r="F5661" t="s">
        <v>652</v>
      </c>
      <c r="G5661" t="s">
        <v>625</v>
      </c>
      <c r="H5661" t="s">
        <v>626</v>
      </c>
      <c r="I5661" t="str">
        <f t="shared" si="265"/>
        <v>Jihomoravský</v>
      </c>
      <c r="J5661" t="str">
        <f t="shared" si="266"/>
        <v>Jihomoravský</v>
      </c>
      <c r="K5661" t="str">
        <f t="shared" si="267"/>
        <v>Jihovýchod</v>
      </c>
    </row>
    <row r="5662" spans="1:11" x14ac:dyDescent="0.25">
      <c r="A5662">
        <v>592919</v>
      </c>
      <c r="B5662" t="s">
        <v>1045</v>
      </c>
      <c r="C5662">
        <v>6215</v>
      </c>
      <c r="D5662" t="s">
        <v>660</v>
      </c>
      <c r="E5662" t="s">
        <v>653</v>
      </c>
      <c r="F5662" t="s">
        <v>652</v>
      </c>
      <c r="G5662" t="s">
        <v>625</v>
      </c>
      <c r="H5662" t="s">
        <v>626</v>
      </c>
      <c r="I5662" t="str">
        <f t="shared" si="265"/>
        <v>Jihomoravský</v>
      </c>
      <c r="J5662" t="str">
        <f t="shared" si="266"/>
        <v>Jihomoravský</v>
      </c>
      <c r="K5662" t="str">
        <f t="shared" si="267"/>
        <v>Jihovýchod</v>
      </c>
    </row>
    <row r="5663" spans="1:11" x14ac:dyDescent="0.25">
      <c r="A5663">
        <v>592927</v>
      </c>
      <c r="B5663" t="s">
        <v>1046</v>
      </c>
      <c r="C5663">
        <v>6205</v>
      </c>
      <c r="D5663" t="s">
        <v>658</v>
      </c>
      <c r="E5663" t="s">
        <v>653</v>
      </c>
      <c r="F5663" t="s">
        <v>652</v>
      </c>
      <c r="G5663" t="s">
        <v>625</v>
      </c>
      <c r="H5663" t="s">
        <v>626</v>
      </c>
      <c r="I5663" t="str">
        <f t="shared" si="265"/>
        <v>Jihomoravský</v>
      </c>
      <c r="J5663" t="str">
        <f t="shared" si="266"/>
        <v>Jihomoravský</v>
      </c>
      <c r="K5663" t="str">
        <f t="shared" si="267"/>
        <v>Jihovýchod</v>
      </c>
    </row>
    <row r="5664" spans="1:11" x14ac:dyDescent="0.25">
      <c r="A5664">
        <v>592935</v>
      </c>
      <c r="B5664" t="s">
        <v>22</v>
      </c>
      <c r="C5664">
        <v>6219</v>
      </c>
      <c r="D5664" t="s">
        <v>652</v>
      </c>
      <c r="E5664" t="s">
        <v>653</v>
      </c>
      <c r="F5664" t="s">
        <v>652</v>
      </c>
      <c r="G5664" t="s">
        <v>625</v>
      </c>
      <c r="H5664" t="s">
        <v>626</v>
      </c>
      <c r="I5664" t="str">
        <f t="shared" si="265"/>
        <v>Jihomoravský</v>
      </c>
      <c r="J5664" t="str">
        <f t="shared" si="266"/>
        <v>Jihomoravský</v>
      </c>
      <c r="K5664" t="str">
        <f t="shared" si="267"/>
        <v>Jihovýchod</v>
      </c>
    </row>
    <row r="5665" spans="1:11" x14ac:dyDescent="0.25">
      <c r="A5665">
        <v>592943</v>
      </c>
      <c r="B5665" t="s">
        <v>658</v>
      </c>
      <c r="C5665">
        <v>6205</v>
      </c>
      <c r="D5665" t="s">
        <v>658</v>
      </c>
      <c r="E5665" t="s">
        <v>653</v>
      </c>
      <c r="F5665" t="s">
        <v>652</v>
      </c>
      <c r="G5665" t="s">
        <v>625</v>
      </c>
      <c r="H5665" t="s">
        <v>626</v>
      </c>
      <c r="I5665" t="str">
        <f t="shared" si="265"/>
        <v>Jihomoravský</v>
      </c>
      <c r="J5665" t="str">
        <f t="shared" si="266"/>
        <v>Jihomoravský</v>
      </c>
      <c r="K5665" t="str">
        <f t="shared" si="267"/>
        <v>Jihovýchod</v>
      </c>
    </row>
    <row r="5666" spans="1:11" x14ac:dyDescent="0.25">
      <c r="A5666">
        <v>592978</v>
      </c>
      <c r="B5666" t="s">
        <v>1047</v>
      </c>
      <c r="C5666">
        <v>6219</v>
      </c>
      <c r="D5666" t="s">
        <v>652</v>
      </c>
      <c r="E5666" t="s">
        <v>653</v>
      </c>
      <c r="F5666" t="s">
        <v>652</v>
      </c>
      <c r="G5666" t="s">
        <v>625</v>
      </c>
      <c r="H5666" t="s">
        <v>626</v>
      </c>
      <c r="I5666" t="str">
        <f t="shared" si="265"/>
        <v>Jihomoravský</v>
      </c>
      <c r="J5666" t="str">
        <f t="shared" si="266"/>
        <v>Jihomoravský</v>
      </c>
      <c r="K5666" t="str">
        <f t="shared" si="267"/>
        <v>Jihovýchod</v>
      </c>
    </row>
    <row r="5667" spans="1:11" x14ac:dyDescent="0.25">
      <c r="A5667">
        <v>592986</v>
      </c>
      <c r="B5667" t="s">
        <v>1048</v>
      </c>
      <c r="C5667">
        <v>6205</v>
      </c>
      <c r="D5667" t="s">
        <v>658</v>
      </c>
      <c r="E5667" t="s">
        <v>653</v>
      </c>
      <c r="F5667" t="s">
        <v>652</v>
      </c>
      <c r="G5667" t="s">
        <v>625</v>
      </c>
      <c r="H5667" t="s">
        <v>626</v>
      </c>
      <c r="I5667" t="str">
        <f t="shared" si="265"/>
        <v>Jihomoravský</v>
      </c>
      <c r="J5667" t="str">
        <f t="shared" si="266"/>
        <v>Jihomoravský</v>
      </c>
      <c r="K5667" t="str">
        <f t="shared" si="267"/>
        <v>Jihovýchod</v>
      </c>
    </row>
    <row r="5668" spans="1:11" x14ac:dyDescent="0.25">
      <c r="A5668">
        <v>592994</v>
      </c>
      <c r="B5668" t="s">
        <v>1049</v>
      </c>
      <c r="C5668">
        <v>6205</v>
      </c>
      <c r="D5668" t="s">
        <v>658</v>
      </c>
      <c r="E5668" t="s">
        <v>653</v>
      </c>
      <c r="F5668" t="s">
        <v>652</v>
      </c>
      <c r="G5668" t="s">
        <v>625</v>
      </c>
      <c r="H5668" t="s">
        <v>626</v>
      </c>
      <c r="I5668" t="str">
        <f t="shared" si="265"/>
        <v>Jihomoravský</v>
      </c>
      <c r="J5668" t="str">
        <f t="shared" si="266"/>
        <v>Jihomoravský</v>
      </c>
      <c r="K5668" t="str">
        <f t="shared" si="267"/>
        <v>Jihovýchod</v>
      </c>
    </row>
    <row r="5669" spans="1:11" x14ac:dyDescent="0.25">
      <c r="A5669">
        <v>593001</v>
      </c>
      <c r="B5669" t="s">
        <v>694</v>
      </c>
      <c r="C5669">
        <v>6219</v>
      </c>
      <c r="D5669" t="s">
        <v>652</v>
      </c>
      <c r="E5669" t="s">
        <v>653</v>
      </c>
      <c r="F5669" t="s">
        <v>652</v>
      </c>
      <c r="G5669" t="s">
        <v>625</v>
      </c>
      <c r="H5669" t="s">
        <v>626</v>
      </c>
      <c r="I5669" t="str">
        <f t="shared" si="265"/>
        <v>Jihomoravský</v>
      </c>
      <c r="J5669" t="str">
        <f t="shared" si="266"/>
        <v>Jihomoravský</v>
      </c>
      <c r="K5669" t="str">
        <f t="shared" si="267"/>
        <v>Jihovýchod</v>
      </c>
    </row>
    <row r="5670" spans="1:11" x14ac:dyDescent="0.25">
      <c r="A5670">
        <v>593010</v>
      </c>
      <c r="B5670" t="s">
        <v>1050</v>
      </c>
      <c r="C5670">
        <v>6219</v>
      </c>
      <c r="D5670" t="s">
        <v>652</v>
      </c>
      <c r="E5670" t="s">
        <v>653</v>
      </c>
      <c r="F5670" t="s">
        <v>652</v>
      </c>
      <c r="G5670" t="s">
        <v>625</v>
      </c>
      <c r="H5670" t="s">
        <v>626</v>
      </c>
      <c r="I5670" t="str">
        <f t="shared" si="265"/>
        <v>Jihomoravský</v>
      </c>
      <c r="J5670" t="str">
        <f t="shared" si="266"/>
        <v>Jihomoravský</v>
      </c>
      <c r="K5670" t="str">
        <f t="shared" si="267"/>
        <v>Jihovýchod</v>
      </c>
    </row>
    <row r="5671" spans="1:11" x14ac:dyDescent="0.25">
      <c r="A5671">
        <v>593028</v>
      </c>
      <c r="B5671" t="s">
        <v>1051</v>
      </c>
      <c r="C5671">
        <v>6219</v>
      </c>
      <c r="D5671" t="s">
        <v>652</v>
      </c>
      <c r="E5671" t="s">
        <v>653</v>
      </c>
      <c r="F5671" t="s">
        <v>652</v>
      </c>
      <c r="G5671" t="s">
        <v>625</v>
      </c>
      <c r="H5671" t="s">
        <v>626</v>
      </c>
      <c r="I5671" t="str">
        <f t="shared" si="265"/>
        <v>Jihomoravský</v>
      </c>
      <c r="J5671" t="str">
        <f t="shared" si="266"/>
        <v>Jihomoravský</v>
      </c>
      <c r="K5671" t="str">
        <f t="shared" si="267"/>
        <v>Jihovýchod</v>
      </c>
    </row>
    <row r="5672" spans="1:11" x14ac:dyDescent="0.25">
      <c r="A5672">
        <v>593036</v>
      </c>
      <c r="B5672" t="s">
        <v>1052</v>
      </c>
      <c r="C5672">
        <v>6219</v>
      </c>
      <c r="D5672" t="s">
        <v>652</v>
      </c>
      <c r="E5672" t="s">
        <v>653</v>
      </c>
      <c r="F5672" t="s">
        <v>652</v>
      </c>
      <c r="G5672" t="s">
        <v>625</v>
      </c>
      <c r="H5672" t="s">
        <v>626</v>
      </c>
      <c r="I5672" t="str">
        <f t="shared" si="265"/>
        <v>Jihomoravský</v>
      </c>
      <c r="J5672" t="str">
        <f t="shared" si="266"/>
        <v>Jihomoravský</v>
      </c>
      <c r="K5672" t="str">
        <f t="shared" si="267"/>
        <v>Jihovýchod</v>
      </c>
    </row>
    <row r="5673" spans="1:11" x14ac:dyDescent="0.25">
      <c r="A5673">
        <v>593044</v>
      </c>
      <c r="B5673" t="s">
        <v>1053</v>
      </c>
      <c r="C5673">
        <v>6215</v>
      </c>
      <c r="D5673" t="s">
        <v>660</v>
      </c>
      <c r="E5673" t="s">
        <v>653</v>
      </c>
      <c r="F5673" t="s">
        <v>652</v>
      </c>
      <c r="G5673" t="s">
        <v>625</v>
      </c>
      <c r="H5673" t="s">
        <v>626</v>
      </c>
      <c r="I5673" t="str">
        <f t="shared" si="265"/>
        <v>Jihomoravský</v>
      </c>
      <c r="J5673" t="str">
        <f t="shared" si="266"/>
        <v>Jihomoravský</v>
      </c>
      <c r="K5673" t="str">
        <f t="shared" si="267"/>
        <v>Jihovýchod</v>
      </c>
    </row>
    <row r="5674" spans="1:11" x14ac:dyDescent="0.25">
      <c r="A5674">
        <v>593052</v>
      </c>
      <c r="B5674" t="s">
        <v>1054</v>
      </c>
      <c r="C5674">
        <v>6215</v>
      </c>
      <c r="D5674" t="s">
        <v>660</v>
      </c>
      <c r="E5674" t="s">
        <v>653</v>
      </c>
      <c r="F5674" t="s">
        <v>652</v>
      </c>
      <c r="G5674" t="s">
        <v>625</v>
      </c>
      <c r="H5674" t="s">
        <v>626</v>
      </c>
      <c r="I5674" t="str">
        <f t="shared" si="265"/>
        <v>Jihomoravský</v>
      </c>
      <c r="J5674" t="str">
        <f t="shared" si="266"/>
        <v>Jihomoravský</v>
      </c>
      <c r="K5674" t="str">
        <f t="shared" si="267"/>
        <v>Jihovýchod</v>
      </c>
    </row>
    <row r="5675" spans="1:11" x14ac:dyDescent="0.25">
      <c r="A5675">
        <v>593061</v>
      </c>
      <c r="B5675" t="s">
        <v>1055</v>
      </c>
      <c r="C5675">
        <v>6219</v>
      </c>
      <c r="D5675" t="s">
        <v>652</v>
      </c>
      <c r="E5675" t="s">
        <v>653</v>
      </c>
      <c r="F5675" t="s">
        <v>652</v>
      </c>
      <c r="G5675" t="s">
        <v>625</v>
      </c>
      <c r="H5675" t="s">
        <v>626</v>
      </c>
      <c r="I5675" t="str">
        <f t="shared" si="265"/>
        <v>Jihomoravský</v>
      </c>
      <c r="J5675" t="str">
        <f t="shared" si="266"/>
        <v>Jihomoravský</v>
      </c>
      <c r="K5675" t="str">
        <f t="shared" si="267"/>
        <v>Jihovýchod</v>
      </c>
    </row>
    <row r="5676" spans="1:11" x14ac:dyDescent="0.25">
      <c r="A5676">
        <v>593079</v>
      </c>
      <c r="B5676" t="s">
        <v>923</v>
      </c>
      <c r="C5676">
        <v>6215</v>
      </c>
      <c r="D5676" t="s">
        <v>660</v>
      </c>
      <c r="E5676" t="s">
        <v>653</v>
      </c>
      <c r="F5676" t="s">
        <v>652</v>
      </c>
      <c r="G5676" t="s">
        <v>625</v>
      </c>
      <c r="H5676" t="s">
        <v>626</v>
      </c>
      <c r="I5676" t="str">
        <f t="shared" si="265"/>
        <v>Jihomoravský</v>
      </c>
      <c r="J5676" t="str">
        <f t="shared" si="266"/>
        <v>Jihomoravský</v>
      </c>
      <c r="K5676" t="str">
        <f t="shared" si="267"/>
        <v>Jihovýchod</v>
      </c>
    </row>
    <row r="5677" spans="1:11" x14ac:dyDescent="0.25">
      <c r="A5677">
        <v>593087</v>
      </c>
      <c r="B5677" t="s">
        <v>1056</v>
      </c>
      <c r="C5677">
        <v>6219</v>
      </c>
      <c r="D5677" t="s">
        <v>652</v>
      </c>
      <c r="E5677" t="s">
        <v>653</v>
      </c>
      <c r="F5677" t="s">
        <v>652</v>
      </c>
      <c r="G5677" t="s">
        <v>625</v>
      </c>
      <c r="H5677" t="s">
        <v>626</v>
      </c>
      <c r="I5677" t="str">
        <f t="shared" si="265"/>
        <v>Jihomoravský</v>
      </c>
      <c r="J5677" t="str">
        <f t="shared" si="266"/>
        <v>Jihomoravský</v>
      </c>
      <c r="K5677" t="str">
        <f t="shared" si="267"/>
        <v>Jihovýchod</v>
      </c>
    </row>
    <row r="5678" spans="1:11" x14ac:dyDescent="0.25">
      <c r="A5678">
        <v>593095</v>
      </c>
      <c r="B5678" t="s">
        <v>1057</v>
      </c>
      <c r="C5678">
        <v>6205</v>
      </c>
      <c r="D5678" t="s">
        <v>658</v>
      </c>
      <c r="E5678" t="s">
        <v>653</v>
      </c>
      <c r="F5678" t="s">
        <v>652</v>
      </c>
      <c r="G5678" t="s">
        <v>625</v>
      </c>
      <c r="H5678" t="s">
        <v>626</v>
      </c>
      <c r="I5678" t="str">
        <f t="shared" si="265"/>
        <v>Jihomoravský</v>
      </c>
      <c r="J5678" t="str">
        <f t="shared" si="266"/>
        <v>Jihomoravský</v>
      </c>
      <c r="K5678" t="str">
        <f t="shared" si="267"/>
        <v>Jihovýchod</v>
      </c>
    </row>
    <row r="5679" spans="1:11" x14ac:dyDescent="0.25">
      <c r="A5679">
        <v>593117</v>
      </c>
      <c r="B5679" t="s">
        <v>1058</v>
      </c>
      <c r="C5679">
        <v>6219</v>
      </c>
      <c r="D5679" t="s">
        <v>652</v>
      </c>
      <c r="E5679" t="s">
        <v>653</v>
      </c>
      <c r="F5679" t="s">
        <v>652</v>
      </c>
      <c r="G5679" t="s">
        <v>625</v>
      </c>
      <c r="H5679" t="s">
        <v>626</v>
      </c>
      <c r="I5679" t="str">
        <f t="shared" si="265"/>
        <v>Jihomoravský</v>
      </c>
      <c r="J5679" t="str">
        <f t="shared" si="266"/>
        <v>Jihomoravský</v>
      </c>
      <c r="K5679" t="str">
        <f t="shared" si="267"/>
        <v>Jihovýchod</v>
      </c>
    </row>
    <row r="5680" spans="1:11" x14ac:dyDescent="0.25">
      <c r="A5680">
        <v>593125</v>
      </c>
      <c r="B5680" t="s">
        <v>1059</v>
      </c>
      <c r="C5680">
        <v>6219</v>
      </c>
      <c r="D5680" t="s">
        <v>652</v>
      </c>
      <c r="E5680" t="s">
        <v>653</v>
      </c>
      <c r="F5680" t="s">
        <v>652</v>
      </c>
      <c r="G5680" t="s">
        <v>625</v>
      </c>
      <c r="H5680" t="s">
        <v>626</v>
      </c>
      <c r="I5680" t="str">
        <f t="shared" si="265"/>
        <v>Jihomoravský</v>
      </c>
      <c r="J5680" t="str">
        <f t="shared" si="266"/>
        <v>Jihomoravský</v>
      </c>
      <c r="K5680" t="str">
        <f t="shared" si="267"/>
        <v>Jihovýchod</v>
      </c>
    </row>
    <row r="5681" spans="1:11" x14ac:dyDescent="0.25">
      <c r="A5681">
        <v>593141</v>
      </c>
      <c r="B5681" t="s">
        <v>1060</v>
      </c>
      <c r="C5681">
        <v>6215</v>
      </c>
      <c r="D5681" t="s">
        <v>660</v>
      </c>
      <c r="E5681" t="s">
        <v>653</v>
      </c>
      <c r="F5681" t="s">
        <v>652</v>
      </c>
      <c r="G5681" t="s">
        <v>625</v>
      </c>
      <c r="H5681" t="s">
        <v>626</v>
      </c>
      <c r="I5681" t="str">
        <f t="shared" si="265"/>
        <v>Jihomoravský</v>
      </c>
      <c r="J5681" t="str">
        <f t="shared" si="266"/>
        <v>Jihomoravský</v>
      </c>
      <c r="K5681" t="str">
        <f t="shared" si="267"/>
        <v>Jihovýchod</v>
      </c>
    </row>
    <row r="5682" spans="1:11" x14ac:dyDescent="0.25">
      <c r="A5682">
        <v>593150</v>
      </c>
      <c r="B5682" t="s">
        <v>1061</v>
      </c>
      <c r="C5682">
        <v>6205</v>
      </c>
      <c r="D5682" t="s">
        <v>658</v>
      </c>
      <c r="E5682" t="s">
        <v>653</v>
      </c>
      <c r="F5682" t="s">
        <v>652</v>
      </c>
      <c r="G5682" t="s">
        <v>625</v>
      </c>
      <c r="H5682" t="s">
        <v>626</v>
      </c>
      <c r="I5682" t="str">
        <f t="shared" si="265"/>
        <v>Jihomoravský</v>
      </c>
      <c r="J5682" t="str">
        <f t="shared" si="266"/>
        <v>Jihomoravský</v>
      </c>
      <c r="K5682" t="str">
        <f t="shared" si="267"/>
        <v>Jihovýchod</v>
      </c>
    </row>
    <row r="5683" spans="1:11" x14ac:dyDescent="0.25">
      <c r="A5683">
        <v>593168</v>
      </c>
      <c r="B5683" t="s">
        <v>1062</v>
      </c>
      <c r="C5683">
        <v>6219</v>
      </c>
      <c r="D5683" t="s">
        <v>652</v>
      </c>
      <c r="E5683" t="s">
        <v>653</v>
      </c>
      <c r="F5683" t="s">
        <v>652</v>
      </c>
      <c r="G5683" t="s">
        <v>625</v>
      </c>
      <c r="H5683" t="s">
        <v>626</v>
      </c>
      <c r="I5683" t="str">
        <f t="shared" si="265"/>
        <v>Jihomoravský</v>
      </c>
      <c r="J5683" t="str">
        <f t="shared" si="266"/>
        <v>Jihomoravský</v>
      </c>
      <c r="K5683" t="str">
        <f t="shared" si="267"/>
        <v>Jihovýchod</v>
      </c>
    </row>
    <row r="5684" spans="1:11" x14ac:dyDescent="0.25">
      <c r="A5684">
        <v>593184</v>
      </c>
      <c r="B5684" t="s">
        <v>1063</v>
      </c>
      <c r="C5684">
        <v>6205</v>
      </c>
      <c r="D5684" t="s">
        <v>658</v>
      </c>
      <c r="E5684" t="s">
        <v>653</v>
      </c>
      <c r="F5684" t="s">
        <v>652</v>
      </c>
      <c r="G5684" t="s">
        <v>625</v>
      </c>
      <c r="H5684" t="s">
        <v>626</v>
      </c>
      <c r="I5684" t="str">
        <f t="shared" si="265"/>
        <v>Jihomoravský</v>
      </c>
      <c r="J5684" t="str">
        <f t="shared" si="266"/>
        <v>Jihomoravský</v>
      </c>
      <c r="K5684" t="str">
        <f t="shared" si="267"/>
        <v>Jihovýchod</v>
      </c>
    </row>
    <row r="5685" spans="1:11" x14ac:dyDescent="0.25">
      <c r="A5685">
        <v>593192</v>
      </c>
      <c r="B5685" t="s">
        <v>1064</v>
      </c>
      <c r="C5685">
        <v>6219</v>
      </c>
      <c r="D5685" t="s">
        <v>652</v>
      </c>
      <c r="E5685" t="s">
        <v>653</v>
      </c>
      <c r="F5685" t="s">
        <v>652</v>
      </c>
      <c r="G5685" t="s">
        <v>625</v>
      </c>
      <c r="H5685" t="s">
        <v>626</v>
      </c>
      <c r="I5685" t="str">
        <f t="shared" si="265"/>
        <v>Jihomoravský</v>
      </c>
      <c r="J5685" t="str">
        <f t="shared" si="266"/>
        <v>Jihomoravský</v>
      </c>
      <c r="K5685" t="str">
        <f t="shared" si="267"/>
        <v>Jihovýchod</v>
      </c>
    </row>
    <row r="5686" spans="1:11" x14ac:dyDescent="0.25">
      <c r="A5686">
        <v>593214</v>
      </c>
      <c r="B5686" t="s">
        <v>536</v>
      </c>
      <c r="C5686">
        <v>6215</v>
      </c>
      <c r="D5686" t="s">
        <v>660</v>
      </c>
      <c r="E5686" t="s">
        <v>653</v>
      </c>
      <c r="F5686" t="s">
        <v>652</v>
      </c>
      <c r="G5686" t="s">
        <v>625</v>
      </c>
      <c r="H5686" t="s">
        <v>626</v>
      </c>
      <c r="I5686" t="str">
        <f t="shared" si="265"/>
        <v>Jihomoravský</v>
      </c>
      <c r="J5686" t="str">
        <f t="shared" si="266"/>
        <v>Jihomoravský</v>
      </c>
      <c r="K5686" t="str">
        <f t="shared" si="267"/>
        <v>Jihovýchod</v>
      </c>
    </row>
    <row r="5687" spans="1:11" x14ac:dyDescent="0.25">
      <c r="A5687">
        <v>593222</v>
      </c>
      <c r="B5687" t="s">
        <v>1065</v>
      </c>
      <c r="C5687">
        <v>6205</v>
      </c>
      <c r="D5687" t="s">
        <v>658</v>
      </c>
      <c r="E5687" t="s">
        <v>653</v>
      </c>
      <c r="F5687" t="s">
        <v>652</v>
      </c>
      <c r="G5687" t="s">
        <v>625</v>
      </c>
      <c r="H5687" t="s">
        <v>626</v>
      </c>
      <c r="I5687" t="str">
        <f t="shared" si="265"/>
        <v>Jihomoravský</v>
      </c>
      <c r="J5687" t="str">
        <f t="shared" si="266"/>
        <v>Jihomoravský</v>
      </c>
      <c r="K5687" t="str">
        <f t="shared" si="267"/>
        <v>Jihovýchod</v>
      </c>
    </row>
    <row r="5688" spans="1:11" x14ac:dyDescent="0.25">
      <c r="A5688">
        <v>593231</v>
      </c>
      <c r="B5688" t="s">
        <v>1066</v>
      </c>
      <c r="C5688">
        <v>6219</v>
      </c>
      <c r="D5688" t="s">
        <v>652</v>
      </c>
      <c r="E5688" t="s">
        <v>653</v>
      </c>
      <c r="F5688" t="s">
        <v>652</v>
      </c>
      <c r="G5688" t="s">
        <v>625</v>
      </c>
      <c r="H5688" t="s">
        <v>626</v>
      </c>
      <c r="I5688" t="str">
        <f t="shared" si="265"/>
        <v>Jihomoravský</v>
      </c>
      <c r="J5688" t="str">
        <f t="shared" si="266"/>
        <v>Jihomoravský</v>
      </c>
      <c r="K5688" t="str">
        <f t="shared" si="267"/>
        <v>Jihovýchod</v>
      </c>
    </row>
    <row r="5689" spans="1:11" x14ac:dyDescent="0.25">
      <c r="A5689">
        <v>593249</v>
      </c>
      <c r="B5689" t="s">
        <v>1067</v>
      </c>
      <c r="C5689">
        <v>6219</v>
      </c>
      <c r="D5689" t="s">
        <v>652</v>
      </c>
      <c r="E5689" t="s">
        <v>653</v>
      </c>
      <c r="F5689" t="s">
        <v>652</v>
      </c>
      <c r="G5689" t="s">
        <v>625</v>
      </c>
      <c r="H5689" t="s">
        <v>626</v>
      </c>
      <c r="I5689" t="str">
        <f t="shared" si="265"/>
        <v>Jihomoravský</v>
      </c>
      <c r="J5689" t="str">
        <f t="shared" si="266"/>
        <v>Jihomoravský</v>
      </c>
      <c r="K5689" t="str">
        <f t="shared" si="267"/>
        <v>Jihovýchod</v>
      </c>
    </row>
    <row r="5690" spans="1:11" x14ac:dyDescent="0.25">
      <c r="A5690">
        <v>593257</v>
      </c>
      <c r="B5690" t="s">
        <v>1068</v>
      </c>
      <c r="C5690">
        <v>6205</v>
      </c>
      <c r="D5690" t="s">
        <v>658</v>
      </c>
      <c r="E5690" t="s">
        <v>653</v>
      </c>
      <c r="F5690" t="s">
        <v>652</v>
      </c>
      <c r="G5690" t="s">
        <v>625</v>
      </c>
      <c r="H5690" t="s">
        <v>626</v>
      </c>
      <c r="I5690" t="str">
        <f t="shared" si="265"/>
        <v>Jihomoravský</v>
      </c>
      <c r="J5690" t="str">
        <f t="shared" si="266"/>
        <v>Jihomoravský</v>
      </c>
      <c r="K5690" t="str">
        <f t="shared" si="267"/>
        <v>Jihovýchod</v>
      </c>
    </row>
    <row r="5691" spans="1:11" x14ac:dyDescent="0.25">
      <c r="A5691">
        <v>593265</v>
      </c>
      <c r="B5691" t="s">
        <v>1069</v>
      </c>
      <c r="C5691">
        <v>6215</v>
      </c>
      <c r="D5691" t="s">
        <v>660</v>
      </c>
      <c r="E5691" t="s">
        <v>653</v>
      </c>
      <c r="F5691" t="s">
        <v>652</v>
      </c>
      <c r="G5691" t="s">
        <v>625</v>
      </c>
      <c r="H5691" t="s">
        <v>626</v>
      </c>
      <c r="I5691" t="str">
        <f t="shared" si="265"/>
        <v>Jihomoravský</v>
      </c>
      <c r="J5691" t="str">
        <f t="shared" si="266"/>
        <v>Jihomoravský</v>
      </c>
      <c r="K5691" t="str">
        <f t="shared" si="267"/>
        <v>Jihovýchod</v>
      </c>
    </row>
    <row r="5692" spans="1:11" x14ac:dyDescent="0.25">
      <c r="A5692">
        <v>593273</v>
      </c>
      <c r="B5692" t="s">
        <v>1070</v>
      </c>
      <c r="C5692">
        <v>6219</v>
      </c>
      <c r="D5692" t="s">
        <v>652</v>
      </c>
      <c r="E5692" t="s">
        <v>653</v>
      </c>
      <c r="F5692" t="s">
        <v>652</v>
      </c>
      <c r="G5692" t="s">
        <v>625</v>
      </c>
      <c r="H5692" t="s">
        <v>626</v>
      </c>
      <c r="I5692" t="str">
        <f t="shared" si="265"/>
        <v>Jihomoravský</v>
      </c>
      <c r="J5692" t="str">
        <f t="shared" si="266"/>
        <v>Jihomoravský</v>
      </c>
      <c r="K5692" t="str">
        <f t="shared" si="267"/>
        <v>Jihovýchod</v>
      </c>
    </row>
    <row r="5693" spans="1:11" x14ac:dyDescent="0.25">
      <c r="A5693">
        <v>593281</v>
      </c>
      <c r="B5693" t="s">
        <v>1071</v>
      </c>
      <c r="C5693">
        <v>6219</v>
      </c>
      <c r="D5693" t="s">
        <v>652</v>
      </c>
      <c r="E5693" t="s">
        <v>653</v>
      </c>
      <c r="F5693" t="s">
        <v>652</v>
      </c>
      <c r="G5693" t="s">
        <v>625</v>
      </c>
      <c r="H5693" t="s">
        <v>626</v>
      </c>
      <c r="I5693" t="str">
        <f t="shared" si="265"/>
        <v>Jihomoravský</v>
      </c>
      <c r="J5693" t="str">
        <f t="shared" si="266"/>
        <v>Jihomoravský</v>
      </c>
      <c r="K5693" t="str">
        <f t="shared" si="267"/>
        <v>Jihovýchod</v>
      </c>
    </row>
    <row r="5694" spans="1:11" x14ac:dyDescent="0.25">
      <c r="A5694">
        <v>593290</v>
      </c>
      <c r="B5694" t="s">
        <v>1072</v>
      </c>
      <c r="C5694">
        <v>6205</v>
      </c>
      <c r="D5694" t="s">
        <v>658</v>
      </c>
      <c r="E5694" t="s">
        <v>653</v>
      </c>
      <c r="F5694" t="s">
        <v>652</v>
      </c>
      <c r="G5694" t="s">
        <v>625</v>
      </c>
      <c r="H5694" t="s">
        <v>626</v>
      </c>
      <c r="I5694" t="str">
        <f t="shared" si="265"/>
        <v>Jihomoravský</v>
      </c>
      <c r="J5694" t="str">
        <f t="shared" si="266"/>
        <v>Jihomoravský</v>
      </c>
      <c r="K5694" t="str">
        <f t="shared" si="267"/>
        <v>Jihovýchod</v>
      </c>
    </row>
    <row r="5695" spans="1:11" x14ac:dyDescent="0.25">
      <c r="A5695">
        <v>593320</v>
      </c>
      <c r="B5695" t="s">
        <v>1073</v>
      </c>
      <c r="C5695">
        <v>6215</v>
      </c>
      <c r="D5695" t="s">
        <v>660</v>
      </c>
      <c r="E5695" t="s">
        <v>653</v>
      </c>
      <c r="F5695" t="s">
        <v>652</v>
      </c>
      <c r="G5695" t="s">
        <v>625</v>
      </c>
      <c r="H5695" t="s">
        <v>626</v>
      </c>
      <c r="I5695" t="str">
        <f t="shared" si="265"/>
        <v>Jihomoravský</v>
      </c>
      <c r="J5695" t="str">
        <f t="shared" si="266"/>
        <v>Jihomoravský</v>
      </c>
      <c r="K5695" t="str">
        <f t="shared" si="267"/>
        <v>Jihovýchod</v>
      </c>
    </row>
    <row r="5696" spans="1:11" x14ac:dyDescent="0.25">
      <c r="A5696">
        <v>593338</v>
      </c>
      <c r="B5696" t="s">
        <v>730</v>
      </c>
      <c r="C5696">
        <v>6205</v>
      </c>
      <c r="D5696" t="s">
        <v>658</v>
      </c>
      <c r="E5696" t="s">
        <v>653</v>
      </c>
      <c r="F5696" t="s">
        <v>652</v>
      </c>
      <c r="G5696" t="s">
        <v>625</v>
      </c>
      <c r="H5696" t="s">
        <v>626</v>
      </c>
      <c r="I5696" t="str">
        <f t="shared" si="265"/>
        <v>Jihomoravský</v>
      </c>
      <c r="J5696" t="str">
        <f t="shared" si="266"/>
        <v>Jihomoravský</v>
      </c>
      <c r="K5696" t="str">
        <f t="shared" si="267"/>
        <v>Jihovýchod</v>
      </c>
    </row>
    <row r="5697" spans="1:11" x14ac:dyDescent="0.25">
      <c r="A5697">
        <v>593346</v>
      </c>
      <c r="B5697" t="s">
        <v>1074</v>
      </c>
      <c r="C5697">
        <v>6219</v>
      </c>
      <c r="D5697" t="s">
        <v>652</v>
      </c>
      <c r="E5697" t="s">
        <v>653</v>
      </c>
      <c r="F5697" t="s">
        <v>652</v>
      </c>
      <c r="G5697" t="s">
        <v>625</v>
      </c>
      <c r="H5697" t="s">
        <v>626</v>
      </c>
      <c r="I5697" t="str">
        <f t="shared" si="265"/>
        <v>Jihomoravský</v>
      </c>
      <c r="J5697" t="str">
        <f t="shared" si="266"/>
        <v>Jihomoravský</v>
      </c>
      <c r="K5697" t="str">
        <f t="shared" si="267"/>
        <v>Jihovýchod</v>
      </c>
    </row>
    <row r="5698" spans="1:11" x14ac:dyDescent="0.25">
      <c r="A5698">
        <v>593354</v>
      </c>
      <c r="B5698" t="s">
        <v>1075</v>
      </c>
      <c r="C5698">
        <v>6210</v>
      </c>
      <c r="D5698" t="s">
        <v>969</v>
      </c>
      <c r="E5698" t="s">
        <v>967</v>
      </c>
      <c r="F5698" t="s">
        <v>697</v>
      </c>
      <c r="G5698" t="s">
        <v>625</v>
      </c>
      <c r="H5698" t="s">
        <v>626</v>
      </c>
      <c r="I5698" t="str">
        <f t="shared" si="265"/>
        <v>Jihomoravský</v>
      </c>
      <c r="J5698" t="str">
        <f t="shared" si="266"/>
        <v>Jihomoravský</v>
      </c>
      <c r="K5698" t="str">
        <f t="shared" si="267"/>
        <v>Jihovýchod</v>
      </c>
    </row>
    <row r="5699" spans="1:11" x14ac:dyDescent="0.25">
      <c r="A5699">
        <v>593371</v>
      </c>
      <c r="B5699" t="s">
        <v>1076</v>
      </c>
      <c r="C5699">
        <v>6215</v>
      </c>
      <c r="D5699" t="s">
        <v>660</v>
      </c>
      <c r="E5699" t="s">
        <v>653</v>
      </c>
      <c r="F5699" t="s">
        <v>652</v>
      </c>
      <c r="G5699" t="s">
        <v>625</v>
      </c>
      <c r="H5699" t="s">
        <v>626</v>
      </c>
      <c r="I5699" t="str">
        <f t="shared" si="265"/>
        <v>Jihomoravský</v>
      </c>
      <c r="J5699" t="str">
        <f t="shared" si="266"/>
        <v>Jihomoravský</v>
      </c>
      <c r="K5699" t="str">
        <f t="shared" si="267"/>
        <v>Jihovýchod</v>
      </c>
    </row>
    <row r="5700" spans="1:11" x14ac:dyDescent="0.25">
      <c r="A5700">
        <v>593389</v>
      </c>
      <c r="B5700" t="s">
        <v>1077</v>
      </c>
      <c r="C5700">
        <v>6205</v>
      </c>
      <c r="D5700" t="s">
        <v>658</v>
      </c>
      <c r="E5700" t="s">
        <v>653</v>
      </c>
      <c r="F5700" t="s">
        <v>652</v>
      </c>
      <c r="G5700" t="s">
        <v>625</v>
      </c>
      <c r="H5700" t="s">
        <v>626</v>
      </c>
      <c r="I5700" t="str">
        <f t="shared" ref="I5700:I5763" si="268">LEFT(H5700, FIND(" ", H5700 &amp; " ") - 1)</f>
        <v>Jihomoravský</v>
      </c>
      <c r="J5700" t="str">
        <f t="shared" ref="J5700:J5763" si="269">IF(LEFT(H5700,4)="Kraj", MID(H5700, FIND(" ", H5700)+1, LEN(H5700) - FIND(" ", H5700)), LEFT(H5700, FIND(" ", H5700 &amp; " ") - 1))</f>
        <v>Jihomoravský</v>
      </c>
      <c r="K5700" t="str">
        <f t="shared" ref="K5700:K5763" si="270">_xlfn.XLOOKUP(H5700,$N$33:$N$46,$M$33:$M$46)</f>
        <v>Jihovýchod</v>
      </c>
    </row>
    <row r="5701" spans="1:11" x14ac:dyDescent="0.25">
      <c r="A5701">
        <v>593397</v>
      </c>
      <c r="B5701" t="s">
        <v>1078</v>
      </c>
      <c r="C5701">
        <v>6219</v>
      </c>
      <c r="D5701" t="s">
        <v>652</v>
      </c>
      <c r="E5701" t="s">
        <v>653</v>
      </c>
      <c r="F5701" t="s">
        <v>652</v>
      </c>
      <c r="G5701" t="s">
        <v>625</v>
      </c>
      <c r="H5701" t="s">
        <v>626</v>
      </c>
      <c r="I5701" t="str">
        <f t="shared" si="268"/>
        <v>Jihomoravský</v>
      </c>
      <c r="J5701" t="str">
        <f t="shared" si="269"/>
        <v>Jihomoravský</v>
      </c>
      <c r="K5701" t="str">
        <f t="shared" si="270"/>
        <v>Jihovýchod</v>
      </c>
    </row>
    <row r="5702" spans="1:11" x14ac:dyDescent="0.25">
      <c r="A5702">
        <v>593401</v>
      </c>
      <c r="B5702" t="s">
        <v>1079</v>
      </c>
      <c r="C5702">
        <v>6205</v>
      </c>
      <c r="D5702" t="s">
        <v>658</v>
      </c>
      <c r="E5702" t="s">
        <v>653</v>
      </c>
      <c r="F5702" t="s">
        <v>652</v>
      </c>
      <c r="G5702" t="s">
        <v>625</v>
      </c>
      <c r="H5702" t="s">
        <v>626</v>
      </c>
      <c r="I5702" t="str">
        <f t="shared" si="268"/>
        <v>Jihomoravský</v>
      </c>
      <c r="J5702" t="str">
        <f t="shared" si="269"/>
        <v>Jihomoravský</v>
      </c>
      <c r="K5702" t="str">
        <f t="shared" si="270"/>
        <v>Jihovýchod</v>
      </c>
    </row>
    <row r="5703" spans="1:11" x14ac:dyDescent="0.25">
      <c r="A5703">
        <v>593419</v>
      </c>
      <c r="B5703" t="s">
        <v>1080</v>
      </c>
      <c r="C5703">
        <v>6205</v>
      </c>
      <c r="D5703" t="s">
        <v>658</v>
      </c>
      <c r="E5703" t="s">
        <v>653</v>
      </c>
      <c r="F5703" t="s">
        <v>652</v>
      </c>
      <c r="G5703" t="s">
        <v>625</v>
      </c>
      <c r="H5703" t="s">
        <v>626</v>
      </c>
      <c r="I5703" t="str">
        <f t="shared" si="268"/>
        <v>Jihomoravský</v>
      </c>
      <c r="J5703" t="str">
        <f t="shared" si="269"/>
        <v>Jihomoravský</v>
      </c>
      <c r="K5703" t="str">
        <f t="shared" si="270"/>
        <v>Jihovýchod</v>
      </c>
    </row>
    <row r="5704" spans="1:11" x14ac:dyDescent="0.25">
      <c r="A5704">
        <v>593427</v>
      </c>
      <c r="B5704" t="s">
        <v>1081</v>
      </c>
      <c r="C5704">
        <v>6205</v>
      </c>
      <c r="D5704" t="s">
        <v>658</v>
      </c>
      <c r="E5704" t="s">
        <v>653</v>
      </c>
      <c r="F5704" t="s">
        <v>652</v>
      </c>
      <c r="G5704" t="s">
        <v>625</v>
      </c>
      <c r="H5704" t="s">
        <v>626</v>
      </c>
      <c r="I5704" t="str">
        <f t="shared" si="268"/>
        <v>Jihomoravský</v>
      </c>
      <c r="J5704" t="str">
        <f t="shared" si="269"/>
        <v>Jihomoravský</v>
      </c>
      <c r="K5704" t="str">
        <f t="shared" si="270"/>
        <v>Jihovýchod</v>
      </c>
    </row>
    <row r="5705" spans="1:11" x14ac:dyDescent="0.25">
      <c r="A5705">
        <v>593435</v>
      </c>
      <c r="B5705" t="s">
        <v>1082</v>
      </c>
      <c r="C5705">
        <v>6215</v>
      </c>
      <c r="D5705" t="s">
        <v>660</v>
      </c>
      <c r="E5705" t="s">
        <v>653</v>
      </c>
      <c r="F5705" t="s">
        <v>652</v>
      </c>
      <c r="G5705" t="s">
        <v>625</v>
      </c>
      <c r="H5705" t="s">
        <v>626</v>
      </c>
      <c r="I5705" t="str">
        <f t="shared" si="268"/>
        <v>Jihomoravský</v>
      </c>
      <c r="J5705" t="str">
        <f t="shared" si="269"/>
        <v>Jihomoravský</v>
      </c>
      <c r="K5705" t="str">
        <f t="shared" si="270"/>
        <v>Jihovýchod</v>
      </c>
    </row>
    <row r="5706" spans="1:11" x14ac:dyDescent="0.25">
      <c r="A5706">
        <v>593443</v>
      </c>
      <c r="B5706" t="s">
        <v>1083</v>
      </c>
      <c r="C5706">
        <v>6219</v>
      </c>
      <c r="D5706" t="s">
        <v>652</v>
      </c>
      <c r="E5706" t="s">
        <v>653</v>
      </c>
      <c r="F5706" t="s">
        <v>652</v>
      </c>
      <c r="G5706" t="s">
        <v>625</v>
      </c>
      <c r="H5706" t="s">
        <v>626</v>
      </c>
      <c r="I5706" t="str">
        <f t="shared" si="268"/>
        <v>Jihomoravský</v>
      </c>
      <c r="J5706" t="str">
        <f t="shared" si="269"/>
        <v>Jihomoravský</v>
      </c>
      <c r="K5706" t="str">
        <f t="shared" si="270"/>
        <v>Jihovýchod</v>
      </c>
    </row>
    <row r="5707" spans="1:11" x14ac:dyDescent="0.25">
      <c r="A5707">
        <v>593460</v>
      </c>
      <c r="B5707" t="s">
        <v>1084</v>
      </c>
      <c r="C5707">
        <v>6219</v>
      </c>
      <c r="D5707" t="s">
        <v>652</v>
      </c>
      <c r="E5707" t="s">
        <v>653</v>
      </c>
      <c r="F5707" t="s">
        <v>652</v>
      </c>
      <c r="G5707" t="s">
        <v>625</v>
      </c>
      <c r="H5707" t="s">
        <v>626</v>
      </c>
      <c r="I5707" t="str">
        <f t="shared" si="268"/>
        <v>Jihomoravský</v>
      </c>
      <c r="J5707" t="str">
        <f t="shared" si="269"/>
        <v>Jihomoravský</v>
      </c>
      <c r="K5707" t="str">
        <f t="shared" si="270"/>
        <v>Jihovýchod</v>
      </c>
    </row>
    <row r="5708" spans="1:11" x14ac:dyDescent="0.25">
      <c r="A5708">
        <v>593478</v>
      </c>
      <c r="B5708" t="s">
        <v>1085</v>
      </c>
      <c r="C5708">
        <v>6215</v>
      </c>
      <c r="D5708" t="s">
        <v>660</v>
      </c>
      <c r="E5708" t="s">
        <v>653</v>
      </c>
      <c r="F5708" t="s">
        <v>652</v>
      </c>
      <c r="G5708" t="s">
        <v>625</v>
      </c>
      <c r="H5708" t="s">
        <v>626</v>
      </c>
      <c r="I5708" t="str">
        <f t="shared" si="268"/>
        <v>Jihomoravský</v>
      </c>
      <c r="J5708" t="str">
        <f t="shared" si="269"/>
        <v>Jihomoravský</v>
      </c>
      <c r="K5708" t="str">
        <f t="shared" si="270"/>
        <v>Jihovýchod</v>
      </c>
    </row>
    <row r="5709" spans="1:11" x14ac:dyDescent="0.25">
      <c r="A5709">
        <v>593486</v>
      </c>
      <c r="B5709" t="s">
        <v>1086</v>
      </c>
      <c r="C5709">
        <v>6219</v>
      </c>
      <c r="D5709" t="s">
        <v>652</v>
      </c>
      <c r="E5709" t="s">
        <v>653</v>
      </c>
      <c r="F5709" t="s">
        <v>652</v>
      </c>
      <c r="G5709" t="s">
        <v>625</v>
      </c>
      <c r="H5709" t="s">
        <v>626</v>
      </c>
      <c r="I5709" t="str">
        <f t="shared" si="268"/>
        <v>Jihomoravský</v>
      </c>
      <c r="J5709" t="str">
        <f t="shared" si="269"/>
        <v>Jihomoravský</v>
      </c>
      <c r="K5709" t="str">
        <f t="shared" si="270"/>
        <v>Jihovýchod</v>
      </c>
    </row>
    <row r="5710" spans="1:11" x14ac:dyDescent="0.25">
      <c r="A5710">
        <v>593494</v>
      </c>
      <c r="B5710" t="s">
        <v>1087</v>
      </c>
      <c r="C5710">
        <v>6219</v>
      </c>
      <c r="D5710" t="s">
        <v>652</v>
      </c>
      <c r="E5710" t="s">
        <v>653</v>
      </c>
      <c r="F5710" t="s">
        <v>652</v>
      </c>
      <c r="G5710" t="s">
        <v>625</v>
      </c>
      <c r="H5710" t="s">
        <v>626</v>
      </c>
      <c r="I5710" t="str">
        <f t="shared" si="268"/>
        <v>Jihomoravský</v>
      </c>
      <c r="J5710" t="str">
        <f t="shared" si="269"/>
        <v>Jihomoravský</v>
      </c>
      <c r="K5710" t="str">
        <f t="shared" si="270"/>
        <v>Jihovýchod</v>
      </c>
    </row>
    <row r="5711" spans="1:11" x14ac:dyDescent="0.25">
      <c r="A5711">
        <v>593508</v>
      </c>
      <c r="B5711" t="s">
        <v>1088</v>
      </c>
      <c r="C5711">
        <v>6219</v>
      </c>
      <c r="D5711" t="s">
        <v>652</v>
      </c>
      <c r="E5711" t="s">
        <v>653</v>
      </c>
      <c r="F5711" t="s">
        <v>652</v>
      </c>
      <c r="G5711" t="s">
        <v>625</v>
      </c>
      <c r="H5711" t="s">
        <v>626</v>
      </c>
      <c r="I5711" t="str">
        <f t="shared" si="268"/>
        <v>Jihomoravský</v>
      </c>
      <c r="J5711" t="str">
        <f t="shared" si="269"/>
        <v>Jihomoravský</v>
      </c>
      <c r="K5711" t="str">
        <f t="shared" si="270"/>
        <v>Jihovýchod</v>
      </c>
    </row>
    <row r="5712" spans="1:11" x14ac:dyDescent="0.25">
      <c r="A5712">
        <v>593516</v>
      </c>
      <c r="B5712" t="s">
        <v>1089</v>
      </c>
      <c r="C5712">
        <v>6219</v>
      </c>
      <c r="D5712" t="s">
        <v>652</v>
      </c>
      <c r="E5712" t="s">
        <v>653</v>
      </c>
      <c r="F5712" t="s">
        <v>652</v>
      </c>
      <c r="G5712" t="s">
        <v>625</v>
      </c>
      <c r="H5712" t="s">
        <v>626</v>
      </c>
      <c r="I5712" t="str">
        <f t="shared" si="268"/>
        <v>Jihomoravský</v>
      </c>
      <c r="J5712" t="str">
        <f t="shared" si="269"/>
        <v>Jihomoravský</v>
      </c>
      <c r="K5712" t="str">
        <f t="shared" si="270"/>
        <v>Jihovýchod</v>
      </c>
    </row>
    <row r="5713" spans="1:11" x14ac:dyDescent="0.25">
      <c r="A5713">
        <v>593524</v>
      </c>
      <c r="B5713" t="s">
        <v>1090</v>
      </c>
      <c r="C5713">
        <v>6219</v>
      </c>
      <c r="D5713" t="s">
        <v>652</v>
      </c>
      <c r="E5713" t="s">
        <v>653</v>
      </c>
      <c r="F5713" t="s">
        <v>652</v>
      </c>
      <c r="G5713" t="s">
        <v>625</v>
      </c>
      <c r="H5713" t="s">
        <v>626</v>
      </c>
      <c r="I5713" t="str">
        <f t="shared" si="268"/>
        <v>Jihomoravský</v>
      </c>
      <c r="J5713" t="str">
        <f t="shared" si="269"/>
        <v>Jihomoravský</v>
      </c>
      <c r="K5713" t="str">
        <f t="shared" si="270"/>
        <v>Jihovýchod</v>
      </c>
    </row>
    <row r="5714" spans="1:11" x14ac:dyDescent="0.25">
      <c r="A5714">
        <v>593532</v>
      </c>
      <c r="B5714" t="s">
        <v>1091</v>
      </c>
      <c r="C5714">
        <v>6205</v>
      </c>
      <c r="D5714" t="s">
        <v>658</v>
      </c>
      <c r="E5714" t="s">
        <v>653</v>
      </c>
      <c r="F5714" t="s">
        <v>652</v>
      </c>
      <c r="G5714" t="s">
        <v>625</v>
      </c>
      <c r="H5714" t="s">
        <v>626</v>
      </c>
      <c r="I5714" t="str">
        <f t="shared" si="268"/>
        <v>Jihomoravský</v>
      </c>
      <c r="J5714" t="str">
        <f t="shared" si="269"/>
        <v>Jihomoravský</v>
      </c>
      <c r="K5714" t="str">
        <f t="shared" si="270"/>
        <v>Jihovýchod</v>
      </c>
    </row>
    <row r="5715" spans="1:11" x14ac:dyDescent="0.25">
      <c r="A5715">
        <v>593559</v>
      </c>
      <c r="B5715" t="s">
        <v>1092</v>
      </c>
      <c r="C5715">
        <v>6219</v>
      </c>
      <c r="D5715" t="s">
        <v>652</v>
      </c>
      <c r="E5715" t="s">
        <v>653</v>
      </c>
      <c r="F5715" t="s">
        <v>652</v>
      </c>
      <c r="G5715" t="s">
        <v>625</v>
      </c>
      <c r="H5715" t="s">
        <v>626</v>
      </c>
      <c r="I5715" t="str">
        <f t="shared" si="268"/>
        <v>Jihomoravský</v>
      </c>
      <c r="J5715" t="str">
        <f t="shared" si="269"/>
        <v>Jihomoravský</v>
      </c>
      <c r="K5715" t="str">
        <f t="shared" si="270"/>
        <v>Jihovýchod</v>
      </c>
    </row>
    <row r="5716" spans="1:11" x14ac:dyDescent="0.25">
      <c r="A5716">
        <v>593567</v>
      </c>
      <c r="B5716" t="s">
        <v>1093</v>
      </c>
      <c r="C5716">
        <v>6219</v>
      </c>
      <c r="D5716" t="s">
        <v>652</v>
      </c>
      <c r="E5716" t="s">
        <v>653</v>
      </c>
      <c r="F5716" t="s">
        <v>652</v>
      </c>
      <c r="G5716" t="s">
        <v>625</v>
      </c>
      <c r="H5716" t="s">
        <v>626</v>
      </c>
      <c r="I5716" t="str">
        <f t="shared" si="268"/>
        <v>Jihomoravský</v>
      </c>
      <c r="J5716" t="str">
        <f t="shared" si="269"/>
        <v>Jihomoravský</v>
      </c>
      <c r="K5716" t="str">
        <f t="shared" si="270"/>
        <v>Jihovýchod</v>
      </c>
    </row>
    <row r="5717" spans="1:11" x14ac:dyDescent="0.25">
      <c r="A5717">
        <v>593583</v>
      </c>
      <c r="B5717" t="s">
        <v>660</v>
      </c>
      <c r="C5717">
        <v>6215</v>
      </c>
      <c r="D5717" t="s">
        <v>660</v>
      </c>
      <c r="E5717" t="s">
        <v>653</v>
      </c>
      <c r="F5717" t="s">
        <v>652</v>
      </c>
      <c r="G5717" t="s">
        <v>625</v>
      </c>
      <c r="H5717" t="s">
        <v>626</v>
      </c>
      <c r="I5717" t="str">
        <f t="shared" si="268"/>
        <v>Jihomoravský</v>
      </c>
      <c r="J5717" t="str">
        <f t="shared" si="269"/>
        <v>Jihomoravský</v>
      </c>
      <c r="K5717" t="str">
        <f t="shared" si="270"/>
        <v>Jihovýchod</v>
      </c>
    </row>
    <row r="5718" spans="1:11" x14ac:dyDescent="0.25">
      <c r="A5718">
        <v>593591</v>
      </c>
      <c r="B5718" t="s">
        <v>1094</v>
      </c>
      <c r="C5718">
        <v>6205</v>
      </c>
      <c r="D5718" t="s">
        <v>658</v>
      </c>
      <c r="E5718" t="s">
        <v>653</v>
      </c>
      <c r="F5718" t="s">
        <v>652</v>
      </c>
      <c r="G5718" t="s">
        <v>625</v>
      </c>
      <c r="H5718" t="s">
        <v>626</v>
      </c>
      <c r="I5718" t="str">
        <f t="shared" si="268"/>
        <v>Jihomoravský</v>
      </c>
      <c r="J5718" t="str">
        <f t="shared" si="269"/>
        <v>Jihomoravský</v>
      </c>
      <c r="K5718" t="str">
        <f t="shared" si="270"/>
        <v>Jihovýchod</v>
      </c>
    </row>
    <row r="5719" spans="1:11" x14ac:dyDescent="0.25">
      <c r="A5719">
        <v>593605</v>
      </c>
      <c r="B5719" t="s">
        <v>1095</v>
      </c>
      <c r="C5719">
        <v>6219</v>
      </c>
      <c r="D5719" t="s">
        <v>652</v>
      </c>
      <c r="E5719" t="s">
        <v>653</v>
      </c>
      <c r="F5719" t="s">
        <v>652</v>
      </c>
      <c r="G5719" t="s">
        <v>625</v>
      </c>
      <c r="H5719" t="s">
        <v>626</v>
      </c>
      <c r="I5719" t="str">
        <f t="shared" si="268"/>
        <v>Jihomoravský</v>
      </c>
      <c r="J5719" t="str">
        <f t="shared" si="269"/>
        <v>Jihomoravský</v>
      </c>
      <c r="K5719" t="str">
        <f t="shared" si="270"/>
        <v>Jihovýchod</v>
      </c>
    </row>
    <row r="5720" spans="1:11" x14ac:dyDescent="0.25">
      <c r="A5720">
        <v>593613</v>
      </c>
      <c r="B5720" t="s">
        <v>1096</v>
      </c>
      <c r="C5720">
        <v>6215</v>
      </c>
      <c r="D5720" t="s">
        <v>660</v>
      </c>
      <c r="E5720" t="s">
        <v>653</v>
      </c>
      <c r="F5720" t="s">
        <v>652</v>
      </c>
      <c r="G5720" t="s">
        <v>625</v>
      </c>
      <c r="H5720" t="s">
        <v>626</v>
      </c>
      <c r="I5720" t="str">
        <f t="shared" si="268"/>
        <v>Jihomoravský</v>
      </c>
      <c r="J5720" t="str">
        <f t="shared" si="269"/>
        <v>Jihomoravský</v>
      </c>
      <c r="K5720" t="str">
        <f t="shared" si="270"/>
        <v>Jihovýchod</v>
      </c>
    </row>
    <row r="5721" spans="1:11" x14ac:dyDescent="0.25">
      <c r="A5721">
        <v>593621</v>
      </c>
      <c r="B5721" t="s">
        <v>1097</v>
      </c>
      <c r="C5721">
        <v>6219</v>
      </c>
      <c r="D5721" t="s">
        <v>652</v>
      </c>
      <c r="E5721" t="s">
        <v>653</v>
      </c>
      <c r="F5721" t="s">
        <v>652</v>
      </c>
      <c r="G5721" t="s">
        <v>625</v>
      </c>
      <c r="H5721" t="s">
        <v>626</v>
      </c>
      <c r="I5721" t="str">
        <f t="shared" si="268"/>
        <v>Jihomoravský</v>
      </c>
      <c r="J5721" t="str">
        <f t="shared" si="269"/>
        <v>Jihomoravský</v>
      </c>
      <c r="K5721" t="str">
        <f t="shared" si="270"/>
        <v>Jihovýchod</v>
      </c>
    </row>
    <row r="5722" spans="1:11" x14ac:dyDescent="0.25">
      <c r="A5722">
        <v>593630</v>
      </c>
      <c r="B5722" t="s">
        <v>1098</v>
      </c>
      <c r="C5722">
        <v>6219</v>
      </c>
      <c r="D5722" t="s">
        <v>652</v>
      </c>
      <c r="E5722" t="s">
        <v>653</v>
      </c>
      <c r="F5722" t="s">
        <v>652</v>
      </c>
      <c r="G5722" t="s">
        <v>625</v>
      </c>
      <c r="H5722" t="s">
        <v>626</v>
      </c>
      <c r="I5722" t="str">
        <f t="shared" si="268"/>
        <v>Jihomoravský</v>
      </c>
      <c r="J5722" t="str">
        <f t="shared" si="269"/>
        <v>Jihomoravský</v>
      </c>
      <c r="K5722" t="str">
        <f t="shared" si="270"/>
        <v>Jihovýchod</v>
      </c>
    </row>
    <row r="5723" spans="1:11" x14ac:dyDescent="0.25">
      <c r="A5723">
        <v>593648</v>
      </c>
      <c r="B5723" t="s">
        <v>483</v>
      </c>
      <c r="C5723">
        <v>6219</v>
      </c>
      <c r="D5723" t="s">
        <v>652</v>
      </c>
      <c r="E5723" t="s">
        <v>653</v>
      </c>
      <c r="F5723" t="s">
        <v>652</v>
      </c>
      <c r="G5723" t="s">
        <v>625</v>
      </c>
      <c r="H5723" t="s">
        <v>626</v>
      </c>
      <c r="I5723" t="str">
        <f t="shared" si="268"/>
        <v>Jihomoravský</v>
      </c>
      <c r="J5723" t="str">
        <f t="shared" si="269"/>
        <v>Jihomoravský</v>
      </c>
      <c r="K5723" t="str">
        <f t="shared" si="270"/>
        <v>Jihovýchod</v>
      </c>
    </row>
    <row r="5724" spans="1:11" x14ac:dyDescent="0.25">
      <c r="A5724">
        <v>593656</v>
      </c>
      <c r="B5724" t="s">
        <v>771</v>
      </c>
      <c r="C5724">
        <v>6219</v>
      </c>
      <c r="D5724" t="s">
        <v>652</v>
      </c>
      <c r="E5724" t="s">
        <v>653</v>
      </c>
      <c r="F5724" t="s">
        <v>652</v>
      </c>
      <c r="G5724" t="s">
        <v>625</v>
      </c>
      <c r="H5724" t="s">
        <v>626</v>
      </c>
      <c r="I5724" t="str">
        <f t="shared" si="268"/>
        <v>Jihomoravský</v>
      </c>
      <c r="J5724" t="str">
        <f t="shared" si="269"/>
        <v>Jihomoravský</v>
      </c>
      <c r="K5724" t="str">
        <f t="shared" si="270"/>
        <v>Jihovýchod</v>
      </c>
    </row>
    <row r="5725" spans="1:11" x14ac:dyDescent="0.25">
      <c r="A5725">
        <v>593664</v>
      </c>
      <c r="B5725" t="s">
        <v>1099</v>
      </c>
      <c r="C5725">
        <v>6215</v>
      </c>
      <c r="D5725" t="s">
        <v>660</v>
      </c>
      <c r="E5725" t="s">
        <v>653</v>
      </c>
      <c r="F5725" t="s">
        <v>652</v>
      </c>
      <c r="G5725" t="s">
        <v>625</v>
      </c>
      <c r="H5725" t="s">
        <v>626</v>
      </c>
      <c r="I5725" t="str">
        <f t="shared" si="268"/>
        <v>Jihomoravský</v>
      </c>
      <c r="J5725" t="str">
        <f t="shared" si="269"/>
        <v>Jihomoravský</v>
      </c>
      <c r="K5725" t="str">
        <f t="shared" si="270"/>
        <v>Jihovýchod</v>
      </c>
    </row>
    <row r="5726" spans="1:11" x14ac:dyDescent="0.25">
      <c r="A5726">
        <v>593681</v>
      </c>
      <c r="B5726" t="s">
        <v>1100</v>
      </c>
      <c r="C5726">
        <v>6215</v>
      </c>
      <c r="D5726" t="s">
        <v>660</v>
      </c>
      <c r="E5726" t="s">
        <v>653</v>
      </c>
      <c r="F5726" t="s">
        <v>652</v>
      </c>
      <c r="G5726" t="s">
        <v>625</v>
      </c>
      <c r="H5726" t="s">
        <v>626</v>
      </c>
      <c r="I5726" t="str">
        <f t="shared" si="268"/>
        <v>Jihomoravský</v>
      </c>
      <c r="J5726" t="str">
        <f t="shared" si="269"/>
        <v>Jihomoravský</v>
      </c>
      <c r="K5726" t="str">
        <f t="shared" si="270"/>
        <v>Jihovýchod</v>
      </c>
    </row>
    <row r="5727" spans="1:11" x14ac:dyDescent="0.25">
      <c r="A5727">
        <v>593699</v>
      </c>
      <c r="B5727" t="s">
        <v>902</v>
      </c>
      <c r="C5727">
        <v>6215</v>
      </c>
      <c r="D5727" t="s">
        <v>660</v>
      </c>
      <c r="E5727" t="s">
        <v>653</v>
      </c>
      <c r="F5727" t="s">
        <v>652</v>
      </c>
      <c r="G5727" t="s">
        <v>625</v>
      </c>
      <c r="H5727" t="s">
        <v>626</v>
      </c>
      <c r="I5727" t="str">
        <f t="shared" si="268"/>
        <v>Jihomoravský</v>
      </c>
      <c r="J5727" t="str">
        <f t="shared" si="269"/>
        <v>Jihomoravský</v>
      </c>
      <c r="K5727" t="str">
        <f t="shared" si="270"/>
        <v>Jihovýchod</v>
      </c>
    </row>
    <row r="5728" spans="1:11" x14ac:dyDescent="0.25">
      <c r="A5728">
        <v>593702</v>
      </c>
      <c r="B5728" t="s">
        <v>1101</v>
      </c>
      <c r="C5728">
        <v>6219</v>
      </c>
      <c r="D5728" t="s">
        <v>652</v>
      </c>
      <c r="E5728" t="s">
        <v>653</v>
      </c>
      <c r="F5728" t="s">
        <v>652</v>
      </c>
      <c r="G5728" t="s">
        <v>625</v>
      </c>
      <c r="H5728" t="s">
        <v>626</v>
      </c>
      <c r="I5728" t="str">
        <f t="shared" si="268"/>
        <v>Jihomoravský</v>
      </c>
      <c r="J5728" t="str">
        <f t="shared" si="269"/>
        <v>Jihomoravský</v>
      </c>
      <c r="K5728" t="str">
        <f t="shared" si="270"/>
        <v>Jihovýchod</v>
      </c>
    </row>
    <row r="5729" spans="1:11" x14ac:dyDescent="0.25">
      <c r="A5729">
        <v>593711</v>
      </c>
      <c r="B5729" t="s">
        <v>638</v>
      </c>
      <c r="C5729">
        <v>6220</v>
      </c>
      <c r="D5729" t="s">
        <v>638</v>
      </c>
      <c r="E5729" t="s">
        <v>639</v>
      </c>
      <c r="F5729" t="s">
        <v>638</v>
      </c>
      <c r="G5729" t="s">
        <v>625</v>
      </c>
      <c r="H5729" t="s">
        <v>626</v>
      </c>
      <c r="I5729" t="str">
        <f t="shared" si="268"/>
        <v>Jihomoravský</v>
      </c>
      <c r="J5729" t="str">
        <f t="shared" si="269"/>
        <v>Jihomoravský</v>
      </c>
      <c r="K5729" t="str">
        <f t="shared" si="270"/>
        <v>Jihovýchod</v>
      </c>
    </row>
    <row r="5730" spans="1:11" x14ac:dyDescent="0.25">
      <c r="A5730">
        <v>593729</v>
      </c>
      <c r="B5730" t="s">
        <v>1102</v>
      </c>
      <c r="C5730">
        <v>6220</v>
      </c>
      <c r="D5730" t="s">
        <v>638</v>
      </c>
      <c r="E5730" t="s">
        <v>639</v>
      </c>
      <c r="F5730" t="s">
        <v>638</v>
      </c>
      <c r="G5730" t="s">
        <v>625</v>
      </c>
      <c r="H5730" t="s">
        <v>626</v>
      </c>
      <c r="I5730" t="str">
        <f t="shared" si="268"/>
        <v>Jihomoravský</v>
      </c>
      <c r="J5730" t="str">
        <f t="shared" si="269"/>
        <v>Jihomoravský</v>
      </c>
      <c r="K5730" t="str">
        <f t="shared" si="270"/>
        <v>Jihovýchod</v>
      </c>
    </row>
    <row r="5731" spans="1:11" x14ac:dyDescent="0.25">
      <c r="A5731">
        <v>593737</v>
      </c>
      <c r="B5731" t="s">
        <v>1103</v>
      </c>
      <c r="C5731">
        <v>6220</v>
      </c>
      <c r="D5731" t="s">
        <v>638</v>
      </c>
      <c r="E5731" t="s">
        <v>639</v>
      </c>
      <c r="F5731" t="s">
        <v>638</v>
      </c>
      <c r="G5731" t="s">
        <v>625</v>
      </c>
      <c r="H5731" t="s">
        <v>626</v>
      </c>
      <c r="I5731" t="str">
        <f t="shared" si="268"/>
        <v>Jihomoravský</v>
      </c>
      <c r="J5731" t="str">
        <f t="shared" si="269"/>
        <v>Jihomoravský</v>
      </c>
      <c r="K5731" t="str">
        <f t="shared" si="270"/>
        <v>Jihovýchod</v>
      </c>
    </row>
    <row r="5732" spans="1:11" x14ac:dyDescent="0.25">
      <c r="A5732">
        <v>593745</v>
      </c>
      <c r="B5732" t="s">
        <v>1104</v>
      </c>
      <c r="C5732">
        <v>6220</v>
      </c>
      <c r="D5732" t="s">
        <v>638</v>
      </c>
      <c r="E5732" t="s">
        <v>639</v>
      </c>
      <c r="F5732" t="s">
        <v>638</v>
      </c>
      <c r="G5732" t="s">
        <v>625</v>
      </c>
      <c r="H5732" t="s">
        <v>626</v>
      </c>
      <c r="I5732" t="str">
        <f t="shared" si="268"/>
        <v>Jihomoravský</v>
      </c>
      <c r="J5732" t="str">
        <f t="shared" si="269"/>
        <v>Jihomoravský</v>
      </c>
      <c r="K5732" t="str">
        <f t="shared" si="270"/>
        <v>Jihovýchod</v>
      </c>
    </row>
    <row r="5733" spans="1:11" x14ac:dyDescent="0.25">
      <c r="A5733">
        <v>593753</v>
      </c>
      <c r="B5733" t="s">
        <v>1105</v>
      </c>
      <c r="C5733">
        <v>6220</v>
      </c>
      <c r="D5733" t="s">
        <v>638</v>
      </c>
      <c r="E5733" t="s">
        <v>639</v>
      </c>
      <c r="F5733" t="s">
        <v>638</v>
      </c>
      <c r="G5733" t="s">
        <v>625</v>
      </c>
      <c r="H5733" t="s">
        <v>626</v>
      </c>
      <c r="I5733" t="str">
        <f t="shared" si="268"/>
        <v>Jihomoravský</v>
      </c>
      <c r="J5733" t="str">
        <f t="shared" si="269"/>
        <v>Jihomoravský</v>
      </c>
      <c r="K5733" t="str">
        <f t="shared" si="270"/>
        <v>Jihovýchod</v>
      </c>
    </row>
    <row r="5734" spans="1:11" x14ac:dyDescent="0.25">
      <c r="A5734">
        <v>593761</v>
      </c>
      <c r="B5734" t="s">
        <v>1106</v>
      </c>
      <c r="C5734">
        <v>6220</v>
      </c>
      <c r="D5734" t="s">
        <v>638</v>
      </c>
      <c r="E5734" t="s">
        <v>639</v>
      </c>
      <c r="F5734" t="s">
        <v>638</v>
      </c>
      <c r="G5734" t="s">
        <v>625</v>
      </c>
      <c r="H5734" t="s">
        <v>626</v>
      </c>
      <c r="I5734" t="str">
        <f t="shared" si="268"/>
        <v>Jihomoravský</v>
      </c>
      <c r="J5734" t="str">
        <f t="shared" si="269"/>
        <v>Jihomoravský</v>
      </c>
      <c r="K5734" t="str">
        <f t="shared" si="270"/>
        <v>Jihovýchod</v>
      </c>
    </row>
    <row r="5735" spans="1:11" x14ac:dyDescent="0.25">
      <c r="A5735">
        <v>593770</v>
      </c>
      <c r="B5735" t="s">
        <v>1107</v>
      </c>
      <c r="C5735">
        <v>6220</v>
      </c>
      <c r="D5735" t="s">
        <v>638</v>
      </c>
      <c r="E5735" t="s">
        <v>639</v>
      </c>
      <c r="F5735" t="s">
        <v>638</v>
      </c>
      <c r="G5735" t="s">
        <v>625</v>
      </c>
      <c r="H5735" t="s">
        <v>626</v>
      </c>
      <c r="I5735" t="str">
        <f t="shared" si="268"/>
        <v>Jihomoravský</v>
      </c>
      <c r="J5735" t="str">
        <f t="shared" si="269"/>
        <v>Jihomoravský</v>
      </c>
      <c r="K5735" t="str">
        <f t="shared" si="270"/>
        <v>Jihovýchod</v>
      </c>
    </row>
    <row r="5736" spans="1:11" x14ac:dyDescent="0.25">
      <c r="A5736">
        <v>593788</v>
      </c>
      <c r="B5736" t="s">
        <v>1108</v>
      </c>
      <c r="C5736">
        <v>6212</v>
      </c>
      <c r="D5736" t="s">
        <v>1109</v>
      </c>
      <c r="E5736" t="s">
        <v>639</v>
      </c>
      <c r="F5736" t="s">
        <v>638</v>
      </c>
      <c r="G5736" t="s">
        <v>625</v>
      </c>
      <c r="H5736" t="s">
        <v>626</v>
      </c>
      <c r="I5736" t="str">
        <f t="shared" si="268"/>
        <v>Jihomoravský</v>
      </c>
      <c r="J5736" t="str">
        <f t="shared" si="269"/>
        <v>Jihomoravský</v>
      </c>
      <c r="K5736" t="str">
        <f t="shared" si="270"/>
        <v>Jihovýchod</v>
      </c>
    </row>
    <row r="5737" spans="1:11" x14ac:dyDescent="0.25">
      <c r="A5737">
        <v>593796</v>
      </c>
      <c r="B5737" t="s">
        <v>1110</v>
      </c>
      <c r="C5737">
        <v>6220</v>
      </c>
      <c r="D5737" t="s">
        <v>638</v>
      </c>
      <c r="E5737" t="s">
        <v>639</v>
      </c>
      <c r="F5737" t="s">
        <v>638</v>
      </c>
      <c r="G5737" t="s">
        <v>625</v>
      </c>
      <c r="H5737" t="s">
        <v>626</v>
      </c>
      <c r="I5737" t="str">
        <f t="shared" si="268"/>
        <v>Jihomoravský</v>
      </c>
      <c r="J5737" t="str">
        <f t="shared" si="269"/>
        <v>Jihomoravský</v>
      </c>
      <c r="K5737" t="str">
        <f t="shared" si="270"/>
        <v>Jihovýchod</v>
      </c>
    </row>
    <row r="5738" spans="1:11" x14ac:dyDescent="0.25">
      <c r="A5738">
        <v>593800</v>
      </c>
      <c r="B5738" t="s">
        <v>1111</v>
      </c>
      <c r="C5738">
        <v>6220</v>
      </c>
      <c r="D5738" t="s">
        <v>638</v>
      </c>
      <c r="E5738" t="s">
        <v>639</v>
      </c>
      <c r="F5738" t="s">
        <v>638</v>
      </c>
      <c r="G5738" t="s">
        <v>625</v>
      </c>
      <c r="H5738" t="s">
        <v>626</v>
      </c>
      <c r="I5738" t="str">
        <f t="shared" si="268"/>
        <v>Jihomoravský</v>
      </c>
      <c r="J5738" t="str">
        <f t="shared" si="269"/>
        <v>Jihomoravský</v>
      </c>
      <c r="K5738" t="str">
        <f t="shared" si="270"/>
        <v>Jihovýchod</v>
      </c>
    </row>
    <row r="5739" spans="1:11" x14ac:dyDescent="0.25">
      <c r="A5739">
        <v>593818</v>
      </c>
      <c r="B5739" t="s">
        <v>1112</v>
      </c>
      <c r="C5739">
        <v>6220</v>
      </c>
      <c r="D5739" t="s">
        <v>638</v>
      </c>
      <c r="E5739" t="s">
        <v>639</v>
      </c>
      <c r="F5739" t="s">
        <v>638</v>
      </c>
      <c r="G5739" t="s">
        <v>625</v>
      </c>
      <c r="H5739" t="s">
        <v>626</v>
      </c>
      <c r="I5739" t="str">
        <f t="shared" si="268"/>
        <v>Jihomoravský</v>
      </c>
      <c r="J5739" t="str">
        <f t="shared" si="269"/>
        <v>Jihomoravský</v>
      </c>
      <c r="K5739" t="str">
        <f t="shared" si="270"/>
        <v>Jihovýchod</v>
      </c>
    </row>
    <row r="5740" spans="1:11" x14ac:dyDescent="0.25">
      <c r="A5740">
        <v>593826</v>
      </c>
      <c r="B5740" t="s">
        <v>1113</v>
      </c>
      <c r="C5740">
        <v>6220</v>
      </c>
      <c r="D5740" t="s">
        <v>638</v>
      </c>
      <c r="E5740" t="s">
        <v>639</v>
      </c>
      <c r="F5740" t="s">
        <v>638</v>
      </c>
      <c r="G5740" t="s">
        <v>625</v>
      </c>
      <c r="H5740" t="s">
        <v>626</v>
      </c>
      <c r="I5740" t="str">
        <f t="shared" si="268"/>
        <v>Jihomoravský</v>
      </c>
      <c r="J5740" t="str">
        <f t="shared" si="269"/>
        <v>Jihomoravský</v>
      </c>
      <c r="K5740" t="str">
        <f t="shared" si="270"/>
        <v>Jihovýchod</v>
      </c>
    </row>
    <row r="5741" spans="1:11" x14ac:dyDescent="0.25">
      <c r="A5741">
        <v>593834</v>
      </c>
      <c r="B5741" t="s">
        <v>1114</v>
      </c>
      <c r="C5741">
        <v>6213</v>
      </c>
      <c r="D5741" t="s">
        <v>666</v>
      </c>
      <c r="E5741" t="s">
        <v>623</v>
      </c>
      <c r="F5741" t="s">
        <v>624</v>
      </c>
      <c r="G5741" t="s">
        <v>625</v>
      </c>
      <c r="H5741" t="s">
        <v>626</v>
      </c>
      <c r="I5741" t="str">
        <f t="shared" si="268"/>
        <v>Jihomoravský</v>
      </c>
      <c r="J5741" t="str">
        <f t="shared" si="269"/>
        <v>Jihomoravský</v>
      </c>
      <c r="K5741" t="str">
        <f t="shared" si="270"/>
        <v>Jihovýchod</v>
      </c>
    </row>
    <row r="5742" spans="1:11" x14ac:dyDescent="0.25">
      <c r="A5742">
        <v>593842</v>
      </c>
      <c r="B5742" t="s">
        <v>1115</v>
      </c>
      <c r="C5742">
        <v>6220</v>
      </c>
      <c r="D5742" t="s">
        <v>638</v>
      </c>
      <c r="E5742" t="s">
        <v>639</v>
      </c>
      <c r="F5742" t="s">
        <v>638</v>
      </c>
      <c r="G5742" t="s">
        <v>625</v>
      </c>
      <c r="H5742" t="s">
        <v>626</v>
      </c>
      <c r="I5742" t="str">
        <f t="shared" si="268"/>
        <v>Jihomoravský</v>
      </c>
      <c r="J5742" t="str">
        <f t="shared" si="269"/>
        <v>Jihomoravský</v>
      </c>
      <c r="K5742" t="str">
        <f t="shared" si="270"/>
        <v>Jihovýchod</v>
      </c>
    </row>
    <row r="5743" spans="1:11" x14ac:dyDescent="0.25">
      <c r="A5743">
        <v>593851</v>
      </c>
      <c r="B5743" t="s">
        <v>1116</v>
      </c>
      <c r="C5743">
        <v>6220</v>
      </c>
      <c r="D5743" t="s">
        <v>638</v>
      </c>
      <c r="E5743" t="s">
        <v>639</v>
      </c>
      <c r="F5743" t="s">
        <v>638</v>
      </c>
      <c r="G5743" t="s">
        <v>625</v>
      </c>
      <c r="H5743" t="s">
        <v>626</v>
      </c>
      <c r="I5743" t="str">
        <f t="shared" si="268"/>
        <v>Jihomoravský</v>
      </c>
      <c r="J5743" t="str">
        <f t="shared" si="269"/>
        <v>Jihomoravský</v>
      </c>
      <c r="K5743" t="str">
        <f t="shared" si="270"/>
        <v>Jihovýchod</v>
      </c>
    </row>
    <row r="5744" spans="1:11" x14ac:dyDescent="0.25">
      <c r="A5744">
        <v>593869</v>
      </c>
      <c r="B5744" t="s">
        <v>1117</v>
      </c>
      <c r="C5744">
        <v>6220</v>
      </c>
      <c r="D5744" t="s">
        <v>638</v>
      </c>
      <c r="E5744" t="s">
        <v>639</v>
      </c>
      <c r="F5744" t="s">
        <v>638</v>
      </c>
      <c r="G5744" t="s">
        <v>625</v>
      </c>
      <c r="H5744" t="s">
        <v>626</v>
      </c>
      <c r="I5744" t="str">
        <f t="shared" si="268"/>
        <v>Jihomoravský</v>
      </c>
      <c r="J5744" t="str">
        <f t="shared" si="269"/>
        <v>Jihomoravský</v>
      </c>
      <c r="K5744" t="str">
        <f t="shared" si="270"/>
        <v>Jihovýchod</v>
      </c>
    </row>
    <row r="5745" spans="1:11" x14ac:dyDescent="0.25">
      <c r="A5745">
        <v>593877</v>
      </c>
      <c r="B5745" t="s">
        <v>175</v>
      </c>
      <c r="C5745">
        <v>6220</v>
      </c>
      <c r="D5745" t="s">
        <v>638</v>
      </c>
      <c r="E5745" t="s">
        <v>639</v>
      </c>
      <c r="F5745" t="s">
        <v>638</v>
      </c>
      <c r="G5745" t="s">
        <v>625</v>
      </c>
      <c r="H5745" t="s">
        <v>626</v>
      </c>
      <c r="I5745" t="str">
        <f t="shared" si="268"/>
        <v>Jihomoravský</v>
      </c>
      <c r="J5745" t="str">
        <f t="shared" si="269"/>
        <v>Jihomoravský</v>
      </c>
      <c r="K5745" t="str">
        <f t="shared" si="270"/>
        <v>Jihovýchod</v>
      </c>
    </row>
    <row r="5746" spans="1:11" x14ac:dyDescent="0.25">
      <c r="A5746">
        <v>593885</v>
      </c>
      <c r="B5746" t="s">
        <v>1118</v>
      </c>
      <c r="C5746">
        <v>6212</v>
      </c>
      <c r="D5746" t="s">
        <v>1109</v>
      </c>
      <c r="E5746" t="s">
        <v>639</v>
      </c>
      <c r="F5746" t="s">
        <v>638</v>
      </c>
      <c r="G5746" t="s">
        <v>625</v>
      </c>
      <c r="H5746" t="s">
        <v>626</v>
      </c>
      <c r="I5746" t="str">
        <f t="shared" si="268"/>
        <v>Jihomoravský</v>
      </c>
      <c r="J5746" t="str">
        <f t="shared" si="269"/>
        <v>Jihomoravský</v>
      </c>
      <c r="K5746" t="str">
        <f t="shared" si="270"/>
        <v>Jihovýchod</v>
      </c>
    </row>
    <row r="5747" spans="1:11" x14ac:dyDescent="0.25">
      <c r="A5747">
        <v>593893</v>
      </c>
      <c r="B5747" t="s">
        <v>1119</v>
      </c>
      <c r="C5747">
        <v>6220</v>
      </c>
      <c r="D5747" t="s">
        <v>638</v>
      </c>
      <c r="E5747" t="s">
        <v>639</v>
      </c>
      <c r="F5747" t="s">
        <v>638</v>
      </c>
      <c r="G5747" t="s">
        <v>625</v>
      </c>
      <c r="H5747" t="s">
        <v>626</v>
      </c>
      <c r="I5747" t="str">
        <f t="shared" si="268"/>
        <v>Jihomoravský</v>
      </c>
      <c r="J5747" t="str">
        <f t="shared" si="269"/>
        <v>Jihomoravský</v>
      </c>
      <c r="K5747" t="str">
        <f t="shared" si="270"/>
        <v>Jihovýchod</v>
      </c>
    </row>
    <row r="5748" spans="1:11" x14ac:dyDescent="0.25">
      <c r="A5748">
        <v>593907</v>
      </c>
      <c r="B5748" t="s">
        <v>1120</v>
      </c>
      <c r="C5748">
        <v>6212</v>
      </c>
      <c r="D5748" t="s">
        <v>1109</v>
      </c>
      <c r="E5748" t="s">
        <v>639</v>
      </c>
      <c r="F5748" t="s">
        <v>638</v>
      </c>
      <c r="G5748" t="s">
        <v>625</v>
      </c>
      <c r="H5748" t="s">
        <v>626</v>
      </c>
      <c r="I5748" t="str">
        <f t="shared" si="268"/>
        <v>Jihomoravský</v>
      </c>
      <c r="J5748" t="str">
        <f t="shared" si="269"/>
        <v>Jihomoravský</v>
      </c>
      <c r="K5748" t="str">
        <f t="shared" si="270"/>
        <v>Jihovýchod</v>
      </c>
    </row>
    <row r="5749" spans="1:11" x14ac:dyDescent="0.25">
      <c r="A5749">
        <v>593923</v>
      </c>
      <c r="B5749" t="s">
        <v>1121</v>
      </c>
      <c r="C5749">
        <v>6212</v>
      </c>
      <c r="D5749" t="s">
        <v>1109</v>
      </c>
      <c r="E5749" t="s">
        <v>639</v>
      </c>
      <c r="F5749" t="s">
        <v>638</v>
      </c>
      <c r="G5749" t="s">
        <v>625</v>
      </c>
      <c r="H5749" t="s">
        <v>626</v>
      </c>
      <c r="I5749" t="str">
        <f t="shared" si="268"/>
        <v>Jihomoravský</v>
      </c>
      <c r="J5749" t="str">
        <f t="shared" si="269"/>
        <v>Jihomoravský</v>
      </c>
      <c r="K5749" t="str">
        <f t="shared" si="270"/>
        <v>Jihovýchod</v>
      </c>
    </row>
    <row r="5750" spans="1:11" x14ac:dyDescent="0.25">
      <c r="A5750">
        <v>593931</v>
      </c>
      <c r="B5750" t="s">
        <v>1122</v>
      </c>
      <c r="C5750">
        <v>6212</v>
      </c>
      <c r="D5750" t="s">
        <v>1109</v>
      </c>
      <c r="E5750" t="s">
        <v>639</v>
      </c>
      <c r="F5750" t="s">
        <v>638</v>
      </c>
      <c r="G5750" t="s">
        <v>625</v>
      </c>
      <c r="H5750" t="s">
        <v>626</v>
      </c>
      <c r="I5750" t="str">
        <f t="shared" si="268"/>
        <v>Jihomoravský</v>
      </c>
      <c r="J5750" t="str">
        <f t="shared" si="269"/>
        <v>Jihomoravský</v>
      </c>
      <c r="K5750" t="str">
        <f t="shared" si="270"/>
        <v>Jihovýchod</v>
      </c>
    </row>
    <row r="5751" spans="1:11" x14ac:dyDescent="0.25">
      <c r="A5751">
        <v>593958</v>
      </c>
      <c r="B5751" t="s">
        <v>1123</v>
      </c>
      <c r="C5751">
        <v>6212</v>
      </c>
      <c r="D5751" t="s">
        <v>1109</v>
      </c>
      <c r="E5751" t="s">
        <v>639</v>
      </c>
      <c r="F5751" t="s">
        <v>638</v>
      </c>
      <c r="G5751" t="s">
        <v>625</v>
      </c>
      <c r="H5751" t="s">
        <v>626</v>
      </c>
      <c r="I5751" t="str">
        <f t="shared" si="268"/>
        <v>Jihomoravský</v>
      </c>
      <c r="J5751" t="str">
        <f t="shared" si="269"/>
        <v>Jihomoravský</v>
      </c>
      <c r="K5751" t="str">
        <f t="shared" si="270"/>
        <v>Jihovýchod</v>
      </c>
    </row>
    <row r="5752" spans="1:11" x14ac:dyDescent="0.25">
      <c r="A5752">
        <v>593966</v>
      </c>
      <c r="B5752" t="s">
        <v>1124</v>
      </c>
      <c r="C5752">
        <v>6212</v>
      </c>
      <c r="D5752" t="s">
        <v>1109</v>
      </c>
      <c r="E5752" t="s">
        <v>639</v>
      </c>
      <c r="F5752" t="s">
        <v>638</v>
      </c>
      <c r="G5752" t="s">
        <v>625</v>
      </c>
      <c r="H5752" t="s">
        <v>626</v>
      </c>
      <c r="I5752" t="str">
        <f t="shared" si="268"/>
        <v>Jihomoravský</v>
      </c>
      <c r="J5752" t="str">
        <f t="shared" si="269"/>
        <v>Jihomoravský</v>
      </c>
      <c r="K5752" t="str">
        <f t="shared" si="270"/>
        <v>Jihovýchod</v>
      </c>
    </row>
    <row r="5753" spans="1:11" x14ac:dyDescent="0.25">
      <c r="A5753">
        <v>593974</v>
      </c>
      <c r="B5753" t="s">
        <v>1125</v>
      </c>
      <c r="C5753">
        <v>6220</v>
      </c>
      <c r="D5753" t="s">
        <v>638</v>
      </c>
      <c r="E5753" t="s">
        <v>639</v>
      </c>
      <c r="F5753" t="s">
        <v>638</v>
      </c>
      <c r="G5753" t="s">
        <v>625</v>
      </c>
      <c r="H5753" t="s">
        <v>626</v>
      </c>
      <c r="I5753" t="str">
        <f t="shared" si="268"/>
        <v>Jihomoravský</v>
      </c>
      <c r="J5753" t="str">
        <f t="shared" si="269"/>
        <v>Jihomoravský</v>
      </c>
      <c r="K5753" t="str">
        <f t="shared" si="270"/>
        <v>Jihovýchod</v>
      </c>
    </row>
    <row r="5754" spans="1:11" x14ac:dyDescent="0.25">
      <c r="A5754">
        <v>593982</v>
      </c>
      <c r="B5754" t="s">
        <v>1126</v>
      </c>
      <c r="C5754">
        <v>6220</v>
      </c>
      <c r="D5754" t="s">
        <v>638</v>
      </c>
      <c r="E5754" t="s">
        <v>639</v>
      </c>
      <c r="F5754" t="s">
        <v>638</v>
      </c>
      <c r="G5754" t="s">
        <v>625</v>
      </c>
      <c r="H5754" t="s">
        <v>626</v>
      </c>
      <c r="I5754" t="str">
        <f t="shared" si="268"/>
        <v>Jihomoravský</v>
      </c>
      <c r="J5754" t="str">
        <f t="shared" si="269"/>
        <v>Jihomoravský</v>
      </c>
      <c r="K5754" t="str">
        <f t="shared" si="270"/>
        <v>Jihovýchod</v>
      </c>
    </row>
    <row r="5755" spans="1:11" x14ac:dyDescent="0.25">
      <c r="A5755">
        <v>593991</v>
      </c>
      <c r="B5755" t="s">
        <v>1127</v>
      </c>
      <c r="C5755">
        <v>6220</v>
      </c>
      <c r="D5755" t="s">
        <v>638</v>
      </c>
      <c r="E5755" t="s">
        <v>639</v>
      </c>
      <c r="F5755" t="s">
        <v>638</v>
      </c>
      <c r="G5755" t="s">
        <v>625</v>
      </c>
      <c r="H5755" t="s">
        <v>626</v>
      </c>
      <c r="I5755" t="str">
        <f t="shared" si="268"/>
        <v>Jihomoravský</v>
      </c>
      <c r="J5755" t="str">
        <f t="shared" si="269"/>
        <v>Jihomoravský</v>
      </c>
      <c r="K5755" t="str">
        <f t="shared" si="270"/>
        <v>Jihovýchod</v>
      </c>
    </row>
    <row r="5756" spans="1:11" x14ac:dyDescent="0.25">
      <c r="A5756">
        <v>594008</v>
      </c>
      <c r="B5756" t="s">
        <v>1128</v>
      </c>
      <c r="C5756">
        <v>6212</v>
      </c>
      <c r="D5756" t="s">
        <v>1109</v>
      </c>
      <c r="E5756" t="s">
        <v>639</v>
      </c>
      <c r="F5756" t="s">
        <v>638</v>
      </c>
      <c r="G5756" t="s">
        <v>625</v>
      </c>
      <c r="H5756" t="s">
        <v>626</v>
      </c>
      <c r="I5756" t="str">
        <f t="shared" si="268"/>
        <v>Jihomoravský</v>
      </c>
      <c r="J5756" t="str">
        <f t="shared" si="269"/>
        <v>Jihomoravský</v>
      </c>
      <c r="K5756" t="str">
        <f t="shared" si="270"/>
        <v>Jihovýchod</v>
      </c>
    </row>
    <row r="5757" spans="1:11" x14ac:dyDescent="0.25">
      <c r="A5757">
        <v>594016</v>
      </c>
      <c r="B5757" t="s">
        <v>1129</v>
      </c>
      <c r="C5757">
        <v>6220</v>
      </c>
      <c r="D5757" t="s">
        <v>638</v>
      </c>
      <c r="E5757" t="s">
        <v>639</v>
      </c>
      <c r="F5757" t="s">
        <v>638</v>
      </c>
      <c r="G5757" t="s">
        <v>625</v>
      </c>
      <c r="H5757" t="s">
        <v>626</v>
      </c>
      <c r="I5757" t="str">
        <f t="shared" si="268"/>
        <v>Jihomoravský</v>
      </c>
      <c r="J5757" t="str">
        <f t="shared" si="269"/>
        <v>Jihomoravský</v>
      </c>
      <c r="K5757" t="str">
        <f t="shared" si="270"/>
        <v>Jihovýchod</v>
      </c>
    </row>
    <row r="5758" spans="1:11" x14ac:dyDescent="0.25">
      <c r="A5758">
        <v>594024</v>
      </c>
      <c r="B5758" t="s">
        <v>1130</v>
      </c>
      <c r="C5758">
        <v>6220</v>
      </c>
      <c r="D5758" t="s">
        <v>638</v>
      </c>
      <c r="E5758" t="s">
        <v>639</v>
      </c>
      <c r="F5758" t="s">
        <v>638</v>
      </c>
      <c r="G5758" t="s">
        <v>625</v>
      </c>
      <c r="H5758" t="s">
        <v>626</v>
      </c>
      <c r="I5758" t="str">
        <f t="shared" si="268"/>
        <v>Jihomoravský</v>
      </c>
      <c r="J5758" t="str">
        <f t="shared" si="269"/>
        <v>Jihomoravský</v>
      </c>
      <c r="K5758" t="str">
        <f t="shared" si="270"/>
        <v>Jihovýchod</v>
      </c>
    </row>
    <row r="5759" spans="1:11" x14ac:dyDescent="0.25">
      <c r="A5759">
        <v>594032</v>
      </c>
      <c r="B5759" t="s">
        <v>1131</v>
      </c>
      <c r="C5759">
        <v>6220</v>
      </c>
      <c r="D5759" t="s">
        <v>638</v>
      </c>
      <c r="E5759" t="s">
        <v>639</v>
      </c>
      <c r="F5759" t="s">
        <v>638</v>
      </c>
      <c r="G5759" t="s">
        <v>625</v>
      </c>
      <c r="H5759" t="s">
        <v>626</v>
      </c>
      <c r="I5759" t="str">
        <f t="shared" si="268"/>
        <v>Jihomoravský</v>
      </c>
      <c r="J5759" t="str">
        <f t="shared" si="269"/>
        <v>Jihomoravský</v>
      </c>
      <c r="K5759" t="str">
        <f t="shared" si="270"/>
        <v>Jihovýchod</v>
      </c>
    </row>
    <row r="5760" spans="1:11" x14ac:dyDescent="0.25">
      <c r="A5760">
        <v>594041</v>
      </c>
      <c r="B5760" t="s">
        <v>1132</v>
      </c>
      <c r="C5760">
        <v>6220</v>
      </c>
      <c r="D5760" t="s">
        <v>638</v>
      </c>
      <c r="E5760" t="s">
        <v>639</v>
      </c>
      <c r="F5760" t="s">
        <v>638</v>
      </c>
      <c r="G5760" t="s">
        <v>625</v>
      </c>
      <c r="H5760" t="s">
        <v>626</v>
      </c>
      <c r="I5760" t="str">
        <f t="shared" si="268"/>
        <v>Jihomoravský</v>
      </c>
      <c r="J5760" t="str">
        <f t="shared" si="269"/>
        <v>Jihomoravský</v>
      </c>
      <c r="K5760" t="str">
        <f t="shared" si="270"/>
        <v>Jihovýchod</v>
      </c>
    </row>
    <row r="5761" spans="1:11" x14ac:dyDescent="0.25">
      <c r="A5761">
        <v>594059</v>
      </c>
      <c r="B5761" t="s">
        <v>1133</v>
      </c>
      <c r="C5761">
        <v>6220</v>
      </c>
      <c r="D5761" t="s">
        <v>638</v>
      </c>
      <c r="E5761" t="s">
        <v>639</v>
      </c>
      <c r="F5761" t="s">
        <v>638</v>
      </c>
      <c r="G5761" t="s">
        <v>625</v>
      </c>
      <c r="H5761" t="s">
        <v>626</v>
      </c>
      <c r="I5761" t="str">
        <f t="shared" si="268"/>
        <v>Jihomoravský</v>
      </c>
      <c r="J5761" t="str">
        <f t="shared" si="269"/>
        <v>Jihomoravský</v>
      </c>
      <c r="K5761" t="str">
        <f t="shared" si="270"/>
        <v>Jihovýchod</v>
      </c>
    </row>
    <row r="5762" spans="1:11" x14ac:dyDescent="0.25">
      <c r="A5762">
        <v>594067</v>
      </c>
      <c r="B5762" t="s">
        <v>573</v>
      </c>
      <c r="C5762">
        <v>6220</v>
      </c>
      <c r="D5762" t="s">
        <v>638</v>
      </c>
      <c r="E5762" t="s">
        <v>639</v>
      </c>
      <c r="F5762" t="s">
        <v>638</v>
      </c>
      <c r="G5762" t="s">
        <v>625</v>
      </c>
      <c r="H5762" t="s">
        <v>626</v>
      </c>
      <c r="I5762" t="str">
        <f t="shared" si="268"/>
        <v>Jihomoravský</v>
      </c>
      <c r="J5762" t="str">
        <f t="shared" si="269"/>
        <v>Jihomoravský</v>
      </c>
      <c r="K5762" t="str">
        <f t="shared" si="270"/>
        <v>Jihovýchod</v>
      </c>
    </row>
    <row r="5763" spans="1:11" x14ac:dyDescent="0.25">
      <c r="A5763">
        <v>594075</v>
      </c>
      <c r="B5763" t="s">
        <v>1134</v>
      </c>
      <c r="C5763">
        <v>6220</v>
      </c>
      <c r="D5763" t="s">
        <v>638</v>
      </c>
      <c r="E5763" t="s">
        <v>639</v>
      </c>
      <c r="F5763" t="s">
        <v>638</v>
      </c>
      <c r="G5763" t="s">
        <v>625</v>
      </c>
      <c r="H5763" t="s">
        <v>626</v>
      </c>
      <c r="I5763" t="str">
        <f t="shared" si="268"/>
        <v>Jihomoravský</v>
      </c>
      <c r="J5763" t="str">
        <f t="shared" si="269"/>
        <v>Jihomoravský</v>
      </c>
      <c r="K5763" t="str">
        <f t="shared" si="270"/>
        <v>Jihovýchod</v>
      </c>
    </row>
    <row r="5764" spans="1:11" x14ac:dyDescent="0.25">
      <c r="A5764">
        <v>594083</v>
      </c>
      <c r="B5764" t="s">
        <v>1135</v>
      </c>
      <c r="C5764">
        <v>6212</v>
      </c>
      <c r="D5764" t="s">
        <v>1109</v>
      </c>
      <c r="E5764" t="s">
        <v>639</v>
      </c>
      <c r="F5764" t="s">
        <v>638</v>
      </c>
      <c r="G5764" t="s">
        <v>625</v>
      </c>
      <c r="H5764" t="s">
        <v>626</v>
      </c>
      <c r="I5764" t="str">
        <f t="shared" ref="I5764:I5827" si="271">LEFT(H5764, FIND(" ", H5764 &amp; " ") - 1)</f>
        <v>Jihomoravský</v>
      </c>
      <c r="J5764" t="str">
        <f t="shared" ref="J5764:J5827" si="272">IF(LEFT(H5764,4)="Kraj", MID(H5764, FIND(" ", H5764)+1, LEN(H5764) - FIND(" ", H5764)), LEFT(H5764, FIND(" ", H5764 &amp; " ") - 1))</f>
        <v>Jihomoravský</v>
      </c>
      <c r="K5764" t="str">
        <f t="shared" ref="K5764:K5827" si="273">_xlfn.XLOOKUP(H5764,$N$33:$N$46,$M$33:$M$46)</f>
        <v>Jihovýchod</v>
      </c>
    </row>
    <row r="5765" spans="1:11" x14ac:dyDescent="0.25">
      <c r="A5765">
        <v>594091</v>
      </c>
      <c r="B5765" t="s">
        <v>1136</v>
      </c>
      <c r="C5765">
        <v>6220</v>
      </c>
      <c r="D5765" t="s">
        <v>638</v>
      </c>
      <c r="E5765" t="s">
        <v>639</v>
      </c>
      <c r="F5765" t="s">
        <v>638</v>
      </c>
      <c r="G5765" t="s">
        <v>625</v>
      </c>
      <c r="H5765" t="s">
        <v>626</v>
      </c>
      <c r="I5765" t="str">
        <f t="shared" si="271"/>
        <v>Jihomoravský</v>
      </c>
      <c r="J5765" t="str">
        <f t="shared" si="272"/>
        <v>Jihomoravský</v>
      </c>
      <c r="K5765" t="str">
        <f t="shared" si="273"/>
        <v>Jihovýchod</v>
      </c>
    </row>
    <row r="5766" spans="1:11" x14ac:dyDescent="0.25">
      <c r="A5766">
        <v>594105</v>
      </c>
      <c r="B5766" t="s">
        <v>1137</v>
      </c>
      <c r="C5766">
        <v>6212</v>
      </c>
      <c r="D5766" t="s">
        <v>1109</v>
      </c>
      <c r="E5766" t="s">
        <v>639</v>
      </c>
      <c r="F5766" t="s">
        <v>638</v>
      </c>
      <c r="G5766" t="s">
        <v>625</v>
      </c>
      <c r="H5766" t="s">
        <v>626</v>
      </c>
      <c r="I5766" t="str">
        <f t="shared" si="271"/>
        <v>Jihomoravský</v>
      </c>
      <c r="J5766" t="str">
        <f t="shared" si="272"/>
        <v>Jihomoravský</v>
      </c>
      <c r="K5766" t="str">
        <f t="shared" si="273"/>
        <v>Jihovýchod</v>
      </c>
    </row>
    <row r="5767" spans="1:11" x14ac:dyDescent="0.25">
      <c r="A5767">
        <v>594113</v>
      </c>
      <c r="B5767" t="s">
        <v>1138</v>
      </c>
      <c r="C5767">
        <v>6212</v>
      </c>
      <c r="D5767" t="s">
        <v>1109</v>
      </c>
      <c r="E5767" t="s">
        <v>639</v>
      </c>
      <c r="F5767" t="s">
        <v>638</v>
      </c>
      <c r="G5767" t="s">
        <v>625</v>
      </c>
      <c r="H5767" t="s">
        <v>626</v>
      </c>
      <c r="I5767" t="str">
        <f t="shared" si="271"/>
        <v>Jihomoravský</v>
      </c>
      <c r="J5767" t="str">
        <f t="shared" si="272"/>
        <v>Jihomoravský</v>
      </c>
      <c r="K5767" t="str">
        <f t="shared" si="273"/>
        <v>Jihovýchod</v>
      </c>
    </row>
    <row r="5768" spans="1:11" x14ac:dyDescent="0.25">
      <c r="A5768">
        <v>594121</v>
      </c>
      <c r="B5768" t="s">
        <v>1139</v>
      </c>
      <c r="C5768">
        <v>6220</v>
      </c>
      <c r="D5768" t="s">
        <v>638</v>
      </c>
      <c r="E5768" t="s">
        <v>639</v>
      </c>
      <c r="F5768" t="s">
        <v>638</v>
      </c>
      <c r="G5768" t="s">
        <v>625</v>
      </c>
      <c r="H5768" t="s">
        <v>626</v>
      </c>
      <c r="I5768" t="str">
        <f t="shared" si="271"/>
        <v>Jihomoravský</v>
      </c>
      <c r="J5768" t="str">
        <f t="shared" si="272"/>
        <v>Jihomoravský</v>
      </c>
      <c r="K5768" t="str">
        <f t="shared" si="273"/>
        <v>Jihovýchod</v>
      </c>
    </row>
    <row r="5769" spans="1:11" x14ac:dyDescent="0.25">
      <c r="A5769">
        <v>594130</v>
      </c>
      <c r="B5769" t="s">
        <v>1140</v>
      </c>
      <c r="C5769">
        <v>6220</v>
      </c>
      <c r="D5769" t="s">
        <v>638</v>
      </c>
      <c r="E5769" t="s">
        <v>639</v>
      </c>
      <c r="F5769" t="s">
        <v>638</v>
      </c>
      <c r="G5769" t="s">
        <v>625</v>
      </c>
      <c r="H5769" t="s">
        <v>626</v>
      </c>
      <c r="I5769" t="str">
        <f t="shared" si="271"/>
        <v>Jihomoravský</v>
      </c>
      <c r="J5769" t="str">
        <f t="shared" si="272"/>
        <v>Jihomoravský</v>
      </c>
      <c r="K5769" t="str">
        <f t="shared" si="273"/>
        <v>Jihovýchod</v>
      </c>
    </row>
    <row r="5770" spans="1:11" x14ac:dyDescent="0.25">
      <c r="A5770">
        <v>594148</v>
      </c>
      <c r="B5770" t="s">
        <v>1141</v>
      </c>
      <c r="C5770">
        <v>6220</v>
      </c>
      <c r="D5770" t="s">
        <v>638</v>
      </c>
      <c r="E5770" t="s">
        <v>639</v>
      </c>
      <c r="F5770" t="s">
        <v>638</v>
      </c>
      <c r="G5770" t="s">
        <v>625</v>
      </c>
      <c r="H5770" t="s">
        <v>626</v>
      </c>
      <c r="I5770" t="str">
        <f t="shared" si="271"/>
        <v>Jihomoravský</v>
      </c>
      <c r="J5770" t="str">
        <f t="shared" si="272"/>
        <v>Jihomoravský</v>
      </c>
      <c r="K5770" t="str">
        <f t="shared" si="273"/>
        <v>Jihovýchod</v>
      </c>
    </row>
    <row r="5771" spans="1:11" x14ac:dyDescent="0.25">
      <c r="A5771">
        <v>594156</v>
      </c>
      <c r="B5771" t="s">
        <v>1142</v>
      </c>
      <c r="C5771">
        <v>6220</v>
      </c>
      <c r="D5771" t="s">
        <v>638</v>
      </c>
      <c r="E5771" t="s">
        <v>639</v>
      </c>
      <c r="F5771" t="s">
        <v>638</v>
      </c>
      <c r="G5771" t="s">
        <v>625</v>
      </c>
      <c r="H5771" t="s">
        <v>626</v>
      </c>
      <c r="I5771" t="str">
        <f t="shared" si="271"/>
        <v>Jihomoravský</v>
      </c>
      <c r="J5771" t="str">
        <f t="shared" si="272"/>
        <v>Jihomoravský</v>
      </c>
      <c r="K5771" t="str">
        <f t="shared" si="273"/>
        <v>Jihovýchod</v>
      </c>
    </row>
    <row r="5772" spans="1:11" x14ac:dyDescent="0.25">
      <c r="A5772">
        <v>594164</v>
      </c>
      <c r="B5772" t="s">
        <v>1143</v>
      </c>
      <c r="C5772">
        <v>6220</v>
      </c>
      <c r="D5772" t="s">
        <v>638</v>
      </c>
      <c r="E5772" t="s">
        <v>639</v>
      </c>
      <c r="F5772" t="s">
        <v>638</v>
      </c>
      <c r="G5772" t="s">
        <v>625</v>
      </c>
      <c r="H5772" t="s">
        <v>626</v>
      </c>
      <c r="I5772" t="str">
        <f t="shared" si="271"/>
        <v>Jihomoravský</v>
      </c>
      <c r="J5772" t="str">
        <f t="shared" si="272"/>
        <v>Jihomoravský</v>
      </c>
      <c r="K5772" t="str">
        <f t="shared" si="273"/>
        <v>Jihovýchod</v>
      </c>
    </row>
    <row r="5773" spans="1:11" x14ac:dyDescent="0.25">
      <c r="A5773">
        <v>594172</v>
      </c>
      <c r="B5773" t="s">
        <v>168</v>
      </c>
      <c r="C5773">
        <v>6220</v>
      </c>
      <c r="D5773" t="s">
        <v>638</v>
      </c>
      <c r="E5773" t="s">
        <v>639</v>
      </c>
      <c r="F5773" t="s">
        <v>638</v>
      </c>
      <c r="G5773" t="s">
        <v>625</v>
      </c>
      <c r="H5773" t="s">
        <v>626</v>
      </c>
      <c r="I5773" t="str">
        <f t="shared" si="271"/>
        <v>Jihomoravský</v>
      </c>
      <c r="J5773" t="str">
        <f t="shared" si="272"/>
        <v>Jihomoravský</v>
      </c>
      <c r="K5773" t="str">
        <f t="shared" si="273"/>
        <v>Jihovýchod</v>
      </c>
    </row>
    <row r="5774" spans="1:11" x14ac:dyDescent="0.25">
      <c r="A5774">
        <v>594181</v>
      </c>
      <c r="B5774" t="s">
        <v>1144</v>
      </c>
      <c r="C5774">
        <v>6212</v>
      </c>
      <c r="D5774" t="s">
        <v>1109</v>
      </c>
      <c r="E5774" t="s">
        <v>639</v>
      </c>
      <c r="F5774" t="s">
        <v>638</v>
      </c>
      <c r="G5774" t="s">
        <v>625</v>
      </c>
      <c r="H5774" t="s">
        <v>626</v>
      </c>
      <c r="I5774" t="str">
        <f t="shared" si="271"/>
        <v>Jihomoravský</v>
      </c>
      <c r="J5774" t="str">
        <f t="shared" si="272"/>
        <v>Jihomoravský</v>
      </c>
      <c r="K5774" t="str">
        <f t="shared" si="273"/>
        <v>Jihovýchod</v>
      </c>
    </row>
    <row r="5775" spans="1:11" x14ac:dyDescent="0.25">
      <c r="A5775">
        <v>594199</v>
      </c>
      <c r="B5775" t="s">
        <v>1145</v>
      </c>
      <c r="C5775">
        <v>6220</v>
      </c>
      <c r="D5775" t="s">
        <v>638</v>
      </c>
      <c r="E5775" t="s">
        <v>639</v>
      </c>
      <c r="F5775" t="s">
        <v>638</v>
      </c>
      <c r="G5775" t="s">
        <v>625</v>
      </c>
      <c r="H5775" t="s">
        <v>626</v>
      </c>
      <c r="I5775" t="str">
        <f t="shared" si="271"/>
        <v>Jihomoravský</v>
      </c>
      <c r="J5775" t="str">
        <f t="shared" si="272"/>
        <v>Jihomoravský</v>
      </c>
      <c r="K5775" t="str">
        <f t="shared" si="273"/>
        <v>Jihovýchod</v>
      </c>
    </row>
    <row r="5776" spans="1:11" x14ac:dyDescent="0.25">
      <c r="A5776">
        <v>594202</v>
      </c>
      <c r="B5776" t="s">
        <v>1146</v>
      </c>
      <c r="C5776">
        <v>6220</v>
      </c>
      <c r="D5776" t="s">
        <v>638</v>
      </c>
      <c r="E5776" t="s">
        <v>639</v>
      </c>
      <c r="F5776" t="s">
        <v>638</v>
      </c>
      <c r="G5776" t="s">
        <v>625</v>
      </c>
      <c r="H5776" t="s">
        <v>626</v>
      </c>
      <c r="I5776" t="str">
        <f t="shared" si="271"/>
        <v>Jihomoravský</v>
      </c>
      <c r="J5776" t="str">
        <f t="shared" si="272"/>
        <v>Jihomoravský</v>
      </c>
      <c r="K5776" t="str">
        <f t="shared" si="273"/>
        <v>Jihovýchod</v>
      </c>
    </row>
    <row r="5777" spans="1:11" x14ac:dyDescent="0.25">
      <c r="A5777">
        <v>594211</v>
      </c>
      <c r="B5777" t="s">
        <v>1147</v>
      </c>
      <c r="C5777">
        <v>6212</v>
      </c>
      <c r="D5777" t="s">
        <v>1109</v>
      </c>
      <c r="E5777" t="s">
        <v>639</v>
      </c>
      <c r="F5777" t="s">
        <v>638</v>
      </c>
      <c r="G5777" t="s">
        <v>625</v>
      </c>
      <c r="H5777" t="s">
        <v>626</v>
      </c>
      <c r="I5777" t="str">
        <f t="shared" si="271"/>
        <v>Jihomoravský</v>
      </c>
      <c r="J5777" t="str">
        <f t="shared" si="272"/>
        <v>Jihomoravský</v>
      </c>
      <c r="K5777" t="str">
        <f t="shared" si="273"/>
        <v>Jihovýchod</v>
      </c>
    </row>
    <row r="5778" spans="1:11" x14ac:dyDescent="0.25">
      <c r="A5778">
        <v>594229</v>
      </c>
      <c r="B5778" t="s">
        <v>1148</v>
      </c>
      <c r="C5778">
        <v>6212</v>
      </c>
      <c r="D5778" t="s">
        <v>1109</v>
      </c>
      <c r="E5778" t="s">
        <v>639</v>
      </c>
      <c r="F5778" t="s">
        <v>638</v>
      </c>
      <c r="G5778" t="s">
        <v>625</v>
      </c>
      <c r="H5778" t="s">
        <v>626</v>
      </c>
      <c r="I5778" t="str">
        <f t="shared" si="271"/>
        <v>Jihomoravský</v>
      </c>
      <c r="J5778" t="str">
        <f t="shared" si="272"/>
        <v>Jihomoravský</v>
      </c>
      <c r="K5778" t="str">
        <f t="shared" si="273"/>
        <v>Jihovýchod</v>
      </c>
    </row>
    <row r="5779" spans="1:11" x14ac:dyDescent="0.25">
      <c r="A5779">
        <v>594237</v>
      </c>
      <c r="B5779" t="s">
        <v>401</v>
      </c>
      <c r="C5779">
        <v>6212</v>
      </c>
      <c r="D5779" t="s">
        <v>1109</v>
      </c>
      <c r="E5779" t="s">
        <v>639</v>
      </c>
      <c r="F5779" t="s">
        <v>638</v>
      </c>
      <c r="G5779" t="s">
        <v>625</v>
      </c>
      <c r="H5779" t="s">
        <v>626</v>
      </c>
      <c r="I5779" t="str">
        <f t="shared" si="271"/>
        <v>Jihomoravský</v>
      </c>
      <c r="J5779" t="str">
        <f t="shared" si="272"/>
        <v>Jihomoravský</v>
      </c>
      <c r="K5779" t="str">
        <f t="shared" si="273"/>
        <v>Jihovýchod</v>
      </c>
    </row>
    <row r="5780" spans="1:11" x14ac:dyDescent="0.25">
      <c r="A5780">
        <v>594253</v>
      </c>
      <c r="B5780" t="s">
        <v>1149</v>
      </c>
      <c r="C5780">
        <v>6220</v>
      </c>
      <c r="D5780" t="s">
        <v>638</v>
      </c>
      <c r="E5780" t="s">
        <v>639</v>
      </c>
      <c r="F5780" t="s">
        <v>638</v>
      </c>
      <c r="G5780" t="s">
        <v>625</v>
      </c>
      <c r="H5780" t="s">
        <v>626</v>
      </c>
      <c r="I5780" t="str">
        <f t="shared" si="271"/>
        <v>Jihomoravský</v>
      </c>
      <c r="J5780" t="str">
        <f t="shared" si="272"/>
        <v>Jihomoravský</v>
      </c>
      <c r="K5780" t="str">
        <f t="shared" si="273"/>
        <v>Jihovýchod</v>
      </c>
    </row>
    <row r="5781" spans="1:11" x14ac:dyDescent="0.25">
      <c r="A5781">
        <v>594261</v>
      </c>
      <c r="B5781" t="s">
        <v>1150</v>
      </c>
      <c r="C5781">
        <v>6220</v>
      </c>
      <c r="D5781" t="s">
        <v>638</v>
      </c>
      <c r="E5781" t="s">
        <v>639</v>
      </c>
      <c r="F5781" t="s">
        <v>638</v>
      </c>
      <c r="G5781" t="s">
        <v>625</v>
      </c>
      <c r="H5781" t="s">
        <v>626</v>
      </c>
      <c r="I5781" t="str">
        <f t="shared" si="271"/>
        <v>Jihomoravský</v>
      </c>
      <c r="J5781" t="str">
        <f t="shared" si="272"/>
        <v>Jihomoravský</v>
      </c>
      <c r="K5781" t="str">
        <f t="shared" si="273"/>
        <v>Jihovýchod</v>
      </c>
    </row>
    <row r="5782" spans="1:11" x14ac:dyDescent="0.25">
      <c r="A5782">
        <v>594270</v>
      </c>
      <c r="B5782" t="s">
        <v>1151</v>
      </c>
      <c r="C5782">
        <v>6220</v>
      </c>
      <c r="D5782" t="s">
        <v>638</v>
      </c>
      <c r="E5782" t="s">
        <v>639</v>
      </c>
      <c r="F5782" t="s">
        <v>638</v>
      </c>
      <c r="G5782" t="s">
        <v>625</v>
      </c>
      <c r="H5782" t="s">
        <v>626</v>
      </c>
      <c r="I5782" t="str">
        <f t="shared" si="271"/>
        <v>Jihomoravský</v>
      </c>
      <c r="J5782" t="str">
        <f t="shared" si="272"/>
        <v>Jihomoravský</v>
      </c>
      <c r="K5782" t="str">
        <f t="shared" si="273"/>
        <v>Jihovýchod</v>
      </c>
    </row>
    <row r="5783" spans="1:11" x14ac:dyDescent="0.25">
      <c r="A5783">
        <v>594288</v>
      </c>
      <c r="B5783" t="s">
        <v>931</v>
      </c>
      <c r="C5783">
        <v>6220</v>
      </c>
      <c r="D5783" t="s">
        <v>638</v>
      </c>
      <c r="E5783" t="s">
        <v>639</v>
      </c>
      <c r="F5783" t="s">
        <v>638</v>
      </c>
      <c r="G5783" t="s">
        <v>625</v>
      </c>
      <c r="H5783" t="s">
        <v>626</v>
      </c>
      <c r="I5783" t="str">
        <f t="shared" si="271"/>
        <v>Jihomoravský</v>
      </c>
      <c r="J5783" t="str">
        <f t="shared" si="272"/>
        <v>Jihomoravský</v>
      </c>
      <c r="K5783" t="str">
        <f t="shared" si="273"/>
        <v>Jihovýchod</v>
      </c>
    </row>
    <row r="5784" spans="1:11" x14ac:dyDescent="0.25">
      <c r="A5784">
        <v>594296</v>
      </c>
      <c r="B5784" t="s">
        <v>1152</v>
      </c>
      <c r="C5784">
        <v>6212</v>
      </c>
      <c r="D5784" t="s">
        <v>1109</v>
      </c>
      <c r="E5784" t="s">
        <v>639</v>
      </c>
      <c r="F5784" t="s">
        <v>638</v>
      </c>
      <c r="G5784" t="s">
        <v>625</v>
      </c>
      <c r="H5784" t="s">
        <v>626</v>
      </c>
      <c r="I5784" t="str">
        <f t="shared" si="271"/>
        <v>Jihomoravský</v>
      </c>
      <c r="J5784" t="str">
        <f t="shared" si="272"/>
        <v>Jihomoravský</v>
      </c>
      <c r="K5784" t="str">
        <f t="shared" si="273"/>
        <v>Jihovýchod</v>
      </c>
    </row>
    <row r="5785" spans="1:11" x14ac:dyDescent="0.25">
      <c r="A5785">
        <v>594300</v>
      </c>
      <c r="B5785" t="s">
        <v>1153</v>
      </c>
      <c r="C5785">
        <v>6220</v>
      </c>
      <c r="D5785" t="s">
        <v>638</v>
      </c>
      <c r="E5785" t="s">
        <v>639</v>
      </c>
      <c r="F5785" t="s">
        <v>638</v>
      </c>
      <c r="G5785" t="s">
        <v>625</v>
      </c>
      <c r="H5785" t="s">
        <v>626</v>
      </c>
      <c r="I5785" t="str">
        <f t="shared" si="271"/>
        <v>Jihomoravský</v>
      </c>
      <c r="J5785" t="str">
        <f t="shared" si="272"/>
        <v>Jihomoravský</v>
      </c>
      <c r="K5785" t="str">
        <f t="shared" si="273"/>
        <v>Jihovýchod</v>
      </c>
    </row>
    <row r="5786" spans="1:11" x14ac:dyDescent="0.25">
      <c r="A5786">
        <v>594318</v>
      </c>
      <c r="B5786" t="s">
        <v>1154</v>
      </c>
      <c r="C5786">
        <v>6220</v>
      </c>
      <c r="D5786" t="s">
        <v>638</v>
      </c>
      <c r="E5786" t="s">
        <v>639</v>
      </c>
      <c r="F5786" t="s">
        <v>638</v>
      </c>
      <c r="G5786" t="s">
        <v>625</v>
      </c>
      <c r="H5786" t="s">
        <v>626</v>
      </c>
      <c r="I5786" t="str">
        <f t="shared" si="271"/>
        <v>Jihomoravský</v>
      </c>
      <c r="J5786" t="str">
        <f t="shared" si="272"/>
        <v>Jihomoravský</v>
      </c>
      <c r="K5786" t="str">
        <f t="shared" si="273"/>
        <v>Jihovýchod</v>
      </c>
    </row>
    <row r="5787" spans="1:11" x14ac:dyDescent="0.25">
      <c r="A5787">
        <v>594326</v>
      </c>
      <c r="B5787" t="s">
        <v>1155</v>
      </c>
      <c r="C5787">
        <v>6220</v>
      </c>
      <c r="D5787" t="s">
        <v>638</v>
      </c>
      <c r="E5787" t="s">
        <v>639</v>
      </c>
      <c r="F5787" t="s">
        <v>638</v>
      </c>
      <c r="G5787" t="s">
        <v>625</v>
      </c>
      <c r="H5787" t="s">
        <v>626</v>
      </c>
      <c r="I5787" t="str">
        <f t="shared" si="271"/>
        <v>Jihomoravský</v>
      </c>
      <c r="J5787" t="str">
        <f t="shared" si="272"/>
        <v>Jihomoravský</v>
      </c>
      <c r="K5787" t="str">
        <f t="shared" si="273"/>
        <v>Jihovýchod</v>
      </c>
    </row>
    <row r="5788" spans="1:11" x14ac:dyDescent="0.25">
      <c r="A5788">
        <v>594334</v>
      </c>
      <c r="B5788" t="s">
        <v>1156</v>
      </c>
      <c r="C5788">
        <v>6220</v>
      </c>
      <c r="D5788" t="s">
        <v>638</v>
      </c>
      <c r="E5788" t="s">
        <v>639</v>
      </c>
      <c r="F5788" t="s">
        <v>638</v>
      </c>
      <c r="G5788" t="s">
        <v>625</v>
      </c>
      <c r="H5788" t="s">
        <v>626</v>
      </c>
      <c r="I5788" t="str">
        <f t="shared" si="271"/>
        <v>Jihomoravský</v>
      </c>
      <c r="J5788" t="str">
        <f t="shared" si="272"/>
        <v>Jihomoravský</v>
      </c>
      <c r="K5788" t="str">
        <f t="shared" si="273"/>
        <v>Jihovýchod</v>
      </c>
    </row>
    <row r="5789" spans="1:11" x14ac:dyDescent="0.25">
      <c r="A5789">
        <v>594342</v>
      </c>
      <c r="B5789" t="s">
        <v>1157</v>
      </c>
      <c r="C5789">
        <v>6220</v>
      </c>
      <c r="D5789" t="s">
        <v>638</v>
      </c>
      <c r="E5789" t="s">
        <v>639</v>
      </c>
      <c r="F5789" t="s">
        <v>638</v>
      </c>
      <c r="G5789" t="s">
        <v>625</v>
      </c>
      <c r="H5789" t="s">
        <v>626</v>
      </c>
      <c r="I5789" t="str">
        <f t="shared" si="271"/>
        <v>Jihomoravský</v>
      </c>
      <c r="J5789" t="str">
        <f t="shared" si="272"/>
        <v>Jihomoravský</v>
      </c>
      <c r="K5789" t="str">
        <f t="shared" si="273"/>
        <v>Jihovýchod</v>
      </c>
    </row>
    <row r="5790" spans="1:11" x14ac:dyDescent="0.25">
      <c r="A5790">
        <v>594351</v>
      </c>
      <c r="B5790" t="s">
        <v>1158</v>
      </c>
      <c r="C5790">
        <v>6212</v>
      </c>
      <c r="D5790" t="s">
        <v>1109</v>
      </c>
      <c r="E5790" t="s">
        <v>639</v>
      </c>
      <c r="F5790" t="s">
        <v>638</v>
      </c>
      <c r="G5790" t="s">
        <v>625</v>
      </c>
      <c r="H5790" t="s">
        <v>626</v>
      </c>
      <c r="I5790" t="str">
        <f t="shared" si="271"/>
        <v>Jihomoravský</v>
      </c>
      <c r="J5790" t="str">
        <f t="shared" si="272"/>
        <v>Jihomoravský</v>
      </c>
      <c r="K5790" t="str">
        <f t="shared" si="273"/>
        <v>Jihovýchod</v>
      </c>
    </row>
    <row r="5791" spans="1:11" x14ac:dyDescent="0.25">
      <c r="A5791">
        <v>594369</v>
      </c>
      <c r="B5791" t="s">
        <v>1159</v>
      </c>
      <c r="C5791">
        <v>6220</v>
      </c>
      <c r="D5791" t="s">
        <v>638</v>
      </c>
      <c r="E5791" t="s">
        <v>639</v>
      </c>
      <c r="F5791" t="s">
        <v>638</v>
      </c>
      <c r="G5791" t="s">
        <v>625</v>
      </c>
      <c r="H5791" t="s">
        <v>626</v>
      </c>
      <c r="I5791" t="str">
        <f t="shared" si="271"/>
        <v>Jihomoravský</v>
      </c>
      <c r="J5791" t="str">
        <f t="shared" si="272"/>
        <v>Jihomoravský</v>
      </c>
      <c r="K5791" t="str">
        <f t="shared" si="273"/>
        <v>Jihovýchod</v>
      </c>
    </row>
    <row r="5792" spans="1:11" x14ac:dyDescent="0.25">
      <c r="A5792">
        <v>594377</v>
      </c>
      <c r="B5792" t="s">
        <v>1160</v>
      </c>
      <c r="C5792">
        <v>6213</v>
      </c>
      <c r="D5792" t="s">
        <v>666</v>
      </c>
      <c r="E5792" t="s">
        <v>623</v>
      </c>
      <c r="F5792" t="s">
        <v>624</v>
      </c>
      <c r="G5792" t="s">
        <v>625</v>
      </c>
      <c r="H5792" t="s">
        <v>626</v>
      </c>
      <c r="I5792" t="str">
        <f t="shared" si="271"/>
        <v>Jihomoravský</v>
      </c>
      <c r="J5792" t="str">
        <f t="shared" si="272"/>
        <v>Jihomoravský</v>
      </c>
      <c r="K5792" t="str">
        <f t="shared" si="273"/>
        <v>Jihovýchod</v>
      </c>
    </row>
    <row r="5793" spans="1:11" x14ac:dyDescent="0.25">
      <c r="A5793">
        <v>594385</v>
      </c>
      <c r="B5793" t="s">
        <v>1161</v>
      </c>
      <c r="C5793">
        <v>6220</v>
      </c>
      <c r="D5793" t="s">
        <v>638</v>
      </c>
      <c r="E5793" t="s">
        <v>639</v>
      </c>
      <c r="F5793" t="s">
        <v>638</v>
      </c>
      <c r="G5793" t="s">
        <v>625</v>
      </c>
      <c r="H5793" t="s">
        <v>626</v>
      </c>
      <c r="I5793" t="str">
        <f t="shared" si="271"/>
        <v>Jihomoravský</v>
      </c>
      <c r="J5793" t="str">
        <f t="shared" si="272"/>
        <v>Jihomoravský</v>
      </c>
      <c r="K5793" t="str">
        <f t="shared" si="273"/>
        <v>Jihovýchod</v>
      </c>
    </row>
    <row r="5794" spans="1:11" x14ac:dyDescent="0.25">
      <c r="A5794">
        <v>594393</v>
      </c>
      <c r="B5794" t="s">
        <v>1162</v>
      </c>
      <c r="C5794">
        <v>6220</v>
      </c>
      <c r="D5794" t="s">
        <v>638</v>
      </c>
      <c r="E5794" t="s">
        <v>639</v>
      </c>
      <c r="F5794" t="s">
        <v>638</v>
      </c>
      <c r="G5794" t="s">
        <v>625</v>
      </c>
      <c r="H5794" t="s">
        <v>626</v>
      </c>
      <c r="I5794" t="str">
        <f t="shared" si="271"/>
        <v>Jihomoravský</v>
      </c>
      <c r="J5794" t="str">
        <f t="shared" si="272"/>
        <v>Jihomoravský</v>
      </c>
      <c r="K5794" t="str">
        <f t="shared" si="273"/>
        <v>Jihovýchod</v>
      </c>
    </row>
    <row r="5795" spans="1:11" x14ac:dyDescent="0.25">
      <c r="A5795">
        <v>594407</v>
      </c>
      <c r="B5795" t="s">
        <v>1163</v>
      </c>
      <c r="C5795">
        <v>6220</v>
      </c>
      <c r="D5795" t="s">
        <v>638</v>
      </c>
      <c r="E5795" t="s">
        <v>639</v>
      </c>
      <c r="F5795" t="s">
        <v>638</v>
      </c>
      <c r="G5795" t="s">
        <v>625</v>
      </c>
      <c r="H5795" t="s">
        <v>626</v>
      </c>
      <c r="I5795" t="str">
        <f t="shared" si="271"/>
        <v>Jihomoravský</v>
      </c>
      <c r="J5795" t="str">
        <f t="shared" si="272"/>
        <v>Jihomoravský</v>
      </c>
      <c r="K5795" t="str">
        <f t="shared" si="273"/>
        <v>Jihovýchod</v>
      </c>
    </row>
    <row r="5796" spans="1:11" x14ac:dyDescent="0.25">
      <c r="A5796">
        <v>594415</v>
      </c>
      <c r="B5796" t="s">
        <v>1164</v>
      </c>
      <c r="C5796">
        <v>6220</v>
      </c>
      <c r="D5796" t="s">
        <v>638</v>
      </c>
      <c r="E5796" t="s">
        <v>639</v>
      </c>
      <c r="F5796" t="s">
        <v>638</v>
      </c>
      <c r="G5796" t="s">
        <v>625</v>
      </c>
      <c r="H5796" t="s">
        <v>626</v>
      </c>
      <c r="I5796" t="str">
        <f t="shared" si="271"/>
        <v>Jihomoravský</v>
      </c>
      <c r="J5796" t="str">
        <f t="shared" si="272"/>
        <v>Jihomoravský</v>
      </c>
      <c r="K5796" t="str">
        <f t="shared" si="273"/>
        <v>Jihovýchod</v>
      </c>
    </row>
    <row r="5797" spans="1:11" x14ac:dyDescent="0.25">
      <c r="A5797">
        <v>594423</v>
      </c>
      <c r="B5797" t="s">
        <v>1165</v>
      </c>
      <c r="C5797">
        <v>6220</v>
      </c>
      <c r="D5797" t="s">
        <v>638</v>
      </c>
      <c r="E5797" t="s">
        <v>639</v>
      </c>
      <c r="F5797" t="s">
        <v>638</v>
      </c>
      <c r="G5797" t="s">
        <v>625</v>
      </c>
      <c r="H5797" t="s">
        <v>626</v>
      </c>
      <c r="I5797" t="str">
        <f t="shared" si="271"/>
        <v>Jihomoravský</v>
      </c>
      <c r="J5797" t="str">
        <f t="shared" si="272"/>
        <v>Jihomoravský</v>
      </c>
      <c r="K5797" t="str">
        <f t="shared" si="273"/>
        <v>Jihovýchod</v>
      </c>
    </row>
    <row r="5798" spans="1:11" x14ac:dyDescent="0.25">
      <c r="A5798">
        <v>594431</v>
      </c>
      <c r="B5798" t="s">
        <v>1166</v>
      </c>
      <c r="C5798">
        <v>6220</v>
      </c>
      <c r="D5798" t="s">
        <v>638</v>
      </c>
      <c r="E5798" t="s">
        <v>639</v>
      </c>
      <c r="F5798" t="s">
        <v>638</v>
      </c>
      <c r="G5798" t="s">
        <v>625</v>
      </c>
      <c r="H5798" t="s">
        <v>626</v>
      </c>
      <c r="I5798" t="str">
        <f t="shared" si="271"/>
        <v>Jihomoravský</v>
      </c>
      <c r="J5798" t="str">
        <f t="shared" si="272"/>
        <v>Jihomoravský</v>
      </c>
      <c r="K5798" t="str">
        <f t="shared" si="273"/>
        <v>Jihovýchod</v>
      </c>
    </row>
    <row r="5799" spans="1:11" x14ac:dyDescent="0.25">
      <c r="A5799">
        <v>594440</v>
      </c>
      <c r="B5799" t="s">
        <v>1167</v>
      </c>
      <c r="C5799">
        <v>6220</v>
      </c>
      <c r="D5799" t="s">
        <v>638</v>
      </c>
      <c r="E5799" t="s">
        <v>639</v>
      </c>
      <c r="F5799" t="s">
        <v>638</v>
      </c>
      <c r="G5799" t="s">
        <v>625</v>
      </c>
      <c r="H5799" t="s">
        <v>626</v>
      </c>
      <c r="I5799" t="str">
        <f t="shared" si="271"/>
        <v>Jihomoravský</v>
      </c>
      <c r="J5799" t="str">
        <f t="shared" si="272"/>
        <v>Jihomoravský</v>
      </c>
      <c r="K5799" t="str">
        <f t="shared" si="273"/>
        <v>Jihovýchod</v>
      </c>
    </row>
    <row r="5800" spans="1:11" x14ac:dyDescent="0.25">
      <c r="A5800">
        <v>594458</v>
      </c>
      <c r="B5800" t="s">
        <v>1168</v>
      </c>
      <c r="C5800">
        <v>6212</v>
      </c>
      <c r="D5800" t="s">
        <v>1109</v>
      </c>
      <c r="E5800" t="s">
        <v>639</v>
      </c>
      <c r="F5800" t="s">
        <v>638</v>
      </c>
      <c r="G5800" t="s">
        <v>625</v>
      </c>
      <c r="H5800" t="s">
        <v>626</v>
      </c>
      <c r="I5800" t="str">
        <f t="shared" si="271"/>
        <v>Jihomoravský</v>
      </c>
      <c r="J5800" t="str">
        <f t="shared" si="272"/>
        <v>Jihomoravský</v>
      </c>
      <c r="K5800" t="str">
        <f t="shared" si="273"/>
        <v>Jihovýchod</v>
      </c>
    </row>
    <row r="5801" spans="1:11" x14ac:dyDescent="0.25">
      <c r="A5801">
        <v>594466</v>
      </c>
      <c r="B5801" t="s">
        <v>1169</v>
      </c>
      <c r="C5801">
        <v>6212</v>
      </c>
      <c r="D5801" t="s">
        <v>1109</v>
      </c>
      <c r="E5801" t="s">
        <v>639</v>
      </c>
      <c r="F5801" t="s">
        <v>638</v>
      </c>
      <c r="G5801" t="s">
        <v>625</v>
      </c>
      <c r="H5801" t="s">
        <v>626</v>
      </c>
      <c r="I5801" t="str">
        <f t="shared" si="271"/>
        <v>Jihomoravský</v>
      </c>
      <c r="J5801" t="str">
        <f t="shared" si="272"/>
        <v>Jihomoravský</v>
      </c>
      <c r="K5801" t="str">
        <f t="shared" si="273"/>
        <v>Jihovýchod</v>
      </c>
    </row>
    <row r="5802" spans="1:11" x14ac:dyDescent="0.25">
      <c r="A5802">
        <v>594474</v>
      </c>
      <c r="B5802" t="s">
        <v>1170</v>
      </c>
      <c r="C5802">
        <v>6220</v>
      </c>
      <c r="D5802" t="s">
        <v>638</v>
      </c>
      <c r="E5802" t="s">
        <v>639</v>
      </c>
      <c r="F5802" t="s">
        <v>638</v>
      </c>
      <c r="G5802" t="s">
        <v>625</v>
      </c>
      <c r="H5802" t="s">
        <v>626</v>
      </c>
      <c r="I5802" t="str">
        <f t="shared" si="271"/>
        <v>Jihomoravský</v>
      </c>
      <c r="J5802" t="str">
        <f t="shared" si="272"/>
        <v>Jihomoravský</v>
      </c>
      <c r="K5802" t="str">
        <f t="shared" si="273"/>
        <v>Jihovýchod</v>
      </c>
    </row>
    <row r="5803" spans="1:11" x14ac:dyDescent="0.25">
      <c r="A5803">
        <v>594482</v>
      </c>
      <c r="B5803" t="s">
        <v>1109</v>
      </c>
      <c r="C5803">
        <v>6212</v>
      </c>
      <c r="D5803" t="s">
        <v>1109</v>
      </c>
      <c r="E5803" t="s">
        <v>639</v>
      </c>
      <c r="F5803" t="s">
        <v>638</v>
      </c>
      <c r="G5803" t="s">
        <v>625</v>
      </c>
      <c r="H5803" t="s">
        <v>626</v>
      </c>
      <c r="I5803" t="str">
        <f t="shared" si="271"/>
        <v>Jihomoravský</v>
      </c>
      <c r="J5803" t="str">
        <f t="shared" si="272"/>
        <v>Jihomoravský</v>
      </c>
      <c r="K5803" t="str">
        <f t="shared" si="273"/>
        <v>Jihovýchod</v>
      </c>
    </row>
    <row r="5804" spans="1:11" x14ac:dyDescent="0.25">
      <c r="A5804">
        <v>594512</v>
      </c>
      <c r="B5804" t="s">
        <v>1171</v>
      </c>
      <c r="C5804">
        <v>6212</v>
      </c>
      <c r="D5804" t="s">
        <v>1109</v>
      </c>
      <c r="E5804" t="s">
        <v>639</v>
      </c>
      <c r="F5804" t="s">
        <v>638</v>
      </c>
      <c r="G5804" t="s">
        <v>625</v>
      </c>
      <c r="H5804" t="s">
        <v>626</v>
      </c>
      <c r="I5804" t="str">
        <f t="shared" si="271"/>
        <v>Jihomoravský</v>
      </c>
      <c r="J5804" t="str">
        <f t="shared" si="272"/>
        <v>Jihomoravský</v>
      </c>
      <c r="K5804" t="str">
        <f t="shared" si="273"/>
        <v>Jihovýchod</v>
      </c>
    </row>
    <row r="5805" spans="1:11" x14ac:dyDescent="0.25">
      <c r="A5805">
        <v>594521</v>
      </c>
      <c r="B5805" t="s">
        <v>839</v>
      </c>
      <c r="C5805">
        <v>6220</v>
      </c>
      <c r="D5805" t="s">
        <v>638</v>
      </c>
      <c r="E5805" t="s">
        <v>639</v>
      </c>
      <c r="F5805" t="s">
        <v>638</v>
      </c>
      <c r="G5805" t="s">
        <v>625</v>
      </c>
      <c r="H5805" t="s">
        <v>626</v>
      </c>
      <c r="I5805" t="str">
        <f t="shared" si="271"/>
        <v>Jihomoravský</v>
      </c>
      <c r="J5805" t="str">
        <f t="shared" si="272"/>
        <v>Jihomoravský</v>
      </c>
      <c r="K5805" t="str">
        <f t="shared" si="273"/>
        <v>Jihovýchod</v>
      </c>
    </row>
    <row r="5806" spans="1:11" x14ac:dyDescent="0.25">
      <c r="A5806">
        <v>594555</v>
      </c>
      <c r="B5806" t="s">
        <v>1172</v>
      </c>
      <c r="C5806">
        <v>6220</v>
      </c>
      <c r="D5806" t="s">
        <v>638</v>
      </c>
      <c r="E5806" t="s">
        <v>639</v>
      </c>
      <c r="F5806" t="s">
        <v>638</v>
      </c>
      <c r="G5806" t="s">
        <v>625</v>
      </c>
      <c r="H5806" t="s">
        <v>626</v>
      </c>
      <c r="I5806" t="str">
        <f t="shared" si="271"/>
        <v>Jihomoravský</v>
      </c>
      <c r="J5806" t="str">
        <f t="shared" si="272"/>
        <v>Jihomoravský</v>
      </c>
      <c r="K5806" t="str">
        <f t="shared" si="273"/>
        <v>Jihovýchod</v>
      </c>
    </row>
    <row r="5807" spans="1:11" x14ac:dyDescent="0.25">
      <c r="A5807">
        <v>594563</v>
      </c>
      <c r="B5807" t="s">
        <v>1173</v>
      </c>
      <c r="C5807">
        <v>6212</v>
      </c>
      <c r="D5807" t="s">
        <v>1109</v>
      </c>
      <c r="E5807" t="s">
        <v>639</v>
      </c>
      <c r="F5807" t="s">
        <v>638</v>
      </c>
      <c r="G5807" t="s">
        <v>625</v>
      </c>
      <c r="H5807" t="s">
        <v>626</v>
      </c>
      <c r="I5807" t="str">
        <f t="shared" si="271"/>
        <v>Jihomoravský</v>
      </c>
      <c r="J5807" t="str">
        <f t="shared" si="272"/>
        <v>Jihomoravský</v>
      </c>
      <c r="K5807" t="str">
        <f t="shared" si="273"/>
        <v>Jihovýchod</v>
      </c>
    </row>
    <row r="5808" spans="1:11" x14ac:dyDescent="0.25">
      <c r="A5808">
        <v>594571</v>
      </c>
      <c r="B5808" t="s">
        <v>1174</v>
      </c>
      <c r="C5808">
        <v>6220</v>
      </c>
      <c r="D5808" t="s">
        <v>638</v>
      </c>
      <c r="E5808" t="s">
        <v>639</v>
      </c>
      <c r="F5808" t="s">
        <v>638</v>
      </c>
      <c r="G5808" t="s">
        <v>625</v>
      </c>
      <c r="H5808" t="s">
        <v>626</v>
      </c>
      <c r="I5808" t="str">
        <f t="shared" si="271"/>
        <v>Jihomoravský</v>
      </c>
      <c r="J5808" t="str">
        <f t="shared" si="272"/>
        <v>Jihomoravský</v>
      </c>
      <c r="K5808" t="str">
        <f t="shared" si="273"/>
        <v>Jihovýchod</v>
      </c>
    </row>
    <row r="5809" spans="1:11" x14ac:dyDescent="0.25">
      <c r="A5809">
        <v>594580</v>
      </c>
      <c r="B5809" t="s">
        <v>1175</v>
      </c>
      <c r="C5809">
        <v>6220</v>
      </c>
      <c r="D5809" t="s">
        <v>638</v>
      </c>
      <c r="E5809" t="s">
        <v>639</v>
      </c>
      <c r="F5809" t="s">
        <v>638</v>
      </c>
      <c r="G5809" t="s">
        <v>625</v>
      </c>
      <c r="H5809" t="s">
        <v>626</v>
      </c>
      <c r="I5809" t="str">
        <f t="shared" si="271"/>
        <v>Jihomoravský</v>
      </c>
      <c r="J5809" t="str">
        <f t="shared" si="272"/>
        <v>Jihomoravský</v>
      </c>
      <c r="K5809" t="str">
        <f t="shared" si="273"/>
        <v>Jihovýchod</v>
      </c>
    </row>
    <row r="5810" spans="1:11" x14ac:dyDescent="0.25">
      <c r="A5810">
        <v>594598</v>
      </c>
      <c r="B5810" t="s">
        <v>1176</v>
      </c>
      <c r="C5810">
        <v>6220</v>
      </c>
      <c r="D5810" t="s">
        <v>638</v>
      </c>
      <c r="E5810" t="s">
        <v>639</v>
      </c>
      <c r="F5810" t="s">
        <v>638</v>
      </c>
      <c r="G5810" t="s">
        <v>625</v>
      </c>
      <c r="H5810" t="s">
        <v>626</v>
      </c>
      <c r="I5810" t="str">
        <f t="shared" si="271"/>
        <v>Jihomoravský</v>
      </c>
      <c r="J5810" t="str">
        <f t="shared" si="272"/>
        <v>Jihomoravský</v>
      </c>
      <c r="K5810" t="str">
        <f t="shared" si="273"/>
        <v>Jihovýchod</v>
      </c>
    </row>
    <row r="5811" spans="1:11" x14ac:dyDescent="0.25">
      <c r="A5811">
        <v>594601</v>
      </c>
      <c r="B5811" t="s">
        <v>1177</v>
      </c>
      <c r="C5811">
        <v>6220</v>
      </c>
      <c r="D5811" t="s">
        <v>638</v>
      </c>
      <c r="E5811" t="s">
        <v>639</v>
      </c>
      <c r="F5811" t="s">
        <v>638</v>
      </c>
      <c r="G5811" t="s">
        <v>625</v>
      </c>
      <c r="H5811" t="s">
        <v>626</v>
      </c>
      <c r="I5811" t="str">
        <f t="shared" si="271"/>
        <v>Jihomoravský</v>
      </c>
      <c r="J5811" t="str">
        <f t="shared" si="272"/>
        <v>Jihomoravský</v>
      </c>
      <c r="K5811" t="str">
        <f t="shared" si="273"/>
        <v>Jihovýchod</v>
      </c>
    </row>
    <row r="5812" spans="1:11" x14ac:dyDescent="0.25">
      <c r="A5812">
        <v>594610</v>
      </c>
      <c r="B5812" t="s">
        <v>739</v>
      </c>
      <c r="C5812">
        <v>6212</v>
      </c>
      <c r="D5812" t="s">
        <v>1109</v>
      </c>
      <c r="E5812" t="s">
        <v>639</v>
      </c>
      <c r="F5812" t="s">
        <v>638</v>
      </c>
      <c r="G5812" t="s">
        <v>625</v>
      </c>
      <c r="H5812" t="s">
        <v>626</v>
      </c>
      <c r="I5812" t="str">
        <f t="shared" si="271"/>
        <v>Jihomoravský</v>
      </c>
      <c r="J5812" t="str">
        <f t="shared" si="272"/>
        <v>Jihomoravský</v>
      </c>
      <c r="K5812" t="str">
        <f t="shared" si="273"/>
        <v>Jihovýchod</v>
      </c>
    </row>
    <row r="5813" spans="1:11" x14ac:dyDescent="0.25">
      <c r="A5813">
        <v>594628</v>
      </c>
      <c r="B5813" t="s">
        <v>1178</v>
      </c>
      <c r="C5813">
        <v>6220</v>
      </c>
      <c r="D5813" t="s">
        <v>638</v>
      </c>
      <c r="E5813" t="s">
        <v>639</v>
      </c>
      <c r="F5813" t="s">
        <v>638</v>
      </c>
      <c r="G5813" t="s">
        <v>625</v>
      </c>
      <c r="H5813" t="s">
        <v>626</v>
      </c>
      <c r="I5813" t="str">
        <f t="shared" si="271"/>
        <v>Jihomoravský</v>
      </c>
      <c r="J5813" t="str">
        <f t="shared" si="272"/>
        <v>Jihomoravský</v>
      </c>
      <c r="K5813" t="str">
        <f t="shared" si="273"/>
        <v>Jihovýchod</v>
      </c>
    </row>
    <row r="5814" spans="1:11" x14ac:dyDescent="0.25">
      <c r="A5814">
        <v>594636</v>
      </c>
      <c r="B5814" t="s">
        <v>1179</v>
      </c>
      <c r="C5814">
        <v>6220</v>
      </c>
      <c r="D5814" t="s">
        <v>638</v>
      </c>
      <c r="E5814" t="s">
        <v>639</v>
      </c>
      <c r="F5814" t="s">
        <v>638</v>
      </c>
      <c r="G5814" t="s">
        <v>625</v>
      </c>
      <c r="H5814" t="s">
        <v>626</v>
      </c>
      <c r="I5814" t="str">
        <f t="shared" si="271"/>
        <v>Jihomoravský</v>
      </c>
      <c r="J5814" t="str">
        <f t="shared" si="272"/>
        <v>Jihomoravský</v>
      </c>
      <c r="K5814" t="str">
        <f t="shared" si="273"/>
        <v>Jihovýchod</v>
      </c>
    </row>
    <row r="5815" spans="1:11" x14ac:dyDescent="0.25">
      <c r="A5815">
        <v>594644</v>
      </c>
      <c r="B5815" t="s">
        <v>1180</v>
      </c>
      <c r="C5815">
        <v>6220</v>
      </c>
      <c r="D5815" t="s">
        <v>638</v>
      </c>
      <c r="E5815" t="s">
        <v>639</v>
      </c>
      <c r="F5815" t="s">
        <v>638</v>
      </c>
      <c r="G5815" t="s">
        <v>625</v>
      </c>
      <c r="H5815" t="s">
        <v>626</v>
      </c>
      <c r="I5815" t="str">
        <f t="shared" si="271"/>
        <v>Jihomoravský</v>
      </c>
      <c r="J5815" t="str">
        <f t="shared" si="272"/>
        <v>Jihomoravský</v>
      </c>
      <c r="K5815" t="str">
        <f t="shared" si="273"/>
        <v>Jihovýchod</v>
      </c>
    </row>
    <row r="5816" spans="1:11" x14ac:dyDescent="0.25">
      <c r="A5816">
        <v>594652</v>
      </c>
      <c r="B5816" t="s">
        <v>1181</v>
      </c>
      <c r="C5816">
        <v>6220</v>
      </c>
      <c r="D5816" t="s">
        <v>638</v>
      </c>
      <c r="E5816" t="s">
        <v>639</v>
      </c>
      <c r="F5816" t="s">
        <v>638</v>
      </c>
      <c r="G5816" t="s">
        <v>625</v>
      </c>
      <c r="H5816" t="s">
        <v>626</v>
      </c>
      <c r="I5816" t="str">
        <f t="shared" si="271"/>
        <v>Jihomoravský</v>
      </c>
      <c r="J5816" t="str">
        <f t="shared" si="272"/>
        <v>Jihomoravský</v>
      </c>
      <c r="K5816" t="str">
        <f t="shared" si="273"/>
        <v>Jihovýchod</v>
      </c>
    </row>
    <row r="5817" spans="1:11" x14ac:dyDescent="0.25">
      <c r="A5817">
        <v>594679</v>
      </c>
      <c r="B5817" t="s">
        <v>1182</v>
      </c>
      <c r="C5817">
        <v>6220</v>
      </c>
      <c r="D5817" t="s">
        <v>638</v>
      </c>
      <c r="E5817" t="s">
        <v>639</v>
      </c>
      <c r="F5817" t="s">
        <v>638</v>
      </c>
      <c r="G5817" t="s">
        <v>625</v>
      </c>
      <c r="H5817" t="s">
        <v>626</v>
      </c>
      <c r="I5817" t="str">
        <f t="shared" si="271"/>
        <v>Jihomoravský</v>
      </c>
      <c r="J5817" t="str">
        <f t="shared" si="272"/>
        <v>Jihomoravský</v>
      </c>
      <c r="K5817" t="str">
        <f t="shared" si="273"/>
        <v>Jihovýchod</v>
      </c>
    </row>
    <row r="5818" spans="1:11" x14ac:dyDescent="0.25">
      <c r="A5818">
        <v>594687</v>
      </c>
      <c r="B5818" t="s">
        <v>1183</v>
      </c>
      <c r="C5818">
        <v>6220</v>
      </c>
      <c r="D5818" t="s">
        <v>638</v>
      </c>
      <c r="E5818" t="s">
        <v>639</v>
      </c>
      <c r="F5818" t="s">
        <v>638</v>
      </c>
      <c r="G5818" t="s">
        <v>625</v>
      </c>
      <c r="H5818" t="s">
        <v>626</v>
      </c>
      <c r="I5818" t="str">
        <f t="shared" si="271"/>
        <v>Jihomoravský</v>
      </c>
      <c r="J5818" t="str">
        <f t="shared" si="272"/>
        <v>Jihomoravský</v>
      </c>
      <c r="K5818" t="str">
        <f t="shared" si="273"/>
        <v>Jihovýchod</v>
      </c>
    </row>
    <row r="5819" spans="1:11" x14ac:dyDescent="0.25">
      <c r="A5819">
        <v>594695</v>
      </c>
      <c r="B5819" t="s">
        <v>1184</v>
      </c>
      <c r="C5819">
        <v>6220</v>
      </c>
      <c r="D5819" t="s">
        <v>638</v>
      </c>
      <c r="E5819" t="s">
        <v>639</v>
      </c>
      <c r="F5819" t="s">
        <v>638</v>
      </c>
      <c r="G5819" t="s">
        <v>625</v>
      </c>
      <c r="H5819" t="s">
        <v>626</v>
      </c>
      <c r="I5819" t="str">
        <f t="shared" si="271"/>
        <v>Jihomoravský</v>
      </c>
      <c r="J5819" t="str">
        <f t="shared" si="272"/>
        <v>Jihomoravský</v>
      </c>
      <c r="K5819" t="str">
        <f t="shared" si="273"/>
        <v>Jihovýchod</v>
      </c>
    </row>
    <row r="5820" spans="1:11" x14ac:dyDescent="0.25">
      <c r="A5820">
        <v>594709</v>
      </c>
      <c r="B5820" t="s">
        <v>1185</v>
      </c>
      <c r="C5820">
        <v>6220</v>
      </c>
      <c r="D5820" t="s">
        <v>638</v>
      </c>
      <c r="E5820" t="s">
        <v>639</v>
      </c>
      <c r="F5820" t="s">
        <v>638</v>
      </c>
      <c r="G5820" t="s">
        <v>625</v>
      </c>
      <c r="H5820" t="s">
        <v>626</v>
      </c>
      <c r="I5820" t="str">
        <f t="shared" si="271"/>
        <v>Jihomoravský</v>
      </c>
      <c r="J5820" t="str">
        <f t="shared" si="272"/>
        <v>Jihomoravský</v>
      </c>
      <c r="K5820" t="str">
        <f t="shared" si="273"/>
        <v>Jihovýchod</v>
      </c>
    </row>
    <row r="5821" spans="1:11" x14ac:dyDescent="0.25">
      <c r="A5821">
        <v>594725</v>
      </c>
      <c r="B5821" t="s">
        <v>1186</v>
      </c>
      <c r="C5821">
        <v>6212</v>
      </c>
      <c r="D5821" t="s">
        <v>1109</v>
      </c>
      <c r="E5821" t="s">
        <v>639</v>
      </c>
      <c r="F5821" t="s">
        <v>638</v>
      </c>
      <c r="G5821" t="s">
        <v>625</v>
      </c>
      <c r="H5821" t="s">
        <v>626</v>
      </c>
      <c r="I5821" t="str">
        <f t="shared" si="271"/>
        <v>Jihomoravský</v>
      </c>
      <c r="J5821" t="str">
        <f t="shared" si="272"/>
        <v>Jihomoravský</v>
      </c>
      <c r="K5821" t="str">
        <f t="shared" si="273"/>
        <v>Jihovýchod</v>
      </c>
    </row>
    <row r="5822" spans="1:11" x14ac:dyDescent="0.25">
      <c r="A5822">
        <v>594733</v>
      </c>
      <c r="B5822" t="s">
        <v>1187</v>
      </c>
      <c r="C5822">
        <v>6220</v>
      </c>
      <c r="D5822" t="s">
        <v>638</v>
      </c>
      <c r="E5822" t="s">
        <v>639</v>
      </c>
      <c r="F5822" t="s">
        <v>638</v>
      </c>
      <c r="G5822" t="s">
        <v>625</v>
      </c>
      <c r="H5822" t="s">
        <v>626</v>
      </c>
      <c r="I5822" t="str">
        <f t="shared" si="271"/>
        <v>Jihomoravský</v>
      </c>
      <c r="J5822" t="str">
        <f t="shared" si="272"/>
        <v>Jihomoravský</v>
      </c>
      <c r="K5822" t="str">
        <f t="shared" si="273"/>
        <v>Jihovýchod</v>
      </c>
    </row>
    <row r="5823" spans="1:11" x14ac:dyDescent="0.25">
      <c r="A5823">
        <v>594741</v>
      </c>
      <c r="B5823" t="s">
        <v>1188</v>
      </c>
      <c r="C5823">
        <v>6220</v>
      </c>
      <c r="D5823" t="s">
        <v>638</v>
      </c>
      <c r="E5823" t="s">
        <v>639</v>
      </c>
      <c r="F5823" t="s">
        <v>638</v>
      </c>
      <c r="G5823" t="s">
        <v>625</v>
      </c>
      <c r="H5823" t="s">
        <v>626</v>
      </c>
      <c r="I5823" t="str">
        <f t="shared" si="271"/>
        <v>Jihomoravský</v>
      </c>
      <c r="J5823" t="str">
        <f t="shared" si="272"/>
        <v>Jihomoravský</v>
      </c>
      <c r="K5823" t="str">
        <f t="shared" si="273"/>
        <v>Jihovýchod</v>
      </c>
    </row>
    <row r="5824" spans="1:11" x14ac:dyDescent="0.25">
      <c r="A5824">
        <v>594750</v>
      </c>
      <c r="B5824" t="s">
        <v>1189</v>
      </c>
      <c r="C5824">
        <v>6212</v>
      </c>
      <c r="D5824" t="s">
        <v>1109</v>
      </c>
      <c r="E5824" t="s">
        <v>639</v>
      </c>
      <c r="F5824" t="s">
        <v>638</v>
      </c>
      <c r="G5824" t="s">
        <v>625</v>
      </c>
      <c r="H5824" t="s">
        <v>626</v>
      </c>
      <c r="I5824" t="str">
        <f t="shared" si="271"/>
        <v>Jihomoravský</v>
      </c>
      <c r="J5824" t="str">
        <f t="shared" si="272"/>
        <v>Jihomoravský</v>
      </c>
      <c r="K5824" t="str">
        <f t="shared" si="273"/>
        <v>Jihovýchod</v>
      </c>
    </row>
    <row r="5825" spans="1:11" x14ac:dyDescent="0.25">
      <c r="A5825">
        <v>594768</v>
      </c>
      <c r="B5825" t="s">
        <v>475</v>
      </c>
      <c r="C5825">
        <v>6212</v>
      </c>
      <c r="D5825" t="s">
        <v>1109</v>
      </c>
      <c r="E5825" t="s">
        <v>639</v>
      </c>
      <c r="F5825" t="s">
        <v>638</v>
      </c>
      <c r="G5825" t="s">
        <v>625</v>
      </c>
      <c r="H5825" t="s">
        <v>626</v>
      </c>
      <c r="I5825" t="str">
        <f t="shared" si="271"/>
        <v>Jihomoravský</v>
      </c>
      <c r="J5825" t="str">
        <f t="shared" si="272"/>
        <v>Jihomoravský</v>
      </c>
      <c r="K5825" t="str">
        <f t="shared" si="273"/>
        <v>Jihovýchod</v>
      </c>
    </row>
    <row r="5826" spans="1:11" x14ac:dyDescent="0.25">
      <c r="A5826">
        <v>594776</v>
      </c>
      <c r="B5826" t="s">
        <v>1190</v>
      </c>
      <c r="C5826">
        <v>6220</v>
      </c>
      <c r="D5826" t="s">
        <v>638</v>
      </c>
      <c r="E5826" t="s">
        <v>639</v>
      </c>
      <c r="F5826" t="s">
        <v>638</v>
      </c>
      <c r="G5826" t="s">
        <v>625</v>
      </c>
      <c r="H5826" t="s">
        <v>626</v>
      </c>
      <c r="I5826" t="str">
        <f t="shared" si="271"/>
        <v>Jihomoravský</v>
      </c>
      <c r="J5826" t="str">
        <f t="shared" si="272"/>
        <v>Jihomoravský</v>
      </c>
      <c r="K5826" t="str">
        <f t="shared" si="273"/>
        <v>Jihovýchod</v>
      </c>
    </row>
    <row r="5827" spans="1:11" x14ac:dyDescent="0.25">
      <c r="A5827">
        <v>594784</v>
      </c>
      <c r="B5827" t="s">
        <v>1191</v>
      </c>
      <c r="C5827">
        <v>6220</v>
      </c>
      <c r="D5827" t="s">
        <v>638</v>
      </c>
      <c r="E5827" t="s">
        <v>639</v>
      </c>
      <c r="F5827" t="s">
        <v>638</v>
      </c>
      <c r="G5827" t="s">
        <v>625</v>
      </c>
      <c r="H5827" t="s">
        <v>626</v>
      </c>
      <c r="I5827" t="str">
        <f t="shared" si="271"/>
        <v>Jihomoravský</v>
      </c>
      <c r="J5827" t="str">
        <f t="shared" si="272"/>
        <v>Jihomoravský</v>
      </c>
      <c r="K5827" t="str">
        <f t="shared" si="273"/>
        <v>Jihovýchod</v>
      </c>
    </row>
    <row r="5828" spans="1:11" x14ac:dyDescent="0.25">
      <c r="A5828">
        <v>594792</v>
      </c>
      <c r="B5828" t="s">
        <v>1192</v>
      </c>
      <c r="C5828">
        <v>6220</v>
      </c>
      <c r="D5828" t="s">
        <v>638</v>
      </c>
      <c r="E5828" t="s">
        <v>639</v>
      </c>
      <c r="F5828" t="s">
        <v>638</v>
      </c>
      <c r="G5828" t="s">
        <v>625</v>
      </c>
      <c r="H5828" t="s">
        <v>626</v>
      </c>
      <c r="I5828" t="str">
        <f t="shared" ref="I5828:I5891" si="274">LEFT(H5828, FIND(" ", H5828 &amp; " ") - 1)</f>
        <v>Jihomoravský</v>
      </c>
      <c r="J5828" t="str">
        <f t="shared" ref="J5828:J5891" si="275">IF(LEFT(H5828,4)="Kraj", MID(H5828, FIND(" ", H5828)+1, LEN(H5828) - FIND(" ", H5828)), LEFT(H5828, FIND(" ", H5828 &amp; " ") - 1))</f>
        <v>Jihomoravský</v>
      </c>
      <c r="K5828" t="str">
        <f t="shared" ref="K5828:K5891" si="276">_xlfn.XLOOKUP(H5828,$N$33:$N$46,$M$33:$M$46)</f>
        <v>Jihovýchod</v>
      </c>
    </row>
    <row r="5829" spans="1:11" x14ac:dyDescent="0.25">
      <c r="A5829">
        <v>594806</v>
      </c>
      <c r="B5829" t="s">
        <v>1193</v>
      </c>
      <c r="C5829">
        <v>6220</v>
      </c>
      <c r="D5829" t="s">
        <v>638</v>
      </c>
      <c r="E5829" t="s">
        <v>639</v>
      </c>
      <c r="F5829" t="s">
        <v>638</v>
      </c>
      <c r="G5829" t="s">
        <v>625</v>
      </c>
      <c r="H5829" t="s">
        <v>626</v>
      </c>
      <c r="I5829" t="str">
        <f t="shared" si="274"/>
        <v>Jihomoravský</v>
      </c>
      <c r="J5829" t="str">
        <f t="shared" si="275"/>
        <v>Jihomoravský</v>
      </c>
      <c r="K5829" t="str">
        <f t="shared" si="276"/>
        <v>Jihovýchod</v>
      </c>
    </row>
    <row r="5830" spans="1:11" x14ac:dyDescent="0.25">
      <c r="A5830">
        <v>594814</v>
      </c>
      <c r="B5830" t="s">
        <v>1194</v>
      </c>
      <c r="C5830">
        <v>6220</v>
      </c>
      <c r="D5830" t="s">
        <v>638</v>
      </c>
      <c r="E5830" t="s">
        <v>639</v>
      </c>
      <c r="F5830" t="s">
        <v>638</v>
      </c>
      <c r="G5830" t="s">
        <v>625</v>
      </c>
      <c r="H5830" t="s">
        <v>626</v>
      </c>
      <c r="I5830" t="str">
        <f t="shared" si="274"/>
        <v>Jihomoravský</v>
      </c>
      <c r="J5830" t="str">
        <f t="shared" si="275"/>
        <v>Jihomoravský</v>
      </c>
      <c r="K5830" t="str">
        <f t="shared" si="276"/>
        <v>Jihovýchod</v>
      </c>
    </row>
    <row r="5831" spans="1:11" x14ac:dyDescent="0.25">
      <c r="A5831">
        <v>594822</v>
      </c>
      <c r="B5831" t="s">
        <v>1195</v>
      </c>
      <c r="C5831">
        <v>6220</v>
      </c>
      <c r="D5831" t="s">
        <v>638</v>
      </c>
      <c r="E5831" t="s">
        <v>639</v>
      </c>
      <c r="F5831" t="s">
        <v>638</v>
      </c>
      <c r="G5831" t="s">
        <v>625</v>
      </c>
      <c r="H5831" t="s">
        <v>626</v>
      </c>
      <c r="I5831" t="str">
        <f t="shared" si="274"/>
        <v>Jihomoravský</v>
      </c>
      <c r="J5831" t="str">
        <f t="shared" si="275"/>
        <v>Jihomoravský</v>
      </c>
      <c r="K5831" t="str">
        <f t="shared" si="276"/>
        <v>Jihovýchod</v>
      </c>
    </row>
    <row r="5832" spans="1:11" x14ac:dyDescent="0.25">
      <c r="A5832">
        <v>594831</v>
      </c>
      <c r="B5832" t="s">
        <v>875</v>
      </c>
      <c r="C5832">
        <v>6220</v>
      </c>
      <c r="D5832" t="s">
        <v>638</v>
      </c>
      <c r="E5832" t="s">
        <v>639</v>
      </c>
      <c r="F5832" t="s">
        <v>638</v>
      </c>
      <c r="G5832" t="s">
        <v>625</v>
      </c>
      <c r="H5832" t="s">
        <v>626</v>
      </c>
      <c r="I5832" t="str">
        <f t="shared" si="274"/>
        <v>Jihomoravský</v>
      </c>
      <c r="J5832" t="str">
        <f t="shared" si="275"/>
        <v>Jihomoravský</v>
      </c>
      <c r="K5832" t="str">
        <f t="shared" si="276"/>
        <v>Jihovýchod</v>
      </c>
    </row>
    <row r="5833" spans="1:11" x14ac:dyDescent="0.25">
      <c r="A5833">
        <v>594849</v>
      </c>
      <c r="B5833" t="s">
        <v>1196</v>
      </c>
      <c r="C5833">
        <v>6212</v>
      </c>
      <c r="D5833" t="s">
        <v>1109</v>
      </c>
      <c r="E5833" t="s">
        <v>639</v>
      </c>
      <c r="F5833" t="s">
        <v>638</v>
      </c>
      <c r="G5833" t="s">
        <v>625</v>
      </c>
      <c r="H5833" t="s">
        <v>626</v>
      </c>
      <c r="I5833" t="str">
        <f t="shared" si="274"/>
        <v>Jihomoravský</v>
      </c>
      <c r="J5833" t="str">
        <f t="shared" si="275"/>
        <v>Jihomoravský</v>
      </c>
      <c r="K5833" t="str">
        <f t="shared" si="276"/>
        <v>Jihovýchod</v>
      </c>
    </row>
    <row r="5834" spans="1:11" x14ac:dyDescent="0.25">
      <c r="A5834">
        <v>594865</v>
      </c>
      <c r="B5834" t="s">
        <v>1197</v>
      </c>
      <c r="C5834">
        <v>6220</v>
      </c>
      <c r="D5834" t="s">
        <v>638</v>
      </c>
      <c r="E5834" t="s">
        <v>639</v>
      </c>
      <c r="F5834" t="s">
        <v>638</v>
      </c>
      <c r="G5834" t="s">
        <v>625</v>
      </c>
      <c r="H5834" t="s">
        <v>626</v>
      </c>
      <c r="I5834" t="str">
        <f t="shared" si="274"/>
        <v>Jihomoravský</v>
      </c>
      <c r="J5834" t="str">
        <f t="shared" si="275"/>
        <v>Jihomoravský</v>
      </c>
      <c r="K5834" t="str">
        <f t="shared" si="276"/>
        <v>Jihovýchod</v>
      </c>
    </row>
    <row r="5835" spans="1:11" x14ac:dyDescent="0.25">
      <c r="A5835">
        <v>594873</v>
      </c>
      <c r="B5835" t="s">
        <v>1198</v>
      </c>
      <c r="C5835">
        <v>6220</v>
      </c>
      <c r="D5835" t="s">
        <v>638</v>
      </c>
      <c r="E5835" t="s">
        <v>639</v>
      </c>
      <c r="F5835" t="s">
        <v>638</v>
      </c>
      <c r="G5835" t="s">
        <v>625</v>
      </c>
      <c r="H5835" t="s">
        <v>626</v>
      </c>
      <c r="I5835" t="str">
        <f t="shared" si="274"/>
        <v>Jihomoravský</v>
      </c>
      <c r="J5835" t="str">
        <f t="shared" si="275"/>
        <v>Jihomoravský</v>
      </c>
      <c r="K5835" t="str">
        <f t="shared" si="276"/>
        <v>Jihovýchod</v>
      </c>
    </row>
    <row r="5836" spans="1:11" x14ac:dyDescent="0.25">
      <c r="A5836">
        <v>594881</v>
      </c>
      <c r="B5836" t="s">
        <v>1199</v>
      </c>
      <c r="C5836">
        <v>6220</v>
      </c>
      <c r="D5836" t="s">
        <v>638</v>
      </c>
      <c r="E5836" t="s">
        <v>639</v>
      </c>
      <c r="F5836" t="s">
        <v>638</v>
      </c>
      <c r="G5836" t="s">
        <v>625</v>
      </c>
      <c r="H5836" t="s">
        <v>626</v>
      </c>
      <c r="I5836" t="str">
        <f t="shared" si="274"/>
        <v>Jihomoravský</v>
      </c>
      <c r="J5836" t="str">
        <f t="shared" si="275"/>
        <v>Jihomoravský</v>
      </c>
      <c r="K5836" t="str">
        <f t="shared" si="276"/>
        <v>Jihovýchod</v>
      </c>
    </row>
    <row r="5837" spans="1:11" x14ac:dyDescent="0.25">
      <c r="A5837">
        <v>594890</v>
      </c>
      <c r="B5837" t="s">
        <v>1200</v>
      </c>
      <c r="C5837">
        <v>6220</v>
      </c>
      <c r="D5837" t="s">
        <v>638</v>
      </c>
      <c r="E5837" t="s">
        <v>639</v>
      </c>
      <c r="F5837" t="s">
        <v>638</v>
      </c>
      <c r="G5837" t="s">
        <v>625</v>
      </c>
      <c r="H5837" t="s">
        <v>626</v>
      </c>
      <c r="I5837" t="str">
        <f t="shared" si="274"/>
        <v>Jihomoravský</v>
      </c>
      <c r="J5837" t="str">
        <f t="shared" si="275"/>
        <v>Jihomoravský</v>
      </c>
      <c r="K5837" t="str">
        <f t="shared" si="276"/>
        <v>Jihovýchod</v>
      </c>
    </row>
    <row r="5838" spans="1:11" x14ac:dyDescent="0.25">
      <c r="A5838">
        <v>594903</v>
      </c>
      <c r="B5838" t="s">
        <v>1201</v>
      </c>
      <c r="C5838">
        <v>6213</v>
      </c>
      <c r="D5838" t="s">
        <v>666</v>
      </c>
      <c r="E5838" t="s">
        <v>623</v>
      </c>
      <c r="F5838" t="s">
        <v>624</v>
      </c>
      <c r="G5838" t="s">
        <v>625</v>
      </c>
      <c r="H5838" t="s">
        <v>626</v>
      </c>
      <c r="I5838" t="str">
        <f t="shared" si="274"/>
        <v>Jihomoravský</v>
      </c>
      <c r="J5838" t="str">
        <f t="shared" si="275"/>
        <v>Jihomoravský</v>
      </c>
      <c r="K5838" t="str">
        <f t="shared" si="276"/>
        <v>Jihovýchod</v>
      </c>
    </row>
    <row r="5839" spans="1:11" x14ac:dyDescent="0.25">
      <c r="A5839">
        <v>594911</v>
      </c>
      <c r="B5839" t="s">
        <v>1202</v>
      </c>
      <c r="C5839">
        <v>6220</v>
      </c>
      <c r="D5839" t="s">
        <v>638</v>
      </c>
      <c r="E5839" t="s">
        <v>639</v>
      </c>
      <c r="F5839" t="s">
        <v>638</v>
      </c>
      <c r="G5839" t="s">
        <v>625</v>
      </c>
      <c r="H5839" t="s">
        <v>626</v>
      </c>
      <c r="I5839" t="str">
        <f t="shared" si="274"/>
        <v>Jihomoravský</v>
      </c>
      <c r="J5839" t="str">
        <f t="shared" si="275"/>
        <v>Jihomoravský</v>
      </c>
      <c r="K5839" t="str">
        <f t="shared" si="276"/>
        <v>Jihovýchod</v>
      </c>
    </row>
    <row r="5840" spans="1:11" x14ac:dyDescent="0.25">
      <c r="A5840">
        <v>594920</v>
      </c>
      <c r="B5840" t="s">
        <v>764</v>
      </c>
      <c r="C5840">
        <v>6220</v>
      </c>
      <c r="D5840" t="s">
        <v>638</v>
      </c>
      <c r="E5840" t="s">
        <v>639</v>
      </c>
      <c r="F5840" t="s">
        <v>638</v>
      </c>
      <c r="G5840" t="s">
        <v>625</v>
      </c>
      <c r="H5840" t="s">
        <v>626</v>
      </c>
      <c r="I5840" t="str">
        <f t="shared" si="274"/>
        <v>Jihomoravský</v>
      </c>
      <c r="J5840" t="str">
        <f t="shared" si="275"/>
        <v>Jihomoravský</v>
      </c>
      <c r="K5840" t="str">
        <f t="shared" si="276"/>
        <v>Jihovýchod</v>
      </c>
    </row>
    <row r="5841" spans="1:11" x14ac:dyDescent="0.25">
      <c r="A5841">
        <v>594938</v>
      </c>
      <c r="B5841" t="s">
        <v>1203</v>
      </c>
      <c r="C5841">
        <v>6212</v>
      </c>
      <c r="D5841" t="s">
        <v>1109</v>
      </c>
      <c r="E5841" t="s">
        <v>639</v>
      </c>
      <c r="F5841" t="s">
        <v>638</v>
      </c>
      <c r="G5841" t="s">
        <v>625</v>
      </c>
      <c r="H5841" t="s">
        <v>626</v>
      </c>
      <c r="I5841" t="str">
        <f t="shared" si="274"/>
        <v>Jihomoravský</v>
      </c>
      <c r="J5841" t="str">
        <f t="shared" si="275"/>
        <v>Jihomoravský</v>
      </c>
      <c r="K5841" t="str">
        <f t="shared" si="276"/>
        <v>Jihovýchod</v>
      </c>
    </row>
    <row r="5842" spans="1:11" x14ac:dyDescent="0.25">
      <c r="A5842">
        <v>594946</v>
      </c>
      <c r="B5842" t="s">
        <v>1204</v>
      </c>
      <c r="C5842">
        <v>6220</v>
      </c>
      <c r="D5842" t="s">
        <v>638</v>
      </c>
      <c r="E5842" t="s">
        <v>639</v>
      </c>
      <c r="F5842" t="s">
        <v>638</v>
      </c>
      <c r="G5842" t="s">
        <v>625</v>
      </c>
      <c r="H5842" t="s">
        <v>626</v>
      </c>
      <c r="I5842" t="str">
        <f t="shared" si="274"/>
        <v>Jihomoravský</v>
      </c>
      <c r="J5842" t="str">
        <f t="shared" si="275"/>
        <v>Jihomoravský</v>
      </c>
      <c r="K5842" t="str">
        <f t="shared" si="276"/>
        <v>Jihovýchod</v>
      </c>
    </row>
    <row r="5843" spans="1:11" x14ac:dyDescent="0.25">
      <c r="A5843">
        <v>594954</v>
      </c>
      <c r="B5843" t="s">
        <v>1205</v>
      </c>
      <c r="C5843">
        <v>6212</v>
      </c>
      <c r="D5843" t="s">
        <v>1109</v>
      </c>
      <c r="E5843" t="s">
        <v>639</v>
      </c>
      <c r="F5843" t="s">
        <v>638</v>
      </c>
      <c r="G5843" t="s">
        <v>625</v>
      </c>
      <c r="H5843" t="s">
        <v>626</v>
      </c>
      <c r="I5843" t="str">
        <f t="shared" si="274"/>
        <v>Jihomoravský</v>
      </c>
      <c r="J5843" t="str">
        <f t="shared" si="275"/>
        <v>Jihomoravský</v>
      </c>
      <c r="K5843" t="str">
        <f t="shared" si="276"/>
        <v>Jihovýchod</v>
      </c>
    </row>
    <row r="5844" spans="1:11" x14ac:dyDescent="0.25">
      <c r="A5844">
        <v>594962</v>
      </c>
      <c r="B5844" t="s">
        <v>1206</v>
      </c>
      <c r="C5844">
        <v>6213</v>
      </c>
      <c r="D5844" t="s">
        <v>666</v>
      </c>
      <c r="E5844" t="s">
        <v>623</v>
      </c>
      <c r="F5844" t="s">
        <v>624</v>
      </c>
      <c r="G5844" t="s">
        <v>625</v>
      </c>
      <c r="H5844" t="s">
        <v>626</v>
      </c>
      <c r="I5844" t="str">
        <f t="shared" si="274"/>
        <v>Jihomoravský</v>
      </c>
      <c r="J5844" t="str">
        <f t="shared" si="275"/>
        <v>Jihomoravský</v>
      </c>
      <c r="K5844" t="str">
        <f t="shared" si="276"/>
        <v>Jihovýchod</v>
      </c>
    </row>
    <row r="5845" spans="1:11" x14ac:dyDescent="0.25">
      <c r="A5845">
        <v>594971</v>
      </c>
      <c r="B5845" t="s">
        <v>1207</v>
      </c>
      <c r="C5845">
        <v>6212</v>
      </c>
      <c r="D5845" t="s">
        <v>1109</v>
      </c>
      <c r="E5845" t="s">
        <v>639</v>
      </c>
      <c r="F5845" t="s">
        <v>638</v>
      </c>
      <c r="G5845" t="s">
        <v>625</v>
      </c>
      <c r="H5845" t="s">
        <v>626</v>
      </c>
      <c r="I5845" t="str">
        <f t="shared" si="274"/>
        <v>Jihomoravský</v>
      </c>
      <c r="J5845" t="str">
        <f t="shared" si="275"/>
        <v>Jihomoravský</v>
      </c>
      <c r="K5845" t="str">
        <f t="shared" si="276"/>
        <v>Jihovýchod</v>
      </c>
    </row>
    <row r="5846" spans="1:11" x14ac:dyDescent="0.25">
      <c r="A5846">
        <v>594989</v>
      </c>
      <c r="B5846" t="s">
        <v>1208</v>
      </c>
      <c r="C5846">
        <v>6212</v>
      </c>
      <c r="D5846" t="s">
        <v>1109</v>
      </c>
      <c r="E5846" t="s">
        <v>639</v>
      </c>
      <c r="F5846" t="s">
        <v>638</v>
      </c>
      <c r="G5846" t="s">
        <v>625</v>
      </c>
      <c r="H5846" t="s">
        <v>626</v>
      </c>
      <c r="I5846" t="str">
        <f t="shared" si="274"/>
        <v>Jihomoravský</v>
      </c>
      <c r="J5846" t="str">
        <f t="shared" si="275"/>
        <v>Jihomoravský</v>
      </c>
      <c r="K5846" t="str">
        <f t="shared" si="276"/>
        <v>Jihovýchod</v>
      </c>
    </row>
    <row r="5847" spans="1:11" x14ac:dyDescent="0.25">
      <c r="A5847">
        <v>594997</v>
      </c>
      <c r="B5847" t="s">
        <v>1209</v>
      </c>
      <c r="C5847">
        <v>6220</v>
      </c>
      <c r="D5847" t="s">
        <v>638</v>
      </c>
      <c r="E5847" t="s">
        <v>639</v>
      </c>
      <c r="F5847" t="s">
        <v>638</v>
      </c>
      <c r="G5847" t="s">
        <v>625</v>
      </c>
      <c r="H5847" t="s">
        <v>626</v>
      </c>
      <c r="I5847" t="str">
        <f t="shared" si="274"/>
        <v>Jihomoravský</v>
      </c>
      <c r="J5847" t="str">
        <f t="shared" si="275"/>
        <v>Jihomoravský</v>
      </c>
      <c r="K5847" t="str">
        <f t="shared" si="276"/>
        <v>Jihovýchod</v>
      </c>
    </row>
    <row r="5848" spans="1:11" x14ac:dyDescent="0.25">
      <c r="A5848">
        <v>595004</v>
      </c>
      <c r="B5848" t="s">
        <v>957</v>
      </c>
      <c r="C5848">
        <v>6220</v>
      </c>
      <c r="D5848" t="s">
        <v>638</v>
      </c>
      <c r="E5848" t="s">
        <v>639</v>
      </c>
      <c r="F5848" t="s">
        <v>638</v>
      </c>
      <c r="G5848" t="s">
        <v>625</v>
      </c>
      <c r="H5848" t="s">
        <v>626</v>
      </c>
      <c r="I5848" t="str">
        <f t="shared" si="274"/>
        <v>Jihomoravský</v>
      </c>
      <c r="J5848" t="str">
        <f t="shared" si="275"/>
        <v>Jihomoravský</v>
      </c>
      <c r="K5848" t="str">
        <f t="shared" si="276"/>
        <v>Jihovýchod</v>
      </c>
    </row>
    <row r="5849" spans="1:11" x14ac:dyDescent="0.25">
      <c r="A5849">
        <v>595012</v>
      </c>
      <c r="B5849" t="s">
        <v>1210</v>
      </c>
      <c r="C5849">
        <v>6220</v>
      </c>
      <c r="D5849" t="s">
        <v>638</v>
      </c>
      <c r="E5849" t="s">
        <v>639</v>
      </c>
      <c r="F5849" t="s">
        <v>638</v>
      </c>
      <c r="G5849" t="s">
        <v>625</v>
      </c>
      <c r="H5849" t="s">
        <v>626</v>
      </c>
      <c r="I5849" t="str">
        <f t="shared" si="274"/>
        <v>Jihomoravský</v>
      </c>
      <c r="J5849" t="str">
        <f t="shared" si="275"/>
        <v>Jihomoravský</v>
      </c>
      <c r="K5849" t="str">
        <f t="shared" si="276"/>
        <v>Jihovýchod</v>
      </c>
    </row>
    <row r="5850" spans="1:11" x14ac:dyDescent="0.25">
      <c r="A5850">
        <v>595021</v>
      </c>
      <c r="B5850" t="s">
        <v>1211</v>
      </c>
      <c r="C5850">
        <v>6220</v>
      </c>
      <c r="D5850" t="s">
        <v>638</v>
      </c>
      <c r="E5850" t="s">
        <v>639</v>
      </c>
      <c r="F5850" t="s">
        <v>638</v>
      </c>
      <c r="G5850" t="s">
        <v>625</v>
      </c>
      <c r="H5850" t="s">
        <v>626</v>
      </c>
      <c r="I5850" t="str">
        <f t="shared" si="274"/>
        <v>Jihomoravský</v>
      </c>
      <c r="J5850" t="str">
        <f t="shared" si="275"/>
        <v>Jihomoravský</v>
      </c>
      <c r="K5850" t="str">
        <f t="shared" si="276"/>
        <v>Jihovýchod</v>
      </c>
    </row>
    <row r="5851" spans="1:11" x14ac:dyDescent="0.25">
      <c r="A5851">
        <v>595039</v>
      </c>
      <c r="B5851" t="s">
        <v>1212</v>
      </c>
      <c r="C5851">
        <v>6220</v>
      </c>
      <c r="D5851" t="s">
        <v>638</v>
      </c>
      <c r="E5851" t="s">
        <v>639</v>
      </c>
      <c r="F5851" t="s">
        <v>638</v>
      </c>
      <c r="G5851" t="s">
        <v>625</v>
      </c>
      <c r="H5851" t="s">
        <v>626</v>
      </c>
      <c r="I5851" t="str">
        <f t="shared" si="274"/>
        <v>Jihomoravský</v>
      </c>
      <c r="J5851" t="str">
        <f t="shared" si="275"/>
        <v>Jihomoravský</v>
      </c>
      <c r="K5851" t="str">
        <f t="shared" si="276"/>
        <v>Jihovýchod</v>
      </c>
    </row>
    <row r="5852" spans="1:11" x14ac:dyDescent="0.25">
      <c r="A5852">
        <v>595047</v>
      </c>
      <c r="B5852" t="s">
        <v>1213</v>
      </c>
      <c r="C5852">
        <v>6212</v>
      </c>
      <c r="D5852" t="s">
        <v>1109</v>
      </c>
      <c r="E5852" t="s">
        <v>639</v>
      </c>
      <c r="F5852" t="s">
        <v>638</v>
      </c>
      <c r="G5852" t="s">
        <v>625</v>
      </c>
      <c r="H5852" t="s">
        <v>626</v>
      </c>
      <c r="I5852" t="str">
        <f t="shared" si="274"/>
        <v>Jihomoravský</v>
      </c>
      <c r="J5852" t="str">
        <f t="shared" si="275"/>
        <v>Jihomoravský</v>
      </c>
      <c r="K5852" t="str">
        <f t="shared" si="276"/>
        <v>Jihovýchod</v>
      </c>
    </row>
    <row r="5853" spans="1:11" x14ac:dyDescent="0.25">
      <c r="A5853">
        <v>595055</v>
      </c>
      <c r="B5853" t="s">
        <v>1214</v>
      </c>
      <c r="C5853">
        <v>6212</v>
      </c>
      <c r="D5853" t="s">
        <v>1109</v>
      </c>
      <c r="E5853" t="s">
        <v>639</v>
      </c>
      <c r="F5853" t="s">
        <v>638</v>
      </c>
      <c r="G5853" t="s">
        <v>625</v>
      </c>
      <c r="H5853" t="s">
        <v>626</v>
      </c>
      <c r="I5853" t="str">
        <f t="shared" si="274"/>
        <v>Jihomoravský</v>
      </c>
      <c r="J5853" t="str">
        <f t="shared" si="275"/>
        <v>Jihomoravský</v>
      </c>
      <c r="K5853" t="str">
        <f t="shared" si="276"/>
        <v>Jihovýchod</v>
      </c>
    </row>
    <row r="5854" spans="1:11" x14ac:dyDescent="0.25">
      <c r="A5854">
        <v>595063</v>
      </c>
      <c r="B5854" t="s">
        <v>1215</v>
      </c>
      <c r="C5854">
        <v>6220</v>
      </c>
      <c r="D5854" t="s">
        <v>638</v>
      </c>
      <c r="E5854" t="s">
        <v>639</v>
      </c>
      <c r="F5854" t="s">
        <v>638</v>
      </c>
      <c r="G5854" t="s">
        <v>625</v>
      </c>
      <c r="H5854" t="s">
        <v>626</v>
      </c>
      <c r="I5854" t="str">
        <f t="shared" si="274"/>
        <v>Jihomoravský</v>
      </c>
      <c r="J5854" t="str">
        <f t="shared" si="275"/>
        <v>Jihomoravský</v>
      </c>
      <c r="K5854" t="str">
        <f t="shared" si="276"/>
        <v>Jihovýchod</v>
      </c>
    </row>
    <row r="5855" spans="1:11" x14ac:dyDescent="0.25">
      <c r="A5855">
        <v>595071</v>
      </c>
      <c r="B5855" t="s">
        <v>1216</v>
      </c>
      <c r="C5855">
        <v>6220</v>
      </c>
      <c r="D5855" t="s">
        <v>638</v>
      </c>
      <c r="E5855" t="s">
        <v>639</v>
      </c>
      <c r="F5855" t="s">
        <v>638</v>
      </c>
      <c r="G5855" t="s">
        <v>625</v>
      </c>
      <c r="H5855" t="s">
        <v>626</v>
      </c>
      <c r="I5855" t="str">
        <f t="shared" si="274"/>
        <v>Jihomoravský</v>
      </c>
      <c r="J5855" t="str">
        <f t="shared" si="275"/>
        <v>Jihomoravský</v>
      </c>
      <c r="K5855" t="str">
        <f t="shared" si="276"/>
        <v>Jihovýchod</v>
      </c>
    </row>
    <row r="5856" spans="1:11" x14ac:dyDescent="0.25">
      <c r="A5856">
        <v>595080</v>
      </c>
      <c r="B5856" t="s">
        <v>1217</v>
      </c>
      <c r="C5856">
        <v>6220</v>
      </c>
      <c r="D5856" t="s">
        <v>638</v>
      </c>
      <c r="E5856" t="s">
        <v>639</v>
      </c>
      <c r="F5856" t="s">
        <v>638</v>
      </c>
      <c r="G5856" t="s">
        <v>625</v>
      </c>
      <c r="H5856" t="s">
        <v>626</v>
      </c>
      <c r="I5856" t="str">
        <f t="shared" si="274"/>
        <v>Jihomoravský</v>
      </c>
      <c r="J5856" t="str">
        <f t="shared" si="275"/>
        <v>Jihomoravský</v>
      </c>
      <c r="K5856" t="str">
        <f t="shared" si="276"/>
        <v>Jihovýchod</v>
      </c>
    </row>
    <row r="5857" spans="1:11" x14ac:dyDescent="0.25">
      <c r="A5857">
        <v>595098</v>
      </c>
      <c r="B5857" t="s">
        <v>1218</v>
      </c>
      <c r="C5857">
        <v>6220</v>
      </c>
      <c r="D5857" t="s">
        <v>638</v>
      </c>
      <c r="E5857" t="s">
        <v>639</v>
      </c>
      <c r="F5857" t="s">
        <v>638</v>
      </c>
      <c r="G5857" t="s">
        <v>625</v>
      </c>
      <c r="H5857" t="s">
        <v>626</v>
      </c>
      <c r="I5857" t="str">
        <f t="shared" si="274"/>
        <v>Jihomoravský</v>
      </c>
      <c r="J5857" t="str">
        <f t="shared" si="275"/>
        <v>Jihomoravský</v>
      </c>
      <c r="K5857" t="str">
        <f t="shared" si="276"/>
        <v>Jihovýchod</v>
      </c>
    </row>
    <row r="5858" spans="1:11" x14ac:dyDescent="0.25">
      <c r="A5858">
        <v>595101</v>
      </c>
      <c r="B5858" t="s">
        <v>1219</v>
      </c>
      <c r="C5858">
        <v>6220</v>
      </c>
      <c r="D5858" t="s">
        <v>638</v>
      </c>
      <c r="E5858" t="s">
        <v>639</v>
      </c>
      <c r="F5858" t="s">
        <v>638</v>
      </c>
      <c r="G5858" t="s">
        <v>625</v>
      </c>
      <c r="H5858" t="s">
        <v>626</v>
      </c>
      <c r="I5858" t="str">
        <f t="shared" si="274"/>
        <v>Jihomoravský</v>
      </c>
      <c r="J5858" t="str">
        <f t="shared" si="275"/>
        <v>Jihomoravský</v>
      </c>
      <c r="K5858" t="str">
        <f t="shared" si="276"/>
        <v>Jihovýchod</v>
      </c>
    </row>
    <row r="5859" spans="1:11" x14ac:dyDescent="0.25">
      <c r="A5859">
        <v>595110</v>
      </c>
      <c r="B5859" t="s">
        <v>1220</v>
      </c>
      <c r="C5859">
        <v>6220</v>
      </c>
      <c r="D5859" t="s">
        <v>638</v>
      </c>
      <c r="E5859" t="s">
        <v>639</v>
      </c>
      <c r="F5859" t="s">
        <v>638</v>
      </c>
      <c r="G5859" t="s">
        <v>625</v>
      </c>
      <c r="H5859" t="s">
        <v>626</v>
      </c>
      <c r="I5859" t="str">
        <f t="shared" si="274"/>
        <v>Jihomoravský</v>
      </c>
      <c r="J5859" t="str">
        <f t="shared" si="275"/>
        <v>Jihomoravský</v>
      </c>
      <c r="K5859" t="str">
        <f t="shared" si="276"/>
        <v>Jihovýchod</v>
      </c>
    </row>
    <row r="5860" spans="1:11" x14ac:dyDescent="0.25">
      <c r="A5860">
        <v>595128</v>
      </c>
      <c r="B5860" t="s">
        <v>1221</v>
      </c>
      <c r="C5860">
        <v>6220</v>
      </c>
      <c r="D5860" t="s">
        <v>638</v>
      </c>
      <c r="E5860" t="s">
        <v>639</v>
      </c>
      <c r="F5860" t="s">
        <v>638</v>
      </c>
      <c r="G5860" t="s">
        <v>625</v>
      </c>
      <c r="H5860" t="s">
        <v>626</v>
      </c>
      <c r="I5860" t="str">
        <f t="shared" si="274"/>
        <v>Jihomoravský</v>
      </c>
      <c r="J5860" t="str">
        <f t="shared" si="275"/>
        <v>Jihomoravský</v>
      </c>
      <c r="K5860" t="str">
        <f t="shared" si="276"/>
        <v>Jihovýchod</v>
      </c>
    </row>
    <row r="5861" spans="1:11" x14ac:dyDescent="0.25">
      <c r="A5861">
        <v>595136</v>
      </c>
      <c r="B5861" t="s">
        <v>1222</v>
      </c>
      <c r="C5861">
        <v>6220</v>
      </c>
      <c r="D5861" t="s">
        <v>638</v>
      </c>
      <c r="E5861" t="s">
        <v>639</v>
      </c>
      <c r="F5861" t="s">
        <v>638</v>
      </c>
      <c r="G5861" t="s">
        <v>625</v>
      </c>
      <c r="H5861" t="s">
        <v>626</v>
      </c>
      <c r="I5861" t="str">
        <f t="shared" si="274"/>
        <v>Jihomoravský</v>
      </c>
      <c r="J5861" t="str">
        <f t="shared" si="275"/>
        <v>Jihomoravský</v>
      </c>
      <c r="K5861" t="str">
        <f t="shared" si="276"/>
        <v>Jihovýchod</v>
      </c>
    </row>
    <row r="5862" spans="1:11" x14ac:dyDescent="0.25">
      <c r="A5862">
        <v>595144</v>
      </c>
      <c r="B5862" t="s">
        <v>778</v>
      </c>
      <c r="C5862">
        <v>6220</v>
      </c>
      <c r="D5862" t="s">
        <v>638</v>
      </c>
      <c r="E5862" t="s">
        <v>639</v>
      </c>
      <c r="F5862" t="s">
        <v>638</v>
      </c>
      <c r="G5862" t="s">
        <v>625</v>
      </c>
      <c r="H5862" t="s">
        <v>626</v>
      </c>
      <c r="I5862" t="str">
        <f t="shared" si="274"/>
        <v>Jihomoravský</v>
      </c>
      <c r="J5862" t="str">
        <f t="shared" si="275"/>
        <v>Jihomoravský</v>
      </c>
      <c r="K5862" t="str">
        <f t="shared" si="276"/>
        <v>Jihovýchod</v>
      </c>
    </row>
    <row r="5863" spans="1:11" x14ac:dyDescent="0.25">
      <c r="A5863">
        <v>595152</v>
      </c>
      <c r="B5863" t="s">
        <v>1223</v>
      </c>
      <c r="C5863">
        <v>6220</v>
      </c>
      <c r="D5863" t="s">
        <v>638</v>
      </c>
      <c r="E5863" t="s">
        <v>639</v>
      </c>
      <c r="F5863" t="s">
        <v>638</v>
      </c>
      <c r="G5863" t="s">
        <v>625</v>
      </c>
      <c r="H5863" t="s">
        <v>626</v>
      </c>
      <c r="I5863" t="str">
        <f t="shared" si="274"/>
        <v>Jihomoravský</v>
      </c>
      <c r="J5863" t="str">
        <f t="shared" si="275"/>
        <v>Jihomoravský</v>
      </c>
      <c r="K5863" t="str">
        <f t="shared" si="276"/>
        <v>Jihovýchod</v>
      </c>
    </row>
    <row r="5864" spans="1:11" x14ac:dyDescent="0.25">
      <c r="A5864">
        <v>595161</v>
      </c>
      <c r="B5864" t="s">
        <v>1224</v>
      </c>
      <c r="C5864">
        <v>6220</v>
      </c>
      <c r="D5864" t="s">
        <v>638</v>
      </c>
      <c r="E5864" t="s">
        <v>639</v>
      </c>
      <c r="F5864" t="s">
        <v>638</v>
      </c>
      <c r="G5864" t="s">
        <v>625</v>
      </c>
      <c r="H5864" t="s">
        <v>626</v>
      </c>
      <c r="I5864" t="str">
        <f t="shared" si="274"/>
        <v>Jihomoravský</v>
      </c>
      <c r="J5864" t="str">
        <f t="shared" si="275"/>
        <v>Jihomoravský</v>
      </c>
      <c r="K5864" t="str">
        <f t="shared" si="276"/>
        <v>Jihovýchod</v>
      </c>
    </row>
    <row r="5865" spans="1:11" x14ac:dyDescent="0.25">
      <c r="A5865">
        <v>595179</v>
      </c>
      <c r="B5865" t="s">
        <v>1038</v>
      </c>
      <c r="C5865">
        <v>6220</v>
      </c>
      <c r="D5865" t="s">
        <v>638</v>
      </c>
      <c r="E5865" t="s">
        <v>639</v>
      </c>
      <c r="F5865" t="s">
        <v>638</v>
      </c>
      <c r="G5865" t="s">
        <v>625</v>
      </c>
      <c r="H5865" t="s">
        <v>626</v>
      </c>
      <c r="I5865" t="str">
        <f t="shared" si="274"/>
        <v>Jihomoravský</v>
      </c>
      <c r="J5865" t="str">
        <f t="shared" si="275"/>
        <v>Jihomoravský</v>
      </c>
      <c r="K5865" t="str">
        <f t="shared" si="276"/>
        <v>Jihovýchod</v>
      </c>
    </row>
    <row r="5866" spans="1:11" x14ac:dyDescent="0.25">
      <c r="A5866">
        <v>595187</v>
      </c>
      <c r="B5866" t="s">
        <v>1225</v>
      </c>
      <c r="C5866">
        <v>6220</v>
      </c>
      <c r="D5866" t="s">
        <v>638</v>
      </c>
      <c r="E5866" t="s">
        <v>639</v>
      </c>
      <c r="F5866" t="s">
        <v>638</v>
      </c>
      <c r="G5866" t="s">
        <v>625</v>
      </c>
      <c r="H5866" t="s">
        <v>626</v>
      </c>
      <c r="I5866" t="str">
        <f t="shared" si="274"/>
        <v>Jihomoravský</v>
      </c>
      <c r="J5866" t="str">
        <f t="shared" si="275"/>
        <v>Jihomoravský</v>
      </c>
      <c r="K5866" t="str">
        <f t="shared" si="276"/>
        <v>Jihovýchod</v>
      </c>
    </row>
    <row r="5867" spans="1:11" x14ac:dyDescent="0.25">
      <c r="A5867">
        <v>595195</v>
      </c>
      <c r="B5867" t="s">
        <v>782</v>
      </c>
      <c r="C5867">
        <v>6220</v>
      </c>
      <c r="D5867" t="s">
        <v>638</v>
      </c>
      <c r="E5867" t="s">
        <v>639</v>
      </c>
      <c r="F5867" t="s">
        <v>638</v>
      </c>
      <c r="G5867" t="s">
        <v>625</v>
      </c>
      <c r="H5867" t="s">
        <v>626</v>
      </c>
      <c r="I5867" t="str">
        <f t="shared" si="274"/>
        <v>Jihomoravský</v>
      </c>
      <c r="J5867" t="str">
        <f t="shared" si="275"/>
        <v>Jihomoravský</v>
      </c>
      <c r="K5867" t="str">
        <f t="shared" si="276"/>
        <v>Jihovýchod</v>
      </c>
    </row>
    <row r="5868" spans="1:11" x14ac:dyDescent="0.25">
      <c r="A5868">
        <v>595209</v>
      </c>
      <c r="B5868" t="s">
        <v>4703</v>
      </c>
      <c r="C5868">
        <v>6115</v>
      </c>
      <c r="D5868" t="s">
        <v>4703</v>
      </c>
      <c r="E5868" t="s">
        <v>4702</v>
      </c>
      <c r="F5868" t="s">
        <v>4703</v>
      </c>
      <c r="G5868" t="s">
        <v>4687</v>
      </c>
      <c r="H5868" t="s">
        <v>4688</v>
      </c>
      <c r="I5868" t="str">
        <f t="shared" si="274"/>
        <v>Kraj</v>
      </c>
      <c r="J5868" t="str">
        <f t="shared" si="275"/>
        <v>Vysočina</v>
      </c>
      <c r="K5868" t="str">
        <f t="shared" si="276"/>
        <v>Jihovýchod</v>
      </c>
    </row>
    <row r="5869" spans="1:11" x14ac:dyDescent="0.25">
      <c r="A5869">
        <v>595217</v>
      </c>
      <c r="B5869" t="s">
        <v>5104</v>
      </c>
      <c r="C5869">
        <v>6114</v>
      </c>
      <c r="D5869" t="s">
        <v>4701</v>
      </c>
      <c r="E5869" t="s">
        <v>4702</v>
      </c>
      <c r="F5869" t="s">
        <v>4703</v>
      </c>
      <c r="G5869" t="s">
        <v>4687</v>
      </c>
      <c r="H5869" t="s">
        <v>4688</v>
      </c>
      <c r="I5869" t="str">
        <f t="shared" si="274"/>
        <v>Kraj</v>
      </c>
      <c r="J5869" t="str">
        <f t="shared" si="275"/>
        <v>Vysočina</v>
      </c>
      <c r="K5869" t="str">
        <f t="shared" si="276"/>
        <v>Jihovýchod</v>
      </c>
    </row>
    <row r="5870" spans="1:11" x14ac:dyDescent="0.25">
      <c r="A5870">
        <v>595241</v>
      </c>
      <c r="B5870" t="s">
        <v>5105</v>
      </c>
      <c r="C5870">
        <v>6101</v>
      </c>
      <c r="D5870" t="s">
        <v>4787</v>
      </c>
      <c r="E5870" t="s">
        <v>4702</v>
      </c>
      <c r="F5870" t="s">
        <v>4703</v>
      </c>
      <c r="G5870" t="s">
        <v>4687</v>
      </c>
      <c r="H5870" t="s">
        <v>4688</v>
      </c>
      <c r="I5870" t="str">
        <f t="shared" si="274"/>
        <v>Kraj</v>
      </c>
      <c r="J5870" t="str">
        <f t="shared" si="275"/>
        <v>Vysočina</v>
      </c>
      <c r="K5870" t="str">
        <f t="shared" si="276"/>
        <v>Jihovýchod</v>
      </c>
    </row>
    <row r="5871" spans="1:11" x14ac:dyDescent="0.25">
      <c r="A5871">
        <v>595250</v>
      </c>
      <c r="B5871" t="s">
        <v>5106</v>
      </c>
      <c r="C5871">
        <v>6114</v>
      </c>
      <c r="D5871" t="s">
        <v>4701</v>
      </c>
      <c r="E5871" t="s">
        <v>4702</v>
      </c>
      <c r="F5871" t="s">
        <v>4703</v>
      </c>
      <c r="G5871" t="s">
        <v>4687</v>
      </c>
      <c r="H5871" t="s">
        <v>4688</v>
      </c>
      <c r="I5871" t="str">
        <f t="shared" si="274"/>
        <v>Kraj</v>
      </c>
      <c r="J5871" t="str">
        <f t="shared" si="275"/>
        <v>Vysočina</v>
      </c>
      <c r="K5871" t="str">
        <f t="shared" si="276"/>
        <v>Jihovýchod</v>
      </c>
    </row>
    <row r="5872" spans="1:11" x14ac:dyDescent="0.25">
      <c r="A5872">
        <v>595268</v>
      </c>
      <c r="B5872" t="s">
        <v>5107</v>
      </c>
      <c r="C5872">
        <v>6108</v>
      </c>
      <c r="D5872" t="s">
        <v>4971</v>
      </c>
      <c r="E5872" t="s">
        <v>4702</v>
      </c>
      <c r="F5872" t="s">
        <v>4703</v>
      </c>
      <c r="G5872" t="s">
        <v>4687</v>
      </c>
      <c r="H5872" t="s">
        <v>4688</v>
      </c>
      <c r="I5872" t="str">
        <f t="shared" si="274"/>
        <v>Kraj</v>
      </c>
      <c r="J5872" t="str">
        <f t="shared" si="275"/>
        <v>Vysočina</v>
      </c>
      <c r="K5872" t="str">
        <f t="shared" si="276"/>
        <v>Jihovýchod</v>
      </c>
    </row>
    <row r="5873" spans="1:11" x14ac:dyDescent="0.25">
      <c r="A5873">
        <v>595276</v>
      </c>
      <c r="B5873" t="s">
        <v>5108</v>
      </c>
      <c r="C5873">
        <v>6108</v>
      </c>
      <c r="D5873" t="s">
        <v>4971</v>
      </c>
      <c r="E5873" t="s">
        <v>4702</v>
      </c>
      <c r="F5873" t="s">
        <v>4703</v>
      </c>
      <c r="G5873" t="s">
        <v>4687</v>
      </c>
      <c r="H5873" t="s">
        <v>4688</v>
      </c>
      <c r="I5873" t="str">
        <f t="shared" si="274"/>
        <v>Kraj</v>
      </c>
      <c r="J5873" t="str">
        <f t="shared" si="275"/>
        <v>Vysočina</v>
      </c>
      <c r="K5873" t="str">
        <f t="shared" si="276"/>
        <v>Jihovýchod</v>
      </c>
    </row>
    <row r="5874" spans="1:11" x14ac:dyDescent="0.25">
      <c r="A5874">
        <v>595284</v>
      </c>
      <c r="B5874" t="s">
        <v>5109</v>
      </c>
      <c r="C5874">
        <v>6115</v>
      </c>
      <c r="D5874" t="s">
        <v>4703</v>
      </c>
      <c r="E5874" t="s">
        <v>4702</v>
      </c>
      <c r="F5874" t="s">
        <v>4703</v>
      </c>
      <c r="G5874" t="s">
        <v>4687</v>
      </c>
      <c r="H5874" t="s">
        <v>4688</v>
      </c>
      <c r="I5874" t="str">
        <f t="shared" si="274"/>
        <v>Kraj</v>
      </c>
      <c r="J5874" t="str">
        <f t="shared" si="275"/>
        <v>Vysočina</v>
      </c>
      <c r="K5874" t="str">
        <f t="shared" si="276"/>
        <v>Jihovýchod</v>
      </c>
    </row>
    <row r="5875" spans="1:11" x14ac:dyDescent="0.25">
      <c r="A5875">
        <v>595292</v>
      </c>
      <c r="B5875" t="s">
        <v>5110</v>
      </c>
      <c r="C5875">
        <v>6115</v>
      </c>
      <c r="D5875" t="s">
        <v>4703</v>
      </c>
      <c r="E5875" t="s">
        <v>4702</v>
      </c>
      <c r="F5875" t="s">
        <v>4703</v>
      </c>
      <c r="G5875" t="s">
        <v>4687</v>
      </c>
      <c r="H5875" t="s">
        <v>4688</v>
      </c>
      <c r="I5875" t="str">
        <f t="shared" si="274"/>
        <v>Kraj</v>
      </c>
      <c r="J5875" t="str">
        <f t="shared" si="275"/>
        <v>Vysočina</v>
      </c>
      <c r="K5875" t="str">
        <f t="shared" si="276"/>
        <v>Jihovýchod</v>
      </c>
    </row>
    <row r="5876" spans="1:11" x14ac:dyDescent="0.25">
      <c r="A5876">
        <v>595306</v>
      </c>
      <c r="B5876" t="s">
        <v>2874</v>
      </c>
      <c r="C5876">
        <v>6101</v>
      </c>
      <c r="D5876" t="s">
        <v>4787</v>
      </c>
      <c r="E5876" t="s">
        <v>4702</v>
      </c>
      <c r="F5876" t="s">
        <v>4703</v>
      </c>
      <c r="G5876" t="s">
        <v>4687</v>
      </c>
      <c r="H5876" t="s">
        <v>4688</v>
      </c>
      <c r="I5876" t="str">
        <f t="shared" si="274"/>
        <v>Kraj</v>
      </c>
      <c r="J5876" t="str">
        <f t="shared" si="275"/>
        <v>Vysočina</v>
      </c>
      <c r="K5876" t="str">
        <f t="shared" si="276"/>
        <v>Jihovýchod</v>
      </c>
    </row>
    <row r="5877" spans="1:11" x14ac:dyDescent="0.25">
      <c r="A5877">
        <v>595314</v>
      </c>
      <c r="B5877" t="s">
        <v>1226</v>
      </c>
      <c r="C5877">
        <v>6217</v>
      </c>
      <c r="D5877" t="s">
        <v>636</v>
      </c>
      <c r="E5877" t="s">
        <v>623</v>
      </c>
      <c r="F5877" t="s">
        <v>624</v>
      </c>
      <c r="G5877" t="s">
        <v>625</v>
      </c>
      <c r="H5877" t="s">
        <v>626</v>
      </c>
      <c r="I5877" t="str">
        <f t="shared" si="274"/>
        <v>Jihomoravský</v>
      </c>
      <c r="J5877" t="str">
        <f t="shared" si="275"/>
        <v>Jihomoravský</v>
      </c>
      <c r="K5877" t="str">
        <f t="shared" si="276"/>
        <v>Jihovýchod</v>
      </c>
    </row>
    <row r="5878" spans="1:11" x14ac:dyDescent="0.25">
      <c r="A5878">
        <v>595322</v>
      </c>
      <c r="B5878" t="s">
        <v>86</v>
      </c>
      <c r="C5878">
        <v>6108</v>
      </c>
      <c r="D5878" t="s">
        <v>4971</v>
      </c>
      <c r="E5878" t="s">
        <v>4702</v>
      </c>
      <c r="F5878" t="s">
        <v>4703</v>
      </c>
      <c r="G5878" t="s">
        <v>4687</v>
      </c>
      <c r="H5878" t="s">
        <v>4688</v>
      </c>
      <c r="I5878" t="str">
        <f t="shared" si="274"/>
        <v>Kraj</v>
      </c>
      <c r="J5878" t="str">
        <f t="shared" si="275"/>
        <v>Vysočina</v>
      </c>
      <c r="K5878" t="str">
        <f t="shared" si="276"/>
        <v>Jihovýchod</v>
      </c>
    </row>
    <row r="5879" spans="1:11" x14ac:dyDescent="0.25">
      <c r="A5879">
        <v>595331</v>
      </c>
      <c r="B5879" t="s">
        <v>1227</v>
      </c>
      <c r="C5879">
        <v>6217</v>
      </c>
      <c r="D5879" t="s">
        <v>636</v>
      </c>
      <c r="E5879" t="s">
        <v>623</v>
      </c>
      <c r="F5879" t="s">
        <v>624</v>
      </c>
      <c r="G5879" t="s">
        <v>625</v>
      </c>
      <c r="H5879" t="s">
        <v>626</v>
      </c>
      <c r="I5879" t="str">
        <f t="shared" si="274"/>
        <v>Jihomoravský</v>
      </c>
      <c r="J5879" t="str">
        <f t="shared" si="275"/>
        <v>Jihomoravský</v>
      </c>
      <c r="K5879" t="str">
        <f t="shared" si="276"/>
        <v>Jihovýchod</v>
      </c>
    </row>
    <row r="5880" spans="1:11" x14ac:dyDescent="0.25">
      <c r="A5880">
        <v>595349</v>
      </c>
      <c r="B5880" t="s">
        <v>5111</v>
      </c>
      <c r="C5880">
        <v>6114</v>
      </c>
      <c r="D5880" t="s">
        <v>4701</v>
      </c>
      <c r="E5880" t="s">
        <v>4702</v>
      </c>
      <c r="F5880" t="s">
        <v>4703</v>
      </c>
      <c r="G5880" t="s">
        <v>4687</v>
      </c>
      <c r="H5880" t="s">
        <v>4688</v>
      </c>
      <c r="I5880" t="str">
        <f t="shared" si="274"/>
        <v>Kraj</v>
      </c>
      <c r="J5880" t="str">
        <f t="shared" si="275"/>
        <v>Vysočina</v>
      </c>
      <c r="K5880" t="str">
        <f t="shared" si="276"/>
        <v>Jihovýchod</v>
      </c>
    </row>
    <row r="5881" spans="1:11" x14ac:dyDescent="0.25">
      <c r="A5881">
        <v>595357</v>
      </c>
      <c r="B5881" t="s">
        <v>60</v>
      </c>
      <c r="C5881">
        <v>6114</v>
      </c>
      <c r="D5881" t="s">
        <v>4701</v>
      </c>
      <c r="E5881" t="s">
        <v>4702</v>
      </c>
      <c r="F5881" t="s">
        <v>4703</v>
      </c>
      <c r="G5881" t="s">
        <v>4687</v>
      </c>
      <c r="H5881" t="s">
        <v>4688</v>
      </c>
      <c r="I5881" t="str">
        <f t="shared" si="274"/>
        <v>Kraj</v>
      </c>
      <c r="J5881" t="str">
        <f t="shared" si="275"/>
        <v>Vysočina</v>
      </c>
      <c r="K5881" t="str">
        <f t="shared" si="276"/>
        <v>Jihovýchod</v>
      </c>
    </row>
    <row r="5882" spans="1:11" x14ac:dyDescent="0.25">
      <c r="A5882">
        <v>595365</v>
      </c>
      <c r="B5882" t="s">
        <v>5112</v>
      </c>
      <c r="C5882">
        <v>6115</v>
      </c>
      <c r="D5882" t="s">
        <v>4703</v>
      </c>
      <c r="E5882" t="s">
        <v>4702</v>
      </c>
      <c r="F5882" t="s">
        <v>4703</v>
      </c>
      <c r="G5882" t="s">
        <v>4687</v>
      </c>
      <c r="H5882" t="s">
        <v>4688</v>
      </c>
      <c r="I5882" t="str">
        <f t="shared" si="274"/>
        <v>Kraj</v>
      </c>
      <c r="J5882" t="str">
        <f t="shared" si="275"/>
        <v>Vysočina</v>
      </c>
      <c r="K5882" t="str">
        <f t="shared" si="276"/>
        <v>Jihovýchod</v>
      </c>
    </row>
    <row r="5883" spans="1:11" x14ac:dyDescent="0.25">
      <c r="A5883">
        <v>595381</v>
      </c>
      <c r="B5883" t="s">
        <v>5113</v>
      </c>
      <c r="C5883">
        <v>6114</v>
      </c>
      <c r="D5883" t="s">
        <v>4701</v>
      </c>
      <c r="E5883" t="s">
        <v>4702</v>
      </c>
      <c r="F5883" t="s">
        <v>4703</v>
      </c>
      <c r="G5883" t="s">
        <v>4687</v>
      </c>
      <c r="H5883" t="s">
        <v>4688</v>
      </c>
      <c r="I5883" t="str">
        <f t="shared" si="274"/>
        <v>Kraj</v>
      </c>
      <c r="J5883" t="str">
        <f t="shared" si="275"/>
        <v>Vysočina</v>
      </c>
      <c r="K5883" t="str">
        <f t="shared" si="276"/>
        <v>Jihovýchod</v>
      </c>
    </row>
    <row r="5884" spans="1:11" x14ac:dyDescent="0.25">
      <c r="A5884">
        <v>595390</v>
      </c>
      <c r="B5884" t="s">
        <v>261</v>
      </c>
      <c r="C5884">
        <v>6115</v>
      </c>
      <c r="D5884" t="s">
        <v>4703</v>
      </c>
      <c r="E5884" t="s">
        <v>4702</v>
      </c>
      <c r="F5884" t="s">
        <v>4703</v>
      </c>
      <c r="G5884" t="s">
        <v>4687</v>
      </c>
      <c r="H5884" t="s">
        <v>4688</v>
      </c>
      <c r="I5884" t="str">
        <f t="shared" si="274"/>
        <v>Kraj</v>
      </c>
      <c r="J5884" t="str">
        <f t="shared" si="275"/>
        <v>Vysočina</v>
      </c>
      <c r="K5884" t="str">
        <f t="shared" si="276"/>
        <v>Jihovýchod</v>
      </c>
    </row>
    <row r="5885" spans="1:11" x14ac:dyDescent="0.25">
      <c r="A5885">
        <v>595403</v>
      </c>
      <c r="B5885" t="s">
        <v>5114</v>
      </c>
      <c r="C5885">
        <v>6101</v>
      </c>
      <c r="D5885" t="s">
        <v>4787</v>
      </c>
      <c r="E5885" t="s">
        <v>4702</v>
      </c>
      <c r="F5885" t="s">
        <v>4703</v>
      </c>
      <c r="G5885" t="s">
        <v>4687</v>
      </c>
      <c r="H5885" t="s">
        <v>4688</v>
      </c>
      <c r="I5885" t="str">
        <f t="shared" si="274"/>
        <v>Kraj</v>
      </c>
      <c r="J5885" t="str">
        <f t="shared" si="275"/>
        <v>Vysočina</v>
      </c>
      <c r="K5885" t="str">
        <f t="shared" si="276"/>
        <v>Jihovýchod</v>
      </c>
    </row>
    <row r="5886" spans="1:11" x14ac:dyDescent="0.25">
      <c r="A5886">
        <v>595411</v>
      </c>
      <c r="B5886" t="s">
        <v>4787</v>
      </c>
      <c r="C5886">
        <v>6101</v>
      </c>
      <c r="D5886" t="s">
        <v>4787</v>
      </c>
      <c r="E5886" t="s">
        <v>4702</v>
      </c>
      <c r="F5886" t="s">
        <v>4703</v>
      </c>
      <c r="G5886" t="s">
        <v>4687</v>
      </c>
      <c r="H5886" t="s">
        <v>4688</v>
      </c>
      <c r="I5886" t="str">
        <f t="shared" si="274"/>
        <v>Kraj</v>
      </c>
      <c r="J5886" t="str">
        <f t="shared" si="275"/>
        <v>Vysočina</v>
      </c>
      <c r="K5886" t="str">
        <f t="shared" si="276"/>
        <v>Jihovýchod</v>
      </c>
    </row>
    <row r="5887" spans="1:11" x14ac:dyDescent="0.25">
      <c r="A5887">
        <v>595420</v>
      </c>
      <c r="B5887" t="s">
        <v>5115</v>
      </c>
      <c r="C5887">
        <v>6101</v>
      </c>
      <c r="D5887" t="s">
        <v>4787</v>
      </c>
      <c r="E5887" t="s">
        <v>4702</v>
      </c>
      <c r="F5887" t="s">
        <v>4703</v>
      </c>
      <c r="G5887" t="s">
        <v>4687</v>
      </c>
      <c r="H5887" t="s">
        <v>4688</v>
      </c>
      <c r="I5887" t="str">
        <f t="shared" si="274"/>
        <v>Kraj</v>
      </c>
      <c r="J5887" t="str">
        <f t="shared" si="275"/>
        <v>Vysočina</v>
      </c>
      <c r="K5887" t="str">
        <f t="shared" si="276"/>
        <v>Jihovýchod</v>
      </c>
    </row>
    <row r="5888" spans="1:11" x14ac:dyDescent="0.25">
      <c r="A5888">
        <v>595438</v>
      </c>
      <c r="B5888" t="s">
        <v>5116</v>
      </c>
      <c r="C5888">
        <v>6114</v>
      </c>
      <c r="D5888" t="s">
        <v>4701</v>
      </c>
      <c r="E5888" t="s">
        <v>4702</v>
      </c>
      <c r="F5888" t="s">
        <v>4703</v>
      </c>
      <c r="G5888" t="s">
        <v>4687</v>
      </c>
      <c r="H5888" t="s">
        <v>4688</v>
      </c>
      <c r="I5888" t="str">
        <f t="shared" si="274"/>
        <v>Kraj</v>
      </c>
      <c r="J5888" t="str">
        <f t="shared" si="275"/>
        <v>Vysočina</v>
      </c>
      <c r="K5888" t="str">
        <f t="shared" si="276"/>
        <v>Jihovýchod</v>
      </c>
    </row>
    <row r="5889" spans="1:11" x14ac:dyDescent="0.25">
      <c r="A5889">
        <v>595446</v>
      </c>
      <c r="B5889" t="s">
        <v>1228</v>
      </c>
      <c r="C5889">
        <v>6217</v>
      </c>
      <c r="D5889" t="s">
        <v>636</v>
      </c>
      <c r="E5889" t="s">
        <v>623</v>
      </c>
      <c r="F5889" t="s">
        <v>624</v>
      </c>
      <c r="G5889" t="s">
        <v>625</v>
      </c>
      <c r="H5889" t="s">
        <v>626</v>
      </c>
      <c r="I5889" t="str">
        <f t="shared" si="274"/>
        <v>Jihomoravský</v>
      </c>
      <c r="J5889" t="str">
        <f t="shared" si="275"/>
        <v>Jihomoravský</v>
      </c>
      <c r="K5889" t="str">
        <f t="shared" si="276"/>
        <v>Jihovýchod</v>
      </c>
    </row>
    <row r="5890" spans="1:11" x14ac:dyDescent="0.25">
      <c r="A5890">
        <v>595454</v>
      </c>
      <c r="B5890" t="s">
        <v>5117</v>
      </c>
      <c r="C5890">
        <v>6101</v>
      </c>
      <c r="D5890" t="s">
        <v>4787</v>
      </c>
      <c r="E5890" t="s">
        <v>4702</v>
      </c>
      <c r="F5890" t="s">
        <v>4703</v>
      </c>
      <c r="G5890" t="s">
        <v>4687</v>
      </c>
      <c r="H5890" t="s">
        <v>4688</v>
      </c>
      <c r="I5890" t="str">
        <f t="shared" si="274"/>
        <v>Kraj</v>
      </c>
      <c r="J5890" t="str">
        <f t="shared" si="275"/>
        <v>Vysočina</v>
      </c>
      <c r="K5890" t="str">
        <f t="shared" si="276"/>
        <v>Jihovýchod</v>
      </c>
    </row>
    <row r="5891" spans="1:11" x14ac:dyDescent="0.25">
      <c r="A5891">
        <v>595462</v>
      </c>
      <c r="B5891" t="s">
        <v>5118</v>
      </c>
      <c r="C5891">
        <v>6108</v>
      </c>
      <c r="D5891" t="s">
        <v>4971</v>
      </c>
      <c r="E5891" t="s">
        <v>4702</v>
      </c>
      <c r="F5891" t="s">
        <v>4703</v>
      </c>
      <c r="G5891" t="s">
        <v>4687</v>
      </c>
      <c r="H5891" t="s">
        <v>4688</v>
      </c>
      <c r="I5891" t="str">
        <f t="shared" si="274"/>
        <v>Kraj</v>
      </c>
      <c r="J5891" t="str">
        <f t="shared" si="275"/>
        <v>Vysočina</v>
      </c>
      <c r="K5891" t="str">
        <f t="shared" si="276"/>
        <v>Jihovýchod</v>
      </c>
    </row>
    <row r="5892" spans="1:11" x14ac:dyDescent="0.25">
      <c r="A5892">
        <v>595471</v>
      </c>
      <c r="B5892" t="s">
        <v>5119</v>
      </c>
      <c r="C5892">
        <v>6108</v>
      </c>
      <c r="D5892" t="s">
        <v>4971</v>
      </c>
      <c r="E5892" t="s">
        <v>4702</v>
      </c>
      <c r="F5892" t="s">
        <v>4703</v>
      </c>
      <c r="G5892" t="s">
        <v>4687</v>
      </c>
      <c r="H5892" t="s">
        <v>4688</v>
      </c>
      <c r="I5892" t="str">
        <f t="shared" ref="I5892:I5955" si="277">LEFT(H5892, FIND(" ", H5892 &amp; " ") - 1)</f>
        <v>Kraj</v>
      </c>
      <c r="J5892" t="str">
        <f t="shared" ref="J5892:J5955" si="278">IF(LEFT(H5892,4)="Kraj", MID(H5892, FIND(" ", H5892)+1, LEN(H5892) - FIND(" ", H5892)), LEFT(H5892, FIND(" ", H5892 &amp; " ") - 1))</f>
        <v>Vysočina</v>
      </c>
      <c r="K5892" t="str">
        <f t="shared" ref="K5892:K5955" si="279">_xlfn.XLOOKUP(H5892,$N$33:$N$46,$M$33:$M$46)</f>
        <v>Jihovýchod</v>
      </c>
    </row>
    <row r="5893" spans="1:11" x14ac:dyDescent="0.25">
      <c r="A5893">
        <v>595489</v>
      </c>
      <c r="B5893" t="s">
        <v>4837</v>
      </c>
      <c r="C5893">
        <v>6114</v>
      </c>
      <c r="D5893" t="s">
        <v>4701</v>
      </c>
      <c r="E5893" t="s">
        <v>4702</v>
      </c>
      <c r="F5893" t="s">
        <v>4703</v>
      </c>
      <c r="G5893" t="s">
        <v>4687</v>
      </c>
      <c r="H5893" t="s">
        <v>4688</v>
      </c>
      <c r="I5893" t="str">
        <f t="shared" si="277"/>
        <v>Kraj</v>
      </c>
      <c r="J5893" t="str">
        <f t="shared" si="278"/>
        <v>Vysočina</v>
      </c>
      <c r="K5893" t="str">
        <f t="shared" si="279"/>
        <v>Jihovýchod</v>
      </c>
    </row>
    <row r="5894" spans="1:11" x14ac:dyDescent="0.25">
      <c r="A5894">
        <v>595501</v>
      </c>
      <c r="B5894" t="s">
        <v>5120</v>
      </c>
      <c r="C5894">
        <v>6114</v>
      </c>
      <c r="D5894" t="s">
        <v>4701</v>
      </c>
      <c r="E5894" t="s">
        <v>4702</v>
      </c>
      <c r="F5894" t="s">
        <v>4703</v>
      </c>
      <c r="G5894" t="s">
        <v>4687</v>
      </c>
      <c r="H5894" t="s">
        <v>4688</v>
      </c>
      <c r="I5894" t="str">
        <f t="shared" si="277"/>
        <v>Kraj</v>
      </c>
      <c r="J5894" t="str">
        <f t="shared" si="278"/>
        <v>Vysočina</v>
      </c>
      <c r="K5894" t="str">
        <f t="shared" si="279"/>
        <v>Jihovýchod</v>
      </c>
    </row>
    <row r="5895" spans="1:11" x14ac:dyDescent="0.25">
      <c r="A5895">
        <v>595519</v>
      </c>
      <c r="B5895" t="s">
        <v>5121</v>
      </c>
      <c r="C5895">
        <v>6114</v>
      </c>
      <c r="D5895" t="s">
        <v>4701</v>
      </c>
      <c r="E5895" t="s">
        <v>4702</v>
      </c>
      <c r="F5895" t="s">
        <v>4703</v>
      </c>
      <c r="G5895" t="s">
        <v>4687</v>
      </c>
      <c r="H5895" t="s">
        <v>4688</v>
      </c>
      <c r="I5895" t="str">
        <f t="shared" si="277"/>
        <v>Kraj</v>
      </c>
      <c r="J5895" t="str">
        <f t="shared" si="278"/>
        <v>Vysočina</v>
      </c>
      <c r="K5895" t="str">
        <f t="shared" si="279"/>
        <v>Jihovýchod</v>
      </c>
    </row>
    <row r="5896" spans="1:11" x14ac:dyDescent="0.25">
      <c r="A5896">
        <v>595527</v>
      </c>
      <c r="B5896" t="s">
        <v>1229</v>
      </c>
      <c r="C5896">
        <v>6217</v>
      </c>
      <c r="D5896" t="s">
        <v>636</v>
      </c>
      <c r="E5896" t="s">
        <v>623</v>
      </c>
      <c r="F5896" t="s">
        <v>624</v>
      </c>
      <c r="G5896" t="s">
        <v>625</v>
      </c>
      <c r="H5896" t="s">
        <v>626</v>
      </c>
      <c r="I5896" t="str">
        <f t="shared" si="277"/>
        <v>Jihomoravský</v>
      </c>
      <c r="J5896" t="str">
        <f t="shared" si="278"/>
        <v>Jihomoravský</v>
      </c>
      <c r="K5896" t="str">
        <f t="shared" si="279"/>
        <v>Jihovýchod</v>
      </c>
    </row>
    <row r="5897" spans="1:11" x14ac:dyDescent="0.25">
      <c r="A5897">
        <v>595535</v>
      </c>
      <c r="B5897" t="s">
        <v>5122</v>
      </c>
      <c r="C5897">
        <v>6101</v>
      </c>
      <c r="D5897" t="s">
        <v>4787</v>
      </c>
      <c r="E5897" t="s">
        <v>4702</v>
      </c>
      <c r="F5897" t="s">
        <v>4703</v>
      </c>
      <c r="G5897" t="s">
        <v>4687</v>
      </c>
      <c r="H5897" t="s">
        <v>4688</v>
      </c>
      <c r="I5897" t="str">
        <f t="shared" si="277"/>
        <v>Kraj</v>
      </c>
      <c r="J5897" t="str">
        <f t="shared" si="278"/>
        <v>Vysočina</v>
      </c>
      <c r="K5897" t="str">
        <f t="shared" si="279"/>
        <v>Jihovýchod</v>
      </c>
    </row>
    <row r="5898" spans="1:11" x14ac:dyDescent="0.25">
      <c r="A5898">
        <v>595551</v>
      </c>
      <c r="B5898" t="s">
        <v>1230</v>
      </c>
      <c r="C5898">
        <v>6217</v>
      </c>
      <c r="D5898" t="s">
        <v>636</v>
      </c>
      <c r="E5898" t="s">
        <v>623</v>
      </c>
      <c r="F5898" t="s">
        <v>624</v>
      </c>
      <c r="G5898" t="s">
        <v>625</v>
      </c>
      <c r="H5898" t="s">
        <v>626</v>
      </c>
      <c r="I5898" t="str">
        <f t="shared" si="277"/>
        <v>Jihomoravský</v>
      </c>
      <c r="J5898" t="str">
        <f t="shared" si="278"/>
        <v>Jihomoravský</v>
      </c>
      <c r="K5898" t="str">
        <f t="shared" si="279"/>
        <v>Jihovýchod</v>
      </c>
    </row>
    <row r="5899" spans="1:11" x14ac:dyDescent="0.25">
      <c r="A5899">
        <v>595560</v>
      </c>
      <c r="B5899" t="s">
        <v>1231</v>
      </c>
      <c r="C5899">
        <v>6217</v>
      </c>
      <c r="D5899" t="s">
        <v>636</v>
      </c>
      <c r="E5899" t="s">
        <v>623</v>
      </c>
      <c r="F5899" t="s">
        <v>624</v>
      </c>
      <c r="G5899" t="s">
        <v>625</v>
      </c>
      <c r="H5899" t="s">
        <v>626</v>
      </c>
      <c r="I5899" t="str">
        <f t="shared" si="277"/>
        <v>Jihomoravský</v>
      </c>
      <c r="J5899" t="str">
        <f t="shared" si="278"/>
        <v>Jihomoravský</v>
      </c>
      <c r="K5899" t="str">
        <f t="shared" si="279"/>
        <v>Jihovýchod</v>
      </c>
    </row>
    <row r="5900" spans="1:11" x14ac:dyDescent="0.25">
      <c r="A5900">
        <v>595578</v>
      </c>
      <c r="B5900" t="s">
        <v>5123</v>
      </c>
      <c r="C5900">
        <v>6108</v>
      </c>
      <c r="D5900" t="s">
        <v>4971</v>
      </c>
      <c r="E5900" t="s">
        <v>4702</v>
      </c>
      <c r="F5900" t="s">
        <v>4703</v>
      </c>
      <c r="G5900" t="s">
        <v>4687</v>
      </c>
      <c r="H5900" t="s">
        <v>4688</v>
      </c>
      <c r="I5900" t="str">
        <f t="shared" si="277"/>
        <v>Kraj</v>
      </c>
      <c r="J5900" t="str">
        <f t="shared" si="278"/>
        <v>Vysočina</v>
      </c>
      <c r="K5900" t="str">
        <f t="shared" si="279"/>
        <v>Jihovýchod</v>
      </c>
    </row>
    <row r="5901" spans="1:11" x14ac:dyDescent="0.25">
      <c r="A5901">
        <v>595586</v>
      </c>
      <c r="B5901" t="s">
        <v>5124</v>
      </c>
      <c r="C5901">
        <v>6115</v>
      </c>
      <c r="D5901" t="s">
        <v>4703</v>
      </c>
      <c r="E5901" t="s">
        <v>4702</v>
      </c>
      <c r="F5901" t="s">
        <v>4703</v>
      </c>
      <c r="G5901" t="s">
        <v>4687</v>
      </c>
      <c r="H5901" t="s">
        <v>4688</v>
      </c>
      <c r="I5901" t="str">
        <f t="shared" si="277"/>
        <v>Kraj</v>
      </c>
      <c r="J5901" t="str">
        <f t="shared" si="278"/>
        <v>Vysočina</v>
      </c>
      <c r="K5901" t="str">
        <f t="shared" si="279"/>
        <v>Jihovýchod</v>
      </c>
    </row>
    <row r="5902" spans="1:11" x14ac:dyDescent="0.25">
      <c r="A5902">
        <v>595594</v>
      </c>
      <c r="B5902" t="s">
        <v>4851</v>
      </c>
      <c r="C5902">
        <v>6115</v>
      </c>
      <c r="D5902" t="s">
        <v>4703</v>
      </c>
      <c r="E5902" t="s">
        <v>4702</v>
      </c>
      <c r="F5902" t="s">
        <v>4703</v>
      </c>
      <c r="G5902" t="s">
        <v>4687</v>
      </c>
      <c r="H5902" t="s">
        <v>4688</v>
      </c>
      <c r="I5902" t="str">
        <f t="shared" si="277"/>
        <v>Kraj</v>
      </c>
      <c r="J5902" t="str">
        <f t="shared" si="278"/>
        <v>Vysočina</v>
      </c>
      <c r="K5902" t="str">
        <f t="shared" si="279"/>
        <v>Jihovýchod</v>
      </c>
    </row>
    <row r="5903" spans="1:11" x14ac:dyDescent="0.25">
      <c r="A5903">
        <v>595608</v>
      </c>
      <c r="B5903" t="s">
        <v>4468</v>
      </c>
      <c r="C5903">
        <v>6114</v>
      </c>
      <c r="D5903" t="s">
        <v>4701</v>
      </c>
      <c r="E5903" t="s">
        <v>4702</v>
      </c>
      <c r="F5903" t="s">
        <v>4703</v>
      </c>
      <c r="G5903" t="s">
        <v>4687</v>
      </c>
      <c r="H5903" t="s">
        <v>4688</v>
      </c>
      <c r="I5903" t="str">
        <f t="shared" si="277"/>
        <v>Kraj</v>
      </c>
      <c r="J5903" t="str">
        <f t="shared" si="278"/>
        <v>Vysočina</v>
      </c>
      <c r="K5903" t="str">
        <f t="shared" si="279"/>
        <v>Jihovýchod</v>
      </c>
    </row>
    <row r="5904" spans="1:11" x14ac:dyDescent="0.25">
      <c r="A5904">
        <v>595624</v>
      </c>
      <c r="B5904" t="s">
        <v>5125</v>
      </c>
      <c r="C5904">
        <v>6115</v>
      </c>
      <c r="D5904" t="s">
        <v>4703</v>
      </c>
      <c r="E5904" t="s">
        <v>4702</v>
      </c>
      <c r="F5904" t="s">
        <v>4703</v>
      </c>
      <c r="G5904" t="s">
        <v>4687</v>
      </c>
      <c r="H5904" t="s">
        <v>4688</v>
      </c>
      <c r="I5904" t="str">
        <f t="shared" si="277"/>
        <v>Kraj</v>
      </c>
      <c r="J5904" t="str">
        <f t="shared" si="278"/>
        <v>Vysočina</v>
      </c>
      <c r="K5904" t="str">
        <f t="shared" si="279"/>
        <v>Jihovýchod</v>
      </c>
    </row>
    <row r="5905" spans="1:11" x14ac:dyDescent="0.25">
      <c r="A5905">
        <v>595641</v>
      </c>
      <c r="B5905" t="s">
        <v>5126</v>
      </c>
      <c r="C5905">
        <v>6114</v>
      </c>
      <c r="D5905" t="s">
        <v>4701</v>
      </c>
      <c r="E5905" t="s">
        <v>4702</v>
      </c>
      <c r="F5905" t="s">
        <v>4703</v>
      </c>
      <c r="G5905" t="s">
        <v>4687</v>
      </c>
      <c r="H5905" t="s">
        <v>4688</v>
      </c>
      <c r="I5905" t="str">
        <f t="shared" si="277"/>
        <v>Kraj</v>
      </c>
      <c r="J5905" t="str">
        <f t="shared" si="278"/>
        <v>Vysočina</v>
      </c>
      <c r="K5905" t="str">
        <f t="shared" si="279"/>
        <v>Jihovýchod</v>
      </c>
    </row>
    <row r="5906" spans="1:11" x14ac:dyDescent="0.25">
      <c r="A5906">
        <v>595659</v>
      </c>
      <c r="B5906" t="s">
        <v>5127</v>
      </c>
      <c r="C5906">
        <v>6114</v>
      </c>
      <c r="D5906" t="s">
        <v>4701</v>
      </c>
      <c r="E5906" t="s">
        <v>4702</v>
      </c>
      <c r="F5906" t="s">
        <v>4703</v>
      </c>
      <c r="G5906" t="s">
        <v>4687</v>
      </c>
      <c r="H5906" t="s">
        <v>4688</v>
      </c>
      <c r="I5906" t="str">
        <f t="shared" si="277"/>
        <v>Kraj</v>
      </c>
      <c r="J5906" t="str">
        <f t="shared" si="278"/>
        <v>Vysočina</v>
      </c>
      <c r="K5906" t="str">
        <f t="shared" si="279"/>
        <v>Jihovýchod</v>
      </c>
    </row>
    <row r="5907" spans="1:11" x14ac:dyDescent="0.25">
      <c r="A5907">
        <v>595667</v>
      </c>
      <c r="B5907" t="s">
        <v>1232</v>
      </c>
      <c r="C5907">
        <v>6217</v>
      </c>
      <c r="D5907" t="s">
        <v>636</v>
      </c>
      <c r="E5907" t="s">
        <v>623</v>
      </c>
      <c r="F5907" t="s">
        <v>624</v>
      </c>
      <c r="G5907" t="s">
        <v>625</v>
      </c>
      <c r="H5907" t="s">
        <v>626</v>
      </c>
      <c r="I5907" t="str">
        <f t="shared" si="277"/>
        <v>Jihomoravský</v>
      </c>
      <c r="J5907" t="str">
        <f t="shared" si="278"/>
        <v>Jihomoravský</v>
      </c>
      <c r="K5907" t="str">
        <f t="shared" si="279"/>
        <v>Jihovýchod</v>
      </c>
    </row>
    <row r="5908" spans="1:11" x14ac:dyDescent="0.25">
      <c r="A5908">
        <v>595675</v>
      </c>
      <c r="B5908" t="s">
        <v>5128</v>
      </c>
      <c r="C5908">
        <v>6114</v>
      </c>
      <c r="D5908" t="s">
        <v>4701</v>
      </c>
      <c r="E5908" t="s">
        <v>4702</v>
      </c>
      <c r="F5908" t="s">
        <v>4703</v>
      </c>
      <c r="G5908" t="s">
        <v>4687</v>
      </c>
      <c r="H5908" t="s">
        <v>4688</v>
      </c>
      <c r="I5908" t="str">
        <f t="shared" si="277"/>
        <v>Kraj</v>
      </c>
      <c r="J5908" t="str">
        <f t="shared" si="278"/>
        <v>Vysočina</v>
      </c>
      <c r="K5908" t="str">
        <f t="shared" si="279"/>
        <v>Jihovýchod</v>
      </c>
    </row>
    <row r="5909" spans="1:11" x14ac:dyDescent="0.25">
      <c r="A5909">
        <v>595683</v>
      </c>
      <c r="B5909" t="s">
        <v>5129</v>
      </c>
      <c r="C5909">
        <v>6101</v>
      </c>
      <c r="D5909" t="s">
        <v>4787</v>
      </c>
      <c r="E5909" t="s">
        <v>4702</v>
      </c>
      <c r="F5909" t="s">
        <v>4703</v>
      </c>
      <c r="G5909" t="s">
        <v>4687</v>
      </c>
      <c r="H5909" t="s">
        <v>4688</v>
      </c>
      <c r="I5909" t="str">
        <f t="shared" si="277"/>
        <v>Kraj</v>
      </c>
      <c r="J5909" t="str">
        <f t="shared" si="278"/>
        <v>Vysočina</v>
      </c>
      <c r="K5909" t="str">
        <f t="shared" si="279"/>
        <v>Jihovýchod</v>
      </c>
    </row>
    <row r="5910" spans="1:11" x14ac:dyDescent="0.25">
      <c r="A5910">
        <v>595705</v>
      </c>
      <c r="B5910" t="s">
        <v>5130</v>
      </c>
      <c r="C5910">
        <v>6101</v>
      </c>
      <c r="D5910" t="s">
        <v>4787</v>
      </c>
      <c r="E5910" t="s">
        <v>4702</v>
      </c>
      <c r="F5910" t="s">
        <v>4703</v>
      </c>
      <c r="G5910" t="s">
        <v>4687</v>
      </c>
      <c r="H5910" t="s">
        <v>4688</v>
      </c>
      <c r="I5910" t="str">
        <f t="shared" si="277"/>
        <v>Kraj</v>
      </c>
      <c r="J5910" t="str">
        <f t="shared" si="278"/>
        <v>Vysočina</v>
      </c>
      <c r="K5910" t="str">
        <f t="shared" si="279"/>
        <v>Jihovýchod</v>
      </c>
    </row>
    <row r="5911" spans="1:11" x14ac:dyDescent="0.25">
      <c r="A5911">
        <v>595713</v>
      </c>
      <c r="B5911" t="s">
        <v>5131</v>
      </c>
      <c r="C5911">
        <v>6114</v>
      </c>
      <c r="D5911" t="s">
        <v>4701</v>
      </c>
      <c r="E5911" t="s">
        <v>4702</v>
      </c>
      <c r="F5911" t="s">
        <v>4703</v>
      </c>
      <c r="G5911" t="s">
        <v>4687</v>
      </c>
      <c r="H5911" t="s">
        <v>4688</v>
      </c>
      <c r="I5911" t="str">
        <f t="shared" si="277"/>
        <v>Kraj</v>
      </c>
      <c r="J5911" t="str">
        <f t="shared" si="278"/>
        <v>Vysočina</v>
      </c>
      <c r="K5911" t="str">
        <f t="shared" si="279"/>
        <v>Jihovýchod</v>
      </c>
    </row>
    <row r="5912" spans="1:11" x14ac:dyDescent="0.25">
      <c r="A5912">
        <v>595721</v>
      </c>
      <c r="B5912" t="s">
        <v>5132</v>
      </c>
      <c r="C5912">
        <v>6115</v>
      </c>
      <c r="D5912" t="s">
        <v>4703</v>
      </c>
      <c r="E5912" t="s">
        <v>4702</v>
      </c>
      <c r="F5912" t="s">
        <v>4703</v>
      </c>
      <c r="G5912" t="s">
        <v>4687</v>
      </c>
      <c r="H5912" t="s">
        <v>4688</v>
      </c>
      <c r="I5912" t="str">
        <f t="shared" si="277"/>
        <v>Kraj</v>
      </c>
      <c r="J5912" t="str">
        <f t="shared" si="278"/>
        <v>Vysočina</v>
      </c>
      <c r="K5912" t="str">
        <f t="shared" si="279"/>
        <v>Jihovýchod</v>
      </c>
    </row>
    <row r="5913" spans="1:11" x14ac:dyDescent="0.25">
      <c r="A5913">
        <v>595730</v>
      </c>
      <c r="B5913" t="s">
        <v>5133</v>
      </c>
      <c r="C5913">
        <v>6114</v>
      </c>
      <c r="D5913" t="s">
        <v>4701</v>
      </c>
      <c r="E5913" t="s">
        <v>4702</v>
      </c>
      <c r="F5913" t="s">
        <v>4703</v>
      </c>
      <c r="G5913" t="s">
        <v>4687</v>
      </c>
      <c r="H5913" t="s">
        <v>4688</v>
      </c>
      <c r="I5913" t="str">
        <f t="shared" si="277"/>
        <v>Kraj</v>
      </c>
      <c r="J5913" t="str">
        <f t="shared" si="278"/>
        <v>Vysočina</v>
      </c>
      <c r="K5913" t="str">
        <f t="shared" si="279"/>
        <v>Jihovýchod</v>
      </c>
    </row>
    <row r="5914" spans="1:11" x14ac:dyDescent="0.25">
      <c r="A5914">
        <v>595748</v>
      </c>
      <c r="B5914" t="s">
        <v>5134</v>
      </c>
      <c r="C5914">
        <v>6108</v>
      </c>
      <c r="D5914" t="s">
        <v>4971</v>
      </c>
      <c r="E5914" t="s">
        <v>4702</v>
      </c>
      <c r="F5914" t="s">
        <v>4703</v>
      </c>
      <c r="G5914" t="s">
        <v>4687</v>
      </c>
      <c r="H5914" t="s">
        <v>4688</v>
      </c>
      <c r="I5914" t="str">
        <f t="shared" si="277"/>
        <v>Kraj</v>
      </c>
      <c r="J5914" t="str">
        <f t="shared" si="278"/>
        <v>Vysočina</v>
      </c>
      <c r="K5914" t="str">
        <f t="shared" si="279"/>
        <v>Jihovýchod</v>
      </c>
    </row>
    <row r="5915" spans="1:11" x14ac:dyDescent="0.25">
      <c r="A5915">
        <v>595756</v>
      </c>
      <c r="B5915" t="s">
        <v>5135</v>
      </c>
      <c r="C5915">
        <v>6115</v>
      </c>
      <c r="D5915" t="s">
        <v>4703</v>
      </c>
      <c r="E5915" t="s">
        <v>4702</v>
      </c>
      <c r="F5915" t="s">
        <v>4703</v>
      </c>
      <c r="G5915" t="s">
        <v>4687</v>
      </c>
      <c r="H5915" t="s">
        <v>4688</v>
      </c>
      <c r="I5915" t="str">
        <f t="shared" si="277"/>
        <v>Kraj</v>
      </c>
      <c r="J5915" t="str">
        <f t="shared" si="278"/>
        <v>Vysočina</v>
      </c>
      <c r="K5915" t="str">
        <f t="shared" si="279"/>
        <v>Jihovýchod</v>
      </c>
    </row>
    <row r="5916" spans="1:11" x14ac:dyDescent="0.25">
      <c r="A5916">
        <v>595772</v>
      </c>
      <c r="B5916" t="s">
        <v>5136</v>
      </c>
      <c r="C5916">
        <v>6108</v>
      </c>
      <c r="D5916" t="s">
        <v>4971</v>
      </c>
      <c r="E5916" t="s">
        <v>4702</v>
      </c>
      <c r="F5916" t="s">
        <v>4703</v>
      </c>
      <c r="G5916" t="s">
        <v>4687</v>
      </c>
      <c r="H5916" t="s">
        <v>4688</v>
      </c>
      <c r="I5916" t="str">
        <f t="shared" si="277"/>
        <v>Kraj</v>
      </c>
      <c r="J5916" t="str">
        <f t="shared" si="278"/>
        <v>Vysočina</v>
      </c>
      <c r="K5916" t="str">
        <f t="shared" si="279"/>
        <v>Jihovýchod</v>
      </c>
    </row>
    <row r="5917" spans="1:11" x14ac:dyDescent="0.25">
      <c r="A5917">
        <v>595802</v>
      </c>
      <c r="B5917" t="s">
        <v>5137</v>
      </c>
      <c r="C5917">
        <v>6114</v>
      </c>
      <c r="D5917" t="s">
        <v>4701</v>
      </c>
      <c r="E5917" t="s">
        <v>4702</v>
      </c>
      <c r="F5917" t="s">
        <v>4703</v>
      </c>
      <c r="G5917" t="s">
        <v>4687</v>
      </c>
      <c r="H5917" t="s">
        <v>4688</v>
      </c>
      <c r="I5917" t="str">
        <f t="shared" si="277"/>
        <v>Kraj</v>
      </c>
      <c r="J5917" t="str">
        <f t="shared" si="278"/>
        <v>Vysočina</v>
      </c>
      <c r="K5917" t="str">
        <f t="shared" si="279"/>
        <v>Jihovýchod</v>
      </c>
    </row>
    <row r="5918" spans="1:11" x14ac:dyDescent="0.25">
      <c r="A5918">
        <v>595811</v>
      </c>
      <c r="B5918" t="s">
        <v>5138</v>
      </c>
      <c r="C5918">
        <v>6114</v>
      </c>
      <c r="D5918" t="s">
        <v>4701</v>
      </c>
      <c r="E5918" t="s">
        <v>4702</v>
      </c>
      <c r="F5918" t="s">
        <v>4703</v>
      </c>
      <c r="G5918" t="s">
        <v>4687</v>
      </c>
      <c r="H5918" t="s">
        <v>4688</v>
      </c>
      <c r="I5918" t="str">
        <f t="shared" si="277"/>
        <v>Kraj</v>
      </c>
      <c r="J5918" t="str">
        <f t="shared" si="278"/>
        <v>Vysočina</v>
      </c>
      <c r="K5918" t="str">
        <f t="shared" si="279"/>
        <v>Jihovýchod</v>
      </c>
    </row>
    <row r="5919" spans="1:11" x14ac:dyDescent="0.25">
      <c r="A5919">
        <v>595829</v>
      </c>
      <c r="B5919" t="s">
        <v>401</v>
      </c>
      <c r="C5919">
        <v>6108</v>
      </c>
      <c r="D5919" t="s">
        <v>4971</v>
      </c>
      <c r="E5919" t="s">
        <v>4702</v>
      </c>
      <c r="F5919" t="s">
        <v>4703</v>
      </c>
      <c r="G5919" t="s">
        <v>4687</v>
      </c>
      <c r="H5919" t="s">
        <v>4688</v>
      </c>
      <c r="I5919" t="str">
        <f t="shared" si="277"/>
        <v>Kraj</v>
      </c>
      <c r="J5919" t="str">
        <f t="shared" si="278"/>
        <v>Vysočina</v>
      </c>
      <c r="K5919" t="str">
        <f t="shared" si="279"/>
        <v>Jihovýchod</v>
      </c>
    </row>
    <row r="5920" spans="1:11" x14ac:dyDescent="0.25">
      <c r="A5920">
        <v>595837</v>
      </c>
      <c r="B5920" t="s">
        <v>1233</v>
      </c>
      <c r="C5920">
        <v>6217</v>
      </c>
      <c r="D5920" t="s">
        <v>636</v>
      </c>
      <c r="E5920" t="s">
        <v>623</v>
      </c>
      <c r="F5920" t="s">
        <v>624</v>
      </c>
      <c r="G5920" t="s">
        <v>625</v>
      </c>
      <c r="H5920" t="s">
        <v>626</v>
      </c>
      <c r="I5920" t="str">
        <f t="shared" si="277"/>
        <v>Jihomoravský</v>
      </c>
      <c r="J5920" t="str">
        <f t="shared" si="278"/>
        <v>Jihomoravský</v>
      </c>
      <c r="K5920" t="str">
        <f t="shared" si="279"/>
        <v>Jihovýchod</v>
      </c>
    </row>
    <row r="5921" spans="1:11" x14ac:dyDescent="0.25">
      <c r="A5921">
        <v>595845</v>
      </c>
      <c r="B5921" t="s">
        <v>5139</v>
      </c>
      <c r="C5921">
        <v>6115</v>
      </c>
      <c r="D5921" t="s">
        <v>4703</v>
      </c>
      <c r="E5921" t="s">
        <v>4702</v>
      </c>
      <c r="F5921" t="s">
        <v>4703</v>
      </c>
      <c r="G5921" t="s">
        <v>4687</v>
      </c>
      <c r="H5921" t="s">
        <v>4688</v>
      </c>
      <c r="I5921" t="str">
        <f t="shared" si="277"/>
        <v>Kraj</v>
      </c>
      <c r="J5921" t="str">
        <f t="shared" si="278"/>
        <v>Vysočina</v>
      </c>
      <c r="K5921" t="str">
        <f t="shared" si="279"/>
        <v>Jihovýchod</v>
      </c>
    </row>
    <row r="5922" spans="1:11" x14ac:dyDescent="0.25">
      <c r="A5922">
        <v>595853</v>
      </c>
      <c r="B5922" t="s">
        <v>701</v>
      </c>
      <c r="C5922">
        <v>6115</v>
      </c>
      <c r="D5922" t="s">
        <v>4703</v>
      </c>
      <c r="E5922" t="s">
        <v>4702</v>
      </c>
      <c r="F5922" t="s">
        <v>4703</v>
      </c>
      <c r="G5922" t="s">
        <v>4687</v>
      </c>
      <c r="H5922" t="s">
        <v>4688</v>
      </c>
      <c r="I5922" t="str">
        <f t="shared" si="277"/>
        <v>Kraj</v>
      </c>
      <c r="J5922" t="str">
        <f t="shared" si="278"/>
        <v>Vysočina</v>
      </c>
      <c r="K5922" t="str">
        <f t="shared" si="279"/>
        <v>Jihovýchod</v>
      </c>
    </row>
    <row r="5923" spans="1:11" x14ac:dyDescent="0.25">
      <c r="A5923">
        <v>595861</v>
      </c>
      <c r="B5923" t="s">
        <v>5140</v>
      </c>
      <c r="C5923">
        <v>6101</v>
      </c>
      <c r="D5923" t="s">
        <v>4787</v>
      </c>
      <c r="E5923" t="s">
        <v>4702</v>
      </c>
      <c r="F5923" t="s">
        <v>4703</v>
      </c>
      <c r="G5923" t="s">
        <v>4687</v>
      </c>
      <c r="H5923" t="s">
        <v>4688</v>
      </c>
      <c r="I5923" t="str">
        <f t="shared" si="277"/>
        <v>Kraj</v>
      </c>
      <c r="J5923" t="str">
        <f t="shared" si="278"/>
        <v>Vysočina</v>
      </c>
      <c r="K5923" t="str">
        <f t="shared" si="279"/>
        <v>Jihovýchod</v>
      </c>
    </row>
    <row r="5924" spans="1:11" x14ac:dyDescent="0.25">
      <c r="A5924">
        <v>595870</v>
      </c>
      <c r="B5924" t="s">
        <v>5141</v>
      </c>
      <c r="C5924">
        <v>6115</v>
      </c>
      <c r="D5924" t="s">
        <v>4703</v>
      </c>
      <c r="E5924" t="s">
        <v>4702</v>
      </c>
      <c r="F5924" t="s">
        <v>4703</v>
      </c>
      <c r="G5924" t="s">
        <v>4687</v>
      </c>
      <c r="H5924" t="s">
        <v>4688</v>
      </c>
      <c r="I5924" t="str">
        <f t="shared" si="277"/>
        <v>Kraj</v>
      </c>
      <c r="J5924" t="str">
        <f t="shared" si="278"/>
        <v>Vysočina</v>
      </c>
      <c r="K5924" t="str">
        <f t="shared" si="279"/>
        <v>Jihovýchod</v>
      </c>
    </row>
    <row r="5925" spans="1:11" x14ac:dyDescent="0.25">
      <c r="A5925">
        <v>595888</v>
      </c>
      <c r="B5925" t="s">
        <v>2279</v>
      </c>
      <c r="C5925">
        <v>6114</v>
      </c>
      <c r="D5925" t="s">
        <v>4701</v>
      </c>
      <c r="E5925" t="s">
        <v>4702</v>
      </c>
      <c r="F5925" t="s">
        <v>4703</v>
      </c>
      <c r="G5925" t="s">
        <v>4687</v>
      </c>
      <c r="H5925" t="s">
        <v>4688</v>
      </c>
      <c r="I5925" t="str">
        <f t="shared" si="277"/>
        <v>Kraj</v>
      </c>
      <c r="J5925" t="str">
        <f t="shared" si="278"/>
        <v>Vysočina</v>
      </c>
      <c r="K5925" t="str">
        <f t="shared" si="279"/>
        <v>Jihovýchod</v>
      </c>
    </row>
    <row r="5926" spans="1:11" x14ac:dyDescent="0.25">
      <c r="A5926">
        <v>595896</v>
      </c>
      <c r="B5926" t="s">
        <v>2701</v>
      </c>
      <c r="C5926">
        <v>6108</v>
      </c>
      <c r="D5926" t="s">
        <v>4971</v>
      </c>
      <c r="E5926" t="s">
        <v>4702</v>
      </c>
      <c r="F5926" t="s">
        <v>4703</v>
      </c>
      <c r="G5926" t="s">
        <v>4687</v>
      </c>
      <c r="H5926" t="s">
        <v>4688</v>
      </c>
      <c r="I5926" t="str">
        <f t="shared" si="277"/>
        <v>Kraj</v>
      </c>
      <c r="J5926" t="str">
        <f t="shared" si="278"/>
        <v>Vysočina</v>
      </c>
      <c r="K5926" t="str">
        <f t="shared" si="279"/>
        <v>Jihovýchod</v>
      </c>
    </row>
    <row r="5927" spans="1:11" x14ac:dyDescent="0.25">
      <c r="A5927">
        <v>595900</v>
      </c>
      <c r="B5927" t="s">
        <v>5142</v>
      </c>
      <c r="C5927">
        <v>6115</v>
      </c>
      <c r="D5927" t="s">
        <v>4703</v>
      </c>
      <c r="E5927" t="s">
        <v>4702</v>
      </c>
      <c r="F5927" t="s">
        <v>4703</v>
      </c>
      <c r="G5927" t="s">
        <v>4687</v>
      </c>
      <c r="H5927" t="s">
        <v>4688</v>
      </c>
      <c r="I5927" t="str">
        <f t="shared" si="277"/>
        <v>Kraj</v>
      </c>
      <c r="J5927" t="str">
        <f t="shared" si="278"/>
        <v>Vysočina</v>
      </c>
      <c r="K5927" t="str">
        <f t="shared" si="279"/>
        <v>Jihovýchod</v>
      </c>
    </row>
    <row r="5928" spans="1:11" x14ac:dyDescent="0.25">
      <c r="A5928">
        <v>595918</v>
      </c>
      <c r="B5928" t="s">
        <v>5143</v>
      </c>
      <c r="C5928">
        <v>6108</v>
      </c>
      <c r="D5928" t="s">
        <v>4971</v>
      </c>
      <c r="E5928" t="s">
        <v>4702</v>
      </c>
      <c r="F5928" t="s">
        <v>4703</v>
      </c>
      <c r="G5928" t="s">
        <v>4687</v>
      </c>
      <c r="H5928" t="s">
        <v>4688</v>
      </c>
      <c r="I5928" t="str">
        <f t="shared" si="277"/>
        <v>Kraj</v>
      </c>
      <c r="J5928" t="str">
        <f t="shared" si="278"/>
        <v>Vysočina</v>
      </c>
      <c r="K5928" t="str">
        <f t="shared" si="279"/>
        <v>Jihovýchod</v>
      </c>
    </row>
    <row r="5929" spans="1:11" x14ac:dyDescent="0.25">
      <c r="A5929">
        <v>595926</v>
      </c>
      <c r="B5929" t="s">
        <v>38</v>
      </c>
      <c r="C5929">
        <v>6114</v>
      </c>
      <c r="D5929" t="s">
        <v>4701</v>
      </c>
      <c r="E5929" t="s">
        <v>4702</v>
      </c>
      <c r="F5929" t="s">
        <v>4703</v>
      </c>
      <c r="G5929" t="s">
        <v>4687</v>
      </c>
      <c r="H5929" t="s">
        <v>4688</v>
      </c>
      <c r="I5929" t="str">
        <f t="shared" si="277"/>
        <v>Kraj</v>
      </c>
      <c r="J5929" t="str">
        <f t="shared" si="278"/>
        <v>Vysočina</v>
      </c>
      <c r="K5929" t="str">
        <f t="shared" si="279"/>
        <v>Jihovýchod</v>
      </c>
    </row>
    <row r="5930" spans="1:11" x14ac:dyDescent="0.25">
      <c r="A5930">
        <v>595934</v>
      </c>
      <c r="B5930" t="s">
        <v>1234</v>
      </c>
      <c r="C5930">
        <v>6217</v>
      </c>
      <c r="D5930" t="s">
        <v>636</v>
      </c>
      <c r="E5930" t="s">
        <v>623</v>
      </c>
      <c r="F5930" t="s">
        <v>624</v>
      </c>
      <c r="G5930" t="s">
        <v>625</v>
      </c>
      <c r="H5930" t="s">
        <v>626</v>
      </c>
      <c r="I5930" t="str">
        <f t="shared" si="277"/>
        <v>Jihomoravský</v>
      </c>
      <c r="J5930" t="str">
        <f t="shared" si="278"/>
        <v>Jihomoravský</v>
      </c>
      <c r="K5930" t="str">
        <f t="shared" si="279"/>
        <v>Jihovýchod</v>
      </c>
    </row>
    <row r="5931" spans="1:11" x14ac:dyDescent="0.25">
      <c r="A5931">
        <v>595951</v>
      </c>
      <c r="B5931" t="s">
        <v>5144</v>
      </c>
      <c r="C5931">
        <v>6114</v>
      </c>
      <c r="D5931" t="s">
        <v>4701</v>
      </c>
      <c r="E5931" t="s">
        <v>4702</v>
      </c>
      <c r="F5931" t="s">
        <v>4703</v>
      </c>
      <c r="G5931" t="s">
        <v>4687</v>
      </c>
      <c r="H5931" t="s">
        <v>4688</v>
      </c>
      <c r="I5931" t="str">
        <f t="shared" si="277"/>
        <v>Kraj</v>
      </c>
      <c r="J5931" t="str">
        <f t="shared" si="278"/>
        <v>Vysočina</v>
      </c>
      <c r="K5931" t="str">
        <f t="shared" si="279"/>
        <v>Jihovýchod</v>
      </c>
    </row>
    <row r="5932" spans="1:11" x14ac:dyDescent="0.25">
      <c r="A5932">
        <v>595969</v>
      </c>
      <c r="B5932" t="s">
        <v>5145</v>
      </c>
      <c r="C5932">
        <v>6108</v>
      </c>
      <c r="D5932" t="s">
        <v>4971</v>
      </c>
      <c r="E5932" t="s">
        <v>4702</v>
      </c>
      <c r="F5932" t="s">
        <v>4703</v>
      </c>
      <c r="G5932" t="s">
        <v>4687</v>
      </c>
      <c r="H5932" t="s">
        <v>4688</v>
      </c>
      <c r="I5932" t="str">
        <f t="shared" si="277"/>
        <v>Kraj</v>
      </c>
      <c r="J5932" t="str">
        <f t="shared" si="278"/>
        <v>Vysočina</v>
      </c>
      <c r="K5932" t="str">
        <f t="shared" si="279"/>
        <v>Jihovýchod</v>
      </c>
    </row>
    <row r="5933" spans="1:11" x14ac:dyDescent="0.25">
      <c r="A5933">
        <v>595977</v>
      </c>
      <c r="B5933" t="s">
        <v>5146</v>
      </c>
      <c r="C5933">
        <v>6114</v>
      </c>
      <c r="D5933" t="s">
        <v>4701</v>
      </c>
      <c r="E5933" t="s">
        <v>4702</v>
      </c>
      <c r="F5933" t="s">
        <v>4703</v>
      </c>
      <c r="G5933" t="s">
        <v>4687</v>
      </c>
      <c r="H5933" t="s">
        <v>4688</v>
      </c>
      <c r="I5933" t="str">
        <f t="shared" si="277"/>
        <v>Kraj</v>
      </c>
      <c r="J5933" t="str">
        <f t="shared" si="278"/>
        <v>Vysočina</v>
      </c>
      <c r="K5933" t="str">
        <f t="shared" si="279"/>
        <v>Jihovýchod</v>
      </c>
    </row>
    <row r="5934" spans="1:11" x14ac:dyDescent="0.25">
      <c r="A5934">
        <v>595985</v>
      </c>
      <c r="B5934" t="s">
        <v>1235</v>
      </c>
      <c r="C5934">
        <v>6217</v>
      </c>
      <c r="D5934" t="s">
        <v>636</v>
      </c>
      <c r="E5934" t="s">
        <v>623</v>
      </c>
      <c r="F5934" t="s">
        <v>624</v>
      </c>
      <c r="G5934" t="s">
        <v>625</v>
      </c>
      <c r="H5934" t="s">
        <v>626</v>
      </c>
      <c r="I5934" t="str">
        <f t="shared" si="277"/>
        <v>Jihomoravský</v>
      </c>
      <c r="J5934" t="str">
        <f t="shared" si="278"/>
        <v>Jihomoravský</v>
      </c>
      <c r="K5934" t="str">
        <f t="shared" si="279"/>
        <v>Jihovýchod</v>
      </c>
    </row>
    <row r="5935" spans="1:11" x14ac:dyDescent="0.25">
      <c r="A5935">
        <v>595993</v>
      </c>
      <c r="B5935" t="s">
        <v>1236</v>
      </c>
      <c r="C5935">
        <v>6217</v>
      </c>
      <c r="D5935" t="s">
        <v>636</v>
      </c>
      <c r="E5935" t="s">
        <v>623</v>
      </c>
      <c r="F5935" t="s">
        <v>624</v>
      </c>
      <c r="G5935" t="s">
        <v>625</v>
      </c>
      <c r="H5935" t="s">
        <v>626</v>
      </c>
      <c r="I5935" t="str">
        <f t="shared" si="277"/>
        <v>Jihomoravský</v>
      </c>
      <c r="J5935" t="str">
        <f t="shared" si="278"/>
        <v>Jihomoravský</v>
      </c>
      <c r="K5935" t="str">
        <f t="shared" si="279"/>
        <v>Jihovýchod</v>
      </c>
    </row>
    <row r="5936" spans="1:11" x14ac:dyDescent="0.25">
      <c r="A5936">
        <v>596001</v>
      </c>
      <c r="B5936" t="s">
        <v>969</v>
      </c>
      <c r="C5936">
        <v>6115</v>
      </c>
      <c r="D5936" t="s">
        <v>4703</v>
      </c>
      <c r="E5936" t="s">
        <v>4702</v>
      </c>
      <c r="F5936" t="s">
        <v>4703</v>
      </c>
      <c r="G5936" t="s">
        <v>4687</v>
      </c>
      <c r="H5936" t="s">
        <v>4688</v>
      </c>
      <c r="I5936" t="str">
        <f t="shared" si="277"/>
        <v>Kraj</v>
      </c>
      <c r="J5936" t="str">
        <f t="shared" si="278"/>
        <v>Vysočina</v>
      </c>
      <c r="K5936" t="str">
        <f t="shared" si="279"/>
        <v>Jihovýchod</v>
      </c>
    </row>
    <row r="5937" spans="1:11" x14ac:dyDescent="0.25">
      <c r="A5937">
        <v>596019</v>
      </c>
      <c r="B5937" t="s">
        <v>5147</v>
      </c>
      <c r="C5937">
        <v>6114</v>
      </c>
      <c r="D5937" t="s">
        <v>4701</v>
      </c>
      <c r="E5937" t="s">
        <v>4702</v>
      </c>
      <c r="F5937" t="s">
        <v>4703</v>
      </c>
      <c r="G5937" t="s">
        <v>4687</v>
      </c>
      <c r="H5937" t="s">
        <v>4688</v>
      </c>
      <c r="I5937" t="str">
        <f t="shared" si="277"/>
        <v>Kraj</v>
      </c>
      <c r="J5937" t="str">
        <f t="shared" si="278"/>
        <v>Vysočina</v>
      </c>
      <c r="K5937" t="str">
        <f t="shared" si="279"/>
        <v>Jihovýchod</v>
      </c>
    </row>
    <row r="5938" spans="1:11" x14ac:dyDescent="0.25">
      <c r="A5938">
        <v>596035</v>
      </c>
      <c r="B5938" t="s">
        <v>2234</v>
      </c>
      <c r="C5938">
        <v>6115</v>
      </c>
      <c r="D5938" t="s">
        <v>4703</v>
      </c>
      <c r="E5938" t="s">
        <v>4702</v>
      </c>
      <c r="F5938" t="s">
        <v>4703</v>
      </c>
      <c r="G5938" t="s">
        <v>4687</v>
      </c>
      <c r="H5938" t="s">
        <v>4688</v>
      </c>
      <c r="I5938" t="str">
        <f t="shared" si="277"/>
        <v>Kraj</v>
      </c>
      <c r="J5938" t="str">
        <f t="shared" si="278"/>
        <v>Vysočina</v>
      </c>
      <c r="K5938" t="str">
        <f t="shared" si="279"/>
        <v>Jihovýchod</v>
      </c>
    </row>
    <row r="5939" spans="1:11" x14ac:dyDescent="0.25">
      <c r="A5939">
        <v>596051</v>
      </c>
      <c r="B5939" t="s">
        <v>5148</v>
      </c>
      <c r="C5939">
        <v>6101</v>
      </c>
      <c r="D5939" t="s">
        <v>4787</v>
      </c>
      <c r="E5939" t="s">
        <v>4702</v>
      </c>
      <c r="F5939" t="s">
        <v>4703</v>
      </c>
      <c r="G5939" t="s">
        <v>4687</v>
      </c>
      <c r="H5939" t="s">
        <v>4688</v>
      </c>
      <c r="I5939" t="str">
        <f t="shared" si="277"/>
        <v>Kraj</v>
      </c>
      <c r="J5939" t="str">
        <f t="shared" si="278"/>
        <v>Vysočina</v>
      </c>
      <c r="K5939" t="str">
        <f t="shared" si="279"/>
        <v>Jihovýchod</v>
      </c>
    </row>
    <row r="5940" spans="1:11" x14ac:dyDescent="0.25">
      <c r="A5940">
        <v>596060</v>
      </c>
      <c r="B5940" t="s">
        <v>2350</v>
      </c>
      <c r="C5940">
        <v>6108</v>
      </c>
      <c r="D5940" t="s">
        <v>4971</v>
      </c>
      <c r="E5940" t="s">
        <v>4702</v>
      </c>
      <c r="F5940" t="s">
        <v>4703</v>
      </c>
      <c r="G5940" t="s">
        <v>4687</v>
      </c>
      <c r="H5940" t="s">
        <v>4688</v>
      </c>
      <c r="I5940" t="str">
        <f t="shared" si="277"/>
        <v>Kraj</v>
      </c>
      <c r="J5940" t="str">
        <f t="shared" si="278"/>
        <v>Vysočina</v>
      </c>
      <c r="K5940" t="str">
        <f t="shared" si="279"/>
        <v>Jihovýchod</v>
      </c>
    </row>
    <row r="5941" spans="1:11" x14ac:dyDescent="0.25">
      <c r="A5941">
        <v>596078</v>
      </c>
      <c r="B5941" t="s">
        <v>1237</v>
      </c>
      <c r="C5941">
        <v>6217</v>
      </c>
      <c r="D5941" t="s">
        <v>636</v>
      </c>
      <c r="E5941" t="s">
        <v>623</v>
      </c>
      <c r="F5941" t="s">
        <v>624</v>
      </c>
      <c r="G5941" t="s">
        <v>625</v>
      </c>
      <c r="H5941" t="s">
        <v>626</v>
      </c>
      <c r="I5941" t="str">
        <f t="shared" si="277"/>
        <v>Jihomoravský</v>
      </c>
      <c r="J5941" t="str">
        <f t="shared" si="278"/>
        <v>Jihomoravský</v>
      </c>
      <c r="K5941" t="str">
        <f t="shared" si="279"/>
        <v>Jihovýchod</v>
      </c>
    </row>
    <row r="5942" spans="1:11" x14ac:dyDescent="0.25">
      <c r="A5942">
        <v>596086</v>
      </c>
      <c r="B5942" t="s">
        <v>5149</v>
      </c>
      <c r="C5942">
        <v>6115</v>
      </c>
      <c r="D5942" t="s">
        <v>4703</v>
      </c>
      <c r="E5942" t="s">
        <v>4702</v>
      </c>
      <c r="F5942" t="s">
        <v>4703</v>
      </c>
      <c r="G5942" t="s">
        <v>4687</v>
      </c>
      <c r="H5942" t="s">
        <v>4688</v>
      </c>
      <c r="I5942" t="str">
        <f t="shared" si="277"/>
        <v>Kraj</v>
      </c>
      <c r="J5942" t="str">
        <f t="shared" si="278"/>
        <v>Vysočina</v>
      </c>
      <c r="K5942" t="str">
        <f t="shared" si="279"/>
        <v>Jihovýchod</v>
      </c>
    </row>
    <row r="5943" spans="1:11" x14ac:dyDescent="0.25">
      <c r="A5943">
        <v>596094</v>
      </c>
      <c r="B5943" t="s">
        <v>5150</v>
      </c>
      <c r="C5943">
        <v>6114</v>
      </c>
      <c r="D5943" t="s">
        <v>4701</v>
      </c>
      <c r="E5943" t="s">
        <v>4702</v>
      </c>
      <c r="F5943" t="s">
        <v>4703</v>
      </c>
      <c r="G5943" t="s">
        <v>4687</v>
      </c>
      <c r="H5943" t="s">
        <v>4688</v>
      </c>
      <c r="I5943" t="str">
        <f t="shared" si="277"/>
        <v>Kraj</v>
      </c>
      <c r="J5943" t="str">
        <f t="shared" si="278"/>
        <v>Vysočina</v>
      </c>
      <c r="K5943" t="str">
        <f t="shared" si="279"/>
        <v>Jihovýchod</v>
      </c>
    </row>
    <row r="5944" spans="1:11" x14ac:dyDescent="0.25">
      <c r="A5944">
        <v>596108</v>
      </c>
      <c r="B5944" t="s">
        <v>5151</v>
      </c>
      <c r="C5944">
        <v>6115</v>
      </c>
      <c r="D5944" t="s">
        <v>4703</v>
      </c>
      <c r="E5944" t="s">
        <v>4702</v>
      </c>
      <c r="F5944" t="s">
        <v>4703</v>
      </c>
      <c r="G5944" t="s">
        <v>4687</v>
      </c>
      <c r="H5944" t="s">
        <v>4688</v>
      </c>
      <c r="I5944" t="str">
        <f t="shared" si="277"/>
        <v>Kraj</v>
      </c>
      <c r="J5944" t="str">
        <f t="shared" si="278"/>
        <v>Vysočina</v>
      </c>
      <c r="K5944" t="str">
        <f t="shared" si="279"/>
        <v>Jihovýchod</v>
      </c>
    </row>
    <row r="5945" spans="1:11" x14ac:dyDescent="0.25">
      <c r="A5945">
        <v>596116</v>
      </c>
      <c r="B5945" t="s">
        <v>5152</v>
      </c>
      <c r="C5945">
        <v>6114</v>
      </c>
      <c r="D5945" t="s">
        <v>4701</v>
      </c>
      <c r="E5945" t="s">
        <v>4702</v>
      </c>
      <c r="F5945" t="s">
        <v>4703</v>
      </c>
      <c r="G5945" t="s">
        <v>4687</v>
      </c>
      <c r="H5945" t="s">
        <v>4688</v>
      </c>
      <c r="I5945" t="str">
        <f t="shared" si="277"/>
        <v>Kraj</v>
      </c>
      <c r="J5945" t="str">
        <f t="shared" si="278"/>
        <v>Vysočina</v>
      </c>
      <c r="K5945" t="str">
        <f t="shared" si="279"/>
        <v>Jihovýchod</v>
      </c>
    </row>
    <row r="5946" spans="1:11" x14ac:dyDescent="0.25">
      <c r="A5946">
        <v>596132</v>
      </c>
      <c r="B5946" t="s">
        <v>3336</v>
      </c>
      <c r="C5946">
        <v>6108</v>
      </c>
      <c r="D5946" t="s">
        <v>4971</v>
      </c>
      <c r="E5946" t="s">
        <v>4702</v>
      </c>
      <c r="F5946" t="s">
        <v>4703</v>
      </c>
      <c r="G5946" t="s">
        <v>4687</v>
      </c>
      <c r="H5946" t="s">
        <v>4688</v>
      </c>
      <c r="I5946" t="str">
        <f t="shared" si="277"/>
        <v>Kraj</v>
      </c>
      <c r="J5946" t="str">
        <f t="shared" si="278"/>
        <v>Vysočina</v>
      </c>
      <c r="K5946" t="str">
        <f t="shared" si="279"/>
        <v>Jihovýchod</v>
      </c>
    </row>
    <row r="5947" spans="1:11" x14ac:dyDescent="0.25">
      <c r="A5947">
        <v>596141</v>
      </c>
      <c r="B5947" t="s">
        <v>5153</v>
      </c>
      <c r="C5947">
        <v>6114</v>
      </c>
      <c r="D5947" t="s">
        <v>4701</v>
      </c>
      <c r="E5947" t="s">
        <v>4702</v>
      </c>
      <c r="F5947" t="s">
        <v>4703</v>
      </c>
      <c r="G5947" t="s">
        <v>4687</v>
      </c>
      <c r="H5947" t="s">
        <v>4688</v>
      </c>
      <c r="I5947" t="str">
        <f t="shared" si="277"/>
        <v>Kraj</v>
      </c>
      <c r="J5947" t="str">
        <f t="shared" si="278"/>
        <v>Vysočina</v>
      </c>
      <c r="K5947" t="str">
        <f t="shared" si="279"/>
        <v>Jihovýchod</v>
      </c>
    </row>
    <row r="5948" spans="1:11" x14ac:dyDescent="0.25">
      <c r="A5948">
        <v>596159</v>
      </c>
      <c r="B5948" t="s">
        <v>5154</v>
      </c>
      <c r="C5948">
        <v>6101</v>
      </c>
      <c r="D5948" t="s">
        <v>4787</v>
      </c>
      <c r="E5948" t="s">
        <v>4702</v>
      </c>
      <c r="F5948" t="s">
        <v>4703</v>
      </c>
      <c r="G5948" t="s">
        <v>4687</v>
      </c>
      <c r="H5948" t="s">
        <v>4688</v>
      </c>
      <c r="I5948" t="str">
        <f t="shared" si="277"/>
        <v>Kraj</v>
      </c>
      <c r="J5948" t="str">
        <f t="shared" si="278"/>
        <v>Vysočina</v>
      </c>
      <c r="K5948" t="str">
        <f t="shared" si="279"/>
        <v>Jihovýchod</v>
      </c>
    </row>
    <row r="5949" spans="1:11" x14ac:dyDescent="0.25">
      <c r="A5949">
        <v>596175</v>
      </c>
      <c r="B5949" t="s">
        <v>1238</v>
      </c>
      <c r="C5949">
        <v>6217</v>
      </c>
      <c r="D5949" t="s">
        <v>636</v>
      </c>
      <c r="E5949" t="s">
        <v>623</v>
      </c>
      <c r="F5949" t="s">
        <v>624</v>
      </c>
      <c r="G5949" t="s">
        <v>625</v>
      </c>
      <c r="H5949" t="s">
        <v>626</v>
      </c>
      <c r="I5949" t="str">
        <f t="shared" si="277"/>
        <v>Jihomoravský</v>
      </c>
      <c r="J5949" t="str">
        <f t="shared" si="278"/>
        <v>Jihomoravský</v>
      </c>
      <c r="K5949" t="str">
        <f t="shared" si="279"/>
        <v>Jihovýchod</v>
      </c>
    </row>
    <row r="5950" spans="1:11" x14ac:dyDescent="0.25">
      <c r="A5950">
        <v>596183</v>
      </c>
      <c r="B5950" t="s">
        <v>5155</v>
      </c>
      <c r="C5950">
        <v>6114</v>
      </c>
      <c r="D5950" t="s">
        <v>4701</v>
      </c>
      <c r="E5950" t="s">
        <v>4702</v>
      </c>
      <c r="F5950" t="s">
        <v>4703</v>
      </c>
      <c r="G5950" t="s">
        <v>4687</v>
      </c>
      <c r="H5950" t="s">
        <v>4688</v>
      </c>
      <c r="I5950" t="str">
        <f t="shared" si="277"/>
        <v>Kraj</v>
      </c>
      <c r="J5950" t="str">
        <f t="shared" si="278"/>
        <v>Vysočina</v>
      </c>
      <c r="K5950" t="str">
        <f t="shared" si="279"/>
        <v>Jihovýchod</v>
      </c>
    </row>
    <row r="5951" spans="1:11" x14ac:dyDescent="0.25">
      <c r="A5951">
        <v>596191</v>
      </c>
      <c r="B5951" t="s">
        <v>1239</v>
      </c>
      <c r="C5951">
        <v>6217</v>
      </c>
      <c r="D5951" t="s">
        <v>636</v>
      </c>
      <c r="E5951" t="s">
        <v>623</v>
      </c>
      <c r="F5951" t="s">
        <v>624</v>
      </c>
      <c r="G5951" t="s">
        <v>625</v>
      </c>
      <c r="H5951" t="s">
        <v>626</v>
      </c>
      <c r="I5951" t="str">
        <f t="shared" si="277"/>
        <v>Jihomoravský</v>
      </c>
      <c r="J5951" t="str">
        <f t="shared" si="278"/>
        <v>Jihomoravský</v>
      </c>
      <c r="K5951" t="str">
        <f t="shared" si="279"/>
        <v>Jihovýchod</v>
      </c>
    </row>
    <row r="5952" spans="1:11" x14ac:dyDescent="0.25">
      <c r="A5952">
        <v>596205</v>
      </c>
      <c r="B5952" t="s">
        <v>5156</v>
      </c>
      <c r="C5952">
        <v>6115</v>
      </c>
      <c r="D5952" t="s">
        <v>4703</v>
      </c>
      <c r="E5952" t="s">
        <v>4702</v>
      </c>
      <c r="F5952" t="s">
        <v>4703</v>
      </c>
      <c r="G5952" t="s">
        <v>4687</v>
      </c>
      <c r="H5952" t="s">
        <v>4688</v>
      </c>
      <c r="I5952" t="str">
        <f t="shared" si="277"/>
        <v>Kraj</v>
      </c>
      <c r="J5952" t="str">
        <f t="shared" si="278"/>
        <v>Vysočina</v>
      </c>
      <c r="K5952" t="str">
        <f t="shared" si="279"/>
        <v>Jihovýchod</v>
      </c>
    </row>
    <row r="5953" spans="1:11" x14ac:dyDescent="0.25">
      <c r="A5953">
        <v>596213</v>
      </c>
      <c r="B5953" t="s">
        <v>44</v>
      </c>
      <c r="C5953">
        <v>6114</v>
      </c>
      <c r="D5953" t="s">
        <v>4701</v>
      </c>
      <c r="E5953" t="s">
        <v>4702</v>
      </c>
      <c r="F5953" t="s">
        <v>4703</v>
      </c>
      <c r="G5953" t="s">
        <v>4687</v>
      </c>
      <c r="H5953" t="s">
        <v>4688</v>
      </c>
      <c r="I5953" t="str">
        <f t="shared" si="277"/>
        <v>Kraj</v>
      </c>
      <c r="J5953" t="str">
        <f t="shared" si="278"/>
        <v>Vysočina</v>
      </c>
      <c r="K5953" t="str">
        <f t="shared" si="279"/>
        <v>Jihovýchod</v>
      </c>
    </row>
    <row r="5954" spans="1:11" x14ac:dyDescent="0.25">
      <c r="A5954">
        <v>596221</v>
      </c>
      <c r="B5954" t="s">
        <v>5157</v>
      </c>
      <c r="C5954">
        <v>6108</v>
      </c>
      <c r="D5954" t="s">
        <v>4971</v>
      </c>
      <c r="E5954" t="s">
        <v>4702</v>
      </c>
      <c r="F5954" t="s">
        <v>4703</v>
      </c>
      <c r="G5954" t="s">
        <v>4687</v>
      </c>
      <c r="H5954" t="s">
        <v>4688</v>
      </c>
      <c r="I5954" t="str">
        <f t="shared" si="277"/>
        <v>Kraj</v>
      </c>
      <c r="J5954" t="str">
        <f t="shared" si="278"/>
        <v>Vysočina</v>
      </c>
      <c r="K5954" t="str">
        <f t="shared" si="279"/>
        <v>Jihovýchod</v>
      </c>
    </row>
    <row r="5955" spans="1:11" x14ac:dyDescent="0.25">
      <c r="A5955">
        <v>596230</v>
      </c>
      <c r="B5955" t="s">
        <v>4971</v>
      </c>
      <c r="C5955">
        <v>6108</v>
      </c>
      <c r="D5955" t="s">
        <v>4971</v>
      </c>
      <c r="E5955" t="s">
        <v>4702</v>
      </c>
      <c r="F5955" t="s">
        <v>4703</v>
      </c>
      <c r="G5955" t="s">
        <v>4687</v>
      </c>
      <c r="H5955" t="s">
        <v>4688</v>
      </c>
      <c r="I5955" t="str">
        <f t="shared" si="277"/>
        <v>Kraj</v>
      </c>
      <c r="J5955" t="str">
        <f t="shared" si="278"/>
        <v>Vysočina</v>
      </c>
      <c r="K5955" t="str">
        <f t="shared" si="279"/>
        <v>Jihovýchod</v>
      </c>
    </row>
    <row r="5956" spans="1:11" x14ac:dyDescent="0.25">
      <c r="A5956">
        <v>596248</v>
      </c>
      <c r="B5956" t="s">
        <v>1083</v>
      </c>
      <c r="C5956">
        <v>6114</v>
      </c>
      <c r="D5956" t="s">
        <v>4701</v>
      </c>
      <c r="E5956" t="s">
        <v>4702</v>
      </c>
      <c r="F5956" t="s">
        <v>4703</v>
      </c>
      <c r="G5956" t="s">
        <v>4687</v>
      </c>
      <c r="H5956" t="s">
        <v>4688</v>
      </c>
      <c r="I5956" t="str">
        <f t="shared" ref="I5956:I6019" si="280">LEFT(H5956, FIND(" ", H5956 &amp; " ") - 1)</f>
        <v>Kraj</v>
      </c>
      <c r="J5956" t="str">
        <f t="shared" ref="J5956:J6019" si="281">IF(LEFT(H5956,4)="Kraj", MID(H5956, FIND(" ", H5956)+1, LEN(H5956) - FIND(" ", H5956)), LEFT(H5956, FIND(" ", H5956 &amp; " ") - 1))</f>
        <v>Vysočina</v>
      </c>
      <c r="K5956" t="str">
        <f t="shared" ref="K5956:K6019" si="282">_xlfn.XLOOKUP(H5956,$N$33:$N$46,$M$33:$M$46)</f>
        <v>Jihovýchod</v>
      </c>
    </row>
    <row r="5957" spans="1:11" x14ac:dyDescent="0.25">
      <c r="A5957">
        <v>596256</v>
      </c>
      <c r="B5957" t="s">
        <v>5158</v>
      </c>
      <c r="C5957">
        <v>6115</v>
      </c>
      <c r="D5957" t="s">
        <v>4703</v>
      </c>
      <c r="E5957" t="s">
        <v>4702</v>
      </c>
      <c r="F5957" t="s">
        <v>4703</v>
      </c>
      <c r="G5957" t="s">
        <v>4687</v>
      </c>
      <c r="H5957" t="s">
        <v>4688</v>
      </c>
      <c r="I5957" t="str">
        <f t="shared" si="280"/>
        <v>Kraj</v>
      </c>
      <c r="J5957" t="str">
        <f t="shared" si="281"/>
        <v>Vysočina</v>
      </c>
      <c r="K5957" t="str">
        <f t="shared" si="282"/>
        <v>Jihovýchod</v>
      </c>
    </row>
    <row r="5958" spans="1:11" x14ac:dyDescent="0.25">
      <c r="A5958">
        <v>596264</v>
      </c>
      <c r="B5958" t="s">
        <v>5159</v>
      </c>
      <c r="C5958">
        <v>6108</v>
      </c>
      <c r="D5958" t="s">
        <v>4971</v>
      </c>
      <c r="E5958" t="s">
        <v>4702</v>
      </c>
      <c r="F5958" t="s">
        <v>4703</v>
      </c>
      <c r="G5958" t="s">
        <v>4687</v>
      </c>
      <c r="H5958" t="s">
        <v>4688</v>
      </c>
      <c r="I5958" t="str">
        <f t="shared" si="280"/>
        <v>Kraj</v>
      </c>
      <c r="J5958" t="str">
        <f t="shared" si="281"/>
        <v>Vysočina</v>
      </c>
      <c r="K5958" t="str">
        <f t="shared" si="282"/>
        <v>Jihovýchod</v>
      </c>
    </row>
    <row r="5959" spans="1:11" x14ac:dyDescent="0.25">
      <c r="A5959">
        <v>596272</v>
      </c>
      <c r="B5959" t="s">
        <v>5160</v>
      </c>
      <c r="C5959">
        <v>6101</v>
      </c>
      <c r="D5959" t="s">
        <v>4787</v>
      </c>
      <c r="E5959" t="s">
        <v>4702</v>
      </c>
      <c r="F5959" t="s">
        <v>4703</v>
      </c>
      <c r="G5959" t="s">
        <v>4687</v>
      </c>
      <c r="H5959" t="s">
        <v>4688</v>
      </c>
      <c r="I5959" t="str">
        <f t="shared" si="280"/>
        <v>Kraj</v>
      </c>
      <c r="J5959" t="str">
        <f t="shared" si="281"/>
        <v>Vysočina</v>
      </c>
      <c r="K5959" t="str">
        <f t="shared" si="282"/>
        <v>Jihovýchod</v>
      </c>
    </row>
    <row r="5960" spans="1:11" x14ac:dyDescent="0.25">
      <c r="A5960">
        <v>596281</v>
      </c>
      <c r="B5960" t="s">
        <v>5161</v>
      </c>
      <c r="C5960">
        <v>6115</v>
      </c>
      <c r="D5960" t="s">
        <v>4703</v>
      </c>
      <c r="E5960" t="s">
        <v>4702</v>
      </c>
      <c r="F5960" t="s">
        <v>4703</v>
      </c>
      <c r="G5960" t="s">
        <v>4687</v>
      </c>
      <c r="H5960" t="s">
        <v>4688</v>
      </c>
      <c r="I5960" t="str">
        <f t="shared" si="280"/>
        <v>Kraj</v>
      </c>
      <c r="J5960" t="str">
        <f t="shared" si="281"/>
        <v>Vysočina</v>
      </c>
      <c r="K5960" t="str">
        <f t="shared" si="282"/>
        <v>Jihovýchod</v>
      </c>
    </row>
    <row r="5961" spans="1:11" x14ac:dyDescent="0.25">
      <c r="A5961">
        <v>596302</v>
      </c>
      <c r="B5961" t="s">
        <v>1240</v>
      </c>
      <c r="C5961">
        <v>6217</v>
      </c>
      <c r="D5961" t="s">
        <v>636</v>
      </c>
      <c r="E5961" t="s">
        <v>623</v>
      </c>
      <c r="F5961" t="s">
        <v>624</v>
      </c>
      <c r="G5961" t="s">
        <v>625</v>
      </c>
      <c r="H5961" t="s">
        <v>626</v>
      </c>
      <c r="I5961" t="str">
        <f t="shared" si="280"/>
        <v>Jihomoravský</v>
      </c>
      <c r="J5961" t="str">
        <f t="shared" si="281"/>
        <v>Jihomoravský</v>
      </c>
      <c r="K5961" t="str">
        <f t="shared" si="282"/>
        <v>Jihovýchod</v>
      </c>
    </row>
    <row r="5962" spans="1:11" x14ac:dyDescent="0.25">
      <c r="A5962">
        <v>596329</v>
      </c>
      <c r="B5962" t="s">
        <v>847</v>
      </c>
      <c r="C5962">
        <v>6114</v>
      </c>
      <c r="D5962" t="s">
        <v>4701</v>
      </c>
      <c r="E5962" t="s">
        <v>4702</v>
      </c>
      <c r="F5962" t="s">
        <v>4703</v>
      </c>
      <c r="G5962" t="s">
        <v>4687</v>
      </c>
      <c r="H5962" t="s">
        <v>4688</v>
      </c>
      <c r="I5962" t="str">
        <f t="shared" si="280"/>
        <v>Kraj</v>
      </c>
      <c r="J5962" t="str">
        <f t="shared" si="281"/>
        <v>Vysočina</v>
      </c>
      <c r="K5962" t="str">
        <f t="shared" si="282"/>
        <v>Jihovýchod</v>
      </c>
    </row>
    <row r="5963" spans="1:11" x14ac:dyDescent="0.25">
      <c r="A5963">
        <v>596337</v>
      </c>
      <c r="B5963" t="s">
        <v>5162</v>
      </c>
      <c r="C5963">
        <v>6114</v>
      </c>
      <c r="D5963" t="s">
        <v>4701</v>
      </c>
      <c r="E5963" t="s">
        <v>4702</v>
      </c>
      <c r="F5963" t="s">
        <v>4703</v>
      </c>
      <c r="G5963" t="s">
        <v>4687</v>
      </c>
      <c r="H5963" t="s">
        <v>4688</v>
      </c>
      <c r="I5963" t="str">
        <f t="shared" si="280"/>
        <v>Kraj</v>
      </c>
      <c r="J5963" t="str">
        <f t="shared" si="281"/>
        <v>Vysočina</v>
      </c>
      <c r="K5963" t="str">
        <f t="shared" si="282"/>
        <v>Jihovýchod</v>
      </c>
    </row>
    <row r="5964" spans="1:11" x14ac:dyDescent="0.25">
      <c r="A5964">
        <v>596345</v>
      </c>
      <c r="B5964" t="s">
        <v>5163</v>
      </c>
      <c r="C5964">
        <v>6114</v>
      </c>
      <c r="D5964" t="s">
        <v>4701</v>
      </c>
      <c r="E5964" t="s">
        <v>4702</v>
      </c>
      <c r="F5964" t="s">
        <v>4703</v>
      </c>
      <c r="G5964" t="s">
        <v>4687</v>
      </c>
      <c r="H5964" t="s">
        <v>4688</v>
      </c>
      <c r="I5964" t="str">
        <f t="shared" si="280"/>
        <v>Kraj</v>
      </c>
      <c r="J5964" t="str">
        <f t="shared" si="281"/>
        <v>Vysočina</v>
      </c>
      <c r="K5964" t="str">
        <f t="shared" si="282"/>
        <v>Jihovýchod</v>
      </c>
    </row>
    <row r="5965" spans="1:11" x14ac:dyDescent="0.25">
      <c r="A5965">
        <v>596353</v>
      </c>
      <c r="B5965" t="s">
        <v>5164</v>
      </c>
      <c r="C5965">
        <v>6114</v>
      </c>
      <c r="D5965" t="s">
        <v>4701</v>
      </c>
      <c r="E5965" t="s">
        <v>4702</v>
      </c>
      <c r="F5965" t="s">
        <v>4703</v>
      </c>
      <c r="G5965" t="s">
        <v>4687</v>
      </c>
      <c r="H5965" t="s">
        <v>4688</v>
      </c>
      <c r="I5965" t="str">
        <f t="shared" si="280"/>
        <v>Kraj</v>
      </c>
      <c r="J5965" t="str">
        <f t="shared" si="281"/>
        <v>Vysočina</v>
      </c>
      <c r="K5965" t="str">
        <f t="shared" si="282"/>
        <v>Jihovýchod</v>
      </c>
    </row>
    <row r="5966" spans="1:11" x14ac:dyDescent="0.25">
      <c r="A5966">
        <v>596361</v>
      </c>
      <c r="B5966" t="s">
        <v>5165</v>
      </c>
      <c r="C5966">
        <v>6115</v>
      </c>
      <c r="D5966" t="s">
        <v>4703</v>
      </c>
      <c r="E5966" t="s">
        <v>4702</v>
      </c>
      <c r="F5966" t="s">
        <v>4703</v>
      </c>
      <c r="G5966" t="s">
        <v>4687</v>
      </c>
      <c r="H5966" t="s">
        <v>4688</v>
      </c>
      <c r="I5966" t="str">
        <f t="shared" si="280"/>
        <v>Kraj</v>
      </c>
      <c r="J5966" t="str">
        <f t="shared" si="281"/>
        <v>Vysočina</v>
      </c>
      <c r="K5966" t="str">
        <f t="shared" si="282"/>
        <v>Jihovýchod</v>
      </c>
    </row>
    <row r="5967" spans="1:11" x14ac:dyDescent="0.25">
      <c r="A5967">
        <v>596370</v>
      </c>
      <c r="B5967" t="s">
        <v>4961</v>
      </c>
      <c r="C5967">
        <v>6114</v>
      </c>
      <c r="D5967" t="s">
        <v>4701</v>
      </c>
      <c r="E5967" t="s">
        <v>4702</v>
      </c>
      <c r="F5967" t="s">
        <v>4703</v>
      </c>
      <c r="G5967" t="s">
        <v>4687</v>
      </c>
      <c r="H5967" t="s">
        <v>4688</v>
      </c>
      <c r="I5967" t="str">
        <f t="shared" si="280"/>
        <v>Kraj</v>
      </c>
      <c r="J5967" t="str">
        <f t="shared" si="281"/>
        <v>Vysočina</v>
      </c>
      <c r="K5967" t="str">
        <f t="shared" si="282"/>
        <v>Jihovýchod</v>
      </c>
    </row>
    <row r="5968" spans="1:11" x14ac:dyDescent="0.25">
      <c r="A5968">
        <v>596388</v>
      </c>
      <c r="B5968" t="s">
        <v>5166</v>
      </c>
      <c r="C5968">
        <v>6114</v>
      </c>
      <c r="D5968" t="s">
        <v>4701</v>
      </c>
      <c r="E5968" t="s">
        <v>4702</v>
      </c>
      <c r="F5968" t="s">
        <v>4703</v>
      </c>
      <c r="G5968" t="s">
        <v>4687</v>
      </c>
      <c r="H5968" t="s">
        <v>4688</v>
      </c>
      <c r="I5968" t="str">
        <f t="shared" si="280"/>
        <v>Kraj</v>
      </c>
      <c r="J5968" t="str">
        <f t="shared" si="281"/>
        <v>Vysočina</v>
      </c>
      <c r="K5968" t="str">
        <f t="shared" si="282"/>
        <v>Jihovýchod</v>
      </c>
    </row>
    <row r="5969" spans="1:11" x14ac:dyDescent="0.25">
      <c r="A5969">
        <v>596396</v>
      </c>
      <c r="B5969" t="s">
        <v>942</v>
      </c>
      <c r="C5969">
        <v>6115</v>
      </c>
      <c r="D5969" t="s">
        <v>4703</v>
      </c>
      <c r="E5969" t="s">
        <v>4702</v>
      </c>
      <c r="F5969" t="s">
        <v>4703</v>
      </c>
      <c r="G5969" t="s">
        <v>4687</v>
      </c>
      <c r="H5969" t="s">
        <v>4688</v>
      </c>
      <c r="I5969" t="str">
        <f t="shared" si="280"/>
        <v>Kraj</v>
      </c>
      <c r="J5969" t="str">
        <f t="shared" si="281"/>
        <v>Vysočina</v>
      </c>
      <c r="K5969" t="str">
        <f t="shared" si="282"/>
        <v>Jihovýchod</v>
      </c>
    </row>
    <row r="5970" spans="1:11" x14ac:dyDescent="0.25">
      <c r="A5970">
        <v>596400</v>
      </c>
      <c r="B5970" t="s">
        <v>1241</v>
      </c>
      <c r="C5970">
        <v>6217</v>
      </c>
      <c r="D5970" t="s">
        <v>636</v>
      </c>
      <c r="E5970" t="s">
        <v>623</v>
      </c>
      <c r="F5970" t="s">
        <v>624</v>
      </c>
      <c r="G5970" t="s">
        <v>625</v>
      </c>
      <c r="H5970" t="s">
        <v>626</v>
      </c>
      <c r="I5970" t="str">
        <f t="shared" si="280"/>
        <v>Jihomoravský</v>
      </c>
      <c r="J5970" t="str">
        <f t="shared" si="281"/>
        <v>Jihomoravský</v>
      </c>
      <c r="K5970" t="str">
        <f t="shared" si="282"/>
        <v>Jihovýchod</v>
      </c>
    </row>
    <row r="5971" spans="1:11" x14ac:dyDescent="0.25">
      <c r="A5971">
        <v>596418</v>
      </c>
      <c r="B5971" t="s">
        <v>5167</v>
      </c>
      <c r="C5971">
        <v>6114</v>
      </c>
      <c r="D5971" t="s">
        <v>4701</v>
      </c>
      <c r="E5971" t="s">
        <v>4702</v>
      </c>
      <c r="F5971" t="s">
        <v>4703</v>
      </c>
      <c r="G5971" t="s">
        <v>4687</v>
      </c>
      <c r="H5971" t="s">
        <v>4688</v>
      </c>
      <c r="I5971" t="str">
        <f t="shared" si="280"/>
        <v>Kraj</v>
      </c>
      <c r="J5971" t="str">
        <f t="shared" si="281"/>
        <v>Vysočina</v>
      </c>
      <c r="K5971" t="str">
        <f t="shared" si="282"/>
        <v>Jihovýchod</v>
      </c>
    </row>
    <row r="5972" spans="1:11" x14ac:dyDescent="0.25">
      <c r="A5972">
        <v>596434</v>
      </c>
      <c r="B5972" t="s">
        <v>286</v>
      </c>
      <c r="C5972">
        <v>6101</v>
      </c>
      <c r="D5972" t="s">
        <v>4787</v>
      </c>
      <c r="E5972" t="s">
        <v>4702</v>
      </c>
      <c r="F5972" t="s">
        <v>4703</v>
      </c>
      <c r="G5972" t="s">
        <v>4687</v>
      </c>
      <c r="H5972" t="s">
        <v>4688</v>
      </c>
      <c r="I5972" t="str">
        <f t="shared" si="280"/>
        <v>Kraj</v>
      </c>
      <c r="J5972" t="str">
        <f t="shared" si="281"/>
        <v>Vysočina</v>
      </c>
      <c r="K5972" t="str">
        <f t="shared" si="282"/>
        <v>Jihovýchod</v>
      </c>
    </row>
    <row r="5973" spans="1:11" x14ac:dyDescent="0.25">
      <c r="A5973">
        <v>596442</v>
      </c>
      <c r="B5973" t="s">
        <v>5168</v>
      </c>
      <c r="C5973">
        <v>6115</v>
      </c>
      <c r="D5973" t="s">
        <v>4703</v>
      </c>
      <c r="E5973" t="s">
        <v>4702</v>
      </c>
      <c r="F5973" t="s">
        <v>4703</v>
      </c>
      <c r="G5973" t="s">
        <v>4687</v>
      </c>
      <c r="H5973" t="s">
        <v>4688</v>
      </c>
      <c r="I5973" t="str">
        <f t="shared" si="280"/>
        <v>Kraj</v>
      </c>
      <c r="J5973" t="str">
        <f t="shared" si="281"/>
        <v>Vysočina</v>
      </c>
      <c r="K5973" t="str">
        <f t="shared" si="282"/>
        <v>Jihovýchod</v>
      </c>
    </row>
    <row r="5974" spans="1:11" x14ac:dyDescent="0.25">
      <c r="A5974">
        <v>596451</v>
      </c>
      <c r="B5974" t="s">
        <v>5169</v>
      </c>
      <c r="C5974">
        <v>6115</v>
      </c>
      <c r="D5974" t="s">
        <v>4703</v>
      </c>
      <c r="E5974" t="s">
        <v>4702</v>
      </c>
      <c r="F5974" t="s">
        <v>4703</v>
      </c>
      <c r="G5974" t="s">
        <v>4687</v>
      </c>
      <c r="H5974" t="s">
        <v>4688</v>
      </c>
      <c r="I5974" t="str">
        <f t="shared" si="280"/>
        <v>Kraj</v>
      </c>
      <c r="J5974" t="str">
        <f t="shared" si="281"/>
        <v>Vysočina</v>
      </c>
      <c r="K5974" t="str">
        <f t="shared" si="282"/>
        <v>Jihovýchod</v>
      </c>
    </row>
    <row r="5975" spans="1:11" x14ac:dyDescent="0.25">
      <c r="A5975">
        <v>596469</v>
      </c>
      <c r="B5975" t="s">
        <v>851</v>
      </c>
      <c r="C5975">
        <v>6108</v>
      </c>
      <c r="D5975" t="s">
        <v>4971</v>
      </c>
      <c r="E5975" t="s">
        <v>4702</v>
      </c>
      <c r="F5975" t="s">
        <v>4703</v>
      </c>
      <c r="G5975" t="s">
        <v>4687</v>
      </c>
      <c r="H5975" t="s">
        <v>4688</v>
      </c>
      <c r="I5975" t="str">
        <f t="shared" si="280"/>
        <v>Kraj</v>
      </c>
      <c r="J5975" t="str">
        <f t="shared" si="281"/>
        <v>Vysočina</v>
      </c>
      <c r="K5975" t="str">
        <f t="shared" si="282"/>
        <v>Jihovýchod</v>
      </c>
    </row>
    <row r="5976" spans="1:11" x14ac:dyDescent="0.25">
      <c r="A5976">
        <v>596477</v>
      </c>
      <c r="B5976" t="s">
        <v>5170</v>
      </c>
      <c r="C5976">
        <v>6115</v>
      </c>
      <c r="D5976" t="s">
        <v>4703</v>
      </c>
      <c r="E5976" t="s">
        <v>4702</v>
      </c>
      <c r="F5976" t="s">
        <v>4703</v>
      </c>
      <c r="G5976" t="s">
        <v>4687</v>
      </c>
      <c r="H5976" t="s">
        <v>4688</v>
      </c>
      <c r="I5976" t="str">
        <f t="shared" si="280"/>
        <v>Kraj</v>
      </c>
      <c r="J5976" t="str">
        <f t="shared" si="281"/>
        <v>Vysočina</v>
      </c>
      <c r="K5976" t="str">
        <f t="shared" si="282"/>
        <v>Jihovýchod</v>
      </c>
    </row>
    <row r="5977" spans="1:11" x14ac:dyDescent="0.25">
      <c r="A5977">
        <v>596485</v>
      </c>
      <c r="B5977" t="s">
        <v>5171</v>
      </c>
      <c r="C5977">
        <v>6115</v>
      </c>
      <c r="D5977" t="s">
        <v>4703</v>
      </c>
      <c r="E5977" t="s">
        <v>4702</v>
      </c>
      <c r="F5977" t="s">
        <v>4703</v>
      </c>
      <c r="G5977" t="s">
        <v>4687</v>
      </c>
      <c r="H5977" t="s">
        <v>4688</v>
      </c>
      <c r="I5977" t="str">
        <f t="shared" si="280"/>
        <v>Kraj</v>
      </c>
      <c r="J5977" t="str">
        <f t="shared" si="281"/>
        <v>Vysočina</v>
      </c>
      <c r="K5977" t="str">
        <f t="shared" si="282"/>
        <v>Jihovýchod</v>
      </c>
    </row>
    <row r="5978" spans="1:11" x14ac:dyDescent="0.25">
      <c r="A5978">
        <v>596493</v>
      </c>
      <c r="B5978" t="s">
        <v>2719</v>
      </c>
      <c r="C5978">
        <v>6101</v>
      </c>
      <c r="D5978" t="s">
        <v>4787</v>
      </c>
      <c r="E5978" t="s">
        <v>4702</v>
      </c>
      <c r="F5978" t="s">
        <v>4703</v>
      </c>
      <c r="G5978" t="s">
        <v>4687</v>
      </c>
      <c r="H5978" t="s">
        <v>4688</v>
      </c>
      <c r="I5978" t="str">
        <f t="shared" si="280"/>
        <v>Kraj</v>
      </c>
      <c r="J5978" t="str">
        <f t="shared" si="281"/>
        <v>Vysočina</v>
      </c>
      <c r="K5978" t="str">
        <f t="shared" si="282"/>
        <v>Jihovýchod</v>
      </c>
    </row>
    <row r="5979" spans="1:11" x14ac:dyDescent="0.25">
      <c r="A5979">
        <v>596507</v>
      </c>
      <c r="B5979" t="s">
        <v>4388</v>
      </c>
      <c r="C5979">
        <v>6108</v>
      </c>
      <c r="D5979" t="s">
        <v>4971</v>
      </c>
      <c r="E5979" t="s">
        <v>4702</v>
      </c>
      <c r="F5979" t="s">
        <v>4703</v>
      </c>
      <c r="G5979" t="s">
        <v>4687</v>
      </c>
      <c r="H5979" t="s">
        <v>4688</v>
      </c>
      <c r="I5979" t="str">
        <f t="shared" si="280"/>
        <v>Kraj</v>
      </c>
      <c r="J5979" t="str">
        <f t="shared" si="281"/>
        <v>Vysočina</v>
      </c>
      <c r="K5979" t="str">
        <f t="shared" si="282"/>
        <v>Jihovýchod</v>
      </c>
    </row>
    <row r="5980" spans="1:11" x14ac:dyDescent="0.25">
      <c r="A5980">
        <v>596515</v>
      </c>
      <c r="B5980" t="s">
        <v>5172</v>
      </c>
      <c r="C5980">
        <v>6114</v>
      </c>
      <c r="D5980" t="s">
        <v>4701</v>
      </c>
      <c r="E5980" t="s">
        <v>4702</v>
      </c>
      <c r="F5980" t="s">
        <v>4703</v>
      </c>
      <c r="G5980" t="s">
        <v>4687</v>
      </c>
      <c r="H5980" t="s">
        <v>4688</v>
      </c>
      <c r="I5980" t="str">
        <f t="shared" si="280"/>
        <v>Kraj</v>
      </c>
      <c r="J5980" t="str">
        <f t="shared" si="281"/>
        <v>Vysočina</v>
      </c>
      <c r="K5980" t="str">
        <f t="shared" si="282"/>
        <v>Jihovýchod</v>
      </c>
    </row>
    <row r="5981" spans="1:11" x14ac:dyDescent="0.25">
      <c r="A5981">
        <v>596523</v>
      </c>
      <c r="B5981" t="s">
        <v>5173</v>
      </c>
      <c r="C5981">
        <v>6108</v>
      </c>
      <c r="D5981" t="s">
        <v>4971</v>
      </c>
      <c r="E5981" t="s">
        <v>4702</v>
      </c>
      <c r="F5981" t="s">
        <v>4703</v>
      </c>
      <c r="G5981" t="s">
        <v>4687</v>
      </c>
      <c r="H5981" t="s">
        <v>4688</v>
      </c>
      <c r="I5981" t="str">
        <f t="shared" si="280"/>
        <v>Kraj</v>
      </c>
      <c r="J5981" t="str">
        <f t="shared" si="281"/>
        <v>Vysočina</v>
      </c>
      <c r="K5981" t="str">
        <f t="shared" si="282"/>
        <v>Jihovýchod</v>
      </c>
    </row>
    <row r="5982" spans="1:11" x14ac:dyDescent="0.25">
      <c r="A5982">
        <v>596531</v>
      </c>
      <c r="B5982" t="s">
        <v>5174</v>
      </c>
      <c r="C5982">
        <v>6108</v>
      </c>
      <c r="D5982" t="s">
        <v>4971</v>
      </c>
      <c r="E5982" t="s">
        <v>4702</v>
      </c>
      <c r="F5982" t="s">
        <v>4703</v>
      </c>
      <c r="G5982" t="s">
        <v>4687</v>
      </c>
      <c r="H5982" t="s">
        <v>4688</v>
      </c>
      <c r="I5982" t="str">
        <f t="shared" si="280"/>
        <v>Kraj</v>
      </c>
      <c r="J5982" t="str">
        <f t="shared" si="281"/>
        <v>Vysočina</v>
      </c>
      <c r="K5982" t="str">
        <f t="shared" si="282"/>
        <v>Jihovýchod</v>
      </c>
    </row>
    <row r="5983" spans="1:11" x14ac:dyDescent="0.25">
      <c r="A5983">
        <v>596540</v>
      </c>
      <c r="B5983" t="s">
        <v>5175</v>
      </c>
      <c r="C5983">
        <v>6114</v>
      </c>
      <c r="D5983" t="s">
        <v>4701</v>
      </c>
      <c r="E5983" t="s">
        <v>4702</v>
      </c>
      <c r="F5983" t="s">
        <v>4703</v>
      </c>
      <c r="G5983" t="s">
        <v>4687</v>
      </c>
      <c r="H5983" t="s">
        <v>4688</v>
      </c>
      <c r="I5983" t="str">
        <f t="shared" si="280"/>
        <v>Kraj</v>
      </c>
      <c r="J5983" t="str">
        <f t="shared" si="281"/>
        <v>Vysočina</v>
      </c>
      <c r="K5983" t="str">
        <f t="shared" si="282"/>
        <v>Jihovýchod</v>
      </c>
    </row>
    <row r="5984" spans="1:11" x14ac:dyDescent="0.25">
      <c r="A5984">
        <v>596558</v>
      </c>
      <c r="B5984" t="s">
        <v>5176</v>
      </c>
      <c r="C5984">
        <v>6108</v>
      </c>
      <c r="D5984" t="s">
        <v>4971</v>
      </c>
      <c r="E5984" t="s">
        <v>4702</v>
      </c>
      <c r="F5984" t="s">
        <v>4703</v>
      </c>
      <c r="G5984" t="s">
        <v>4687</v>
      </c>
      <c r="H5984" t="s">
        <v>4688</v>
      </c>
      <c r="I5984" t="str">
        <f t="shared" si="280"/>
        <v>Kraj</v>
      </c>
      <c r="J5984" t="str">
        <f t="shared" si="281"/>
        <v>Vysočina</v>
      </c>
      <c r="K5984" t="str">
        <f t="shared" si="282"/>
        <v>Jihovýchod</v>
      </c>
    </row>
    <row r="5985" spans="1:11" x14ac:dyDescent="0.25">
      <c r="A5985">
        <v>596566</v>
      </c>
      <c r="B5985" t="s">
        <v>4883</v>
      </c>
      <c r="C5985">
        <v>6115</v>
      </c>
      <c r="D5985" t="s">
        <v>4703</v>
      </c>
      <c r="E5985" t="s">
        <v>4702</v>
      </c>
      <c r="F5985" t="s">
        <v>4703</v>
      </c>
      <c r="G5985" t="s">
        <v>4687</v>
      </c>
      <c r="H5985" t="s">
        <v>4688</v>
      </c>
      <c r="I5985" t="str">
        <f t="shared" si="280"/>
        <v>Kraj</v>
      </c>
      <c r="J5985" t="str">
        <f t="shared" si="281"/>
        <v>Vysočina</v>
      </c>
      <c r="K5985" t="str">
        <f t="shared" si="282"/>
        <v>Jihovýchod</v>
      </c>
    </row>
    <row r="5986" spans="1:11" x14ac:dyDescent="0.25">
      <c r="A5986">
        <v>596574</v>
      </c>
      <c r="B5986" t="s">
        <v>5177</v>
      </c>
      <c r="C5986">
        <v>6115</v>
      </c>
      <c r="D5986" t="s">
        <v>4703</v>
      </c>
      <c r="E5986" t="s">
        <v>4702</v>
      </c>
      <c r="F5986" t="s">
        <v>4703</v>
      </c>
      <c r="G5986" t="s">
        <v>4687</v>
      </c>
      <c r="H5986" t="s">
        <v>4688</v>
      </c>
      <c r="I5986" t="str">
        <f t="shared" si="280"/>
        <v>Kraj</v>
      </c>
      <c r="J5986" t="str">
        <f t="shared" si="281"/>
        <v>Vysočina</v>
      </c>
      <c r="K5986" t="str">
        <f t="shared" si="282"/>
        <v>Jihovýchod</v>
      </c>
    </row>
    <row r="5987" spans="1:11" x14ac:dyDescent="0.25">
      <c r="A5987">
        <v>596582</v>
      </c>
      <c r="B5987" t="s">
        <v>1242</v>
      </c>
      <c r="C5987">
        <v>6217</v>
      </c>
      <c r="D5987" t="s">
        <v>636</v>
      </c>
      <c r="E5987" t="s">
        <v>623</v>
      </c>
      <c r="F5987" t="s">
        <v>624</v>
      </c>
      <c r="G5987" t="s">
        <v>625</v>
      </c>
      <c r="H5987" t="s">
        <v>626</v>
      </c>
      <c r="I5987" t="str">
        <f t="shared" si="280"/>
        <v>Jihomoravský</v>
      </c>
      <c r="J5987" t="str">
        <f t="shared" si="281"/>
        <v>Jihomoravský</v>
      </c>
      <c r="K5987" t="str">
        <f t="shared" si="282"/>
        <v>Jihovýchod</v>
      </c>
    </row>
    <row r="5988" spans="1:11" x14ac:dyDescent="0.25">
      <c r="A5988">
        <v>596604</v>
      </c>
      <c r="B5988" t="s">
        <v>5178</v>
      </c>
      <c r="C5988">
        <v>6114</v>
      </c>
      <c r="D5988" t="s">
        <v>4701</v>
      </c>
      <c r="E5988" t="s">
        <v>4702</v>
      </c>
      <c r="F5988" t="s">
        <v>4703</v>
      </c>
      <c r="G5988" t="s">
        <v>4687</v>
      </c>
      <c r="H5988" t="s">
        <v>4688</v>
      </c>
      <c r="I5988" t="str">
        <f t="shared" si="280"/>
        <v>Kraj</v>
      </c>
      <c r="J5988" t="str">
        <f t="shared" si="281"/>
        <v>Vysočina</v>
      </c>
      <c r="K5988" t="str">
        <f t="shared" si="282"/>
        <v>Jihovýchod</v>
      </c>
    </row>
    <row r="5989" spans="1:11" x14ac:dyDescent="0.25">
      <c r="A5989">
        <v>596612</v>
      </c>
      <c r="B5989" t="s">
        <v>5179</v>
      </c>
      <c r="C5989">
        <v>6101</v>
      </c>
      <c r="D5989" t="s">
        <v>4787</v>
      </c>
      <c r="E5989" t="s">
        <v>4702</v>
      </c>
      <c r="F5989" t="s">
        <v>4703</v>
      </c>
      <c r="G5989" t="s">
        <v>4687</v>
      </c>
      <c r="H5989" t="s">
        <v>4688</v>
      </c>
      <c r="I5989" t="str">
        <f t="shared" si="280"/>
        <v>Kraj</v>
      </c>
      <c r="J5989" t="str">
        <f t="shared" si="281"/>
        <v>Vysočina</v>
      </c>
      <c r="K5989" t="str">
        <f t="shared" si="282"/>
        <v>Jihovýchod</v>
      </c>
    </row>
    <row r="5990" spans="1:11" x14ac:dyDescent="0.25">
      <c r="A5990">
        <v>596639</v>
      </c>
      <c r="B5990" t="s">
        <v>4974</v>
      </c>
      <c r="C5990">
        <v>6114</v>
      </c>
      <c r="D5990" t="s">
        <v>4701</v>
      </c>
      <c r="E5990" t="s">
        <v>4702</v>
      </c>
      <c r="F5990" t="s">
        <v>4703</v>
      </c>
      <c r="G5990" t="s">
        <v>4687</v>
      </c>
      <c r="H5990" t="s">
        <v>4688</v>
      </c>
      <c r="I5990" t="str">
        <f t="shared" si="280"/>
        <v>Kraj</v>
      </c>
      <c r="J5990" t="str">
        <f t="shared" si="281"/>
        <v>Vysočina</v>
      </c>
      <c r="K5990" t="str">
        <f t="shared" si="282"/>
        <v>Jihovýchod</v>
      </c>
    </row>
    <row r="5991" spans="1:11" x14ac:dyDescent="0.25">
      <c r="A5991">
        <v>596647</v>
      </c>
      <c r="B5991" t="s">
        <v>5180</v>
      </c>
      <c r="C5991">
        <v>6101</v>
      </c>
      <c r="D5991" t="s">
        <v>4787</v>
      </c>
      <c r="E5991" t="s">
        <v>4702</v>
      </c>
      <c r="F5991" t="s">
        <v>4703</v>
      </c>
      <c r="G5991" t="s">
        <v>4687</v>
      </c>
      <c r="H5991" t="s">
        <v>4688</v>
      </c>
      <c r="I5991" t="str">
        <f t="shared" si="280"/>
        <v>Kraj</v>
      </c>
      <c r="J5991" t="str">
        <f t="shared" si="281"/>
        <v>Vysočina</v>
      </c>
      <c r="K5991" t="str">
        <f t="shared" si="282"/>
        <v>Jihovýchod</v>
      </c>
    </row>
    <row r="5992" spans="1:11" x14ac:dyDescent="0.25">
      <c r="A5992">
        <v>596655</v>
      </c>
      <c r="B5992" t="s">
        <v>5181</v>
      </c>
      <c r="C5992">
        <v>6101</v>
      </c>
      <c r="D5992" t="s">
        <v>4787</v>
      </c>
      <c r="E5992" t="s">
        <v>4702</v>
      </c>
      <c r="F5992" t="s">
        <v>4703</v>
      </c>
      <c r="G5992" t="s">
        <v>4687</v>
      </c>
      <c r="H5992" t="s">
        <v>4688</v>
      </c>
      <c r="I5992" t="str">
        <f t="shared" si="280"/>
        <v>Kraj</v>
      </c>
      <c r="J5992" t="str">
        <f t="shared" si="281"/>
        <v>Vysočina</v>
      </c>
      <c r="K5992" t="str">
        <f t="shared" si="282"/>
        <v>Jihovýchod</v>
      </c>
    </row>
    <row r="5993" spans="1:11" x14ac:dyDescent="0.25">
      <c r="A5993">
        <v>596663</v>
      </c>
      <c r="B5993" t="s">
        <v>4218</v>
      </c>
      <c r="C5993">
        <v>6114</v>
      </c>
      <c r="D5993" t="s">
        <v>4701</v>
      </c>
      <c r="E5993" t="s">
        <v>4702</v>
      </c>
      <c r="F5993" t="s">
        <v>4703</v>
      </c>
      <c r="G5993" t="s">
        <v>4687</v>
      </c>
      <c r="H5993" t="s">
        <v>4688</v>
      </c>
      <c r="I5993" t="str">
        <f t="shared" si="280"/>
        <v>Kraj</v>
      </c>
      <c r="J5993" t="str">
        <f t="shared" si="281"/>
        <v>Vysočina</v>
      </c>
      <c r="K5993" t="str">
        <f t="shared" si="282"/>
        <v>Jihovýchod</v>
      </c>
    </row>
    <row r="5994" spans="1:11" x14ac:dyDescent="0.25">
      <c r="A5994">
        <v>596671</v>
      </c>
      <c r="B5994" t="s">
        <v>5182</v>
      </c>
      <c r="C5994">
        <v>6115</v>
      </c>
      <c r="D5994" t="s">
        <v>4703</v>
      </c>
      <c r="E5994" t="s">
        <v>4702</v>
      </c>
      <c r="F5994" t="s">
        <v>4703</v>
      </c>
      <c r="G5994" t="s">
        <v>4687</v>
      </c>
      <c r="H5994" t="s">
        <v>4688</v>
      </c>
      <c r="I5994" t="str">
        <f t="shared" si="280"/>
        <v>Kraj</v>
      </c>
      <c r="J5994" t="str">
        <f t="shared" si="281"/>
        <v>Vysočina</v>
      </c>
      <c r="K5994" t="str">
        <f t="shared" si="282"/>
        <v>Jihovýchod</v>
      </c>
    </row>
    <row r="5995" spans="1:11" x14ac:dyDescent="0.25">
      <c r="A5995">
        <v>596680</v>
      </c>
      <c r="B5995" t="s">
        <v>4771</v>
      </c>
      <c r="C5995">
        <v>6108</v>
      </c>
      <c r="D5995" t="s">
        <v>4971</v>
      </c>
      <c r="E5995" t="s">
        <v>4702</v>
      </c>
      <c r="F5995" t="s">
        <v>4703</v>
      </c>
      <c r="G5995" t="s">
        <v>4687</v>
      </c>
      <c r="H5995" t="s">
        <v>4688</v>
      </c>
      <c r="I5995" t="str">
        <f t="shared" si="280"/>
        <v>Kraj</v>
      </c>
      <c r="J5995" t="str">
        <f t="shared" si="281"/>
        <v>Vysočina</v>
      </c>
      <c r="K5995" t="str">
        <f t="shared" si="282"/>
        <v>Jihovýchod</v>
      </c>
    </row>
    <row r="5996" spans="1:11" x14ac:dyDescent="0.25">
      <c r="A5996">
        <v>596698</v>
      </c>
      <c r="B5996" t="s">
        <v>1243</v>
      </c>
      <c r="C5996">
        <v>6217</v>
      </c>
      <c r="D5996" t="s">
        <v>636</v>
      </c>
      <c r="E5996" t="s">
        <v>623</v>
      </c>
      <c r="F5996" t="s">
        <v>624</v>
      </c>
      <c r="G5996" t="s">
        <v>625</v>
      </c>
      <c r="H5996" t="s">
        <v>626</v>
      </c>
      <c r="I5996" t="str">
        <f t="shared" si="280"/>
        <v>Jihomoravský</v>
      </c>
      <c r="J5996" t="str">
        <f t="shared" si="281"/>
        <v>Jihomoravský</v>
      </c>
      <c r="K5996" t="str">
        <f t="shared" si="282"/>
        <v>Jihovýchod</v>
      </c>
    </row>
    <row r="5997" spans="1:11" x14ac:dyDescent="0.25">
      <c r="A5997">
        <v>596701</v>
      </c>
      <c r="B5997" t="s">
        <v>2795</v>
      </c>
      <c r="C5997">
        <v>6115</v>
      </c>
      <c r="D5997" t="s">
        <v>4703</v>
      </c>
      <c r="E5997" t="s">
        <v>4702</v>
      </c>
      <c r="F5997" t="s">
        <v>4703</v>
      </c>
      <c r="G5997" t="s">
        <v>4687</v>
      </c>
      <c r="H5997" t="s">
        <v>4688</v>
      </c>
      <c r="I5997" t="str">
        <f t="shared" si="280"/>
        <v>Kraj</v>
      </c>
      <c r="J5997" t="str">
        <f t="shared" si="281"/>
        <v>Vysočina</v>
      </c>
      <c r="K5997" t="str">
        <f t="shared" si="282"/>
        <v>Jihovýchod</v>
      </c>
    </row>
    <row r="5998" spans="1:11" x14ac:dyDescent="0.25">
      <c r="A5998">
        <v>596710</v>
      </c>
      <c r="B5998" t="s">
        <v>5183</v>
      </c>
      <c r="C5998">
        <v>6101</v>
      </c>
      <c r="D5998" t="s">
        <v>4787</v>
      </c>
      <c r="E5998" t="s">
        <v>4702</v>
      </c>
      <c r="F5998" t="s">
        <v>4703</v>
      </c>
      <c r="G5998" t="s">
        <v>4687</v>
      </c>
      <c r="H5998" t="s">
        <v>4688</v>
      </c>
      <c r="I5998" t="str">
        <f t="shared" si="280"/>
        <v>Kraj</v>
      </c>
      <c r="J5998" t="str">
        <f t="shared" si="281"/>
        <v>Vysočina</v>
      </c>
      <c r="K5998" t="str">
        <f t="shared" si="282"/>
        <v>Jihovýchod</v>
      </c>
    </row>
    <row r="5999" spans="1:11" x14ac:dyDescent="0.25">
      <c r="A5999">
        <v>596728</v>
      </c>
      <c r="B5999" t="s">
        <v>5184</v>
      </c>
      <c r="C5999">
        <v>6115</v>
      </c>
      <c r="D5999" t="s">
        <v>4703</v>
      </c>
      <c r="E5999" t="s">
        <v>4702</v>
      </c>
      <c r="F5999" t="s">
        <v>4703</v>
      </c>
      <c r="G5999" t="s">
        <v>4687</v>
      </c>
      <c r="H5999" t="s">
        <v>4688</v>
      </c>
      <c r="I5999" t="str">
        <f t="shared" si="280"/>
        <v>Kraj</v>
      </c>
      <c r="J5999" t="str">
        <f t="shared" si="281"/>
        <v>Vysočina</v>
      </c>
      <c r="K5999" t="str">
        <f t="shared" si="282"/>
        <v>Jihovýchod</v>
      </c>
    </row>
    <row r="6000" spans="1:11" x14ac:dyDescent="0.25">
      <c r="A6000">
        <v>596736</v>
      </c>
      <c r="B6000" t="s">
        <v>2919</v>
      </c>
      <c r="C6000">
        <v>6115</v>
      </c>
      <c r="D6000" t="s">
        <v>4703</v>
      </c>
      <c r="E6000" t="s">
        <v>4702</v>
      </c>
      <c r="F6000" t="s">
        <v>4703</v>
      </c>
      <c r="G6000" t="s">
        <v>4687</v>
      </c>
      <c r="H6000" t="s">
        <v>4688</v>
      </c>
      <c r="I6000" t="str">
        <f t="shared" si="280"/>
        <v>Kraj</v>
      </c>
      <c r="J6000" t="str">
        <f t="shared" si="281"/>
        <v>Vysočina</v>
      </c>
      <c r="K6000" t="str">
        <f t="shared" si="282"/>
        <v>Jihovýchod</v>
      </c>
    </row>
    <row r="6001" spans="1:11" x14ac:dyDescent="0.25">
      <c r="A6001">
        <v>596744</v>
      </c>
      <c r="B6001" t="s">
        <v>5185</v>
      </c>
      <c r="C6001">
        <v>6114</v>
      </c>
      <c r="D6001" t="s">
        <v>4701</v>
      </c>
      <c r="E6001" t="s">
        <v>4702</v>
      </c>
      <c r="F6001" t="s">
        <v>4703</v>
      </c>
      <c r="G6001" t="s">
        <v>4687</v>
      </c>
      <c r="H6001" t="s">
        <v>4688</v>
      </c>
      <c r="I6001" t="str">
        <f t="shared" si="280"/>
        <v>Kraj</v>
      </c>
      <c r="J6001" t="str">
        <f t="shared" si="281"/>
        <v>Vysočina</v>
      </c>
      <c r="K6001" t="str">
        <f t="shared" si="282"/>
        <v>Jihovýchod</v>
      </c>
    </row>
    <row r="6002" spans="1:11" x14ac:dyDescent="0.25">
      <c r="A6002">
        <v>596752</v>
      </c>
      <c r="B6002" t="s">
        <v>5186</v>
      </c>
      <c r="C6002">
        <v>6101</v>
      </c>
      <c r="D6002" t="s">
        <v>4787</v>
      </c>
      <c r="E6002" t="s">
        <v>4702</v>
      </c>
      <c r="F6002" t="s">
        <v>4703</v>
      </c>
      <c r="G6002" t="s">
        <v>4687</v>
      </c>
      <c r="H6002" t="s">
        <v>4688</v>
      </c>
      <c r="I6002" t="str">
        <f t="shared" si="280"/>
        <v>Kraj</v>
      </c>
      <c r="J6002" t="str">
        <f t="shared" si="281"/>
        <v>Vysočina</v>
      </c>
      <c r="K6002" t="str">
        <f t="shared" si="282"/>
        <v>Jihovýchod</v>
      </c>
    </row>
    <row r="6003" spans="1:11" x14ac:dyDescent="0.25">
      <c r="A6003">
        <v>596761</v>
      </c>
      <c r="B6003" t="s">
        <v>5187</v>
      </c>
      <c r="C6003">
        <v>6114</v>
      </c>
      <c r="D6003" t="s">
        <v>4701</v>
      </c>
      <c r="E6003" t="s">
        <v>4702</v>
      </c>
      <c r="F6003" t="s">
        <v>4703</v>
      </c>
      <c r="G6003" t="s">
        <v>4687</v>
      </c>
      <c r="H6003" t="s">
        <v>4688</v>
      </c>
      <c r="I6003" t="str">
        <f t="shared" si="280"/>
        <v>Kraj</v>
      </c>
      <c r="J6003" t="str">
        <f t="shared" si="281"/>
        <v>Vysočina</v>
      </c>
      <c r="K6003" t="str">
        <f t="shared" si="282"/>
        <v>Jihovýchod</v>
      </c>
    </row>
    <row r="6004" spans="1:11" x14ac:dyDescent="0.25">
      <c r="A6004">
        <v>596787</v>
      </c>
      <c r="B6004" t="s">
        <v>1718</v>
      </c>
      <c r="C6004">
        <v>6108</v>
      </c>
      <c r="D6004" t="s">
        <v>4971</v>
      </c>
      <c r="E6004" t="s">
        <v>4702</v>
      </c>
      <c r="F6004" t="s">
        <v>4703</v>
      </c>
      <c r="G6004" t="s">
        <v>4687</v>
      </c>
      <c r="H6004" t="s">
        <v>4688</v>
      </c>
      <c r="I6004" t="str">
        <f t="shared" si="280"/>
        <v>Kraj</v>
      </c>
      <c r="J6004" t="str">
        <f t="shared" si="281"/>
        <v>Vysočina</v>
      </c>
      <c r="K6004" t="str">
        <f t="shared" si="282"/>
        <v>Jihovýchod</v>
      </c>
    </row>
    <row r="6005" spans="1:11" x14ac:dyDescent="0.25">
      <c r="A6005">
        <v>596795</v>
      </c>
      <c r="B6005" t="s">
        <v>5188</v>
      </c>
      <c r="C6005">
        <v>6108</v>
      </c>
      <c r="D6005" t="s">
        <v>4971</v>
      </c>
      <c r="E6005" t="s">
        <v>4702</v>
      </c>
      <c r="F6005" t="s">
        <v>4703</v>
      </c>
      <c r="G6005" t="s">
        <v>4687</v>
      </c>
      <c r="H6005" t="s">
        <v>4688</v>
      </c>
      <c r="I6005" t="str">
        <f t="shared" si="280"/>
        <v>Kraj</v>
      </c>
      <c r="J6005" t="str">
        <f t="shared" si="281"/>
        <v>Vysočina</v>
      </c>
      <c r="K6005" t="str">
        <f t="shared" si="282"/>
        <v>Jihovýchod</v>
      </c>
    </row>
    <row r="6006" spans="1:11" x14ac:dyDescent="0.25">
      <c r="A6006">
        <v>596809</v>
      </c>
      <c r="B6006" t="s">
        <v>5189</v>
      </c>
      <c r="C6006">
        <v>6101</v>
      </c>
      <c r="D6006" t="s">
        <v>4787</v>
      </c>
      <c r="E6006" t="s">
        <v>4702</v>
      </c>
      <c r="F6006" t="s">
        <v>4703</v>
      </c>
      <c r="G6006" t="s">
        <v>4687</v>
      </c>
      <c r="H6006" t="s">
        <v>4688</v>
      </c>
      <c r="I6006" t="str">
        <f t="shared" si="280"/>
        <v>Kraj</v>
      </c>
      <c r="J6006" t="str">
        <f t="shared" si="281"/>
        <v>Vysočina</v>
      </c>
      <c r="K6006" t="str">
        <f t="shared" si="282"/>
        <v>Jihovýchod</v>
      </c>
    </row>
    <row r="6007" spans="1:11" x14ac:dyDescent="0.25">
      <c r="A6007">
        <v>596817</v>
      </c>
      <c r="B6007" t="s">
        <v>5190</v>
      </c>
      <c r="C6007">
        <v>6114</v>
      </c>
      <c r="D6007" t="s">
        <v>4701</v>
      </c>
      <c r="E6007" t="s">
        <v>4702</v>
      </c>
      <c r="F6007" t="s">
        <v>4703</v>
      </c>
      <c r="G6007" t="s">
        <v>4687</v>
      </c>
      <c r="H6007" t="s">
        <v>4688</v>
      </c>
      <c r="I6007" t="str">
        <f t="shared" si="280"/>
        <v>Kraj</v>
      </c>
      <c r="J6007" t="str">
        <f t="shared" si="281"/>
        <v>Vysočina</v>
      </c>
      <c r="K6007" t="str">
        <f t="shared" si="282"/>
        <v>Jihovýchod</v>
      </c>
    </row>
    <row r="6008" spans="1:11" x14ac:dyDescent="0.25">
      <c r="A6008">
        <v>596825</v>
      </c>
      <c r="B6008" t="s">
        <v>5191</v>
      </c>
      <c r="C6008">
        <v>6101</v>
      </c>
      <c r="D6008" t="s">
        <v>4787</v>
      </c>
      <c r="E6008" t="s">
        <v>4702</v>
      </c>
      <c r="F6008" t="s">
        <v>4703</v>
      </c>
      <c r="G6008" t="s">
        <v>4687</v>
      </c>
      <c r="H6008" t="s">
        <v>4688</v>
      </c>
      <c r="I6008" t="str">
        <f t="shared" si="280"/>
        <v>Kraj</v>
      </c>
      <c r="J6008" t="str">
        <f t="shared" si="281"/>
        <v>Vysočina</v>
      </c>
      <c r="K6008" t="str">
        <f t="shared" si="282"/>
        <v>Jihovýchod</v>
      </c>
    </row>
    <row r="6009" spans="1:11" x14ac:dyDescent="0.25">
      <c r="A6009">
        <v>596833</v>
      </c>
      <c r="B6009" t="s">
        <v>5192</v>
      </c>
      <c r="C6009">
        <v>6101</v>
      </c>
      <c r="D6009" t="s">
        <v>4787</v>
      </c>
      <c r="E6009" t="s">
        <v>4702</v>
      </c>
      <c r="F6009" t="s">
        <v>4703</v>
      </c>
      <c r="G6009" t="s">
        <v>4687</v>
      </c>
      <c r="H6009" t="s">
        <v>4688</v>
      </c>
      <c r="I6009" t="str">
        <f t="shared" si="280"/>
        <v>Kraj</v>
      </c>
      <c r="J6009" t="str">
        <f t="shared" si="281"/>
        <v>Vysočina</v>
      </c>
      <c r="K6009" t="str">
        <f t="shared" si="282"/>
        <v>Jihovýchod</v>
      </c>
    </row>
    <row r="6010" spans="1:11" x14ac:dyDescent="0.25">
      <c r="A6010">
        <v>596841</v>
      </c>
      <c r="B6010" t="s">
        <v>5193</v>
      </c>
      <c r="C6010">
        <v>6115</v>
      </c>
      <c r="D6010" t="s">
        <v>4703</v>
      </c>
      <c r="E6010" t="s">
        <v>4702</v>
      </c>
      <c r="F6010" t="s">
        <v>4703</v>
      </c>
      <c r="G6010" t="s">
        <v>4687</v>
      </c>
      <c r="H6010" t="s">
        <v>4688</v>
      </c>
      <c r="I6010" t="str">
        <f t="shared" si="280"/>
        <v>Kraj</v>
      </c>
      <c r="J6010" t="str">
        <f t="shared" si="281"/>
        <v>Vysočina</v>
      </c>
      <c r="K6010" t="str">
        <f t="shared" si="282"/>
        <v>Jihovýchod</v>
      </c>
    </row>
    <row r="6011" spans="1:11" x14ac:dyDescent="0.25">
      <c r="A6011">
        <v>596850</v>
      </c>
      <c r="B6011" t="s">
        <v>481</v>
      </c>
      <c r="C6011">
        <v>6114</v>
      </c>
      <c r="D6011" t="s">
        <v>4701</v>
      </c>
      <c r="E6011" t="s">
        <v>4702</v>
      </c>
      <c r="F6011" t="s">
        <v>4703</v>
      </c>
      <c r="G6011" t="s">
        <v>4687</v>
      </c>
      <c r="H6011" t="s">
        <v>4688</v>
      </c>
      <c r="I6011" t="str">
        <f t="shared" si="280"/>
        <v>Kraj</v>
      </c>
      <c r="J6011" t="str">
        <f t="shared" si="281"/>
        <v>Vysočina</v>
      </c>
      <c r="K6011" t="str">
        <f t="shared" si="282"/>
        <v>Jihovýchod</v>
      </c>
    </row>
    <row r="6012" spans="1:11" x14ac:dyDescent="0.25">
      <c r="A6012">
        <v>596868</v>
      </c>
      <c r="B6012" t="s">
        <v>5194</v>
      </c>
      <c r="C6012">
        <v>6115</v>
      </c>
      <c r="D6012" t="s">
        <v>4703</v>
      </c>
      <c r="E6012" t="s">
        <v>4702</v>
      </c>
      <c r="F6012" t="s">
        <v>4703</v>
      </c>
      <c r="G6012" t="s">
        <v>4687</v>
      </c>
      <c r="H6012" t="s">
        <v>4688</v>
      </c>
      <c r="I6012" t="str">
        <f t="shared" si="280"/>
        <v>Kraj</v>
      </c>
      <c r="J6012" t="str">
        <f t="shared" si="281"/>
        <v>Vysočina</v>
      </c>
      <c r="K6012" t="str">
        <f t="shared" si="282"/>
        <v>Jihovýchod</v>
      </c>
    </row>
    <row r="6013" spans="1:11" x14ac:dyDescent="0.25">
      <c r="A6013">
        <v>596876</v>
      </c>
      <c r="B6013" t="s">
        <v>5195</v>
      </c>
      <c r="C6013">
        <v>6115</v>
      </c>
      <c r="D6013" t="s">
        <v>4703</v>
      </c>
      <c r="E6013" t="s">
        <v>4702</v>
      </c>
      <c r="F6013" t="s">
        <v>4703</v>
      </c>
      <c r="G6013" t="s">
        <v>4687</v>
      </c>
      <c r="H6013" t="s">
        <v>4688</v>
      </c>
      <c r="I6013" t="str">
        <f t="shared" si="280"/>
        <v>Kraj</v>
      </c>
      <c r="J6013" t="str">
        <f t="shared" si="281"/>
        <v>Vysočina</v>
      </c>
      <c r="K6013" t="str">
        <f t="shared" si="282"/>
        <v>Jihovýchod</v>
      </c>
    </row>
    <row r="6014" spans="1:11" x14ac:dyDescent="0.25">
      <c r="A6014">
        <v>596884</v>
      </c>
      <c r="B6014" t="s">
        <v>5196</v>
      </c>
      <c r="C6014">
        <v>6101</v>
      </c>
      <c r="D6014" t="s">
        <v>4787</v>
      </c>
      <c r="E6014" t="s">
        <v>4702</v>
      </c>
      <c r="F6014" t="s">
        <v>4703</v>
      </c>
      <c r="G6014" t="s">
        <v>4687</v>
      </c>
      <c r="H6014" t="s">
        <v>4688</v>
      </c>
      <c r="I6014" t="str">
        <f t="shared" si="280"/>
        <v>Kraj</v>
      </c>
      <c r="J6014" t="str">
        <f t="shared" si="281"/>
        <v>Vysočina</v>
      </c>
      <c r="K6014" t="str">
        <f t="shared" si="282"/>
        <v>Jihovýchod</v>
      </c>
    </row>
    <row r="6015" spans="1:11" x14ac:dyDescent="0.25">
      <c r="A6015">
        <v>596892</v>
      </c>
      <c r="B6015" t="s">
        <v>1244</v>
      </c>
      <c r="C6015">
        <v>6217</v>
      </c>
      <c r="D6015" t="s">
        <v>636</v>
      </c>
      <c r="E6015" t="s">
        <v>623</v>
      </c>
      <c r="F6015" t="s">
        <v>624</v>
      </c>
      <c r="G6015" t="s">
        <v>625</v>
      </c>
      <c r="H6015" t="s">
        <v>626</v>
      </c>
      <c r="I6015" t="str">
        <f t="shared" si="280"/>
        <v>Jihomoravský</v>
      </c>
      <c r="J6015" t="str">
        <f t="shared" si="281"/>
        <v>Jihomoravský</v>
      </c>
      <c r="K6015" t="str">
        <f t="shared" si="282"/>
        <v>Jihovýchod</v>
      </c>
    </row>
    <row r="6016" spans="1:11" x14ac:dyDescent="0.25">
      <c r="A6016">
        <v>596906</v>
      </c>
      <c r="B6016" t="s">
        <v>5197</v>
      </c>
      <c r="C6016">
        <v>6114</v>
      </c>
      <c r="D6016" t="s">
        <v>4701</v>
      </c>
      <c r="E6016" t="s">
        <v>4702</v>
      </c>
      <c r="F6016" t="s">
        <v>4703</v>
      </c>
      <c r="G6016" t="s">
        <v>4687</v>
      </c>
      <c r="H6016" t="s">
        <v>4688</v>
      </c>
      <c r="I6016" t="str">
        <f t="shared" si="280"/>
        <v>Kraj</v>
      </c>
      <c r="J6016" t="str">
        <f t="shared" si="281"/>
        <v>Vysočina</v>
      </c>
      <c r="K6016" t="str">
        <f t="shared" si="282"/>
        <v>Jihovýchod</v>
      </c>
    </row>
    <row r="6017" spans="1:11" x14ac:dyDescent="0.25">
      <c r="A6017">
        <v>596914</v>
      </c>
      <c r="B6017" t="s">
        <v>5198</v>
      </c>
      <c r="C6017">
        <v>6101</v>
      </c>
      <c r="D6017" t="s">
        <v>4787</v>
      </c>
      <c r="E6017" t="s">
        <v>4702</v>
      </c>
      <c r="F6017" t="s">
        <v>4703</v>
      </c>
      <c r="G6017" t="s">
        <v>4687</v>
      </c>
      <c r="H6017" t="s">
        <v>4688</v>
      </c>
      <c r="I6017" t="str">
        <f t="shared" si="280"/>
        <v>Kraj</v>
      </c>
      <c r="J6017" t="str">
        <f t="shared" si="281"/>
        <v>Vysočina</v>
      </c>
      <c r="K6017" t="str">
        <f t="shared" si="282"/>
        <v>Jihovýchod</v>
      </c>
    </row>
    <row r="6018" spans="1:11" x14ac:dyDescent="0.25">
      <c r="A6018">
        <v>596922</v>
      </c>
      <c r="B6018" t="s">
        <v>1210</v>
      </c>
      <c r="C6018">
        <v>6115</v>
      </c>
      <c r="D6018" t="s">
        <v>4703</v>
      </c>
      <c r="E6018" t="s">
        <v>4702</v>
      </c>
      <c r="F6018" t="s">
        <v>4703</v>
      </c>
      <c r="G6018" t="s">
        <v>4687</v>
      </c>
      <c r="H6018" t="s">
        <v>4688</v>
      </c>
      <c r="I6018" t="str">
        <f t="shared" si="280"/>
        <v>Kraj</v>
      </c>
      <c r="J6018" t="str">
        <f t="shared" si="281"/>
        <v>Vysočina</v>
      </c>
      <c r="K6018" t="str">
        <f t="shared" si="282"/>
        <v>Jihovýchod</v>
      </c>
    </row>
    <row r="6019" spans="1:11" x14ac:dyDescent="0.25">
      <c r="A6019">
        <v>596931</v>
      </c>
      <c r="B6019" t="s">
        <v>5199</v>
      </c>
      <c r="C6019">
        <v>6101</v>
      </c>
      <c r="D6019" t="s">
        <v>4787</v>
      </c>
      <c r="E6019" t="s">
        <v>4702</v>
      </c>
      <c r="F6019" t="s">
        <v>4703</v>
      </c>
      <c r="G6019" t="s">
        <v>4687</v>
      </c>
      <c r="H6019" t="s">
        <v>4688</v>
      </c>
      <c r="I6019" t="str">
        <f t="shared" si="280"/>
        <v>Kraj</v>
      </c>
      <c r="J6019" t="str">
        <f t="shared" si="281"/>
        <v>Vysočina</v>
      </c>
      <c r="K6019" t="str">
        <f t="shared" si="282"/>
        <v>Jihovýchod</v>
      </c>
    </row>
    <row r="6020" spans="1:11" x14ac:dyDescent="0.25">
      <c r="A6020">
        <v>596949</v>
      </c>
      <c r="B6020" t="s">
        <v>5200</v>
      </c>
      <c r="C6020">
        <v>6115</v>
      </c>
      <c r="D6020" t="s">
        <v>4703</v>
      </c>
      <c r="E6020" t="s">
        <v>4702</v>
      </c>
      <c r="F6020" t="s">
        <v>4703</v>
      </c>
      <c r="G6020" t="s">
        <v>4687</v>
      </c>
      <c r="H6020" t="s">
        <v>4688</v>
      </c>
      <c r="I6020" t="str">
        <f t="shared" ref="I6020:I6083" si="283">LEFT(H6020, FIND(" ", H6020 &amp; " ") - 1)</f>
        <v>Kraj</v>
      </c>
      <c r="J6020" t="str">
        <f t="shared" ref="J6020:J6083" si="284">IF(LEFT(H6020,4)="Kraj", MID(H6020, FIND(" ", H6020)+1, LEN(H6020) - FIND(" ", H6020)), LEFT(H6020, FIND(" ", H6020 &amp; " ") - 1))</f>
        <v>Vysočina</v>
      </c>
      <c r="K6020" t="str">
        <f t="shared" ref="K6020:K6083" si="285">_xlfn.XLOOKUP(H6020,$N$33:$N$46,$M$33:$M$46)</f>
        <v>Jihovýchod</v>
      </c>
    </row>
    <row r="6021" spans="1:11" x14ac:dyDescent="0.25">
      <c r="A6021">
        <v>596957</v>
      </c>
      <c r="B6021" t="s">
        <v>5201</v>
      </c>
      <c r="C6021">
        <v>6108</v>
      </c>
      <c r="D6021" t="s">
        <v>4971</v>
      </c>
      <c r="E6021" t="s">
        <v>4702</v>
      </c>
      <c r="F6021" t="s">
        <v>4703</v>
      </c>
      <c r="G6021" t="s">
        <v>4687</v>
      </c>
      <c r="H6021" t="s">
        <v>4688</v>
      </c>
      <c r="I6021" t="str">
        <f t="shared" si="283"/>
        <v>Kraj</v>
      </c>
      <c r="J6021" t="str">
        <f t="shared" si="284"/>
        <v>Vysočina</v>
      </c>
      <c r="K6021" t="str">
        <f t="shared" si="285"/>
        <v>Jihovýchod</v>
      </c>
    </row>
    <row r="6022" spans="1:11" x14ac:dyDescent="0.25">
      <c r="A6022">
        <v>596965</v>
      </c>
      <c r="B6022" t="s">
        <v>5202</v>
      </c>
      <c r="C6022">
        <v>6101</v>
      </c>
      <c r="D6022" t="s">
        <v>4787</v>
      </c>
      <c r="E6022" t="s">
        <v>4702</v>
      </c>
      <c r="F6022" t="s">
        <v>4703</v>
      </c>
      <c r="G6022" t="s">
        <v>4687</v>
      </c>
      <c r="H6022" t="s">
        <v>4688</v>
      </c>
      <c r="I6022" t="str">
        <f t="shared" si="283"/>
        <v>Kraj</v>
      </c>
      <c r="J6022" t="str">
        <f t="shared" si="284"/>
        <v>Vysočina</v>
      </c>
      <c r="K6022" t="str">
        <f t="shared" si="285"/>
        <v>Jihovýchod</v>
      </c>
    </row>
    <row r="6023" spans="1:11" x14ac:dyDescent="0.25">
      <c r="A6023">
        <v>596973</v>
      </c>
      <c r="B6023" t="s">
        <v>5203</v>
      </c>
      <c r="C6023">
        <v>6114</v>
      </c>
      <c r="D6023" t="s">
        <v>4701</v>
      </c>
      <c r="E6023" t="s">
        <v>4702</v>
      </c>
      <c r="F6023" t="s">
        <v>4703</v>
      </c>
      <c r="G6023" t="s">
        <v>4687</v>
      </c>
      <c r="H6023" t="s">
        <v>4688</v>
      </c>
      <c r="I6023" t="str">
        <f t="shared" si="283"/>
        <v>Kraj</v>
      </c>
      <c r="J6023" t="str">
        <f t="shared" si="284"/>
        <v>Vysočina</v>
      </c>
      <c r="K6023" t="str">
        <f t="shared" si="285"/>
        <v>Jihovýchod</v>
      </c>
    </row>
    <row r="6024" spans="1:11" x14ac:dyDescent="0.25">
      <c r="A6024">
        <v>596981</v>
      </c>
      <c r="B6024" t="s">
        <v>5204</v>
      </c>
      <c r="C6024">
        <v>6115</v>
      </c>
      <c r="D6024" t="s">
        <v>4703</v>
      </c>
      <c r="E6024" t="s">
        <v>4702</v>
      </c>
      <c r="F6024" t="s">
        <v>4703</v>
      </c>
      <c r="G6024" t="s">
        <v>4687</v>
      </c>
      <c r="H6024" t="s">
        <v>4688</v>
      </c>
      <c r="I6024" t="str">
        <f t="shared" si="283"/>
        <v>Kraj</v>
      </c>
      <c r="J6024" t="str">
        <f t="shared" si="284"/>
        <v>Vysočina</v>
      </c>
      <c r="K6024" t="str">
        <f t="shared" si="285"/>
        <v>Jihovýchod</v>
      </c>
    </row>
    <row r="6025" spans="1:11" x14ac:dyDescent="0.25">
      <c r="A6025">
        <v>596990</v>
      </c>
      <c r="B6025" t="s">
        <v>5205</v>
      </c>
      <c r="C6025">
        <v>6101</v>
      </c>
      <c r="D6025" t="s">
        <v>4787</v>
      </c>
      <c r="E6025" t="s">
        <v>4702</v>
      </c>
      <c r="F6025" t="s">
        <v>4703</v>
      </c>
      <c r="G6025" t="s">
        <v>4687</v>
      </c>
      <c r="H6025" t="s">
        <v>4688</v>
      </c>
      <c r="I6025" t="str">
        <f t="shared" si="283"/>
        <v>Kraj</v>
      </c>
      <c r="J6025" t="str">
        <f t="shared" si="284"/>
        <v>Vysočina</v>
      </c>
      <c r="K6025" t="str">
        <f t="shared" si="285"/>
        <v>Jihovýchod</v>
      </c>
    </row>
    <row r="6026" spans="1:11" x14ac:dyDescent="0.25">
      <c r="A6026">
        <v>597007</v>
      </c>
      <c r="B6026" t="s">
        <v>4701</v>
      </c>
      <c r="C6026">
        <v>6114</v>
      </c>
      <c r="D6026" t="s">
        <v>4701</v>
      </c>
      <c r="E6026" t="s">
        <v>4702</v>
      </c>
      <c r="F6026" t="s">
        <v>4703</v>
      </c>
      <c r="G6026" t="s">
        <v>4687</v>
      </c>
      <c r="H6026" t="s">
        <v>4688</v>
      </c>
      <c r="I6026" t="str">
        <f t="shared" si="283"/>
        <v>Kraj</v>
      </c>
      <c r="J6026" t="str">
        <f t="shared" si="284"/>
        <v>Vysočina</v>
      </c>
      <c r="K6026" t="str">
        <f t="shared" si="285"/>
        <v>Jihovýchod</v>
      </c>
    </row>
    <row r="6027" spans="1:11" x14ac:dyDescent="0.25">
      <c r="A6027">
        <v>597015</v>
      </c>
      <c r="B6027" t="s">
        <v>5206</v>
      </c>
      <c r="C6027">
        <v>6115</v>
      </c>
      <c r="D6027" t="s">
        <v>4703</v>
      </c>
      <c r="E6027" t="s">
        <v>4702</v>
      </c>
      <c r="F6027" t="s">
        <v>4703</v>
      </c>
      <c r="G6027" t="s">
        <v>4687</v>
      </c>
      <c r="H6027" t="s">
        <v>4688</v>
      </c>
      <c r="I6027" t="str">
        <f t="shared" si="283"/>
        <v>Kraj</v>
      </c>
      <c r="J6027" t="str">
        <f t="shared" si="284"/>
        <v>Vysočina</v>
      </c>
      <c r="K6027" t="str">
        <f t="shared" si="285"/>
        <v>Jihovýchod</v>
      </c>
    </row>
    <row r="6028" spans="1:11" x14ac:dyDescent="0.25">
      <c r="A6028">
        <v>597031</v>
      </c>
      <c r="B6028" t="s">
        <v>5207</v>
      </c>
      <c r="C6028">
        <v>6101</v>
      </c>
      <c r="D6028" t="s">
        <v>4787</v>
      </c>
      <c r="E6028" t="s">
        <v>4702</v>
      </c>
      <c r="F6028" t="s">
        <v>4703</v>
      </c>
      <c r="G6028" t="s">
        <v>4687</v>
      </c>
      <c r="H6028" t="s">
        <v>4688</v>
      </c>
      <c r="I6028" t="str">
        <f t="shared" si="283"/>
        <v>Kraj</v>
      </c>
      <c r="J6028" t="str">
        <f t="shared" si="284"/>
        <v>Vysočina</v>
      </c>
      <c r="K6028" t="str">
        <f t="shared" si="285"/>
        <v>Jihovýchod</v>
      </c>
    </row>
    <row r="6029" spans="1:11" x14ac:dyDescent="0.25">
      <c r="A6029">
        <v>597040</v>
      </c>
      <c r="B6029" t="s">
        <v>4779</v>
      </c>
      <c r="C6029">
        <v>6101</v>
      </c>
      <c r="D6029" t="s">
        <v>4787</v>
      </c>
      <c r="E6029" t="s">
        <v>4702</v>
      </c>
      <c r="F6029" t="s">
        <v>4703</v>
      </c>
      <c r="G6029" t="s">
        <v>4687</v>
      </c>
      <c r="H6029" t="s">
        <v>4688</v>
      </c>
      <c r="I6029" t="str">
        <f t="shared" si="283"/>
        <v>Kraj</v>
      </c>
      <c r="J6029" t="str">
        <f t="shared" si="284"/>
        <v>Vysočina</v>
      </c>
      <c r="K6029" t="str">
        <f t="shared" si="285"/>
        <v>Jihovýchod</v>
      </c>
    </row>
    <row r="6030" spans="1:11" x14ac:dyDescent="0.25">
      <c r="A6030">
        <v>597058</v>
      </c>
      <c r="B6030" t="s">
        <v>5208</v>
      </c>
      <c r="C6030">
        <v>6114</v>
      </c>
      <c r="D6030" t="s">
        <v>4701</v>
      </c>
      <c r="E6030" t="s">
        <v>4702</v>
      </c>
      <c r="F6030" t="s">
        <v>4703</v>
      </c>
      <c r="G6030" t="s">
        <v>4687</v>
      </c>
      <c r="H6030" t="s">
        <v>4688</v>
      </c>
      <c r="I6030" t="str">
        <f t="shared" si="283"/>
        <v>Kraj</v>
      </c>
      <c r="J6030" t="str">
        <f t="shared" si="284"/>
        <v>Vysočina</v>
      </c>
      <c r="K6030" t="str">
        <f t="shared" si="285"/>
        <v>Jihovýchod</v>
      </c>
    </row>
    <row r="6031" spans="1:11" x14ac:dyDescent="0.25">
      <c r="A6031">
        <v>597066</v>
      </c>
      <c r="B6031" t="s">
        <v>5209</v>
      </c>
      <c r="C6031">
        <v>6114</v>
      </c>
      <c r="D6031" t="s">
        <v>4701</v>
      </c>
      <c r="E6031" t="s">
        <v>4702</v>
      </c>
      <c r="F6031" t="s">
        <v>4703</v>
      </c>
      <c r="G6031" t="s">
        <v>4687</v>
      </c>
      <c r="H6031" t="s">
        <v>4688</v>
      </c>
      <c r="I6031" t="str">
        <f t="shared" si="283"/>
        <v>Kraj</v>
      </c>
      <c r="J6031" t="str">
        <f t="shared" si="284"/>
        <v>Vysočina</v>
      </c>
      <c r="K6031" t="str">
        <f t="shared" si="285"/>
        <v>Jihovýchod</v>
      </c>
    </row>
    <row r="6032" spans="1:11" x14ac:dyDescent="0.25">
      <c r="A6032">
        <v>597074</v>
      </c>
      <c r="B6032" t="s">
        <v>5210</v>
      </c>
      <c r="C6032">
        <v>6101</v>
      </c>
      <c r="D6032" t="s">
        <v>4787</v>
      </c>
      <c r="E6032" t="s">
        <v>4702</v>
      </c>
      <c r="F6032" t="s">
        <v>4703</v>
      </c>
      <c r="G6032" t="s">
        <v>4687</v>
      </c>
      <c r="H6032" t="s">
        <v>4688</v>
      </c>
      <c r="I6032" t="str">
        <f t="shared" si="283"/>
        <v>Kraj</v>
      </c>
      <c r="J6032" t="str">
        <f t="shared" si="284"/>
        <v>Vysočina</v>
      </c>
      <c r="K6032" t="str">
        <f t="shared" si="285"/>
        <v>Jihovýchod</v>
      </c>
    </row>
    <row r="6033" spans="1:11" x14ac:dyDescent="0.25">
      <c r="A6033">
        <v>597082</v>
      </c>
      <c r="B6033" t="s">
        <v>100</v>
      </c>
      <c r="C6033">
        <v>6114</v>
      </c>
      <c r="D6033" t="s">
        <v>4701</v>
      </c>
      <c r="E6033" t="s">
        <v>4702</v>
      </c>
      <c r="F6033" t="s">
        <v>4703</v>
      </c>
      <c r="G6033" t="s">
        <v>4687</v>
      </c>
      <c r="H6033" t="s">
        <v>4688</v>
      </c>
      <c r="I6033" t="str">
        <f t="shared" si="283"/>
        <v>Kraj</v>
      </c>
      <c r="J6033" t="str">
        <f t="shared" si="284"/>
        <v>Vysočina</v>
      </c>
      <c r="K6033" t="str">
        <f t="shared" si="285"/>
        <v>Jihovýchod</v>
      </c>
    </row>
    <row r="6034" spans="1:11" x14ac:dyDescent="0.25">
      <c r="A6034">
        <v>597091</v>
      </c>
      <c r="B6034" t="s">
        <v>5211</v>
      </c>
      <c r="C6034">
        <v>6115</v>
      </c>
      <c r="D6034" t="s">
        <v>4703</v>
      </c>
      <c r="E6034" t="s">
        <v>4702</v>
      </c>
      <c r="F6034" t="s">
        <v>4703</v>
      </c>
      <c r="G6034" t="s">
        <v>4687</v>
      </c>
      <c r="H6034" t="s">
        <v>4688</v>
      </c>
      <c r="I6034" t="str">
        <f t="shared" si="283"/>
        <v>Kraj</v>
      </c>
      <c r="J6034" t="str">
        <f t="shared" si="284"/>
        <v>Vysočina</v>
      </c>
      <c r="K6034" t="str">
        <f t="shared" si="285"/>
        <v>Jihovýchod</v>
      </c>
    </row>
    <row r="6035" spans="1:11" x14ac:dyDescent="0.25">
      <c r="A6035">
        <v>597104</v>
      </c>
      <c r="B6035" t="s">
        <v>1245</v>
      </c>
      <c r="C6035">
        <v>6217</v>
      </c>
      <c r="D6035" t="s">
        <v>636</v>
      </c>
      <c r="E6035" t="s">
        <v>623</v>
      </c>
      <c r="F6035" t="s">
        <v>624</v>
      </c>
      <c r="G6035" t="s">
        <v>625</v>
      </c>
      <c r="H6035" t="s">
        <v>626</v>
      </c>
      <c r="I6035" t="str">
        <f t="shared" si="283"/>
        <v>Jihomoravský</v>
      </c>
      <c r="J6035" t="str">
        <f t="shared" si="284"/>
        <v>Jihomoravský</v>
      </c>
      <c r="K6035" t="str">
        <f t="shared" si="285"/>
        <v>Jihovýchod</v>
      </c>
    </row>
    <row r="6036" spans="1:11" x14ac:dyDescent="0.25">
      <c r="A6036">
        <v>597112</v>
      </c>
      <c r="B6036" t="s">
        <v>29</v>
      </c>
      <c r="C6036">
        <v>6114</v>
      </c>
      <c r="D6036" t="s">
        <v>4701</v>
      </c>
      <c r="E6036" t="s">
        <v>4702</v>
      </c>
      <c r="F6036" t="s">
        <v>4703</v>
      </c>
      <c r="G6036" t="s">
        <v>4687</v>
      </c>
      <c r="H6036" t="s">
        <v>4688</v>
      </c>
      <c r="I6036" t="str">
        <f t="shared" si="283"/>
        <v>Kraj</v>
      </c>
      <c r="J6036" t="str">
        <f t="shared" si="284"/>
        <v>Vysočina</v>
      </c>
      <c r="K6036" t="str">
        <f t="shared" si="285"/>
        <v>Jihovýchod</v>
      </c>
    </row>
    <row r="6037" spans="1:11" x14ac:dyDescent="0.25">
      <c r="A6037">
        <v>597121</v>
      </c>
      <c r="B6037" t="s">
        <v>5212</v>
      </c>
      <c r="C6037">
        <v>6114</v>
      </c>
      <c r="D6037" t="s">
        <v>4701</v>
      </c>
      <c r="E6037" t="s">
        <v>4702</v>
      </c>
      <c r="F6037" t="s">
        <v>4703</v>
      </c>
      <c r="G6037" t="s">
        <v>4687</v>
      </c>
      <c r="H6037" t="s">
        <v>4688</v>
      </c>
      <c r="I6037" t="str">
        <f t="shared" si="283"/>
        <v>Kraj</v>
      </c>
      <c r="J6037" t="str">
        <f t="shared" si="284"/>
        <v>Vysočina</v>
      </c>
      <c r="K6037" t="str">
        <f t="shared" si="285"/>
        <v>Jihovýchod</v>
      </c>
    </row>
    <row r="6038" spans="1:11" x14ac:dyDescent="0.25">
      <c r="A6038">
        <v>597139</v>
      </c>
      <c r="B6038" t="s">
        <v>5213</v>
      </c>
      <c r="C6038">
        <v>6115</v>
      </c>
      <c r="D6038" t="s">
        <v>4703</v>
      </c>
      <c r="E6038" t="s">
        <v>4702</v>
      </c>
      <c r="F6038" t="s">
        <v>4703</v>
      </c>
      <c r="G6038" t="s">
        <v>4687</v>
      </c>
      <c r="H6038" t="s">
        <v>4688</v>
      </c>
      <c r="I6038" t="str">
        <f t="shared" si="283"/>
        <v>Kraj</v>
      </c>
      <c r="J6038" t="str">
        <f t="shared" si="284"/>
        <v>Vysočina</v>
      </c>
      <c r="K6038" t="str">
        <f t="shared" si="285"/>
        <v>Jihovýchod</v>
      </c>
    </row>
    <row r="6039" spans="1:11" x14ac:dyDescent="0.25">
      <c r="A6039">
        <v>597147</v>
      </c>
      <c r="B6039" t="s">
        <v>5214</v>
      </c>
      <c r="C6039">
        <v>6108</v>
      </c>
      <c r="D6039" t="s">
        <v>4971</v>
      </c>
      <c r="E6039" t="s">
        <v>4702</v>
      </c>
      <c r="F6039" t="s">
        <v>4703</v>
      </c>
      <c r="G6039" t="s">
        <v>4687</v>
      </c>
      <c r="H6039" t="s">
        <v>4688</v>
      </c>
      <c r="I6039" t="str">
        <f t="shared" si="283"/>
        <v>Kraj</v>
      </c>
      <c r="J6039" t="str">
        <f t="shared" si="284"/>
        <v>Vysočina</v>
      </c>
      <c r="K6039" t="str">
        <f t="shared" si="285"/>
        <v>Jihovýchod</v>
      </c>
    </row>
    <row r="6040" spans="1:11" x14ac:dyDescent="0.25">
      <c r="A6040">
        <v>597155</v>
      </c>
      <c r="B6040" t="s">
        <v>2443</v>
      </c>
      <c r="C6040">
        <v>6101</v>
      </c>
      <c r="D6040" t="s">
        <v>4787</v>
      </c>
      <c r="E6040" t="s">
        <v>4702</v>
      </c>
      <c r="F6040" t="s">
        <v>4703</v>
      </c>
      <c r="G6040" t="s">
        <v>4687</v>
      </c>
      <c r="H6040" t="s">
        <v>4688</v>
      </c>
      <c r="I6040" t="str">
        <f t="shared" si="283"/>
        <v>Kraj</v>
      </c>
      <c r="J6040" t="str">
        <f t="shared" si="284"/>
        <v>Vysočina</v>
      </c>
      <c r="K6040" t="str">
        <f t="shared" si="285"/>
        <v>Jihovýchod</v>
      </c>
    </row>
    <row r="6041" spans="1:11" x14ac:dyDescent="0.25">
      <c r="A6041">
        <v>597163</v>
      </c>
      <c r="B6041" t="s">
        <v>1037</v>
      </c>
      <c r="C6041">
        <v>6101</v>
      </c>
      <c r="D6041" t="s">
        <v>4787</v>
      </c>
      <c r="E6041" t="s">
        <v>4702</v>
      </c>
      <c r="F6041" t="s">
        <v>4703</v>
      </c>
      <c r="G6041" t="s">
        <v>4687</v>
      </c>
      <c r="H6041" t="s">
        <v>4688</v>
      </c>
      <c r="I6041" t="str">
        <f t="shared" si="283"/>
        <v>Kraj</v>
      </c>
      <c r="J6041" t="str">
        <f t="shared" si="284"/>
        <v>Vysočina</v>
      </c>
      <c r="K6041" t="str">
        <f t="shared" si="285"/>
        <v>Jihovýchod</v>
      </c>
    </row>
    <row r="6042" spans="1:11" x14ac:dyDescent="0.25">
      <c r="A6042">
        <v>597171</v>
      </c>
      <c r="B6042" t="s">
        <v>1246</v>
      </c>
      <c r="C6042">
        <v>6217</v>
      </c>
      <c r="D6042" t="s">
        <v>636</v>
      </c>
      <c r="E6042" t="s">
        <v>623</v>
      </c>
      <c r="F6042" t="s">
        <v>624</v>
      </c>
      <c r="G6042" t="s">
        <v>625</v>
      </c>
      <c r="H6042" t="s">
        <v>626</v>
      </c>
      <c r="I6042" t="str">
        <f t="shared" si="283"/>
        <v>Jihomoravský</v>
      </c>
      <c r="J6042" t="str">
        <f t="shared" si="284"/>
        <v>Jihomoravský</v>
      </c>
      <c r="K6042" t="str">
        <f t="shared" si="285"/>
        <v>Jihovýchod</v>
      </c>
    </row>
    <row r="6043" spans="1:11" x14ac:dyDescent="0.25">
      <c r="A6043">
        <v>597180</v>
      </c>
      <c r="B6043" t="s">
        <v>2063</v>
      </c>
      <c r="C6043">
        <v>8103</v>
      </c>
      <c r="D6043" t="s">
        <v>2063</v>
      </c>
      <c r="E6043" t="s">
        <v>2064</v>
      </c>
      <c r="F6043" t="s">
        <v>2063</v>
      </c>
      <c r="G6043" t="s">
        <v>1998</v>
      </c>
      <c r="H6043" t="s">
        <v>1999</v>
      </c>
      <c r="I6043" t="str">
        <f t="shared" si="283"/>
        <v>Moravskoslezský</v>
      </c>
      <c r="J6043" t="str">
        <f t="shared" si="284"/>
        <v>Moravskoslezský</v>
      </c>
      <c r="K6043" t="str">
        <f t="shared" si="285"/>
        <v>Moravskoslezsko</v>
      </c>
    </row>
    <row r="6044" spans="1:11" x14ac:dyDescent="0.25">
      <c r="A6044">
        <v>597198</v>
      </c>
      <c r="B6044" t="s">
        <v>2183</v>
      </c>
      <c r="C6044">
        <v>8103</v>
      </c>
      <c r="D6044" t="s">
        <v>2063</v>
      </c>
      <c r="E6044" t="s">
        <v>2064</v>
      </c>
      <c r="F6044" t="s">
        <v>2063</v>
      </c>
      <c r="G6044" t="s">
        <v>1998</v>
      </c>
      <c r="H6044" t="s">
        <v>1999</v>
      </c>
      <c r="I6044" t="str">
        <f t="shared" si="283"/>
        <v>Moravskoslezský</v>
      </c>
      <c r="J6044" t="str">
        <f t="shared" si="284"/>
        <v>Moravskoslezský</v>
      </c>
      <c r="K6044" t="str">
        <f t="shared" si="285"/>
        <v>Moravskoslezsko</v>
      </c>
    </row>
    <row r="6045" spans="1:11" x14ac:dyDescent="0.25">
      <c r="A6045">
        <v>597201</v>
      </c>
      <c r="B6045" t="s">
        <v>2184</v>
      </c>
      <c r="C6045">
        <v>8114</v>
      </c>
      <c r="D6045" t="s">
        <v>2082</v>
      </c>
      <c r="E6045" t="s">
        <v>2064</v>
      </c>
      <c r="F6045" t="s">
        <v>2063</v>
      </c>
      <c r="G6045" t="s">
        <v>1998</v>
      </c>
      <c r="H6045" t="s">
        <v>1999</v>
      </c>
      <c r="I6045" t="str">
        <f t="shared" si="283"/>
        <v>Moravskoslezský</v>
      </c>
      <c r="J6045" t="str">
        <f t="shared" si="284"/>
        <v>Moravskoslezský</v>
      </c>
      <c r="K6045" t="str">
        <f t="shared" si="285"/>
        <v>Moravskoslezsko</v>
      </c>
    </row>
    <row r="6046" spans="1:11" x14ac:dyDescent="0.25">
      <c r="A6046">
        <v>597210</v>
      </c>
      <c r="B6046" t="s">
        <v>2185</v>
      </c>
      <c r="C6046">
        <v>8114</v>
      </c>
      <c r="D6046" t="s">
        <v>2082</v>
      </c>
      <c r="E6046" t="s">
        <v>2064</v>
      </c>
      <c r="F6046" t="s">
        <v>2063</v>
      </c>
      <c r="G6046" t="s">
        <v>1998</v>
      </c>
      <c r="H6046" t="s">
        <v>1999</v>
      </c>
      <c r="I6046" t="str">
        <f t="shared" si="283"/>
        <v>Moravskoslezský</v>
      </c>
      <c r="J6046" t="str">
        <f t="shared" si="284"/>
        <v>Moravskoslezský</v>
      </c>
      <c r="K6046" t="str">
        <f t="shared" si="285"/>
        <v>Moravskoslezsko</v>
      </c>
    </row>
    <row r="6047" spans="1:11" x14ac:dyDescent="0.25">
      <c r="A6047">
        <v>597228</v>
      </c>
      <c r="B6047" t="s">
        <v>2186</v>
      </c>
      <c r="C6047">
        <v>8120</v>
      </c>
      <c r="D6047" t="s">
        <v>2073</v>
      </c>
      <c r="E6047" t="s">
        <v>2064</v>
      </c>
      <c r="F6047" t="s">
        <v>2063</v>
      </c>
      <c r="G6047" t="s">
        <v>1998</v>
      </c>
      <c r="H6047" t="s">
        <v>1999</v>
      </c>
      <c r="I6047" t="str">
        <f t="shared" si="283"/>
        <v>Moravskoslezský</v>
      </c>
      <c r="J6047" t="str">
        <f t="shared" si="284"/>
        <v>Moravskoslezský</v>
      </c>
      <c r="K6047" t="str">
        <f t="shared" si="285"/>
        <v>Moravskoslezsko</v>
      </c>
    </row>
    <row r="6048" spans="1:11" x14ac:dyDescent="0.25">
      <c r="A6048">
        <v>597252</v>
      </c>
      <c r="B6048" t="s">
        <v>2187</v>
      </c>
      <c r="C6048">
        <v>8103</v>
      </c>
      <c r="D6048" t="s">
        <v>2063</v>
      </c>
      <c r="E6048" t="s">
        <v>2064</v>
      </c>
      <c r="F6048" t="s">
        <v>2063</v>
      </c>
      <c r="G6048" t="s">
        <v>1998</v>
      </c>
      <c r="H6048" t="s">
        <v>1999</v>
      </c>
      <c r="I6048" t="str">
        <f t="shared" si="283"/>
        <v>Moravskoslezský</v>
      </c>
      <c r="J6048" t="str">
        <f t="shared" si="284"/>
        <v>Moravskoslezský</v>
      </c>
      <c r="K6048" t="str">
        <f t="shared" si="285"/>
        <v>Moravskoslezsko</v>
      </c>
    </row>
    <row r="6049" spans="1:11" x14ac:dyDescent="0.25">
      <c r="A6049">
        <v>597287</v>
      </c>
      <c r="B6049" t="s">
        <v>2188</v>
      </c>
      <c r="C6049">
        <v>8120</v>
      </c>
      <c r="D6049" t="s">
        <v>2073</v>
      </c>
      <c r="E6049" t="s">
        <v>2064</v>
      </c>
      <c r="F6049" t="s">
        <v>2063</v>
      </c>
      <c r="G6049" t="s">
        <v>1998</v>
      </c>
      <c r="H6049" t="s">
        <v>1999</v>
      </c>
      <c r="I6049" t="str">
        <f t="shared" si="283"/>
        <v>Moravskoslezský</v>
      </c>
      <c r="J6049" t="str">
        <f t="shared" si="284"/>
        <v>Moravskoslezský</v>
      </c>
      <c r="K6049" t="str">
        <f t="shared" si="285"/>
        <v>Moravskoslezsko</v>
      </c>
    </row>
    <row r="6050" spans="1:11" x14ac:dyDescent="0.25">
      <c r="A6050">
        <v>597317</v>
      </c>
      <c r="B6050" t="s">
        <v>2189</v>
      </c>
      <c r="C6050">
        <v>8103</v>
      </c>
      <c r="D6050" t="s">
        <v>2063</v>
      </c>
      <c r="E6050" t="s">
        <v>2064</v>
      </c>
      <c r="F6050" t="s">
        <v>2063</v>
      </c>
      <c r="G6050" t="s">
        <v>1998</v>
      </c>
      <c r="H6050" t="s">
        <v>1999</v>
      </c>
      <c r="I6050" t="str">
        <f t="shared" si="283"/>
        <v>Moravskoslezský</v>
      </c>
      <c r="J6050" t="str">
        <f t="shared" si="284"/>
        <v>Moravskoslezský</v>
      </c>
      <c r="K6050" t="str">
        <f t="shared" si="285"/>
        <v>Moravskoslezsko</v>
      </c>
    </row>
    <row r="6051" spans="1:11" x14ac:dyDescent="0.25">
      <c r="A6051">
        <v>597325</v>
      </c>
      <c r="B6051" t="s">
        <v>2190</v>
      </c>
      <c r="C6051">
        <v>8114</v>
      </c>
      <c r="D6051" t="s">
        <v>2082</v>
      </c>
      <c r="E6051" t="s">
        <v>2064</v>
      </c>
      <c r="F6051" t="s">
        <v>2063</v>
      </c>
      <c r="G6051" t="s">
        <v>1998</v>
      </c>
      <c r="H6051" t="s">
        <v>1999</v>
      </c>
      <c r="I6051" t="str">
        <f t="shared" si="283"/>
        <v>Moravskoslezský</v>
      </c>
      <c r="J6051" t="str">
        <f t="shared" si="284"/>
        <v>Moravskoslezský</v>
      </c>
      <c r="K6051" t="str">
        <f t="shared" si="285"/>
        <v>Moravskoslezsko</v>
      </c>
    </row>
    <row r="6052" spans="1:11" x14ac:dyDescent="0.25">
      <c r="A6052">
        <v>597341</v>
      </c>
      <c r="B6052" t="s">
        <v>2191</v>
      </c>
      <c r="C6052">
        <v>8114</v>
      </c>
      <c r="D6052" t="s">
        <v>2082</v>
      </c>
      <c r="E6052" t="s">
        <v>2064</v>
      </c>
      <c r="F6052" t="s">
        <v>2063</v>
      </c>
      <c r="G6052" t="s">
        <v>1998</v>
      </c>
      <c r="H6052" t="s">
        <v>1999</v>
      </c>
      <c r="I6052" t="str">
        <f t="shared" si="283"/>
        <v>Moravskoslezský</v>
      </c>
      <c r="J6052" t="str">
        <f t="shared" si="284"/>
        <v>Moravskoslezský</v>
      </c>
      <c r="K6052" t="str">
        <f t="shared" si="285"/>
        <v>Moravskoslezsko</v>
      </c>
    </row>
    <row r="6053" spans="1:11" x14ac:dyDescent="0.25">
      <c r="A6053">
        <v>597350</v>
      </c>
      <c r="B6053" t="s">
        <v>2192</v>
      </c>
      <c r="C6053">
        <v>8103</v>
      </c>
      <c r="D6053" t="s">
        <v>2063</v>
      </c>
      <c r="E6053" t="s">
        <v>2064</v>
      </c>
      <c r="F6053" t="s">
        <v>2063</v>
      </c>
      <c r="G6053" t="s">
        <v>1998</v>
      </c>
      <c r="H6053" t="s">
        <v>1999</v>
      </c>
      <c r="I6053" t="str">
        <f t="shared" si="283"/>
        <v>Moravskoslezský</v>
      </c>
      <c r="J6053" t="str">
        <f t="shared" si="284"/>
        <v>Moravskoslezský</v>
      </c>
      <c r="K6053" t="str">
        <f t="shared" si="285"/>
        <v>Moravskoslezsko</v>
      </c>
    </row>
    <row r="6054" spans="1:11" x14ac:dyDescent="0.25">
      <c r="A6054">
        <v>597368</v>
      </c>
      <c r="B6054" t="s">
        <v>2193</v>
      </c>
      <c r="C6054">
        <v>8120</v>
      </c>
      <c r="D6054" t="s">
        <v>2073</v>
      </c>
      <c r="E6054" t="s">
        <v>2064</v>
      </c>
      <c r="F6054" t="s">
        <v>2063</v>
      </c>
      <c r="G6054" t="s">
        <v>1998</v>
      </c>
      <c r="H6054" t="s">
        <v>1999</v>
      </c>
      <c r="I6054" t="str">
        <f t="shared" si="283"/>
        <v>Moravskoslezský</v>
      </c>
      <c r="J6054" t="str">
        <f t="shared" si="284"/>
        <v>Moravskoslezský</v>
      </c>
      <c r="K6054" t="str">
        <f t="shared" si="285"/>
        <v>Moravskoslezsko</v>
      </c>
    </row>
    <row r="6055" spans="1:11" x14ac:dyDescent="0.25">
      <c r="A6055">
        <v>597392</v>
      </c>
      <c r="B6055" t="s">
        <v>2194</v>
      </c>
      <c r="C6055">
        <v>8114</v>
      </c>
      <c r="D6055" t="s">
        <v>2082</v>
      </c>
      <c r="E6055" t="s">
        <v>2064</v>
      </c>
      <c r="F6055" t="s">
        <v>2063</v>
      </c>
      <c r="G6055" t="s">
        <v>1998</v>
      </c>
      <c r="H6055" t="s">
        <v>1999</v>
      </c>
      <c r="I6055" t="str">
        <f t="shared" si="283"/>
        <v>Moravskoslezský</v>
      </c>
      <c r="J6055" t="str">
        <f t="shared" si="284"/>
        <v>Moravskoslezský</v>
      </c>
      <c r="K6055" t="str">
        <f t="shared" si="285"/>
        <v>Moravskoslezsko</v>
      </c>
    </row>
    <row r="6056" spans="1:11" x14ac:dyDescent="0.25">
      <c r="A6056">
        <v>597414</v>
      </c>
      <c r="B6056" t="s">
        <v>2626</v>
      </c>
      <c r="C6056">
        <v>7110</v>
      </c>
      <c r="D6056" t="s">
        <v>2286</v>
      </c>
      <c r="E6056" t="s">
        <v>2281</v>
      </c>
      <c r="F6056" t="s">
        <v>2280</v>
      </c>
      <c r="G6056" t="s">
        <v>2277</v>
      </c>
      <c r="H6056" t="s">
        <v>2278</v>
      </c>
      <c r="I6056" t="str">
        <f t="shared" si="283"/>
        <v>Olomoucký</v>
      </c>
      <c r="J6056" t="str">
        <f t="shared" si="284"/>
        <v>Olomoucký</v>
      </c>
      <c r="K6056" t="str">
        <f t="shared" si="285"/>
        <v>Střední Morava</v>
      </c>
    </row>
    <row r="6057" spans="1:11" x14ac:dyDescent="0.25">
      <c r="A6057">
        <v>597431</v>
      </c>
      <c r="B6057" t="s">
        <v>1688</v>
      </c>
      <c r="C6057">
        <v>8114</v>
      </c>
      <c r="D6057" t="s">
        <v>2082</v>
      </c>
      <c r="E6057" t="s">
        <v>2064</v>
      </c>
      <c r="F6057" t="s">
        <v>2063</v>
      </c>
      <c r="G6057" t="s">
        <v>1998</v>
      </c>
      <c r="H6057" t="s">
        <v>1999</v>
      </c>
      <c r="I6057" t="str">
        <f t="shared" si="283"/>
        <v>Moravskoslezský</v>
      </c>
      <c r="J6057" t="str">
        <f t="shared" si="284"/>
        <v>Moravskoslezský</v>
      </c>
      <c r="K6057" t="str">
        <f t="shared" si="285"/>
        <v>Moravskoslezsko</v>
      </c>
    </row>
    <row r="6058" spans="1:11" x14ac:dyDescent="0.25">
      <c r="A6058">
        <v>597449</v>
      </c>
      <c r="B6058" t="s">
        <v>2195</v>
      </c>
      <c r="C6058">
        <v>8114</v>
      </c>
      <c r="D6058" t="s">
        <v>2082</v>
      </c>
      <c r="E6058" t="s">
        <v>2064</v>
      </c>
      <c r="F6058" t="s">
        <v>2063</v>
      </c>
      <c r="G6058" t="s">
        <v>1998</v>
      </c>
      <c r="H6058" t="s">
        <v>1999</v>
      </c>
      <c r="I6058" t="str">
        <f t="shared" si="283"/>
        <v>Moravskoslezský</v>
      </c>
      <c r="J6058" t="str">
        <f t="shared" si="284"/>
        <v>Moravskoslezský</v>
      </c>
      <c r="K6058" t="str">
        <f t="shared" si="285"/>
        <v>Moravskoslezsko</v>
      </c>
    </row>
    <row r="6059" spans="1:11" x14ac:dyDescent="0.25">
      <c r="A6059">
        <v>597457</v>
      </c>
      <c r="B6059" t="s">
        <v>2196</v>
      </c>
      <c r="C6059">
        <v>8120</v>
      </c>
      <c r="D6059" t="s">
        <v>2073</v>
      </c>
      <c r="E6059" t="s">
        <v>2064</v>
      </c>
      <c r="F6059" t="s">
        <v>2063</v>
      </c>
      <c r="G6059" t="s">
        <v>1998</v>
      </c>
      <c r="H6059" t="s">
        <v>1999</v>
      </c>
      <c r="I6059" t="str">
        <f t="shared" si="283"/>
        <v>Moravskoslezský</v>
      </c>
      <c r="J6059" t="str">
        <f t="shared" si="284"/>
        <v>Moravskoslezský</v>
      </c>
      <c r="K6059" t="str">
        <f t="shared" si="285"/>
        <v>Moravskoslezsko</v>
      </c>
    </row>
    <row r="6060" spans="1:11" x14ac:dyDescent="0.25">
      <c r="A6060">
        <v>597473</v>
      </c>
      <c r="B6060" t="s">
        <v>2197</v>
      </c>
      <c r="C6060">
        <v>8103</v>
      </c>
      <c r="D6060" t="s">
        <v>2063</v>
      </c>
      <c r="E6060" t="s">
        <v>2064</v>
      </c>
      <c r="F6060" t="s">
        <v>2063</v>
      </c>
      <c r="G6060" t="s">
        <v>1998</v>
      </c>
      <c r="H6060" t="s">
        <v>1999</v>
      </c>
      <c r="I6060" t="str">
        <f t="shared" si="283"/>
        <v>Moravskoslezský</v>
      </c>
      <c r="J6060" t="str">
        <f t="shared" si="284"/>
        <v>Moravskoslezský</v>
      </c>
      <c r="K6060" t="str">
        <f t="shared" si="285"/>
        <v>Moravskoslezsko</v>
      </c>
    </row>
    <row r="6061" spans="1:11" x14ac:dyDescent="0.25">
      <c r="A6061">
        <v>597481</v>
      </c>
      <c r="B6061" t="s">
        <v>1960</v>
      </c>
      <c r="C6061">
        <v>8103</v>
      </c>
      <c r="D6061" t="s">
        <v>2063</v>
      </c>
      <c r="E6061" t="s">
        <v>2064</v>
      </c>
      <c r="F6061" t="s">
        <v>2063</v>
      </c>
      <c r="G6061" t="s">
        <v>1998</v>
      </c>
      <c r="H6061" t="s">
        <v>1999</v>
      </c>
      <c r="I6061" t="str">
        <f t="shared" si="283"/>
        <v>Moravskoslezský</v>
      </c>
      <c r="J6061" t="str">
        <f t="shared" si="284"/>
        <v>Moravskoslezský</v>
      </c>
      <c r="K6061" t="str">
        <f t="shared" si="285"/>
        <v>Moravskoslezsko</v>
      </c>
    </row>
    <row r="6062" spans="1:11" x14ac:dyDescent="0.25">
      <c r="A6062">
        <v>597511</v>
      </c>
      <c r="B6062" t="s">
        <v>2198</v>
      </c>
      <c r="C6062">
        <v>8114</v>
      </c>
      <c r="D6062" t="s">
        <v>2082</v>
      </c>
      <c r="E6062" t="s">
        <v>2064</v>
      </c>
      <c r="F6062" t="s">
        <v>2063</v>
      </c>
      <c r="G6062" t="s">
        <v>1998</v>
      </c>
      <c r="H6062" t="s">
        <v>1999</v>
      </c>
      <c r="I6062" t="str">
        <f t="shared" si="283"/>
        <v>Moravskoslezský</v>
      </c>
      <c r="J6062" t="str">
        <f t="shared" si="284"/>
        <v>Moravskoslezský</v>
      </c>
      <c r="K6062" t="str">
        <f t="shared" si="285"/>
        <v>Moravskoslezsko</v>
      </c>
    </row>
    <row r="6063" spans="1:11" x14ac:dyDescent="0.25">
      <c r="A6063">
        <v>597520</v>
      </c>
      <c r="B6063" t="s">
        <v>2082</v>
      </c>
      <c r="C6063">
        <v>8114</v>
      </c>
      <c r="D6063" t="s">
        <v>2082</v>
      </c>
      <c r="E6063" t="s">
        <v>2064</v>
      </c>
      <c r="F6063" t="s">
        <v>2063</v>
      </c>
      <c r="G6063" t="s">
        <v>1998</v>
      </c>
      <c r="H6063" t="s">
        <v>1999</v>
      </c>
      <c r="I6063" t="str">
        <f t="shared" si="283"/>
        <v>Moravskoslezský</v>
      </c>
      <c r="J6063" t="str">
        <f t="shared" si="284"/>
        <v>Moravskoslezský</v>
      </c>
      <c r="K6063" t="str">
        <f t="shared" si="285"/>
        <v>Moravskoslezsko</v>
      </c>
    </row>
    <row r="6064" spans="1:11" x14ac:dyDescent="0.25">
      <c r="A6064">
        <v>597538</v>
      </c>
      <c r="B6064" t="s">
        <v>2199</v>
      </c>
      <c r="C6064">
        <v>8103</v>
      </c>
      <c r="D6064" t="s">
        <v>2063</v>
      </c>
      <c r="E6064" t="s">
        <v>2064</v>
      </c>
      <c r="F6064" t="s">
        <v>2063</v>
      </c>
      <c r="G6064" t="s">
        <v>1998</v>
      </c>
      <c r="H6064" t="s">
        <v>1999</v>
      </c>
      <c r="I6064" t="str">
        <f t="shared" si="283"/>
        <v>Moravskoslezský</v>
      </c>
      <c r="J6064" t="str">
        <f t="shared" si="284"/>
        <v>Moravskoslezský</v>
      </c>
      <c r="K6064" t="str">
        <f t="shared" si="285"/>
        <v>Moravskoslezsko</v>
      </c>
    </row>
    <row r="6065" spans="1:11" x14ac:dyDescent="0.25">
      <c r="A6065">
        <v>597546</v>
      </c>
      <c r="B6065" t="s">
        <v>2200</v>
      </c>
      <c r="C6065">
        <v>8103</v>
      </c>
      <c r="D6065" t="s">
        <v>2063</v>
      </c>
      <c r="E6065" t="s">
        <v>2064</v>
      </c>
      <c r="F6065" t="s">
        <v>2063</v>
      </c>
      <c r="G6065" t="s">
        <v>1998</v>
      </c>
      <c r="H6065" t="s">
        <v>1999</v>
      </c>
      <c r="I6065" t="str">
        <f t="shared" si="283"/>
        <v>Moravskoslezský</v>
      </c>
      <c r="J6065" t="str">
        <f t="shared" si="284"/>
        <v>Moravskoslezský</v>
      </c>
      <c r="K6065" t="str">
        <f t="shared" si="285"/>
        <v>Moravskoslezsko</v>
      </c>
    </row>
    <row r="6066" spans="1:11" x14ac:dyDescent="0.25">
      <c r="A6066">
        <v>597554</v>
      </c>
      <c r="B6066" t="s">
        <v>2201</v>
      </c>
      <c r="C6066">
        <v>8114</v>
      </c>
      <c r="D6066" t="s">
        <v>2082</v>
      </c>
      <c r="E6066" t="s">
        <v>2064</v>
      </c>
      <c r="F6066" t="s">
        <v>2063</v>
      </c>
      <c r="G6066" t="s">
        <v>1998</v>
      </c>
      <c r="H6066" t="s">
        <v>1999</v>
      </c>
      <c r="I6066" t="str">
        <f t="shared" si="283"/>
        <v>Moravskoslezský</v>
      </c>
      <c r="J6066" t="str">
        <f t="shared" si="284"/>
        <v>Moravskoslezský</v>
      </c>
      <c r="K6066" t="str">
        <f t="shared" si="285"/>
        <v>Moravskoslezsko</v>
      </c>
    </row>
    <row r="6067" spans="1:11" x14ac:dyDescent="0.25">
      <c r="A6067">
        <v>597571</v>
      </c>
      <c r="B6067" t="s">
        <v>2202</v>
      </c>
      <c r="C6067">
        <v>8114</v>
      </c>
      <c r="D6067" t="s">
        <v>2082</v>
      </c>
      <c r="E6067" t="s">
        <v>2064</v>
      </c>
      <c r="F6067" t="s">
        <v>2063</v>
      </c>
      <c r="G6067" t="s">
        <v>1998</v>
      </c>
      <c r="H6067" t="s">
        <v>1999</v>
      </c>
      <c r="I6067" t="str">
        <f t="shared" si="283"/>
        <v>Moravskoslezský</v>
      </c>
      <c r="J6067" t="str">
        <f t="shared" si="284"/>
        <v>Moravskoslezský</v>
      </c>
      <c r="K6067" t="str">
        <f t="shared" si="285"/>
        <v>Moravskoslezsko</v>
      </c>
    </row>
    <row r="6068" spans="1:11" x14ac:dyDescent="0.25">
      <c r="A6068">
        <v>597589</v>
      </c>
      <c r="B6068" t="s">
        <v>723</v>
      </c>
      <c r="C6068">
        <v>8103</v>
      </c>
      <c r="D6068" t="s">
        <v>2063</v>
      </c>
      <c r="E6068" t="s">
        <v>2064</v>
      </c>
      <c r="F6068" t="s">
        <v>2063</v>
      </c>
      <c r="G6068" t="s">
        <v>1998</v>
      </c>
      <c r="H6068" t="s">
        <v>1999</v>
      </c>
      <c r="I6068" t="str">
        <f t="shared" si="283"/>
        <v>Moravskoslezský</v>
      </c>
      <c r="J6068" t="str">
        <f t="shared" si="284"/>
        <v>Moravskoslezský</v>
      </c>
      <c r="K6068" t="str">
        <f t="shared" si="285"/>
        <v>Moravskoslezsko</v>
      </c>
    </row>
    <row r="6069" spans="1:11" x14ac:dyDescent="0.25">
      <c r="A6069">
        <v>597601</v>
      </c>
      <c r="B6069" t="s">
        <v>2203</v>
      </c>
      <c r="C6069">
        <v>8120</v>
      </c>
      <c r="D6069" t="s">
        <v>2073</v>
      </c>
      <c r="E6069" t="s">
        <v>2064</v>
      </c>
      <c r="F6069" t="s">
        <v>2063</v>
      </c>
      <c r="G6069" t="s">
        <v>1998</v>
      </c>
      <c r="H6069" t="s">
        <v>1999</v>
      </c>
      <c r="I6069" t="str">
        <f t="shared" si="283"/>
        <v>Moravskoslezský</v>
      </c>
      <c r="J6069" t="str">
        <f t="shared" si="284"/>
        <v>Moravskoslezský</v>
      </c>
      <c r="K6069" t="str">
        <f t="shared" si="285"/>
        <v>Moravskoslezsko</v>
      </c>
    </row>
    <row r="6070" spans="1:11" x14ac:dyDescent="0.25">
      <c r="A6070">
        <v>597635</v>
      </c>
      <c r="B6070" t="s">
        <v>2204</v>
      </c>
      <c r="C6070">
        <v>8114</v>
      </c>
      <c r="D6070" t="s">
        <v>2082</v>
      </c>
      <c r="E6070" t="s">
        <v>2064</v>
      </c>
      <c r="F6070" t="s">
        <v>2063</v>
      </c>
      <c r="G6070" t="s">
        <v>1998</v>
      </c>
      <c r="H6070" t="s">
        <v>1999</v>
      </c>
      <c r="I6070" t="str">
        <f t="shared" si="283"/>
        <v>Moravskoslezský</v>
      </c>
      <c r="J6070" t="str">
        <f t="shared" si="284"/>
        <v>Moravskoslezský</v>
      </c>
      <c r="K6070" t="str">
        <f t="shared" si="285"/>
        <v>Moravskoslezsko</v>
      </c>
    </row>
    <row r="6071" spans="1:11" x14ac:dyDescent="0.25">
      <c r="A6071">
        <v>597678</v>
      </c>
      <c r="B6071" t="s">
        <v>2627</v>
      </c>
      <c r="C6071">
        <v>7110</v>
      </c>
      <c r="D6071" t="s">
        <v>2286</v>
      </c>
      <c r="E6071" t="s">
        <v>2281</v>
      </c>
      <c r="F6071" t="s">
        <v>2280</v>
      </c>
      <c r="G6071" t="s">
        <v>2277</v>
      </c>
      <c r="H6071" t="s">
        <v>2278</v>
      </c>
      <c r="I6071" t="str">
        <f t="shared" si="283"/>
        <v>Olomoucký</v>
      </c>
      <c r="J6071" t="str">
        <f t="shared" si="284"/>
        <v>Olomoucký</v>
      </c>
      <c r="K6071" t="str">
        <f t="shared" si="285"/>
        <v>Střední Morava</v>
      </c>
    </row>
    <row r="6072" spans="1:11" x14ac:dyDescent="0.25">
      <c r="A6072">
        <v>597686</v>
      </c>
      <c r="B6072" t="s">
        <v>2628</v>
      </c>
      <c r="C6072">
        <v>7110</v>
      </c>
      <c r="D6072" t="s">
        <v>2286</v>
      </c>
      <c r="E6072" t="s">
        <v>2281</v>
      </c>
      <c r="F6072" t="s">
        <v>2280</v>
      </c>
      <c r="G6072" t="s">
        <v>2277</v>
      </c>
      <c r="H6072" t="s">
        <v>2278</v>
      </c>
      <c r="I6072" t="str">
        <f t="shared" si="283"/>
        <v>Olomoucký</v>
      </c>
      <c r="J6072" t="str">
        <f t="shared" si="284"/>
        <v>Olomoucký</v>
      </c>
      <c r="K6072" t="str">
        <f t="shared" si="285"/>
        <v>Střední Morava</v>
      </c>
    </row>
    <row r="6073" spans="1:11" x14ac:dyDescent="0.25">
      <c r="A6073">
        <v>597716</v>
      </c>
      <c r="B6073" t="s">
        <v>2205</v>
      </c>
      <c r="C6073">
        <v>8114</v>
      </c>
      <c r="D6073" t="s">
        <v>2082</v>
      </c>
      <c r="E6073" t="s">
        <v>2064</v>
      </c>
      <c r="F6073" t="s">
        <v>2063</v>
      </c>
      <c r="G6073" t="s">
        <v>1998</v>
      </c>
      <c r="H6073" t="s">
        <v>1999</v>
      </c>
      <c r="I6073" t="str">
        <f t="shared" si="283"/>
        <v>Moravskoslezský</v>
      </c>
      <c r="J6073" t="str">
        <f t="shared" si="284"/>
        <v>Moravskoslezský</v>
      </c>
      <c r="K6073" t="str">
        <f t="shared" si="285"/>
        <v>Moravskoslezsko</v>
      </c>
    </row>
    <row r="6074" spans="1:11" x14ac:dyDescent="0.25">
      <c r="A6074">
        <v>597724</v>
      </c>
      <c r="B6074" t="s">
        <v>2206</v>
      </c>
      <c r="C6074">
        <v>8103</v>
      </c>
      <c r="D6074" t="s">
        <v>2063</v>
      </c>
      <c r="E6074" t="s">
        <v>2064</v>
      </c>
      <c r="F6074" t="s">
        <v>2063</v>
      </c>
      <c r="G6074" t="s">
        <v>1998</v>
      </c>
      <c r="H6074" t="s">
        <v>1999</v>
      </c>
      <c r="I6074" t="str">
        <f t="shared" si="283"/>
        <v>Moravskoslezský</v>
      </c>
      <c r="J6074" t="str">
        <f t="shared" si="284"/>
        <v>Moravskoslezský</v>
      </c>
      <c r="K6074" t="str">
        <f t="shared" si="285"/>
        <v>Moravskoslezsko</v>
      </c>
    </row>
    <row r="6075" spans="1:11" x14ac:dyDescent="0.25">
      <c r="A6075">
        <v>597741</v>
      </c>
      <c r="B6075" t="s">
        <v>2207</v>
      </c>
      <c r="C6075">
        <v>8103</v>
      </c>
      <c r="D6075" t="s">
        <v>2063</v>
      </c>
      <c r="E6075" t="s">
        <v>2064</v>
      </c>
      <c r="F6075" t="s">
        <v>2063</v>
      </c>
      <c r="G6075" t="s">
        <v>1998</v>
      </c>
      <c r="H6075" t="s">
        <v>1999</v>
      </c>
      <c r="I6075" t="str">
        <f t="shared" si="283"/>
        <v>Moravskoslezský</v>
      </c>
      <c r="J6075" t="str">
        <f t="shared" si="284"/>
        <v>Moravskoslezský</v>
      </c>
      <c r="K6075" t="str">
        <f t="shared" si="285"/>
        <v>Moravskoslezsko</v>
      </c>
    </row>
    <row r="6076" spans="1:11" x14ac:dyDescent="0.25">
      <c r="A6076">
        <v>597775</v>
      </c>
      <c r="B6076" t="s">
        <v>2208</v>
      </c>
      <c r="C6076">
        <v>8114</v>
      </c>
      <c r="D6076" t="s">
        <v>2082</v>
      </c>
      <c r="E6076" t="s">
        <v>2064</v>
      </c>
      <c r="F6076" t="s">
        <v>2063</v>
      </c>
      <c r="G6076" t="s">
        <v>1998</v>
      </c>
      <c r="H6076" t="s">
        <v>1999</v>
      </c>
      <c r="I6076" t="str">
        <f t="shared" si="283"/>
        <v>Moravskoslezský</v>
      </c>
      <c r="J6076" t="str">
        <f t="shared" si="284"/>
        <v>Moravskoslezský</v>
      </c>
      <c r="K6076" t="str">
        <f t="shared" si="285"/>
        <v>Moravskoslezsko</v>
      </c>
    </row>
    <row r="6077" spans="1:11" x14ac:dyDescent="0.25">
      <c r="A6077">
        <v>597783</v>
      </c>
      <c r="B6077" t="s">
        <v>2073</v>
      </c>
      <c r="C6077">
        <v>8120</v>
      </c>
      <c r="D6077" t="s">
        <v>2073</v>
      </c>
      <c r="E6077" t="s">
        <v>2064</v>
      </c>
      <c r="F6077" t="s">
        <v>2063</v>
      </c>
      <c r="G6077" t="s">
        <v>1998</v>
      </c>
      <c r="H6077" t="s">
        <v>1999</v>
      </c>
      <c r="I6077" t="str">
        <f t="shared" si="283"/>
        <v>Moravskoslezský</v>
      </c>
      <c r="J6077" t="str">
        <f t="shared" si="284"/>
        <v>Moravskoslezský</v>
      </c>
      <c r="K6077" t="str">
        <f t="shared" si="285"/>
        <v>Moravskoslezsko</v>
      </c>
    </row>
    <row r="6078" spans="1:11" x14ac:dyDescent="0.25">
      <c r="A6078">
        <v>597791</v>
      </c>
      <c r="B6078" t="s">
        <v>2209</v>
      </c>
      <c r="C6078">
        <v>8120</v>
      </c>
      <c r="D6078" t="s">
        <v>2073</v>
      </c>
      <c r="E6078" t="s">
        <v>2064</v>
      </c>
      <c r="F6078" t="s">
        <v>2063</v>
      </c>
      <c r="G6078" t="s">
        <v>1998</v>
      </c>
      <c r="H6078" t="s">
        <v>1999</v>
      </c>
      <c r="I6078" t="str">
        <f t="shared" si="283"/>
        <v>Moravskoslezský</v>
      </c>
      <c r="J6078" t="str">
        <f t="shared" si="284"/>
        <v>Moravskoslezský</v>
      </c>
      <c r="K6078" t="str">
        <f t="shared" si="285"/>
        <v>Moravskoslezsko</v>
      </c>
    </row>
    <row r="6079" spans="1:11" x14ac:dyDescent="0.25">
      <c r="A6079">
        <v>597813</v>
      </c>
      <c r="B6079" t="s">
        <v>2210</v>
      </c>
      <c r="C6079">
        <v>8114</v>
      </c>
      <c r="D6079" t="s">
        <v>2082</v>
      </c>
      <c r="E6079" t="s">
        <v>2064</v>
      </c>
      <c r="F6079" t="s">
        <v>2063</v>
      </c>
      <c r="G6079" t="s">
        <v>1998</v>
      </c>
      <c r="H6079" t="s">
        <v>1999</v>
      </c>
      <c r="I6079" t="str">
        <f t="shared" si="283"/>
        <v>Moravskoslezský</v>
      </c>
      <c r="J6079" t="str">
        <f t="shared" si="284"/>
        <v>Moravskoslezský</v>
      </c>
      <c r="K6079" t="str">
        <f t="shared" si="285"/>
        <v>Moravskoslezsko</v>
      </c>
    </row>
    <row r="6080" spans="1:11" x14ac:dyDescent="0.25">
      <c r="A6080">
        <v>597821</v>
      </c>
      <c r="B6080" t="s">
        <v>1866</v>
      </c>
      <c r="C6080">
        <v>8117</v>
      </c>
      <c r="D6080" t="s">
        <v>2006</v>
      </c>
      <c r="E6080" t="s">
        <v>2007</v>
      </c>
      <c r="F6080" t="s">
        <v>2006</v>
      </c>
      <c r="G6080" t="s">
        <v>1998</v>
      </c>
      <c r="H6080" t="s">
        <v>1999</v>
      </c>
      <c r="I6080" t="str">
        <f t="shared" si="283"/>
        <v>Moravskoslezský</v>
      </c>
      <c r="J6080" t="str">
        <f t="shared" si="284"/>
        <v>Moravskoslezský</v>
      </c>
      <c r="K6080" t="str">
        <f t="shared" si="285"/>
        <v>Moravskoslezsko</v>
      </c>
    </row>
    <row r="6081" spans="1:11" x14ac:dyDescent="0.25">
      <c r="A6081">
        <v>597872</v>
      </c>
      <c r="B6081" t="s">
        <v>2211</v>
      </c>
      <c r="C6081">
        <v>8103</v>
      </c>
      <c r="D6081" t="s">
        <v>2063</v>
      </c>
      <c r="E6081" t="s">
        <v>2064</v>
      </c>
      <c r="F6081" t="s">
        <v>2063</v>
      </c>
      <c r="G6081" t="s">
        <v>1998</v>
      </c>
      <c r="H6081" t="s">
        <v>1999</v>
      </c>
      <c r="I6081" t="str">
        <f t="shared" si="283"/>
        <v>Moravskoslezský</v>
      </c>
      <c r="J6081" t="str">
        <f t="shared" si="284"/>
        <v>Moravskoslezský</v>
      </c>
      <c r="K6081" t="str">
        <f t="shared" si="285"/>
        <v>Moravskoslezsko</v>
      </c>
    </row>
    <row r="6082" spans="1:11" x14ac:dyDescent="0.25">
      <c r="A6082">
        <v>597881</v>
      </c>
      <c r="B6082" t="s">
        <v>2212</v>
      </c>
      <c r="C6082">
        <v>8103</v>
      </c>
      <c r="D6082" t="s">
        <v>2063</v>
      </c>
      <c r="E6082" t="s">
        <v>2064</v>
      </c>
      <c r="F6082" t="s">
        <v>2063</v>
      </c>
      <c r="G6082" t="s">
        <v>1998</v>
      </c>
      <c r="H6082" t="s">
        <v>1999</v>
      </c>
      <c r="I6082" t="str">
        <f t="shared" si="283"/>
        <v>Moravskoslezský</v>
      </c>
      <c r="J6082" t="str">
        <f t="shared" si="284"/>
        <v>Moravskoslezský</v>
      </c>
      <c r="K6082" t="str">
        <f t="shared" si="285"/>
        <v>Moravskoslezsko</v>
      </c>
    </row>
    <row r="6083" spans="1:11" x14ac:dyDescent="0.25">
      <c r="A6083">
        <v>597899</v>
      </c>
      <c r="B6083" t="s">
        <v>2213</v>
      </c>
      <c r="C6083">
        <v>8103</v>
      </c>
      <c r="D6083" t="s">
        <v>2063</v>
      </c>
      <c r="E6083" t="s">
        <v>2064</v>
      </c>
      <c r="F6083" t="s">
        <v>2063</v>
      </c>
      <c r="G6083" t="s">
        <v>1998</v>
      </c>
      <c r="H6083" t="s">
        <v>1999</v>
      </c>
      <c r="I6083" t="str">
        <f t="shared" si="283"/>
        <v>Moravskoslezský</v>
      </c>
      <c r="J6083" t="str">
        <f t="shared" si="284"/>
        <v>Moravskoslezský</v>
      </c>
      <c r="K6083" t="str">
        <f t="shared" si="285"/>
        <v>Moravskoslezsko</v>
      </c>
    </row>
    <row r="6084" spans="1:11" x14ac:dyDescent="0.25">
      <c r="A6084">
        <v>597911</v>
      </c>
      <c r="B6084" t="s">
        <v>2214</v>
      </c>
      <c r="C6084">
        <v>8114</v>
      </c>
      <c r="D6084" t="s">
        <v>2082</v>
      </c>
      <c r="E6084" t="s">
        <v>2064</v>
      </c>
      <c r="F6084" t="s">
        <v>2063</v>
      </c>
      <c r="G6084" t="s">
        <v>1998</v>
      </c>
      <c r="H6084" t="s">
        <v>1999</v>
      </c>
      <c r="I6084" t="str">
        <f t="shared" ref="I6084:I6147" si="286">LEFT(H6084, FIND(" ", H6084 &amp; " ") - 1)</f>
        <v>Moravskoslezský</v>
      </c>
      <c r="J6084" t="str">
        <f t="shared" ref="J6084:J6147" si="287">IF(LEFT(H6084,4)="Kraj", MID(H6084, FIND(" ", H6084)+1, LEN(H6084) - FIND(" ", H6084)), LEFT(H6084, FIND(" ", H6084 &amp; " ") - 1))</f>
        <v>Moravskoslezský</v>
      </c>
      <c r="K6084" t="str">
        <f t="shared" ref="K6084:K6147" si="288">_xlfn.XLOOKUP(H6084,$N$33:$N$46,$M$33:$M$46)</f>
        <v>Moravskoslezsko</v>
      </c>
    </row>
    <row r="6085" spans="1:11" x14ac:dyDescent="0.25">
      <c r="A6085">
        <v>597937</v>
      </c>
      <c r="B6085" t="s">
        <v>2215</v>
      </c>
      <c r="C6085">
        <v>8114</v>
      </c>
      <c r="D6085" t="s">
        <v>2082</v>
      </c>
      <c r="E6085" t="s">
        <v>2064</v>
      </c>
      <c r="F6085" t="s">
        <v>2063</v>
      </c>
      <c r="G6085" t="s">
        <v>1998</v>
      </c>
      <c r="H6085" t="s">
        <v>1999</v>
      </c>
      <c r="I6085" t="str">
        <f t="shared" si="286"/>
        <v>Moravskoslezský</v>
      </c>
      <c r="J6085" t="str">
        <f t="shared" si="287"/>
        <v>Moravskoslezský</v>
      </c>
      <c r="K6085" t="str">
        <f t="shared" si="288"/>
        <v>Moravskoslezsko</v>
      </c>
    </row>
    <row r="6086" spans="1:11" x14ac:dyDescent="0.25">
      <c r="A6086">
        <v>597945</v>
      </c>
      <c r="B6086" t="s">
        <v>2216</v>
      </c>
      <c r="C6086">
        <v>8103</v>
      </c>
      <c r="D6086" t="s">
        <v>2063</v>
      </c>
      <c r="E6086" t="s">
        <v>2064</v>
      </c>
      <c r="F6086" t="s">
        <v>2063</v>
      </c>
      <c r="G6086" t="s">
        <v>1998</v>
      </c>
      <c r="H6086" t="s">
        <v>1999</v>
      </c>
      <c r="I6086" t="str">
        <f t="shared" si="286"/>
        <v>Moravskoslezský</v>
      </c>
      <c r="J6086" t="str">
        <f t="shared" si="287"/>
        <v>Moravskoslezský</v>
      </c>
      <c r="K6086" t="str">
        <f t="shared" si="288"/>
        <v>Moravskoslezsko</v>
      </c>
    </row>
    <row r="6087" spans="1:11" x14ac:dyDescent="0.25">
      <c r="A6087">
        <v>597961</v>
      </c>
      <c r="B6087" t="s">
        <v>2217</v>
      </c>
      <c r="C6087">
        <v>8103</v>
      </c>
      <c r="D6087" t="s">
        <v>2063</v>
      </c>
      <c r="E6087" t="s">
        <v>2064</v>
      </c>
      <c r="F6087" t="s">
        <v>2063</v>
      </c>
      <c r="G6087" t="s">
        <v>1998</v>
      </c>
      <c r="H6087" t="s">
        <v>1999</v>
      </c>
      <c r="I6087" t="str">
        <f t="shared" si="286"/>
        <v>Moravskoslezský</v>
      </c>
      <c r="J6087" t="str">
        <f t="shared" si="287"/>
        <v>Moravskoslezský</v>
      </c>
      <c r="K6087" t="str">
        <f t="shared" si="288"/>
        <v>Moravskoslezsko</v>
      </c>
    </row>
    <row r="6088" spans="1:11" x14ac:dyDescent="0.25">
      <c r="A6088">
        <v>597970</v>
      </c>
      <c r="B6088" t="s">
        <v>2218</v>
      </c>
      <c r="C6088">
        <v>8114</v>
      </c>
      <c r="D6088" t="s">
        <v>2082</v>
      </c>
      <c r="E6088" t="s">
        <v>2064</v>
      </c>
      <c r="F6088" t="s">
        <v>2063</v>
      </c>
      <c r="G6088" t="s">
        <v>1998</v>
      </c>
      <c r="H6088" t="s">
        <v>1999</v>
      </c>
      <c r="I6088" t="str">
        <f t="shared" si="286"/>
        <v>Moravskoslezský</v>
      </c>
      <c r="J6088" t="str">
        <f t="shared" si="287"/>
        <v>Moravskoslezský</v>
      </c>
      <c r="K6088" t="str">
        <f t="shared" si="288"/>
        <v>Moravskoslezsko</v>
      </c>
    </row>
    <row r="6089" spans="1:11" x14ac:dyDescent="0.25">
      <c r="A6089">
        <v>597988</v>
      </c>
      <c r="B6089" t="s">
        <v>2219</v>
      </c>
      <c r="C6089">
        <v>8114</v>
      </c>
      <c r="D6089" t="s">
        <v>2082</v>
      </c>
      <c r="E6089" t="s">
        <v>2064</v>
      </c>
      <c r="F6089" t="s">
        <v>2063</v>
      </c>
      <c r="G6089" t="s">
        <v>1998</v>
      </c>
      <c r="H6089" t="s">
        <v>1999</v>
      </c>
      <c r="I6089" t="str">
        <f t="shared" si="286"/>
        <v>Moravskoslezský</v>
      </c>
      <c r="J6089" t="str">
        <f t="shared" si="287"/>
        <v>Moravskoslezský</v>
      </c>
      <c r="K6089" t="str">
        <f t="shared" si="288"/>
        <v>Moravskoslezsko</v>
      </c>
    </row>
    <row r="6090" spans="1:11" x14ac:dyDescent="0.25">
      <c r="A6090">
        <v>597996</v>
      </c>
      <c r="B6090" t="s">
        <v>2629</v>
      </c>
      <c r="C6090">
        <v>7102</v>
      </c>
      <c r="D6090" t="s">
        <v>2387</v>
      </c>
      <c r="E6090" t="s">
        <v>2388</v>
      </c>
      <c r="F6090" t="s">
        <v>2387</v>
      </c>
      <c r="G6090" t="s">
        <v>2277</v>
      </c>
      <c r="H6090" t="s">
        <v>2278</v>
      </c>
      <c r="I6090" t="str">
        <f t="shared" si="286"/>
        <v>Olomoucký</v>
      </c>
      <c r="J6090" t="str">
        <f t="shared" si="287"/>
        <v>Olomoucký</v>
      </c>
      <c r="K6090" t="str">
        <f t="shared" si="288"/>
        <v>Střední Morava</v>
      </c>
    </row>
    <row r="6091" spans="1:11" x14ac:dyDescent="0.25">
      <c r="A6091">
        <v>598003</v>
      </c>
      <c r="B6091" t="s">
        <v>2018</v>
      </c>
      <c r="C6091">
        <v>8106</v>
      </c>
      <c r="D6091" t="s">
        <v>2018</v>
      </c>
      <c r="E6091" t="s">
        <v>2017</v>
      </c>
      <c r="F6091" t="s">
        <v>2018</v>
      </c>
      <c r="G6091" t="s">
        <v>1998</v>
      </c>
      <c r="H6091" t="s">
        <v>1999</v>
      </c>
      <c r="I6091" t="str">
        <f t="shared" si="286"/>
        <v>Moravskoslezský</v>
      </c>
      <c r="J6091" t="str">
        <f t="shared" si="287"/>
        <v>Moravskoslezský</v>
      </c>
      <c r="K6091" t="str">
        <f t="shared" si="288"/>
        <v>Moravskoslezsko</v>
      </c>
    </row>
    <row r="6092" spans="1:11" x14ac:dyDescent="0.25">
      <c r="A6092">
        <v>598011</v>
      </c>
      <c r="B6092" t="s">
        <v>2220</v>
      </c>
      <c r="C6092">
        <v>8106</v>
      </c>
      <c r="D6092" t="s">
        <v>2018</v>
      </c>
      <c r="E6092" t="s">
        <v>2017</v>
      </c>
      <c r="F6092" t="s">
        <v>2018</v>
      </c>
      <c r="G6092" t="s">
        <v>1998</v>
      </c>
      <c r="H6092" t="s">
        <v>1999</v>
      </c>
      <c r="I6092" t="str">
        <f t="shared" si="286"/>
        <v>Moravskoslezský</v>
      </c>
      <c r="J6092" t="str">
        <f t="shared" si="287"/>
        <v>Moravskoslezský</v>
      </c>
      <c r="K6092" t="str">
        <f t="shared" si="288"/>
        <v>Moravskoslezsko</v>
      </c>
    </row>
    <row r="6093" spans="1:11" x14ac:dyDescent="0.25">
      <c r="A6093">
        <v>598020</v>
      </c>
      <c r="B6093" t="s">
        <v>1903</v>
      </c>
      <c r="C6093">
        <v>8107</v>
      </c>
      <c r="D6093" t="s">
        <v>2022</v>
      </c>
      <c r="E6093" t="s">
        <v>2017</v>
      </c>
      <c r="F6093" t="s">
        <v>2018</v>
      </c>
      <c r="G6093" t="s">
        <v>1998</v>
      </c>
      <c r="H6093" t="s">
        <v>1999</v>
      </c>
      <c r="I6093" t="str">
        <f t="shared" si="286"/>
        <v>Moravskoslezský</v>
      </c>
      <c r="J6093" t="str">
        <f t="shared" si="287"/>
        <v>Moravskoslezský</v>
      </c>
      <c r="K6093" t="str">
        <f t="shared" si="288"/>
        <v>Moravskoslezsko</v>
      </c>
    </row>
    <row r="6094" spans="1:11" x14ac:dyDescent="0.25">
      <c r="A6094">
        <v>598038</v>
      </c>
      <c r="B6094" t="s">
        <v>2221</v>
      </c>
      <c r="C6094">
        <v>8106</v>
      </c>
      <c r="D6094" t="s">
        <v>2018</v>
      </c>
      <c r="E6094" t="s">
        <v>2017</v>
      </c>
      <c r="F6094" t="s">
        <v>2018</v>
      </c>
      <c r="G6094" t="s">
        <v>1998</v>
      </c>
      <c r="H6094" t="s">
        <v>1999</v>
      </c>
      <c r="I6094" t="str">
        <f t="shared" si="286"/>
        <v>Moravskoslezský</v>
      </c>
      <c r="J6094" t="str">
        <f t="shared" si="287"/>
        <v>Moravskoslezský</v>
      </c>
      <c r="K6094" t="str">
        <f t="shared" si="288"/>
        <v>Moravskoslezsko</v>
      </c>
    </row>
    <row r="6095" spans="1:11" x14ac:dyDescent="0.25">
      <c r="A6095">
        <v>598046</v>
      </c>
      <c r="B6095" t="s">
        <v>2222</v>
      </c>
      <c r="C6095">
        <v>8106</v>
      </c>
      <c r="D6095" t="s">
        <v>2018</v>
      </c>
      <c r="E6095" t="s">
        <v>2017</v>
      </c>
      <c r="F6095" t="s">
        <v>2018</v>
      </c>
      <c r="G6095" t="s">
        <v>1998</v>
      </c>
      <c r="H6095" t="s">
        <v>1999</v>
      </c>
      <c r="I6095" t="str">
        <f t="shared" si="286"/>
        <v>Moravskoslezský</v>
      </c>
      <c r="J6095" t="str">
        <f t="shared" si="287"/>
        <v>Moravskoslezský</v>
      </c>
      <c r="K6095" t="str">
        <f t="shared" si="288"/>
        <v>Moravskoslezsko</v>
      </c>
    </row>
    <row r="6096" spans="1:11" x14ac:dyDescent="0.25">
      <c r="A6096">
        <v>598062</v>
      </c>
      <c r="B6096" t="s">
        <v>1538</v>
      </c>
      <c r="C6096">
        <v>8121</v>
      </c>
      <c r="D6096" t="s">
        <v>2016</v>
      </c>
      <c r="E6096" t="s">
        <v>2017</v>
      </c>
      <c r="F6096" t="s">
        <v>2018</v>
      </c>
      <c r="G6096" t="s">
        <v>1998</v>
      </c>
      <c r="H6096" t="s">
        <v>1999</v>
      </c>
      <c r="I6096" t="str">
        <f t="shared" si="286"/>
        <v>Moravskoslezský</v>
      </c>
      <c r="J6096" t="str">
        <f t="shared" si="287"/>
        <v>Moravskoslezský</v>
      </c>
      <c r="K6096" t="str">
        <f t="shared" si="288"/>
        <v>Moravskoslezsko</v>
      </c>
    </row>
    <row r="6097" spans="1:11" x14ac:dyDescent="0.25">
      <c r="A6097">
        <v>598071</v>
      </c>
      <c r="B6097" t="s">
        <v>2223</v>
      </c>
      <c r="C6097">
        <v>8107</v>
      </c>
      <c r="D6097" t="s">
        <v>2022</v>
      </c>
      <c r="E6097" t="s">
        <v>2017</v>
      </c>
      <c r="F6097" t="s">
        <v>2018</v>
      </c>
      <c r="G6097" t="s">
        <v>1998</v>
      </c>
      <c r="H6097" t="s">
        <v>1999</v>
      </c>
      <c r="I6097" t="str">
        <f t="shared" si="286"/>
        <v>Moravskoslezský</v>
      </c>
      <c r="J6097" t="str">
        <f t="shared" si="287"/>
        <v>Moravskoslezský</v>
      </c>
      <c r="K6097" t="str">
        <f t="shared" si="288"/>
        <v>Moravskoslezsko</v>
      </c>
    </row>
    <row r="6098" spans="1:11" x14ac:dyDescent="0.25">
      <c r="A6098">
        <v>598089</v>
      </c>
      <c r="B6098" t="s">
        <v>2224</v>
      </c>
      <c r="C6098">
        <v>8106</v>
      </c>
      <c r="D6098" t="s">
        <v>2018</v>
      </c>
      <c r="E6098" t="s">
        <v>2017</v>
      </c>
      <c r="F6098" t="s">
        <v>2018</v>
      </c>
      <c r="G6098" t="s">
        <v>1998</v>
      </c>
      <c r="H6098" t="s">
        <v>1999</v>
      </c>
      <c r="I6098" t="str">
        <f t="shared" si="286"/>
        <v>Moravskoslezský</v>
      </c>
      <c r="J6098" t="str">
        <f t="shared" si="287"/>
        <v>Moravskoslezský</v>
      </c>
      <c r="K6098" t="str">
        <f t="shared" si="288"/>
        <v>Moravskoslezsko</v>
      </c>
    </row>
    <row r="6099" spans="1:11" x14ac:dyDescent="0.25">
      <c r="A6099">
        <v>598101</v>
      </c>
      <c r="B6099" t="s">
        <v>2225</v>
      </c>
      <c r="C6099">
        <v>8106</v>
      </c>
      <c r="D6099" t="s">
        <v>2018</v>
      </c>
      <c r="E6099" t="s">
        <v>2017</v>
      </c>
      <c r="F6099" t="s">
        <v>2018</v>
      </c>
      <c r="G6099" t="s">
        <v>1998</v>
      </c>
      <c r="H6099" t="s">
        <v>1999</v>
      </c>
      <c r="I6099" t="str">
        <f t="shared" si="286"/>
        <v>Moravskoslezský</v>
      </c>
      <c r="J6099" t="str">
        <f t="shared" si="287"/>
        <v>Moravskoslezský</v>
      </c>
      <c r="K6099" t="str">
        <f t="shared" si="288"/>
        <v>Moravskoslezsko</v>
      </c>
    </row>
    <row r="6100" spans="1:11" x14ac:dyDescent="0.25">
      <c r="A6100">
        <v>598135</v>
      </c>
      <c r="B6100" t="s">
        <v>2226</v>
      </c>
      <c r="C6100">
        <v>8106</v>
      </c>
      <c r="D6100" t="s">
        <v>2018</v>
      </c>
      <c r="E6100" t="s">
        <v>2017</v>
      </c>
      <c r="F6100" t="s">
        <v>2018</v>
      </c>
      <c r="G6100" t="s">
        <v>1998</v>
      </c>
      <c r="H6100" t="s">
        <v>1999</v>
      </c>
      <c r="I6100" t="str">
        <f t="shared" si="286"/>
        <v>Moravskoslezský</v>
      </c>
      <c r="J6100" t="str">
        <f t="shared" si="287"/>
        <v>Moravskoslezský</v>
      </c>
      <c r="K6100" t="str">
        <f t="shared" si="288"/>
        <v>Moravskoslezsko</v>
      </c>
    </row>
    <row r="6101" spans="1:11" x14ac:dyDescent="0.25">
      <c r="A6101">
        <v>598143</v>
      </c>
      <c r="B6101" t="s">
        <v>2022</v>
      </c>
      <c r="C6101">
        <v>8107</v>
      </c>
      <c r="D6101" t="s">
        <v>2022</v>
      </c>
      <c r="E6101" t="s">
        <v>2017</v>
      </c>
      <c r="F6101" t="s">
        <v>2018</v>
      </c>
      <c r="G6101" t="s">
        <v>1998</v>
      </c>
      <c r="H6101" t="s">
        <v>1999</v>
      </c>
      <c r="I6101" t="str">
        <f t="shared" si="286"/>
        <v>Moravskoslezský</v>
      </c>
      <c r="J6101" t="str">
        <f t="shared" si="287"/>
        <v>Moravskoslezský</v>
      </c>
      <c r="K6101" t="str">
        <f t="shared" si="288"/>
        <v>Moravskoslezsko</v>
      </c>
    </row>
    <row r="6102" spans="1:11" x14ac:dyDescent="0.25">
      <c r="A6102">
        <v>598160</v>
      </c>
      <c r="B6102" t="s">
        <v>2227</v>
      </c>
      <c r="C6102">
        <v>8121</v>
      </c>
      <c r="D6102" t="s">
        <v>2016</v>
      </c>
      <c r="E6102" t="s">
        <v>2017</v>
      </c>
      <c r="F6102" t="s">
        <v>2018</v>
      </c>
      <c r="G6102" t="s">
        <v>1998</v>
      </c>
      <c r="H6102" t="s">
        <v>1999</v>
      </c>
      <c r="I6102" t="str">
        <f t="shared" si="286"/>
        <v>Moravskoslezský</v>
      </c>
      <c r="J6102" t="str">
        <f t="shared" si="287"/>
        <v>Moravskoslezský</v>
      </c>
      <c r="K6102" t="str">
        <f t="shared" si="288"/>
        <v>Moravskoslezsko</v>
      </c>
    </row>
    <row r="6103" spans="1:11" x14ac:dyDescent="0.25">
      <c r="A6103">
        <v>598178</v>
      </c>
      <c r="B6103" t="s">
        <v>2228</v>
      </c>
      <c r="C6103">
        <v>8108</v>
      </c>
      <c r="D6103" t="s">
        <v>2107</v>
      </c>
      <c r="E6103" t="s">
        <v>2108</v>
      </c>
      <c r="F6103" t="s">
        <v>2109</v>
      </c>
      <c r="G6103" t="s">
        <v>1998</v>
      </c>
      <c r="H6103" t="s">
        <v>1999</v>
      </c>
      <c r="I6103" t="str">
        <f t="shared" si="286"/>
        <v>Moravskoslezský</v>
      </c>
      <c r="J6103" t="str">
        <f t="shared" si="287"/>
        <v>Moravskoslezský</v>
      </c>
      <c r="K6103" t="str">
        <f t="shared" si="288"/>
        <v>Moravskoslezsko</v>
      </c>
    </row>
    <row r="6104" spans="1:11" x14ac:dyDescent="0.25">
      <c r="A6104">
        <v>598232</v>
      </c>
      <c r="B6104" t="s">
        <v>2229</v>
      </c>
      <c r="C6104">
        <v>8110</v>
      </c>
      <c r="D6104" t="s">
        <v>2031</v>
      </c>
      <c r="E6104" t="s">
        <v>2017</v>
      </c>
      <c r="F6104" t="s">
        <v>2018</v>
      </c>
      <c r="G6104" t="s">
        <v>1998</v>
      </c>
      <c r="H6104" t="s">
        <v>1999</v>
      </c>
      <c r="I6104" t="str">
        <f t="shared" si="286"/>
        <v>Moravskoslezský</v>
      </c>
      <c r="J6104" t="str">
        <f t="shared" si="287"/>
        <v>Moravskoslezský</v>
      </c>
      <c r="K6104" t="str">
        <f t="shared" si="288"/>
        <v>Moravskoslezsko</v>
      </c>
    </row>
    <row r="6105" spans="1:11" x14ac:dyDescent="0.25">
      <c r="A6105">
        <v>598241</v>
      </c>
      <c r="B6105" t="s">
        <v>4345</v>
      </c>
      <c r="C6105">
        <v>2115</v>
      </c>
      <c r="D6105" t="s">
        <v>3506</v>
      </c>
      <c r="E6105" t="s">
        <v>3507</v>
      </c>
      <c r="F6105" t="s">
        <v>3506</v>
      </c>
      <c r="G6105" t="s">
        <v>3447</v>
      </c>
      <c r="H6105" t="s">
        <v>3448</v>
      </c>
      <c r="I6105" t="str">
        <f t="shared" si="286"/>
        <v>Středočeský</v>
      </c>
      <c r="J6105" t="str">
        <f t="shared" si="287"/>
        <v>Středočeský</v>
      </c>
      <c r="K6105" t="str">
        <f t="shared" si="288"/>
        <v>Střední Čechy</v>
      </c>
    </row>
    <row r="6106" spans="1:11" x14ac:dyDescent="0.25">
      <c r="A6106">
        <v>598259</v>
      </c>
      <c r="B6106" t="s">
        <v>2031</v>
      </c>
      <c r="C6106">
        <v>8110</v>
      </c>
      <c r="D6106" t="s">
        <v>2031</v>
      </c>
      <c r="E6106" t="s">
        <v>2017</v>
      </c>
      <c r="F6106" t="s">
        <v>2018</v>
      </c>
      <c r="G6106" t="s">
        <v>1998</v>
      </c>
      <c r="H6106" t="s">
        <v>1999</v>
      </c>
      <c r="I6106" t="str">
        <f t="shared" si="286"/>
        <v>Moravskoslezský</v>
      </c>
      <c r="J6106" t="str">
        <f t="shared" si="287"/>
        <v>Moravskoslezský</v>
      </c>
      <c r="K6106" t="str">
        <f t="shared" si="288"/>
        <v>Moravskoslezsko</v>
      </c>
    </row>
    <row r="6107" spans="1:11" x14ac:dyDescent="0.25">
      <c r="A6107">
        <v>598267</v>
      </c>
      <c r="B6107" t="s">
        <v>4346</v>
      </c>
      <c r="C6107">
        <v>2122</v>
      </c>
      <c r="D6107" t="s">
        <v>868</v>
      </c>
      <c r="E6107" t="s">
        <v>3451</v>
      </c>
      <c r="F6107" t="s">
        <v>3452</v>
      </c>
      <c r="G6107" t="s">
        <v>3447</v>
      </c>
      <c r="H6107" t="s">
        <v>3448</v>
      </c>
      <c r="I6107" t="str">
        <f t="shared" si="286"/>
        <v>Středočeský</v>
      </c>
      <c r="J6107" t="str">
        <f t="shared" si="287"/>
        <v>Středočeský</v>
      </c>
      <c r="K6107" t="str">
        <f t="shared" si="288"/>
        <v>Střední Čechy</v>
      </c>
    </row>
    <row r="6108" spans="1:11" x14ac:dyDescent="0.25">
      <c r="A6108">
        <v>598275</v>
      </c>
      <c r="B6108" t="s">
        <v>2230</v>
      </c>
      <c r="C6108">
        <v>8106</v>
      </c>
      <c r="D6108" t="s">
        <v>2018</v>
      </c>
      <c r="E6108" t="s">
        <v>2017</v>
      </c>
      <c r="F6108" t="s">
        <v>2018</v>
      </c>
      <c r="G6108" t="s">
        <v>1998</v>
      </c>
      <c r="H6108" t="s">
        <v>1999</v>
      </c>
      <c r="I6108" t="str">
        <f t="shared" si="286"/>
        <v>Moravskoslezský</v>
      </c>
      <c r="J6108" t="str">
        <f t="shared" si="287"/>
        <v>Moravskoslezský</v>
      </c>
      <c r="K6108" t="str">
        <f t="shared" si="288"/>
        <v>Moravskoslezsko</v>
      </c>
    </row>
    <row r="6109" spans="1:11" x14ac:dyDescent="0.25">
      <c r="A6109">
        <v>598283</v>
      </c>
      <c r="B6109" t="s">
        <v>207</v>
      </c>
      <c r="C6109">
        <v>2103</v>
      </c>
      <c r="D6109" t="s">
        <v>3450</v>
      </c>
      <c r="E6109" t="s">
        <v>3451</v>
      </c>
      <c r="F6109" t="s">
        <v>3452</v>
      </c>
      <c r="G6109" t="s">
        <v>3447</v>
      </c>
      <c r="H6109" t="s">
        <v>3448</v>
      </c>
      <c r="I6109" t="str">
        <f t="shared" si="286"/>
        <v>Středočeský</v>
      </c>
      <c r="J6109" t="str">
        <f t="shared" si="287"/>
        <v>Středočeský</v>
      </c>
      <c r="K6109" t="str">
        <f t="shared" si="288"/>
        <v>Střední Čechy</v>
      </c>
    </row>
    <row r="6110" spans="1:11" x14ac:dyDescent="0.25">
      <c r="A6110">
        <v>598291</v>
      </c>
      <c r="B6110" t="s">
        <v>4347</v>
      </c>
      <c r="C6110">
        <v>2117</v>
      </c>
      <c r="D6110" t="s">
        <v>3647</v>
      </c>
      <c r="E6110" t="s">
        <v>3504</v>
      </c>
      <c r="F6110" t="s">
        <v>3503</v>
      </c>
      <c r="G6110" t="s">
        <v>3447</v>
      </c>
      <c r="H6110" t="s">
        <v>3448</v>
      </c>
      <c r="I6110" t="str">
        <f t="shared" si="286"/>
        <v>Středočeský</v>
      </c>
      <c r="J6110" t="str">
        <f t="shared" si="287"/>
        <v>Středočeský</v>
      </c>
      <c r="K6110" t="str">
        <f t="shared" si="288"/>
        <v>Střední Čechy</v>
      </c>
    </row>
    <row r="6111" spans="1:11" x14ac:dyDescent="0.25">
      <c r="A6111">
        <v>598305</v>
      </c>
      <c r="B6111" t="s">
        <v>4348</v>
      </c>
      <c r="C6111">
        <v>2103</v>
      </c>
      <c r="D6111" t="s">
        <v>3450</v>
      </c>
      <c r="E6111" t="s">
        <v>3451</v>
      </c>
      <c r="F6111" t="s">
        <v>3452</v>
      </c>
      <c r="G6111" t="s">
        <v>3447</v>
      </c>
      <c r="H6111" t="s">
        <v>3448</v>
      </c>
      <c r="I6111" t="str">
        <f t="shared" si="286"/>
        <v>Středočeský</v>
      </c>
      <c r="J6111" t="str">
        <f t="shared" si="287"/>
        <v>Středočeský</v>
      </c>
      <c r="K6111" t="str">
        <f t="shared" si="288"/>
        <v>Střední Čechy</v>
      </c>
    </row>
    <row r="6112" spans="1:11" x14ac:dyDescent="0.25">
      <c r="A6112">
        <v>598313</v>
      </c>
      <c r="B6112" t="s">
        <v>3311</v>
      </c>
      <c r="C6112">
        <v>2105</v>
      </c>
      <c r="D6112" t="s">
        <v>3473</v>
      </c>
      <c r="E6112" t="s">
        <v>3474</v>
      </c>
      <c r="F6112" t="s">
        <v>3475</v>
      </c>
      <c r="G6112" t="s">
        <v>3447</v>
      </c>
      <c r="H6112" t="s">
        <v>3448</v>
      </c>
      <c r="I6112" t="str">
        <f t="shared" si="286"/>
        <v>Středočeský</v>
      </c>
      <c r="J6112" t="str">
        <f t="shared" si="287"/>
        <v>Středočeský</v>
      </c>
      <c r="K6112" t="str">
        <f t="shared" si="288"/>
        <v>Střední Čechy</v>
      </c>
    </row>
    <row r="6113" spans="1:11" x14ac:dyDescent="0.25">
      <c r="A6113">
        <v>598321</v>
      </c>
      <c r="B6113" t="s">
        <v>2231</v>
      </c>
      <c r="C6113">
        <v>8106</v>
      </c>
      <c r="D6113" t="s">
        <v>2018</v>
      </c>
      <c r="E6113" t="s">
        <v>2017</v>
      </c>
      <c r="F6113" t="s">
        <v>2018</v>
      </c>
      <c r="G6113" t="s">
        <v>1998</v>
      </c>
      <c r="H6113" t="s">
        <v>1999</v>
      </c>
      <c r="I6113" t="str">
        <f t="shared" si="286"/>
        <v>Moravskoslezský</v>
      </c>
      <c r="J6113" t="str">
        <f t="shared" si="287"/>
        <v>Moravskoslezský</v>
      </c>
      <c r="K6113" t="str">
        <f t="shared" si="288"/>
        <v>Moravskoslezsko</v>
      </c>
    </row>
    <row r="6114" spans="1:11" x14ac:dyDescent="0.25">
      <c r="A6114">
        <v>598330</v>
      </c>
      <c r="B6114" t="s">
        <v>4349</v>
      </c>
      <c r="C6114">
        <v>2120</v>
      </c>
      <c r="D6114" t="s">
        <v>3477</v>
      </c>
      <c r="E6114" t="s">
        <v>3478</v>
      </c>
      <c r="F6114" t="s">
        <v>3477</v>
      </c>
      <c r="G6114" t="s">
        <v>3447</v>
      </c>
      <c r="H6114" t="s">
        <v>3448</v>
      </c>
      <c r="I6114" t="str">
        <f t="shared" si="286"/>
        <v>Středočeský</v>
      </c>
      <c r="J6114" t="str">
        <f t="shared" si="287"/>
        <v>Středočeský</v>
      </c>
      <c r="K6114" t="str">
        <f t="shared" si="288"/>
        <v>Střední Čechy</v>
      </c>
    </row>
    <row r="6115" spans="1:11" x14ac:dyDescent="0.25">
      <c r="A6115">
        <v>598348</v>
      </c>
      <c r="B6115" t="s">
        <v>2232</v>
      </c>
      <c r="C6115">
        <v>8106</v>
      </c>
      <c r="D6115" t="s">
        <v>2018</v>
      </c>
      <c r="E6115" t="s">
        <v>2017</v>
      </c>
      <c r="F6115" t="s">
        <v>2018</v>
      </c>
      <c r="G6115" t="s">
        <v>1998</v>
      </c>
      <c r="H6115" t="s">
        <v>1999</v>
      </c>
      <c r="I6115" t="str">
        <f t="shared" si="286"/>
        <v>Moravskoslezský</v>
      </c>
      <c r="J6115" t="str">
        <f t="shared" si="287"/>
        <v>Moravskoslezský</v>
      </c>
      <c r="K6115" t="str">
        <f t="shared" si="288"/>
        <v>Moravskoslezsko</v>
      </c>
    </row>
    <row r="6116" spans="1:11" x14ac:dyDescent="0.25">
      <c r="A6116">
        <v>598356</v>
      </c>
      <c r="B6116" t="s">
        <v>2233</v>
      </c>
      <c r="C6116">
        <v>8107</v>
      </c>
      <c r="D6116" t="s">
        <v>2022</v>
      </c>
      <c r="E6116" t="s">
        <v>2017</v>
      </c>
      <c r="F6116" t="s">
        <v>2018</v>
      </c>
      <c r="G6116" t="s">
        <v>1998</v>
      </c>
      <c r="H6116" t="s">
        <v>1999</v>
      </c>
      <c r="I6116" t="str">
        <f t="shared" si="286"/>
        <v>Moravskoslezský</v>
      </c>
      <c r="J6116" t="str">
        <f t="shared" si="287"/>
        <v>Moravskoslezský</v>
      </c>
      <c r="K6116" t="str">
        <f t="shared" si="288"/>
        <v>Moravskoslezsko</v>
      </c>
    </row>
    <row r="6117" spans="1:11" x14ac:dyDescent="0.25">
      <c r="A6117">
        <v>598364</v>
      </c>
      <c r="B6117" t="s">
        <v>2234</v>
      </c>
      <c r="C6117">
        <v>8106</v>
      </c>
      <c r="D6117" t="s">
        <v>2018</v>
      </c>
      <c r="E6117" t="s">
        <v>2017</v>
      </c>
      <c r="F6117" t="s">
        <v>2018</v>
      </c>
      <c r="G6117" t="s">
        <v>1998</v>
      </c>
      <c r="H6117" t="s">
        <v>1999</v>
      </c>
      <c r="I6117" t="str">
        <f t="shared" si="286"/>
        <v>Moravskoslezský</v>
      </c>
      <c r="J6117" t="str">
        <f t="shared" si="287"/>
        <v>Moravskoslezský</v>
      </c>
      <c r="K6117" t="str">
        <f t="shared" si="288"/>
        <v>Moravskoslezsko</v>
      </c>
    </row>
    <row r="6118" spans="1:11" x14ac:dyDescent="0.25">
      <c r="A6118">
        <v>598372</v>
      </c>
      <c r="B6118" t="s">
        <v>1253</v>
      </c>
      <c r="C6118">
        <v>2120</v>
      </c>
      <c r="D6118" t="s">
        <v>3477</v>
      </c>
      <c r="E6118" t="s">
        <v>3478</v>
      </c>
      <c r="F6118" t="s">
        <v>3477</v>
      </c>
      <c r="G6118" t="s">
        <v>3447</v>
      </c>
      <c r="H6118" t="s">
        <v>3448</v>
      </c>
      <c r="I6118" t="str">
        <f t="shared" si="286"/>
        <v>Středočeský</v>
      </c>
      <c r="J6118" t="str">
        <f t="shared" si="287"/>
        <v>Středočeský</v>
      </c>
      <c r="K6118" t="str">
        <f t="shared" si="288"/>
        <v>Střední Čechy</v>
      </c>
    </row>
    <row r="6119" spans="1:11" x14ac:dyDescent="0.25">
      <c r="A6119">
        <v>598381</v>
      </c>
      <c r="B6119" t="s">
        <v>1741</v>
      </c>
      <c r="C6119">
        <v>2120</v>
      </c>
      <c r="D6119" t="s">
        <v>3477</v>
      </c>
      <c r="E6119" t="s">
        <v>3478</v>
      </c>
      <c r="F6119" t="s">
        <v>3477</v>
      </c>
      <c r="G6119" t="s">
        <v>3447</v>
      </c>
      <c r="H6119" t="s">
        <v>3448</v>
      </c>
      <c r="I6119" t="str">
        <f t="shared" si="286"/>
        <v>Středočeský</v>
      </c>
      <c r="J6119" t="str">
        <f t="shared" si="287"/>
        <v>Středočeský</v>
      </c>
      <c r="K6119" t="str">
        <f t="shared" si="288"/>
        <v>Střední Čechy</v>
      </c>
    </row>
    <row r="6120" spans="1:11" x14ac:dyDescent="0.25">
      <c r="A6120">
        <v>598399</v>
      </c>
      <c r="B6120" t="s">
        <v>2235</v>
      </c>
      <c r="C6120">
        <v>8106</v>
      </c>
      <c r="D6120" t="s">
        <v>2018</v>
      </c>
      <c r="E6120" t="s">
        <v>2017</v>
      </c>
      <c r="F6120" t="s">
        <v>2018</v>
      </c>
      <c r="G6120" t="s">
        <v>1998</v>
      </c>
      <c r="H6120" t="s">
        <v>1999</v>
      </c>
      <c r="I6120" t="str">
        <f t="shared" si="286"/>
        <v>Moravskoslezský</v>
      </c>
      <c r="J6120" t="str">
        <f t="shared" si="287"/>
        <v>Moravskoslezský</v>
      </c>
      <c r="K6120" t="str">
        <f t="shared" si="288"/>
        <v>Moravskoslezsko</v>
      </c>
    </row>
    <row r="6121" spans="1:11" x14ac:dyDescent="0.25">
      <c r="A6121">
        <v>598402</v>
      </c>
      <c r="B6121" t="s">
        <v>4350</v>
      </c>
      <c r="C6121">
        <v>2120</v>
      </c>
      <c r="D6121" t="s">
        <v>3477</v>
      </c>
      <c r="E6121" t="s">
        <v>3478</v>
      </c>
      <c r="F6121" t="s">
        <v>3477</v>
      </c>
      <c r="G6121" t="s">
        <v>3447</v>
      </c>
      <c r="H6121" t="s">
        <v>3448</v>
      </c>
      <c r="I6121" t="str">
        <f t="shared" si="286"/>
        <v>Středočeský</v>
      </c>
      <c r="J6121" t="str">
        <f t="shared" si="287"/>
        <v>Středočeský</v>
      </c>
      <c r="K6121" t="str">
        <f t="shared" si="288"/>
        <v>Střední Čechy</v>
      </c>
    </row>
    <row r="6122" spans="1:11" x14ac:dyDescent="0.25">
      <c r="A6122">
        <v>598411</v>
      </c>
      <c r="B6122" t="s">
        <v>4351</v>
      </c>
      <c r="C6122">
        <v>2120</v>
      </c>
      <c r="D6122" t="s">
        <v>3477</v>
      </c>
      <c r="E6122" t="s">
        <v>3478</v>
      </c>
      <c r="F6122" t="s">
        <v>3477</v>
      </c>
      <c r="G6122" t="s">
        <v>3447</v>
      </c>
      <c r="H6122" t="s">
        <v>3448</v>
      </c>
      <c r="I6122" t="str">
        <f t="shared" si="286"/>
        <v>Středočeský</v>
      </c>
      <c r="J6122" t="str">
        <f t="shared" si="287"/>
        <v>Středočeský</v>
      </c>
      <c r="K6122" t="str">
        <f t="shared" si="288"/>
        <v>Střední Čechy</v>
      </c>
    </row>
    <row r="6123" spans="1:11" x14ac:dyDescent="0.25">
      <c r="A6123">
        <v>598429</v>
      </c>
      <c r="B6123" t="s">
        <v>4352</v>
      </c>
      <c r="C6123">
        <v>2120</v>
      </c>
      <c r="D6123" t="s">
        <v>3477</v>
      </c>
      <c r="E6123" t="s">
        <v>3478</v>
      </c>
      <c r="F6123" t="s">
        <v>3477</v>
      </c>
      <c r="G6123" t="s">
        <v>3447</v>
      </c>
      <c r="H6123" t="s">
        <v>3448</v>
      </c>
      <c r="I6123" t="str">
        <f t="shared" si="286"/>
        <v>Středočeský</v>
      </c>
      <c r="J6123" t="str">
        <f t="shared" si="287"/>
        <v>Středočeský</v>
      </c>
      <c r="K6123" t="str">
        <f t="shared" si="288"/>
        <v>Střední Čechy</v>
      </c>
    </row>
    <row r="6124" spans="1:11" x14ac:dyDescent="0.25">
      <c r="A6124">
        <v>598437</v>
      </c>
      <c r="B6124" t="s">
        <v>4353</v>
      </c>
      <c r="C6124">
        <v>2120</v>
      </c>
      <c r="D6124" t="s">
        <v>3477</v>
      </c>
      <c r="E6124" t="s">
        <v>3478</v>
      </c>
      <c r="F6124" t="s">
        <v>3477</v>
      </c>
      <c r="G6124" t="s">
        <v>3447</v>
      </c>
      <c r="H6124" t="s">
        <v>3448</v>
      </c>
      <c r="I6124" t="str">
        <f t="shared" si="286"/>
        <v>Středočeský</v>
      </c>
      <c r="J6124" t="str">
        <f t="shared" si="287"/>
        <v>Středočeský</v>
      </c>
      <c r="K6124" t="str">
        <f t="shared" si="288"/>
        <v>Střední Čechy</v>
      </c>
    </row>
    <row r="6125" spans="1:11" x14ac:dyDescent="0.25">
      <c r="A6125">
        <v>598445</v>
      </c>
      <c r="B6125" t="s">
        <v>2236</v>
      </c>
      <c r="C6125">
        <v>8106</v>
      </c>
      <c r="D6125" t="s">
        <v>2018</v>
      </c>
      <c r="E6125" t="s">
        <v>2017</v>
      </c>
      <c r="F6125" t="s">
        <v>2018</v>
      </c>
      <c r="G6125" t="s">
        <v>1998</v>
      </c>
      <c r="H6125" t="s">
        <v>1999</v>
      </c>
      <c r="I6125" t="str">
        <f t="shared" si="286"/>
        <v>Moravskoslezský</v>
      </c>
      <c r="J6125" t="str">
        <f t="shared" si="287"/>
        <v>Moravskoslezský</v>
      </c>
      <c r="K6125" t="str">
        <f t="shared" si="288"/>
        <v>Moravskoslezsko</v>
      </c>
    </row>
    <row r="6126" spans="1:11" x14ac:dyDescent="0.25">
      <c r="A6126">
        <v>598453</v>
      </c>
      <c r="B6126" t="s">
        <v>2237</v>
      </c>
      <c r="C6126">
        <v>8110</v>
      </c>
      <c r="D6126" t="s">
        <v>2031</v>
      </c>
      <c r="E6126" t="s">
        <v>2017</v>
      </c>
      <c r="F6126" t="s">
        <v>2018</v>
      </c>
      <c r="G6126" t="s">
        <v>1998</v>
      </c>
      <c r="H6126" t="s">
        <v>1999</v>
      </c>
      <c r="I6126" t="str">
        <f t="shared" si="286"/>
        <v>Moravskoslezský</v>
      </c>
      <c r="J6126" t="str">
        <f t="shared" si="287"/>
        <v>Moravskoslezský</v>
      </c>
      <c r="K6126" t="str">
        <f t="shared" si="288"/>
        <v>Moravskoslezsko</v>
      </c>
    </row>
    <row r="6127" spans="1:11" x14ac:dyDescent="0.25">
      <c r="A6127">
        <v>598461</v>
      </c>
      <c r="B6127" t="s">
        <v>4354</v>
      </c>
      <c r="C6127">
        <v>2123</v>
      </c>
      <c r="D6127" t="s">
        <v>3484</v>
      </c>
      <c r="E6127" t="s">
        <v>3478</v>
      </c>
      <c r="F6127" t="s">
        <v>3477</v>
      </c>
      <c r="G6127" t="s">
        <v>3447</v>
      </c>
      <c r="H6127" t="s">
        <v>3448</v>
      </c>
      <c r="I6127" t="str">
        <f t="shared" si="286"/>
        <v>Středočeský</v>
      </c>
      <c r="J6127" t="str">
        <f t="shared" si="287"/>
        <v>Středočeský</v>
      </c>
      <c r="K6127" t="str">
        <f t="shared" si="288"/>
        <v>Střední Čechy</v>
      </c>
    </row>
    <row r="6128" spans="1:11" x14ac:dyDescent="0.25">
      <c r="A6128">
        <v>598470</v>
      </c>
      <c r="B6128" t="s">
        <v>4355</v>
      </c>
      <c r="C6128">
        <v>2123</v>
      </c>
      <c r="D6128" t="s">
        <v>3484</v>
      </c>
      <c r="E6128" t="s">
        <v>3478</v>
      </c>
      <c r="F6128" t="s">
        <v>3477</v>
      </c>
      <c r="G6128" t="s">
        <v>3447</v>
      </c>
      <c r="H6128" t="s">
        <v>3448</v>
      </c>
      <c r="I6128" t="str">
        <f t="shared" si="286"/>
        <v>Středočeský</v>
      </c>
      <c r="J6128" t="str">
        <f t="shared" si="287"/>
        <v>Středočeský</v>
      </c>
      <c r="K6128" t="str">
        <f t="shared" si="288"/>
        <v>Střední Čechy</v>
      </c>
    </row>
    <row r="6129" spans="1:11" x14ac:dyDescent="0.25">
      <c r="A6129">
        <v>598488</v>
      </c>
      <c r="B6129" t="s">
        <v>4356</v>
      </c>
      <c r="C6129">
        <v>2123</v>
      </c>
      <c r="D6129" t="s">
        <v>3484</v>
      </c>
      <c r="E6129" t="s">
        <v>3478</v>
      </c>
      <c r="F6129" t="s">
        <v>3477</v>
      </c>
      <c r="G6129" t="s">
        <v>3447</v>
      </c>
      <c r="H6129" t="s">
        <v>3448</v>
      </c>
      <c r="I6129" t="str">
        <f t="shared" si="286"/>
        <v>Středočeský</v>
      </c>
      <c r="J6129" t="str">
        <f t="shared" si="287"/>
        <v>Středočeský</v>
      </c>
      <c r="K6129" t="str">
        <f t="shared" si="288"/>
        <v>Střední Čechy</v>
      </c>
    </row>
    <row r="6130" spans="1:11" x14ac:dyDescent="0.25">
      <c r="A6130">
        <v>598496</v>
      </c>
      <c r="B6130" t="s">
        <v>4357</v>
      </c>
      <c r="C6130">
        <v>2121</v>
      </c>
      <c r="D6130" t="s">
        <v>3518</v>
      </c>
      <c r="E6130" t="s">
        <v>3519</v>
      </c>
      <c r="F6130" t="s">
        <v>3518</v>
      </c>
      <c r="G6130" t="s">
        <v>3447</v>
      </c>
      <c r="H6130" t="s">
        <v>3448</v>
      </c>
      <c r="I6130" t="str">
        <f t="shared" si="286"/>
        <v>Středočeský</v>
      </c>
      <c r="J6130" t="str">
        <f t="shared" si="287"/>
        <v>Středočeský</v>
      </c>
      <c r="K6130" t="str">
        <f t="shared" si="288"/>
        <v>Střední Čechy</v>
      </c>
    </row>
    <row r="6131" spans="1:11" x14ac:dyDescent="0.25">
      <c r="A6131">
        <v>598500</v>
      </c>
      <c r="B6131" t="s">
        <v>4358</v>
      </c>
      <c r="C6131">
        <v>2121</v>
      </c>
      <c r="D6131" t="s">
        <v>3518</v>
      </c>
      <c r="E6131" t="s">
        <v>3519</v>
      </c>
      <c r="F6131" t="s">
        <v>3518</v>
      </c>
      <c r="G6131" t="s">
        <v>3447</v>
      </c>
      <c r="H6131" t="s">
        <v>3448</v>
      </c>
      <c r="I6131" t="str">
        <f t="shared" si="286"/>
        <v>Středočeský</v>
      </c>
      <c r="J6131" t="str">
        <f t="shared" si="287"/>
        <v>Středočeský</v>
      </c>
      <c r="K6131" t="str">
        <f t="shared" si="288"/>
        <v>Střední Čechy</v>
      </c>
    </row>
    <row r="6132" spans="1:11" x14ac:dyDescent="0.25">
      <c r="A6132">
        <v>598518</v>
      </c>
      <c r="B6132" t="s">
        <v>49</v>
      </c>
      <c r="C6132">
        <v>2121</v>
      </c>
      <c r="D6132" t="s">
        <v>3518</v>
      </c>
      <c r="E6132" t="s">
        <v>3519</v>
      </c>
      <c r="F6132" t="s">
        <v>3518</v>
      </c>
      <c r="G6132" t="s">
        <v>3447</v>
      </c>
      <c r="H6132" t="s">
        <v>3448</v>
      </c>
      <c r="I6132" t="str">
        <f t="shared" si="286"/>
        <v>Středočeský</v>
      </c>
      <c r="J6132" t="str">
        <f t="shared" si="287"/>
        <v>Středočeský</v>
      </c>
      <c r="K6132" t="str">
        <f t="shared" si="288"/>
        <v>Střední Čechy</v>
      </c>
    </row>
    <row r="6133" spans="1:11" x14ac:dyDescent="0.25">
      <c r="A6133">
        <v>598526</v>
      </c>
      <c r="B6133" t="s">
        <v>4119</v>
      </c>
      <c r="C6133">
        <v>2121</v>
      </c>
      <c r="D6133" t="s">
        <v>3518</v>
      </c>
      <c r="E6133" t="s">
        <v>3519</v>
      </c>
      <c r="F6133" t="s">
        <v>3518</v>
      </c>
      <c r="G6133" t="s">
        <v>3447</v>
      </c>
      <c r="H6133" t="s">
        <v>3448</v>
      </c>
      <c r="I6133" t="str">
        <f t="shared" si="286"/>
        <v>Středočeský</v>
      </c>
      <c r="J6133" t="str">
        <f t="shared" si="287"/>
        <v>Středočeský</v>
      </c>
      <c r="K6133" t="str">
        <f t="shared" si="288"/>
        <v>Střední Čechy</v>
      </c>
    </row>
    <row r="6134" spans="1:11" x14ac:dyDescent="0.25">
      <c r="A6134">
        <v>598542</v>
      </c>
      <c r="B6134" t="s">
        <v>2238</v>
      </c>
      <c r="C6134">
        <v>8107</v>
      </c>
      <c r="D6134" t="s">
        <v>2022</v>
      </c>
      <c r="E6134" t="s">
        <v>2017</v>
      </c>
      <c r="F6134" t="s">
        <v>2018</v>
      </c>
      <c r="G6134" t="s">
        <v>1998</v>
      </c>
      <c r="H6134" t="s">
        <v>1999</v>
      </c>
      <c r="I6134" t="str">
        <f t="shared" si="286"/>
        <v>Moravskoslezský</v>
      </c>
      <c r="J6134" t="str">
        <f t="shared" si="287"/>
        <v>Moravskoslezský</v>
      </c>
      <c r="K6134" t="str">
        <f t="shared" si="288"/>
        <v>Moravskoslezsko</v>
      </c>
    </row>
    <row r="6135" spans="1:11" x14ac:dyDescent="0.25">
      <c r="A6135">
        <v>598551</v>
      </c>
      <c r="B6135" t="s">
        <v>2239</v>
      </c>
      <c r="C6135">
        <v>8106</v>
      </c>
      <c r="D6135" t="s">
        <v>2018</v>
      </c>
      <c r="E6135" t="s">
        <v>2017</v>
      </c>
      <c r="F6135" t="s">
        <v>2018</v>
      </c>
      <c r="G6135" t="s">
        <v>1998</v>
      </c>
      <c r="H6135" t="s">
        <v>1999</v>
      </c>
      <c r="I6135" t="str">
        <f t="shared" si="286"/>
        <v>Moravskoslezský</v>
      </c>
      <c r="J6135" t="str">
        <f t="shared" si="287"/>
        <v>Moravskoslezský</v>
      </c>
      <c r="K6135" t="str">
        <f t="shared" si="288"/>
        <v>Moravskoslezsko</v>
      </c>
    </row>
    <row r="6136" spans="1:11" x14ac:dyDescent="0.25">
      <c r="A6136">
        <v>598569</v>
      </c>
      <c r="B6136" t="s">
        <v>2240</v>
      </c>
      <c r="C6136">
        <v>8106</v>
      </c>
      <c r="D6136" t="s">
        <v>2018</v>
      </c>
      <c r="E6136" t="s">
        <v>2017</v>
      </c>
      <c r="F6136" t="s">
        <v>2018</v>
      </c>
      <c r="G6136" t="s">
        <v>1998</v>
      </c>
      <c r="H6136" t="s">
        <v>1999</v>
      </c>
      <c r="I6136" t="str">
        <f t="shared" si="286"/>
        <v>Moravskoslezský</v>
      </c>
      <c r="J6136" t="str">
        <f t="shared" si="287"/>
        <v>Moravskoslezský</v>
      </c>
      <c r="K6136" t="str">
        <f t="shared" si="288"/>
        <v>Moravskoslezsko</v>
      </c>
    </row>
    <row r="6137" spans="1:11" x14ac:dyDescent="0.25">
      <c r="A6137">
        <v>598577</v>
      </c>
      <c r="B6137" t="s">
        <v>4359</v>
      </c>
      <c r="C6137">
        <v>2121</v>
      </c>
      <c r="D6137" t="s">
        <v>3518</v>
      </c>
      <c r="E6137" t="s">
        <v>3519</v>
      </c>
      <c r="F6137" t="s">
        <v>3518</v>
      </c>
      <c r="G6137" t="s">
        <v>3447</v>
      </c>
      <c r="H6137" t="s">
        <v>3448</v>
      </c>
      <c r="I6137" t="str">
        <f t="shared" si="286"/>
        <v>Středočeský</v>
      </c>
      <c r="J6137" t="str">
        <f t="shared" si="287"/>
        <v>Středočeský</v>
      </c>
      <c r="K6137" t="str">
        <f t="shared" si="288"/>
        <v>Střední Čechy</v>
      </c>
    </row>
    <row r="6138" spans="1:11" x14ac:dyDescent="0.25">
      <c r="A6138">
        <v>598585</v>
      </c>
      <c r="B6138" t="s">
        <v>4360</v>
      </c>
      <c r="C6138">
        <v>2121</v>
      </c>
      <c r="D6138" t="s">
        <v>3518</v>
      </c>
      <c r="E6138" t="s">
        <v>3519</v>
      </c>
      <c r="F6138" t="s">
        <v>3518</v>
      </c>
      <c r="G6138" t="s">
        <v>3447</v>
      </c>
      <c r="H6138" t="s">
        <v>3448</v>
      </c>
      <c r="I6138" t="str">
        <f t="shared" si="286"/>
        <v>Středočeský</v>
      </c>
      <c r="J6138" t="str">
        <f t="shared" si="287"/>
        <v>Středočeský</v>
      </c>
      <c r="K6138" t="str">
        <f t="shared" si="288"/>
        <v>Střední Čechy</v>
      </c>
    </row>
    <row r="6139" spans="1:11" x14ac:dyDescent="0.25">
      <c r="A6139">
        <v>598593</v>
      </c>
      <c r="B6139" t="s">
        <v>311</v>
      </c>
      <c r="C6139">
        <v>3102</v>
      </c>
      <c r="D6139" t="s">
        <v>46</v>
      </c>
      <c r="E6139" t="s">
        <v>47</v>
      </c>
      <c r="F6139" t="s">
        <v>46</v>
      </c>
      <c r="G6139" t="s">
        <v>11</v>
      </c>
      <c r="H6139" t="s">
        <v>12</v>
      </c>
      <c r="I6139" t="str">
        <f t="shared" si="286"/>
        <v>Jihočeský</v>
      </c>
      <c r="J6139" t="str">
        <f t="shared" si="287"/>
        <v>Jihočeský</v>
      </c>
      <c r="K6139" t="str">
        <f t="shared" si="288"/>
        <v>Jihozápad</v>
      </c>
    </row>
    <row r="6140" spans="1:11" x14ac:dyDescent="0.25">
      <c r="A6140">
        <v>598607</v>
      </c>
      <c r="B6140" t="s">
        <v>597</v>
      </c>
      <c r="C6140">
        <v>3102</v>
      </c>
      <c r="D6140" t="s">
        <v>46</v>
      </c>
      <c r="E6140" t="s">
        <v>47</v>
      </c>
      <c r="F6140" t="s">
        <v>46</v>
      </c>
      <c r="G6140" t="s">
        <v>11</v>
      </c>
      <c r="H6140" t="s">
        <v>12</v>
      </c>
      <c r="I6140" t="str">
        <f t="shared" si="286"/>
        <v>Jihočeský</v>
      </c>
      <c r="J6140" t="str">
        <f t="shared" si="287"/>
        <v>Jihočeský</v>
      </c>
      <c r="K6140" t="str">
        <f t="shared" si="288"/>
        <v>Jihozápad</v>
      </c>
    </row>
    <row r="6141" spans="1:11" x14ac:dyDescent="0.25">
      <c r="A6141">
        <v>598615</v>
      </c>
      <c r="B6141" t="s">
        <v>598</v>
      </c>
      <c r="C6141">
        <v>3115</v>
      </c>
      <c r="D6141" t="s">
        <v>80</v>
      </c>
      <c r="E6141" t="s">
        <v>47</v>
      </c>
      <c r="F6141" t="s">
        <v>46</v>
      </c>
      <c r="G6141" t="s">
        <v>11</v>
      </c>
      <c r="H6141" t="s">
        <v>12</v>
      </c>
      <c r="I6141" t="str">
        <f t="shared" si="286"/>
        <v>Jihočeský</v>
      </c>
      <c r="J6141" t="str">
        <f t="shared" si="287"/>
        <v>Jihočeský</v>
      </c>
      <c r="K6141" t="str">
        <f t="shared" si="288"/>
        <v>Jihozápad</v>
      </c>
    </row>
    <row r="6142" spans="1:11" x14ac:dyDescent="0.25">
      <c r="A6142">
        <v>598623</v>
      </c>
      <c r="B6142" t="s">
        <v>599</v>
      </c>
      <c r="C6142">
        <v>3103</v>
      </c>
      <c r="D6142" t="s">
        <v>9</v>
      </c>
      <c r="E6142" t="s">
        <v>10</v>
      </c>
      <c r="F6142" t="s">
        <v>9</v>
      </c>
      <c r="G6142" t="s">
        <v>11</v>
      </c>
      <c r="H6142" t="s">
        <v>12</v>
      </c>
      <c r="I6142" t="str">
        <f t="shared" si="286"/>
        <v>Jihočeský</v>
      </c>
      <c r="J6142" t="str">
        <f t="shared" si="287"/>
        <v>Jihočeský</v>
      </c>
      <c r="K6142" t="str">
        <f t="shared" si="288"/>
        <v>Jihozápad</v>
      </c>
    </row>
    <row r="6143" spans="1:11" x14ac:dyDescent="0.25">
      <c r="A6143">
        <v>598631</v>
      </c>
      <c r="B6143" t="s">
        <v>600</v>
      </c>
      <c r="C6143">
        <v>3105</v>
      </c>
      <c r="D6143" t="s">
        <v>14</v>
      </c>
      <c r="E6143" t="s">
        <v>15</v>
      </c>
      <c r="F6143" t="s">
        <v>14</v>
      </c>
      <c r="G6143" t="s">
        <v>11</v>
      </c>
      <c r="H6143" t="s">
        <v>12</v>
      </c>
      <c r="I6143" t="str">
        <f t="shared" si="286"/>
        <v>Jihočeský</v>
      </c>
      <c r="J6143" t="str">
        <f t="shared" si="287"/>
        <v>Jihočeský</v>
      </c>
      <c r="K6143" t="str">
        <f t="shared" si="288"/>
        <v>Jihozápad</v>
      </c>
    </row>
    <row r="6144" spans="1:11" x14ac:dyDescent="0.25">
      <c r="A6144">
        <v>598640</v>
      </c>
      <c r="B6144" t="s">
        <v>601</v>
      </c>
      <c r="C6144">
        <v>3105</v>
      </c>
      <c r="D6144" t="s">
        <v>14</v>
      </c>
      <c r="E6144" t="s">
        <v>15</v>
      </c>
      <c r="F6144" t="s">
        <v>14</v>
      </c>
      <c r="G6144" t="s">
        <v>11</v>
      </c>
      <c r="H6144" t="s">
        <v>12</v>
      </c>
      <c r="I6144" t="str">
        <f t="shared" si="286"/>
        <v>Jihočeský</v>
      </c>
      <c r="J6144" t="str">
        <f t="shared" si="287"/>
        <v>Jihočeský</v>
      </c>
      <c r="K6144" t="str">
        <f t="shared" si="288"/>
        <v>Jihozápad</v>
      </c>
    </row>
    <row r="6145" spans="1:11" x14ac:dyDescent="0.25">
      <c r="A6145">
        <v>598658</v>
      </c>
      <c r="B6145" t="s">
        <v>602</v>
      </c>
      <c r="C6145">
        <v>3104</v>
      </c>
      <c r="D6145" t="s">
        <v>21</v>
      </c>
      <c r="E6145" t="s">
        <v>15</v>
      </c>
      <c r="F6145" t="s">
        <v>14</v>
      </c>
      <c r="G6145" t="s">
        <v>11</v>
      </c>
      <c r="H6145" t="s">
        <v>12</v>
      </c>
      <c r="I6145" t="str">
        <f t="shared" si="286"/>
        <v>Jihočeský</v>
      </c>
      <c r="J6145" t="str">
        <f t="shared" si="287"/>
        <v>Jihočeský</v>
      </c>
      <c r="K6145" t="str">
        <f t="shared" si="288"/>
        <v>Jihozápad</v>
      </c>
    </row>
    <row r="6146" spans="1:11" x14ac:dyDescent="0.25">
      <c r="A6146">
        <v>598666</v>
      </c>
      <c r="B6146" t="s">
        <v>5215</v>
      </c>
      <c r="C6146">
        <v>6109</v>
      </c>
      <c r="D6146" t="s">
        <v>4706</v>
      </c>
      <c r="E6146" t="s">
        <v>4691</v>
      </c>
      <c r="F6146" t="s">
        <v>4690</v>
      </c>
      <c r="G6146" t="s">
        <v>4687</v>
      </c>
      <c r="H6146" t="s">
        <v>4688</v>
      </c>
      <c r="I6146" t="str">
        <f t="shared" si="286"/>
        <v>Kraj</v>
      </c>
      <c r="J6146" t="str">
        <f t="shared" si="287"/>
        <v>Vysočina</v>
      </c>
      <c r="K6146" t="str">
        <f t="shared" si="288"/>
        <v>Jihovýchod</v>
      </c>
    </row>
    <row r="6147" spans="1:11" x14ac:dyDescent="0.25">
      <c r="A6147">
        <v>598674</v>
      </c>
      <c r="B6147" t="s">
        <v>1431</v>
      </c>
      <c r="C6147">
        <v>8106</v>
      </c>
      <c r="D6147" t="s">
        <v>2018</v>
      </c>
      <c r="E6147" t="s">
        <v>2017</v>
      </c>
      <c r="F6147" t="s">
        <v>2018</v>
      </c>
      <c r="G6147" t="s">
        <v>1998</v>
      </c>
      <c r="H6147" t="s">
        <v>1999</v>
      </c>
      <c r="I6147" t="str">
        <f t="shared" si="286"/>
        <v>Moravskoslezský</v>
      </c>
      <c r="J6147" t="str">
        <f t="shared" si="287"/>
        <v>Moravskoslezský</v>
      </c>
      <c r="K6147" t="str">
        <f t="shared" si="288"/>
        <v>Moravskoslezsko</v>
      </c>
    </row>
    <row r="6148" spans="1:11" x14ac:dyDescent="0.25">
      <c r="A6148">
        <v>598691</v>
      </c>
      <c r="B6148" t="s">
        <v>2241</v>
      </c>
      <c r="C6148">
        <v>8106</v>
      </c>
      <c r="D6148" t="s">
        <v>2018</v>
      </c>
      <c r="E6148" t="s">
        <v>2017</v>
      </c>
      <c r="F6148" t="s">
        <v>2018</v>
      </c>
      <c r="G6148" t="s">
        <v>1998</v>
      </c>
      <c r="H6148" t="s">
        <v>1999</v>
      </c>
      <c r="I6148" t="str">
        <f t="shared" ref="I6148:I6211" si="289">LEFT(H6148, FIND(" ", H6148 &amp; " ") - 1)</f>
        <v>Moravskoslezský</v>
      </c>
      <c r="J6148" t="str">
        <f t="shared" ref="J6148:J6211" si="290">IF(LEFT(H6148,4)="Kraj", MID(H6148, FIND(" ", H6148)+1, LEN(H6148) - FIND(" ", H6148)), LEFT(H6148, FIND(" ", H6148 &amp; " ") - 1))</f>
        <v>Moravskoslezský</v>
      </c>
      <c r="K6148" t="str">
        <f t="shared" ref="K6148:K6211" si="291">_xlfn.XLOOKUP(H6148,$N$33:$N$46,$M$33:$M$46)</f>
        <v>Moravskoslezsko</v>
      </c>
    </row>
    <row r="6149" spans="1:11" x14ac:dyDescent="0.25">
      <c r="A6149">
        <v>598704</v>
      </c>
      <c r="B6149" t="s">
        <v>3221</v>
      </c>
      <c r="C6149">
        <v>6110</v>
      </c>
      <c r="D6149" t="s">
        <v>4690</v>
      </c>
      <c r="E6149" t="s">
        <v>4691</v>
      </c>
      <c r="F6149" t="s">
        <v>4690</v>
      </c>
      <c r="G6149" t="s">
        <v>4687</v>
      </c>
      <c r="H6149" t="s">
        <v>4688</v>
      </c>
      <c r="I6149" t="str">
        <f t="shared" si="289"/>
        <v>Kraj</v>
      </c>
      <c r="J6149" t="str">
        <f t="shared" si="290"/>
        <v>Vysočina</v>
      </c>
      <c r="K6149" t="str">
        <f t="shared" si="291"/>
        <v>Jihovýchod</v>
      </c>
    </row>
    <row r="6150" spans="1:11" x14ac:dyDescent="0.25">
      <c r="A6150">
        <v>598712</v>
      </c>
      <c r="B6150" t="s">
        <v>5216</v>
      </c>
      <c r="C6150">
        <v>6110</v>
      </c>
      <c r="D6150" t="s">
        <v>4690</v>
      </c>
      <c r="E6150" t="s">
        <v>4691</v>
      </c>
      <c r="F6150" t="s">
        <v>4690</v>
      </c>
      <c r="G6150" t="s">
        <v>4687</v>
      </c>
      <c r="H6150" t="s">
        <v>4688</v>
      </c>
      <c r="I6150" t="str">
        <f t="shared" si="289"/>
        <v>Kraj</v>
      </c>
      <c r="J6150" t="str">
        <f t="shared" si="290"/>
        <v>Vysočina</v>
      </c>
      <c r="K6150" t="str">
        <f t="shared" si="291"/>
        <v>Jihovýchod</v>
      </c>
    </row>
    <row r="6151" spans="1:11" x14ac:dyDescent="0.25">
      <c r="A6151">
        <v>598721</v>
      </c>
      <c r="B6151" t="s">
        <v>5217</v>
      </c>
      <c r="C6151">
        <v>6110</v>
      </c>
      <c r="D6151" t="s">
        <v>4690</v>
      </c>
      <c r="E6151" t="s">
        <v>4691</v>
      </c>
      <c r="F6151" t="s">
        <v>4690</v>
      </c>
      <c r="G6151" t="s">
        <v>4687</v>
      </c>
      <c r="H6151" t="s">
        <v>4688</v>
      </c>
      <c r="I6151" t="str">
        <f t="shared" si="289"/>
        <v>Kraj</v>
      </c>
      <c r="J6151" t="str">
        <f t="shared" si="290"/>
        <v>Vysočina</v>
      </c>
      <c r="K6151" t="str">
        <f t="shared" si="291"/>
        <v>Jihovýchod</v>
      </c>
    </row>
    <row r="6152" spans="1:11" x14ac:dyDescent="0.25">
      <c r="A6152">
        <v>598739</v>
      </c>
      <c r="B6152" t="s">
        <v>2242</v>
      </c>
      <c r="C6152">
        <v>8119</v>
      </c>
      <c r="D6152" t="s">
        <v>2003</v>
      </c>
      <c r="E6152" t="s">
        <v>2004</v>
      </c>
      <c r="F6152" t="s">
        <v>2005</v>
      </c>
      <c r="G6152" t="s">
        <v>1998</v>
      </c>
      <c r="H6152" t="s">
        <v>1999</v>
      </c>
      <c r="I6152" t="str">
        <f t="shared" si="289"/>
        <v>Moravskoslezský</v>
      </c>
      <c r="J6152" t="str">
        <f t="shared" si="290"/>
        <v>Moravskoslezský</v>
      </c>
      <c r="K6152" t="str">
        <f t="shared" si="291"/>
        <v>Moravskoslezsko</v>
      </c>
    </row>
    <row r="6153" spans="1:11" x14ac:dyDescent="0.25">
      <c r="A6153">
        <v>598747</v>
      </c>
      <c r="B6153" t="s">
        <v>2243</v>
      </c>
      <c r="C6153">
        <v>8107</v>
      </c>
      <c r="D6153" t="s">
        <v>2022</v>
      </c>
      <c r="E6153" t="s">
        <v>2017</v>
      </c>
      <c r="F6153" t="s">
        <v>2018</v>
      </c>
      <c r="G6153" t="s">
        <v>1998</v>
      </c>
      <c r="H6153" t="s">
        <v>1999</v>
      </c>
      <c r="I6153" t="str">
        <f t="shared" si="289"/>
        <v>Moravskoslezský</v>
      </c>
      <c r="J6153" t="str">
        <f t="shared" si="290"/>
        <v>Moravskoslezský</v>
      </c>
      <c r="K6153" t="str">
        <f t="shared" si="291"/>
        <v>Moravskoslezsko</v>
      </c>
    </row>
    <row r="6154" spans="1:11" x14ac:dyDescent="0.25">
      <c r="A6154">
        <v>598755</v>
      </c>
      <c r="B6154" t="s">
        <v>5218</v>
      </c>
      <c r="C6154">
        <v>6110</v>
      </c>
      <c r="D6154" t="s">
        <v>4690</v>
      </c>
      <c r="E6154" t="s">
        <v>4691</v>
      </c>
      <c r="F6154" t="s">
        <v>4690</v>
      </c>
      <c r="G6154" t="s">
        <v>4687</v>
      </c>
      <c r="H6154" t="s">
        <v>4688</v>
      </c>
      <c r="I6154" t="str">
        <f t="shared" si="289"/>
        <v>Kraj</v>
      </c>
      <c r="J6154" t="str">
        <f t="shared" si="290"/>
        <v>Vysočina</v>
      </c>
      <c r="K6154" t="str">
        <f t="shared" si="291"/>
        <v>Jihovýchod</v>
      </c>
    </row>
    <row r="6155" spans="1:11" x14ac:dyDescent="0.25">
      <c r="A6155">
        <v>598763</v>
      </c>
      <c r="B6155" t="s">
        <v>5219</v>
      </c>
      <c r="C6155">
        <v>6110</v>
      </c>
      <c r="D6155" t="s">
        <v>4690</v>
      </c>
      <c r="E6155" t="s">
        <v>4691</v>
      </c>
      <c r="F6155" t="s">
        <v>4690</v>
      </c>
      <c r="G6155" t="s">
        <v>4687</v>
      </c>
      <c r="H6155" t="s">
        <v>4688</v>
      </c>
      <c r="I6155" t="str">
        <f t="shared" si="289"/>
        <v>Kraj</v>
      </c>
      <c r="J6155" t="str">
        <f t="shared" si="290"/>
        <v>Vysočina</v>
      </c>
      <c r="K6155" t="str">
        <f t="shared" si="291"/>
        <v>Jihovýchod</v>
      </c>
    </row>
    <row r="6156" spans="1:11" x14ac:dyDescent="0.25">
      <c r="A6156">
        <v>598771</v>
      </c>
      <c r="B6156" t="s">
        <v>5220</v>
      </c>
      <c r="C6156">
        <v>6103</v>
      </c>
      <c r="D6156" t="s">
        <v>4712</v>
      </c>
      <c r="E6156" t="s">
        <v>4691</v>
      </c>
      <c r="F6156" t="s">
        <v>4690</v>
      </c>
      <c r="G6156" t="s">
        <v>4687</v>
      </c>
      <c r="H6156" t="s">
        <v>4688</v>
      </c>
      <c r="I6156" t="str">
        <f t="shared" si="289"/>
        <v>Kraj</v>
      </c>
      <c r="J6156" t="str">
        <f t="shared" si="290"/>
        <v>Vysočina</v>
      </c>
      <c r="K6156" t="str">
        <f t="shared" si="291"/>
        <v>Jihovýchod</v>
      </c>
    </row>
    <row r="6157" spans="1:11" x14ac:dyDescent="0.25">
      <c r="A6157">
        <v>598780</v>
      </c>
      <c r="B6157" t="s">
        <v>173</v>
      </c>
      <c r="C6157">
        <v>3107</v>
      </c>
      <c r="D6157" t="s">
        <v>39</v>
      </c>
      <c r="E6157" t="s">
        <v>37</v>
      </c>
      <c r="F6157" t="s">
        <v>36</v>
      </c>
      <c r="G6157" t="s">
        <v>11</v>
      </c>
      <c r="H6157" t="s">
        <v>12</v>
      </c>
      <c r="I6157" t="str">
        <f t="shared" si="289"/>
        <v>Jihočeský</v>
      </c>
      <c r="J6157" t="str">
        <f t="shared" si="290"/>
        <v>Jihočeský</v>
      </c>
      <c r="K6157" t="str">
        <f t="shared" si="291"/>
        <v>Jihozápad</v>
      </c>
    </row>
    <row r="6158" spans="1:11" x14ac:dyDescent="0.25">
      <c r="A6158">
        <v>598798</v>
      </c>
      <c r="B6158" t="s">
        <v>2244</v>
      </c>
      <c r="C6158">
        <v>8119</v>
      </c>
      <c r="D6158" t="s">
        <v>2003</v>
      </c>
      <c r="E6158" t="s">
        <v>2004</v>
      </c>
      <c r="F6158" t="s">
        <v>2005</v>
      </c>
      <c r="G6158" t="s">
        <v>1998</v>
      </c>
      <c r="H6158" t="s">
        <v>1999</v>
      </c>
      <c r="I6158" t="str">
        <f t="shared" si="289"/>
        <v>Moravskoslezský</v>
      </c>
      <c r="J6158" t="str">
        <f t="shared" si="290"/>
        <v>Moravskoslezský</v>
      </c>
      <c r="K6158" t="str">
        <f t="shared" si="291"/>
        <v>Moravskoslezsko</v>
      </c>
    </row>
    <row r="6159" spans="1:11" x14ac:dyDescent="0.25">
      <c r="A6159">
        <v>598801</v>
      </c>
      <c r="B6159" t="s">
        <v>603</v>
      </c>
      <c r="C6159">
        <v>3107</v>
      </c>
      <c r="D6159" t="s">
        <v>39</v>
      </c>
      <c r="E6159" t="s">
        <v>37</v>
      </c>
      <c r="F6159" t="s">
        <v>36</v>
      </c>
      <c r="G6159" t="s">
        <v>11</v>
      </c>
      <c r="H6159" t="s">
        <v>12</v>
      </c>
      <c r="I6159" t="str">
        <f t="shared" si="289"/>
        <v>Jihočeský</v>
      </c>
      <c r="J6159" t="str">
        <f t="shared" si="290"/>
        <v>Jihočeský</v>
      </c>
      <c r="K6159" t="str">
        <f t="shared" si="291"/>
        <v>Jihozápad</v>
      </c>
    </row>
    <row r="6160" spans="1:11" x14ac:dyDescent="0.25">
      <c r="A6160">
        <v>598810</v>
      </c>
      <c r="B6160" t="s">
        <v>2016</v>
      </c>
      <c r="C6160">
        <v>8121</v>
      </c>
      <c r="D6160" t="s">
        <v>2016</v>
      </c>
      <c r="E6160" t="s">
        <v>2017</v>
      </c>
      <c r="F6160" t="s">
        <v>2018</v>
      </c>
      <c r="G6160" t="s">
        <v>1998</v>
      </c>
      <c r="H6160" t="s">
        <v>1999</v>
      </c>
      <c r="I6160" t="str">
        <f t="shared" si="289"/>
        <v>Moravskoslezský</v>
      </c>
      <c r="J6160" t="str">
        <f t="shared" si="290"/>
        <v>Moravskoslezský</v>
      </c>
      <c r="K6160" t="str">
        <f t="shared" si="291"/>
        <v>Moravskoslezsko</v>
      </c>
    </row>
    <row r="6161" spans="1:11" x14ac:dyDescent="0.25">
      <c r="A6161">
        <v>598828</v>
      </c>
      <c r="B6161" t="s">
        <v>416</v>
      </c>
      <c r="C6161">
        <v>3107</v>
      </c>
      <c r="D6161" t="s">
        <v>39</v>
      </c>
      <c r="E6161" t="s">
        <v>37</v>
      </c>
      <c r="F6161" t="s">
        <v>36</v>
      </c>
      <c r="G6161" t="s">
        <v>11</v>
      </c>
      <c r="H6161" t="s">
        <v>12</v>
      </c>
      <c r="I6161" t="str">
        <f t="shared" si="289"/>
        <v>Jihočeský</v>
      </c>
      <c r="J6161" t="str">
        <f t="shared" si="290"/>
        <v>Jihočeský</v>
      </c>
      <c r="K6161" t="str">
        <f t="shared" si="291"/>
        <v>Jihozápad</v>
      </c>
    </row>
    <row r="6162" spans="1:11" x14ac:dyDescent="0.25">
      <c r="A6162">
        <v>598836</v>
      </c>
      <c r="B6162" t="s">
        <v>2245</v>
      </c>
      <c r="C6162">
        <v>8119</v>
      </c>
      <c r="D6162" t="s">
        <v>2003</v>
      </c>
      <c r="E6162" t="s">
        <v>2004</v>
      </c>
      <c r="F6162" t="s">
        <v>2005</v>
      </c>
      <c r="G6162" t="s">
        <v>1998</v>
      </c>
      <c r="H6162" t="s">
        <v>1999</v>
      </c>
      <c r="I6162" t="str">
        <f t="shared" si="289"/>
        <v>Moravskoslezský</v>
      </c>
      <c r="J6162" t="str">
        <f t="shared" si="290"/>
        <v>Moravskoslezský</v>
      </c>
      <c r="K6162" t="str">
        <f t="shared" si="291"/>
        <v>Moravskoslezsko</v>
      </c>
    </row>
    <row r="6163" spans="1:11" x14ac:dyDescent="0.25">
      <c r="A6163">
        <v>598844</v>
      </c>
      <c r="B6163" t="s">
        <v>604</v>
      </c>
      <c r="C6163">
        <v>3108</v>
      </c>
      <c r="D6163" t="s">
        <v>36</v>
      </c>
      <c r="E6163" t="s">
        <v>37</v>
      </c>
      <c r="F6163" t="s">
        <v>36</v>
      </c>
      <c r="G6163" t="s">
        <v>11</v>
      </c>
      <c r="H6163" t="s">
        <v>12</v>
      </c>
      <c r="I6163" t="str">
        <f t="shared" si="289"/>
        <v>Jihočeský</v>
      </c>
      <c r="J6163" t="str">
        <f t="shared" si="290"/>
        <v>Jihočeský</v>
      </c>
      <c r="K6163" t="str">
        <f t="shared" si="291"/>
        <v>Jihozápad</v>
      </c>
    </row>
    <row r="6164" spans="1:11" x14ac:dyDescent="0.25">
      <c r="A6164">
        <v>598852</v>
      </c>
      <c r="B6164" t="s">
        <v>605</v>
      </c>
      <c r="C6164">
        <v>3107</v>
      </c>
      <c r="D6164" t="s">
        <v>39</v>
      </c>
      <c r="E6164" t="s">
        <v>37</v>
      </c>
      <c r="F6164" t="s">
        <v>36</v>
      </c>
      <c r="G6164" t="s">
        <v>11</v>
      </c>
      <c r="H6164" t="s">
        <v>12</v>
      </c>
      <c r="I6164" t="str">
        <f t="shared" si="289"/>
        <v>Jihočeský</v>
      </c>
      <c r="J6164" t="str">
        <f t="shared" si="290"/>
        <v>Jihočeský</v>
      </c>
      <c r="K6164" t="str">
        <f t="shared" si="291"/>
        <v>Jihozápad</v>
      </c>
    </row>
    <row r="6165" spans="1:11" x14ac:dyDescent="0.25">
      <c r="A6165">
        <v>598861</v>
      </c>
      <c r="B6165" t="s">
        <v>49</v>
      </c>
      <c r="C6165">
        <v>3108</v>
      </c>
      <c r="D6165" t="s">
        <v>36</v>
      </c>
      <c r="E6165" t="s">
        <v>37</v>
      </c>
      <c r="F6165" t="s">
        <v>36</v>
      </c>
      <c r="G6165" t="s">
        <v>11</v>
      </c>
      <c r="H6165" t="s">
        <v>12</v>
      </c>
      <c r="I6165" t="str">
        <f t="shared" si="289"/>
        <v>Jihočeský</v>
      </c>
      <c r="J6165" t="str">
        <f t="shared" si="290"/>
        <v>Jihočeský</v>
      </c>
      <c r="K6165" t="str">
        <f t="shared" si="291"/>
        <v>Jihozápad</v>
      </c>
    </row>
    <row r="6166" spans="1:11" x14ac:dyDescent="0.25">
      <c r="A6166">
        <v>598879</v>
      </c>
      <c r="B6166" t="s">
        <v>2246</v>
      </c>
      <c r="C6166">
        <v>8119</v>
      </c>
      <c r="D6166" t="s">
        <v>2003</v>
      </c>
      <c r="E6166" t="s">
        <v>2004</v>
      </c>
      <c r="F6166" t="s">
        <v>2005</v>
      </c>
      <c r="G6166" t="s">
        <v>1998</v>
      </c>
      <c r="H6166" t="s">
        <v>1999</v>
      </c>
      <c r="I6166" t="str">
        <f t="shared" si="289"/>
        <v>Moravskoslezský</v>
      </c>
      <c r="J6166" t="str">
        <f t="shared" si="290"/>
        <v>Moravskoslezský</v>
      </c>
      <c r="K6166" t="str">
        <f t="shared" si="291"/>
        <v>Moravskoslezsko</v>
      </c>
    </row>
    <row r="6167" spans="1:11" x14ac:dyDescent="0.25">
      <c r="A6167">
        <v>598887</v>
      </c>
      <c r="B6167" t="s">
        <v>606</v>
      </c>
      <c r="C6167">
        <v>3117</v>
      </c>
      <c r="D6167" t="s">
        <v>62</v>
      </c>
      <c r="E6167" t="s">
        <v>42</v>
      </c>
      <c r="F6167" t="s">
        <v>43</v>
      </c>
      <c r="G6167" t="s">
        <v>11</v>
      </c>
      <c r="H6167" t="s">
        <v>12</v>
      </c>
      <c r="I6167" t="str">
        <f t="shared" si="289"/>
        <v>Jihočeský</v>
      </c>
      <c r="J6167" t="str">
        <f t="shared" si="290"/>
        <v>Jihočeský</v>
      </c>
      <c r="K6167" t="str">
        <f t="shared" si="291"/>
        <v>Jihozápad</v>
      </c>
    </row>
    <row r="6168" spans="1:11" x14ac:dyDescent="0.25">
      <c r="A6168">
        <v>598895</v>
      </c>
      <c r="B6168" t="s">
        <v>607</v>
      </c>
      <c r="C6168">
        <v>3101</v>
      </c>
      <c r="D6168" t="s">
        <v>41</v>
      </c>
      <c r="E6168" t="s">
        <v>42</v>
      </c>
      <c r="F6168" t="s">
        <v>43</v>
      </c>
      <c r="G6168" t="s">
        <v>11</v>
      </c>
      <c r="H6168" t="s">
        <v>12</v>
      </c>
      <c r="I6168" t="str">
        <f t="shared" si="289"/>
        <v>Jihočeský</v>
      </c>
      <c r="J6168" t="str">
        <f t="shared" si="290"/>
        <v>Jihočeský</v>
      </c>
      <c r="K6168" t="str">
        <f t="shared" si="291"/>
        <v>Jihozápad</v>
      </c>
    </row>
    <row r="6169" spans="1:11" x14ac:dyDescent="0.25">
      <c r="A6169">
        <v>598909</v>
      </c>
      <c r="B6169" t="s">
        <v>338</v>
      </c>
      <c r="C6169">
        <v>3111</v>
      </c>
      <c r="D6169" t="s">
        <v>43</v>
      </c>
      <c r="E6169" t="s">
        <v>42</v>
      </c>
      <c r="F6169" t="s">
        <v>43</v>
      </c>
      <c r="G6169" t="s">
        <v>11</v>
      </c>
      <c r="H6169" t="s">
        <v>12</v>
      </c>
      <c r="I6169" t="str">
        <f t="shared" si="289"/>
        <v>Jihočeský</v>
      </c>
      <c r="J6169" t="str">
        <f t="shared" si="290"/>
        <v>Jihočeský</v>
      </c>
      <c r="K6169" t="str">
        <f t="shared" si="291"/>
        <v>Jihozápad</v>
      </c>
    </row>
    <row r="6170" spans="1:11" x14ac:dyDescent="0.25">
      <c r="A6170">
        <v>598917</v>
      </c>
      <c r="B6170" t="s">
        <v>2109</v>
      </c>
      <c r="C6170">
        <v>8111</v>
      </c>
      <c r="D6170" t="s">
        <v>2109</v>
      </c>
      <c r="E6170" t="s">
        <v>2108</v>
      </c>
      <c r="F6170" t="s">
        <v>2109</v>
      </c>
      <c r="G6170" t="s">
        <v>1998</v>
      </c>
      <c r="H6170" t="s">
        <v>1999</v>
      </c>
      <c r="I6170" t="str">
        <f t="shared" si="289"/>
        <v>Moravskoslezský</v>
      </c>
      <c r="J6170" t="str">
        <f t="shared" si="290"/>
        <v>Moravskoslezský</v>
      </c>
      <c r="K6170" t="str">
        <f t="shared" si="291"/>
        <v>Moravskoslezsko</v>
      </c>
    </row>
    <row r="6171" spans="1:11" x14ac:dyDescent="0.25">
      <c r="A6171">
        <v>598925</v>
      </c>
      <c r="B6171" t="s">
        <v>2247</v>
      </c>
      <c r="C6171">
        <v>8108</v>
      </c>
      <c r="D6171" t="s">
        <v>2107</v>
      </c>
      <c r="E6171" t="s">
        <v>2108</v>
      </c>
      <c r="F6171" t="s">
        <v>2109</v>
      </c>
      <c r="G6171" t="s">
        <v>1998</v>
      </c>
      <c r="H6171" t="s">
        <v>1999</v>
      </c>
      <c r="I6171" t="str">
        <f t="shared" si="289"/>
        <v>Moravskoslezský</v>
      </c>
      <c r="J6171" t="str">
        <f t="shared" si="290"/>
        <v>Moravskoslezský</v>
      </c>
      <c r="K6171" t="str">
        <f t="shared" si="291"/>
        <v>Moravskoslezsko</v>
      </c>
    </row>
    <row r="6172" spans="1:11" x14ac:dyDescent="0.25">
      <c r="A6172">
        <v>598933</v>
      </c>
      <c r="B6172" t="s">
        <v>2127</v>
      </c>
      <c r="C6172">
        <v>8104</v>
      </c>
      <c r="D6172" t="s">
        <v>2127</v>
      </c>
      <c r="E6172" t="s">
        <v>2108</v>
      </c>
      <c r="F6172" t="s">
        <v>2109</v>
      </c>
      <c r="G6172" t="s">
        <v>1998</v>
      </c>
      <c r="H6172" t="s">
        <v>1999</v>
      </c>
      <c r="I6172" t="str">
        <f t="shared" si="289"/>
        <v>Moravskoslezský</v>
      </c>
      <c r="J6172" t="str">
        <f t="shared" si="290"/>
        <v>Moravskoslezský</v>
      </c>
      <c r="K6172" t="str">
        <f t="shared" si="291"/>
        <v>Moravskoslezsko</v>
      </c>
    </row>
    <row r="6173" spans="1:11" x14ac:dyDescent="0.25">
      <c r="A6173">
        <v>598941</v>
      </c>
      <c r="B6173" t="s">
        <v>2248</v>
      </c>
      <c r="C6173">
        <v>8111</v>
      </c>
      <c r="D6173" t="s">
        <v>2109</v>
      </c>
      <c r="E6173" t="s">
        <v>2108</v>
      </c>
      <c r="F6173" t="s">
        <v>2109</v>
      </c>
      <c r="G6173" t="s">
        <v>1998</v>
      </c>
      <c r="H6173" t="s">
        <v>1999</v>
      </c>
      <c r="I6173" t="str">
        <f t="shared" si="289"/>
        <v>Moravskoslezský</v>
      </c>
      <c r="J6173" t="str">
        <f t="shared" si="290"/>
        <v>Moravskoslezský</v>
      </c>
      <c r="K6173" t="str">
        <f t="shared" si="291"/>
        <v>Moravskoslezsko</v>
      </c>
    </row>
    <row r="6174" spans="1:11" x14ac:dyDescent="0.25">
      <c r="A6174">
        <v>598950</v>
      </c>
      <c r="B6174" t="s">
        <v>608</v>
      </c>
      <c r="C6174">
        <v>3101</v>
      </c>
      <c r="D6174" t="s">
        <v>41</v>
      </c>
      <c r="E6174" t="s">
        <v>42</v>
      </c>
      <c r="F6174" t="s">
        <v>43</v>
      </c>
      <c r="G6174" t="s">
        <v>11</v>
      </c>
      <c r="H6174" t="s">
        <v>12</v>
      </c>
      <c r="I6174" t="str">
        <f t="shared" si="289"/>
        <v>Jihočeský</v>
      </c>
      <c r="J6174" t="str">
        <f t="shared" si="290"/>
        <v>Jihočeský</v>
      </c>
      <c r="K6174" t="str">
        <f t="shared" si="291"/>
        <v>Jihozápad</v>
      </c>
    </row>
    <row r="6175" spans="1:11" x14ac:dyDescent="0.25">
      <c r="A6175">
        <v>598968</v>
      </c>
      <c r="B6175" t="s">
        <v>2249</v>
      </c>
      <c r="C6175">
        <v>8102</v>
      </c>
      <c r="D6175" t="s">
        <v>2250</v>
      </c>
      <c r="E6175" t="s">
        <v>2108</v>
      </c>
      <c r="F6175" t="s">
        <v>2109</v>
      </c>
      <c r="G6175" t="s">
        <v>1998</v>
      </c>
      <c r="H6175" t="s">
        <v>1999</v>
      </c>
      <c r="I6175" t="str">
        <f t="shared" si="289"/>
        <v>Moravskoslezský</v>
      </c>
      <c r="J6175" t="str">
        <f t="shared" si="290"/>
        <v>Moravskoslezský</v>
      </c>
      <c r="K6175" t="str">
        <f t="shared" si="291"/>
        <v>Moravskoslezsko</v>
      </c>
    </row>
    <row r="6176" spans="1:11" x14ac:dyDescent="0.25">
      <c r="A6176">
        <v>598976</v>
      </c>
      <c r="B6176" t="s">
        <v>609</v>
      </c>
      <c r="C6176">
        <v>3115</v>
      </c>
      <c r="D6176" t="s">
        <v>80</v>
      </c>
      <c r="E6176" t="s">
        <v>47</v>
      </c>
      <c r="F6176" t="s">
        <v>46</v>
      </c>
      <c r="G6176" t="s">
        <v>11</v>
      </c>
      <c r="H6176" t="s">
        <v>12</v>
      </c>
      <c r="I6176" t="str">
        <f t="shared" si="289"/>
        <v>Jihočeský</v>
      </c>
      <c r="J6176" t="str">
        <f t="shared" si="290"/>
        <v>Jihočeský</v>
      </c>
      <c r="K6176" t="str">
        <f t="shared" si="291"/>
        <v>Jihozápad</v>
      </c>
    </row>
    <row r="6177" spans="1:11" x14ac:dyDescent="0.25">
      <c r="A6177">
        <v>598992</v>
      </c>
      <c r="B6177" t="s">
        <v>610</v>
      </c>
      <c r="C6177">
        <v>3112</v>
      </c>
      <c r="D6177" t="s">
        <v>66</v>
      </c>
      <c r="E6177" t="s">
        <v>65</v>
      </c>
      <c r="F6177" t="s">
        <v>66</v>
      </c>
      <c r="G6177" t="s">
        <v>11</v>
      </c>
      <c r="H6177" t="s">
        <v>12</v>
      </c>
      <c r="I6177" t="str">
        <f t="shared" si="289"/>
        <v>Jihočeský</v>
      </c>
      <c r="J6177" t="str">
        <f t="shared" si="290"/>
        <v>Jihočeský</v>
      </c>
      <c r="K6177" t="str">
        <f t="shared" si="291"/>
        <v>Jihozápad</v>
      </c>
    </row>
    <row r="6178" spans="1:11" x14ac:dyDescent="0.25">
      <c r="A6178">
        <v>599000</v>
      </c>
      <c r="B6178" t="s">
        <v>19</v>
      </c>
      <c r="C6178">
        <v>3112</v>
      </c>
      <c r="D6178" t="s">
        <v>66</v>
      </c>
      <c r="E6178" t="s">
        <v>65</v>
      </c>
      <c r="F6178" t="s">
        <v>66</v>
      </c>
      <c r="G6178" t="s">
        <v>11</v>
      </c>
      <c r="H6178" t="s">
        <v>12</v>
      </c>
      <c r="I6178" t="str">
        <f t="shared" si="289"/>
        <v>Jihočeský</v>
      </c>
      <c r="J6178" t="str">
        <f t="shared" si="290"/>
        <v>Jihočeský</v>
      </c>
      <c r="K6178" t="str">
        <f t="shared" si="291"/>
        <v>Jihozápad</v>
      </c>
    </row>
    <row r="6179" spans="1:11" x14ac:dyDescent="0.25">
      <c r="A6179">
        <v>599026</v>
      </c>
      <c r="B6179" t="s">
        <v>611</v>
      </c>
      <c r="C6179">
        <v>3112</v>
      </c>
      <c r="D6179" t="s">
        <v>66</v>
      </c>
      <c r="E6179" t="s">
        <v>65</v>
      </c>
      <c r="F6179" t="s">
        <v>66</v>
      </c>
      <c r="G6179" t="s">
        <v>11</v>
      </c>
      <c r="H6179" t="s">
        <v>12</v>
      </c>
      <c r="I6179" t="str">
        <f t="shared" si="289"/>
        <v>Jihočeský</v>
      </c>
      <c r="J6179" t="str">
        <f t="shared" si="290"/>
        <v>Jihočeský</v>
      </c>
      <c r="K6179" t="str">
        <f t="shared" si="291"/>
        <v>Jihozápad</v>
      </c>
    </row>
    <row r="6180" spans="1:11" x14ac:dyDescent="0.25">
      <c r="A6180">
        <v>599034</v>
      </c>
      <c r="B6180" t="s">
        <v>612</v>
      </c>
      <c r="C6180">
        <v>3112</v>
      </c>
      <c r="D6180" t="s">
        <v>66</v>
      </c>
      <c r="E6180" t="s">
        <v>65</v>
      </c>
      <c r="F6180" t="s">
        <v>66</v>
      </c>
      <c r="G6180" t="s">
        <v>11</v>
      </c>
      <c r="H6180" t="s">
        <v>12</v>
      </c>
      <c r="I6180" t="str">
        <f t="shared" si="289"/>
        <v>Jihočeský</v>
      </c>
      <c r="J6180" t="str">
        <f t="shared" si="290"/>
        <v>Jihočeský</v>
      </c>
      <c r="K6180" t="str">
        <f t="shared" si="291"/>
        <v>Jihozápad</v>
      </c>
    </row>
    <row r="6181" spans="1:11" x14ac:dyDescent="0.25">
      <c r="A6181">
        <v>599042</v>
      </c>
      <c r="B6181" t="s">
        <v>613</v>
      </c>
      <c r="C6181">
        <v>3112</v>
      </c>
      <c r="D6181" t="s">
        <v>66</v>
      </c>
      <c r="E6181" t="s">
        <v>65</v>
      </c>
      <c r="F6181" t="s">
        <v>66</v>
      </c>
      <c r="G6181" t="s">
        <v>11</v>
      </c>
      <c r="H6181" t="s">
        <v>12</v>
      </c>
      <c r="I6181" t="str">
        <f t="shared" si="289"/>
        <v>Jihočeský</v>
      </c>
      <c r="J6181" t="str">
        <f t="shared" si="290"/>
        <v>Jihočeský</v>
      </c>
      <c r="K6181" t="str">
        <f t="shared" si="291"/>
        <v>Jihozápad</v>
      </c>
    </row>
    <row r="6182" spans="1:11" x14ac:dyDescent="0.25">
      <c r="A6182">
        <v>599051</v>
      </c>
      <c r="B6182" t="s">
        <v>2250</v>
      </c>
      <c r="C6182">
        <v>8102</v>
      </c>
      <c r="D6182" t="s">
        <v>2250</v>
      </c>
      <c r="E6182" t="s">
        <v>2108</v>
      </c>
      <c r="F6182" t="s">
        <v>2109</v>
      </c>
      <c r="G6182" t="s">
        <v>1998</v>
      </c>
      <c r="H6182" t="s">
        <v>1999</v>
      </c>
      <c r="I6182" t="str">
        <f t="shared" si="289"/>
        <v>Moravskoslezský</v>
      </c>
      <c r="J6182" t="str">
        <f t="shared" si="290"/>
        <v>Moravskoslezský</v>
      </c>
      <c r="K6182" t="str">
        <f t="shared" si="291"/>
        <v>Moravskoslezsko</v>
      </c>
    </row>
    <row r="6183" spans="1:11" x14ac:dyDescent="0.25">
      <c r="A6183">
        <v>599069</v>
      </c>
      <c r="B6183" t="s">
        <v>2166</v>
      </c>
      <c r="C6183">
        <v>8118</v>
      </c>
      <c r="D6183" t="s">
        <v>2166</v>
      </c>
      <c r="E6183" t="s">
        <v>2108</v>
      </c>
      <c r="F6183" t="s">
        <v>2109</v>
      </c>
      <c r="G6183" t="s">
        <v>1998</v>
      </c>
      <c r="H6183" t="s">
        <v>1999</v>
      </c>
      <c r="I6183" t="str">
        <f t="shared" si="289"/>
        <v>Moravskoslezský</v>
      </c>
      <c r="J6183" t="str">
        <f t="shared" si="290"/>
        <v>Moravskoslezský</v>
      </c>
      <c r="K6183" t="str">
        <f t="shared" si="291"/>
        <v>Moravskoslezsko</v>
      </c>
    </row>
    <row r="6184" spans="1:11" x14ac:dyDescent="0.25">
      <c r="A6184">
        <v>599077</v>
      </c>
      <c r="B6184" t="s">
        <v>2251</v>
      </c>
      <c r="C6184">
        <v>8111</v>
      </c>
      <c r="D6184" t="s">
        <v>2109</v>
      </c>
      <c r="E6184" t="s">
        <v>2108</v>
      </c>
      <c r="F6184" t="s">
        <v>2109</v>
      </c>
      <c r="G6184" t="s">
        <v>1998</v>
      </c>
      <c r="H6184" t="s">
        <v>1999</v>
      </c>
      <c r="I6184" t="str">
        <f t="shared" si="289"/>
        <v>Moravskoslezský</v>
      </c>
      <c r="J6184" t="str">
        <f t="shared" si="290"/>
        <v>Moravskoslezský</v>
      </c>
      <c r="K6184" t="str">
        <f t="shared" si="291"/>
        <v>Moravskoslezsko</v>
      </c>
    </row>
    <row r="6185" spans="1:11" x14ac:dyDescent="0.25">
      <c r="A6185">
        <v>599085</v>
      </c>
      <c r="B6185" t="s">
        <v>2252</v>
      </c>
      <c r="C6185">
        <v>8118</v>
      </c>
      <c r="D6185" t="s">
        <v>2166</v>
      </c>
      <c r="E6185" t="s">
        <v>2108</v>
      </c>
      <c r="F6185" t="s">
        <v>2109</v>
      </c>
      <c r="G6185" t="s">
        <v>1998</v>
      </c>
      <c r="H6185" t="s">
        <v>1999</v>
      </c>
      <c r="I6185" t="str">
        <f t="shared" si="289"/>
        <v>Moravskoslezský</v>
      </c>
      <c r="J6185" t="str">
        <f t="shared" si="290"/>
        <v>Moravskoslezský</v>
      </c>
      <c r="K6185" t="str">
        <f t="shared" si="291"/>
        <v>Moravskoslezsko</v>
      </c>
    </row>
    <row r="6186" spans="1:11" x14ac:dyDescent="0.25">
      <c r="A6186">
        <v>599107</v>
      </c>
      <c r="B6186" t="s">
        <v>2253</v>
      </c>
      <c r="C6186">
        <v>8102</v>
      </c>
      <c r="D6186" t="s">
        <v>2250</v>
      </c>
      <c r="E6186" t="s">
        <v>2108</v>
      </c>
      <c r="F6186" t="s">
        <v>2109</v>
      </c>
      <c r="G6186" t="s">
        <v>1998</v>
      </c>
      <c r="H6186" t="s">
        <v>1999</v>
      </c>
      <c r="I6186" t="str">
        <f t="shared" si="289"/>
        <v>Moravskoslezský</v>
      </c>
      <c r="J6186" t="str">
        <f t="shared" si="290"/>
        <v>Moravskoslezský</v>
      </c>
      <c r="K6186" t="str">
        <f t="shared" si="291"/>
        <v>Moravskoslezsko</v>
      </c>
    </row>
    <row r="6187" spans="1:11" x14ac:dyDescent="0.25">
      <c r="A6187">
        <v>599115</v>
      </c>
      <c r="B6187" t="s">
        <v>614</v>
      </c>
      <c r="C6187">
        <v>3110</v>
      </c>
      <c r="D6187" t="s">
        <v>64</v>
      </c>
      <c r="E6187" t="s">
        <v>65</v>
      </c>
      <c r="F6187" t="s">
        <v>66</v>
      </c>
      <c r="G6187" t="s">
        <v>11</v>
      </c>
      <c r="H6187" t="s">
        <v>12</v>
      </c>
      <c r="I6187" t="str">
        <f t="shared" si="289"/>
        <v>Jihočeský</v>
      </c>
      <c r="J6187" t="str">
        <f t="shared" si="290"/>
        <v>Jihočeský</v>
      </c>
      <c r="K6187" t="str">
        <f t="shared" si="291"/>
        <v>Jihozápad</v>
      </c>
    </row>
    <row r="6188" spans="1:11" x14ac:dyDescent="0.25">
      <c r="A6188">
        <v>599123</v>
      </c>
      <c r="B6188" t="s">
        <v>615</v>
      </c>
      <c r="C6188">
        <v>3112</v>
      </c>
      <c r="D6188" t="s">
        <v>66</v>
      </c>
      <c r="E6188" t="s">
        <v>65</v>
      </c>
      <c r="F6188" t="s">
        <v>66</v>
      </c>
      <c r="G6188" t="s">
        <v>11</v>
      </c>
      <c r="H6188" t="s">
        <v>12</v>
      </c>
      <c r="I6188" t="str">
        <f t="shared" si="289"/>
        <v>Jihočeský</v>
      </c>
      <c r="J6188" t="str">
        <f t="shared" si="290"/>
        <v>Jihočeský</v>
      </c>
      <c r="K6188" t="str">
        <f t="shared" si="291"/>
        <v>Jihozápad</v>
      </c>
    </row>
    <row r="6189" spans="1:11" x14ac:dyDescent="0.25">
      <c r="A6189">
        <v>599131</v>
      </c>
      <c r="B6189" t="s">
        <v>44</v>
      </c>
      <c r="C6189">
        <v>3202</v>
      </c>
      <c r="D6189" t="s">
        <v>3111</v>
      </c>
      <c r="E6189" t="s">
        <v>3112</v>
      </c>
      <c r="F6189" t="s">
        <v>3111</v>
      </c>
      <c r="G6189" t="s">
        <v>3012</v>
      </c>
      <c r="H6189" t="s">
        <v>3013</v>
      </c>
      <c r="I6189" t="str">
        <f t="shared" si="289"/>
        <v>Plzeňský</v>
      </c>
      <c r="J6189" t="str">
        <f t="shared" si="290"/>
        <v>Plzeňský</v>
      </c>
      <c r="K6189" t="str">
        <f t="shared" si="291"/>
        <v>Jihozápad</v>
      </c>
    </row>
    <row r="6190" spans="1:11" x14ac:dyDescent="0.25">
      <c r="A6190">
        <v>599140</v>
      </c>
      <c r="B6190" t="s">
        <v>2254</v>
      </c>
      <c r="C6190">
        <v>8111</v>
      </c>
      <c r="D6190" t="s">
        <v>2109</v>
      </c>
      <c r="E6190" t="s">
        <v>2108</v>
      </c>
      <c r="F6190" t="s">
        <v>2109</v>
      </c>
      <c r="G6190" t="s">
        <v>1998</v>
      </c>
      <c r="H6190" t="s">
        <v>1999</v>
      </c>
      <c r="I6190" t="str">
        <f t="shared" si="289"/>
        <v>Moravskoslezský</v>
      </c>
      <c r="J6190" t="str">
        <f t="shared" si="290"/>
        <v>Moravskoslezský</v>
      </c>
      <c r="K6190" t="str">
        <f t="shared" si="291"/>
        <v>Moravskoslezsko</v>
      </c>
    </row>
    <row r="6191" spans="1:11" x14ac:dyDescent="0.25">
      <c r="A6191">
        <v>599158</v>
      </c>
      <c r="B6191" t="s">
        <v>2255</v>
      </c>
      <c r="C6191">
        <v>8108</v>
      </c>
      <c r="D6191" t="s">
        <v>2107</v>
      </c>
      <c r="E6191" t="s">
        <v>2108</v>
      </c>
      <c r="F6191" t="s">
        <v>2109</v>
      </c>
      <c r="G6191" t="s">
        <v>1998</v>
      </c>
      <c r="H6191" t="s">
        <v>1999</v>
      </c>
      <c r="I6191" t="str">
        <f t="shared" si="289"/>
        <v>Moravskoslezský</v>
      </c>
      <c r="J6191" t="str">
        <f t="shared" si="290"/>
        <v>Moravskoslezský</v>
      </c>
      <c r="K6191" t="str">
        <f t="shared" si="291"/>
        <v>Moravskoslezsko</v>
      </c>
    </row>
    <row r="6192" spans="1:11" x14ac:dyDescent="0.25">
      <c r="A6192">
        <v>599166</v>
      </c>
      <c r="B6192" t="s">
        <v>123</v>
      </c>
      <c r="C6192">
        <v>3202</v>
      </c>
      <c r="D6192" t="s">
        <v>3111</v>
      </c>
      <c r="E6192" t="s">
        <v>3112</v>
      </c>
      <c r="F6192" t="s">
        <v>3111</v>
      </c>
      <c r="G6192" t="s">
        <v>3012</v>
      </c>
      <c r="H6192" t="s">
        <v>3013</v>
      </c>
      <c r="I6192" t="str">
        <f t="shared" si="289"/>
        <v>Plzeňský</v>
      </c>
      <c r="J6192" t="str">
        <f t="shared" si="290"/>
        <v>Plzeňský</v>
      </c>
      <c r="K6192" t="str">
        <f t="shared" si="291"/>
        <v>Jihozápad</v>
      </c>
    </row>
    <row r="6193" spans="1:11" x14ac:dyDescent="0.25">
      <c r="A6193">
        <v>599174</v>
      </c>
      <c r="B6193" t="s">
        <v>3438</v>
      </c>
      <c r="C6193">
        <v>3204</v>
      </c>
      <c r="D6193" t="s">
        <v>3116</v>
      </c>
      <c r="E6193" t="s">
        <v>3112</v>
      </c>
      <c r="F6193" t="s">
        <v>3111</v>
      </c>
      <c r="G6193" t="s">
        <v>3012</v>
      </c>
      <c r="H6193" t="s">
        <v>3013</v>
      </c>
      <c r="I6193" t="str">
        <f t="shared" si="289"/>
        <v>Plzeňský</v>
      </c>
      <c r="J6193" t="str">
        <f t="shared" si="290"/>
        <v>Plzeňský</v>
      </c>
      <c r="K6193" t="str">
        <f t="shared" si="291"/>
        <v>Jihozápad</v>
      </c>
    </row>
    <row r="6194" spans="1:11" x14ac:dyDescent="0.25">
      <c r="A6194">
        <v>599182</v>
      </c>
      <c r="B6194" t="s">
        <v>3439</v>
      </c>
      <c r="C6194">
        <v>3202</v>
      </c>
      <c r="D6194" t="s">
        <v>3111</v>
      </c>
      <c r="E6194" t="s">
        <v>3112</v>
      </c>
      <c r="F6194" t="s">
        <v>3111</v>
      </c>
      <c r="G6194" t="s">
        <v>3012</v>
      </c>
      <c r="H6194" t="s">
        <v>3013</v>
      </c>
      <c r="I6194" t="str">
        <f t="shared" si="289"/>
        <v>Plzeňský</v>
      </c>
      <c r="J6194" t="str">
        <f t="shared" si="290"/>
        <v>Plzeňský</v>
      </c>
      <c r="K6194" t="str">
        <f t="shared" si="291"/>
        <v>Jihozápad</v>
      </c>
    </row>
    <row r="6195" spans="1:11" x14ac:dyDescent="0.25">
      <c r="A6195">
        <v>599191</v>
      </c>
      <c r="B6195" t="s">
        <v>1996</v>
      </c>
      <c r="C6195">
        <v>8115</v>
      </c>
      <c r="D6195" t="s">
        <v>1996</v>
      </c>
      <c r="E6195" t="s">
        <v>1997</v>
      </c>
      <c r="F6195" t="s">
        <v>1996</v>
      </c>
      <c r="G6195" t="s">
        <v>1998</v>
      </c>
      <c r="H6195" t="s">
        <v>1999</v>
      </c>
      <c r="I6195" t="str">
        <f t="shared" si="289"/>
        <v>Moravskoslezský</v>
      </c>
      <c r="J6195" t="str">
        <f t="shared" si="290"/>
        <v>Moravskoslezský</v>
      </c>
      <c r="K6195" t="str">
        <f t="shared" si="291"/>
        <v>Moravskoslezsko</v>
      </c>
    </row>
    <row r="6196" spans="1:11" x14ac:dyDescent="0.25">
      <c r="A6196">
        <v>599204</v>
      </c>
      <c r="B6196" t="s">
        <v>4361</v>
      </c>
      <c r="C6196">
        <v>2107</v>
      </c>
      <c r="D6196" t="s">
        <v>3482</v>
      </c>
      <c r="E6196" t="s">
        <v>3478</v>
      </c>
      <c r="F6196" t="s">
        <v>3477</v>
      </c>
      <c r="G6196" t="s">
        <v>3447</v>
      </c>
      <c r="H6196" t="s">
        <v>3448</v>
      </c>
      <c r="I6196" t="str">
        <f t="shared" si="289"/>
        <v>Středočeský</v>
      </c>
      <c r="J6196" t="str">
        <f t="shared" si="290"/>
        <v>Středočeský</v>
      </c>
      <c r="K6196" t="str">
        <f t="shared" si="291"/>
        <v>Střední Čechy</v>
      </c>
    </row>
    <row r="6197" spans="1:11" x14ac:dyDescent="0.25">
      <c r="A6197">
        <v>599212</v>
      </c>
      <c r="B6197" t="s">
        <v>2256</v>
      </c>
      <c r="C6197">
        <v>8115</v>
      </c>
      <c r="D6197" t="s">
        <v>1996</v>
      </c>
      <c r="E6197" t="s">
        <v>1997</v>
      </c>
      <c r="F6197" t="s">
        <v>1996</v>
      </c>
      <c r="G6197" t="s">
        <v>1998</v>
      </c>
      <c r="H6197" t="s">
        <v>1999</v>
      </c>
      <c r="I6197" t="str">
        <f t="shared" si="289"/>
        <v>Moravskoslezský</v>
      </c>
      <c r="J6197" t="str">
        <f t="shared" si="290"/>
        <v>Moravskoslezský</v>
      </c>
      <c r="K6197" t="str">
        <f t="shared" si="291"/>
        <v>Moravskoslezsko</v>
      </c>
    </row>
    <row r="6198" spans="1:11" x14ac:dyDescent="0.25">
      <c r="A6198">
        <v>599221</v>
      </c>
      <c r="B6198" t="s">
        <v>4362</v>
      </c>
      <c r="C6198">
        <v>2122</v>
      </c>
      <c r="D6198" t="s">
        <v>868</v>
      </c>
      <c r="E6198" t="s">
        <v>3451</v>
      </c>
      <c r="F6198" t="s">
        <v>3452</v>
      </c>
      <c r="G6198" t="s">
        <v>3447</v>
      </c>
      <c r="H6198" t="s">
        <v>3448</v>
      </c>
      <c r="I6198" t="str">
        <f t="shared" si="289"/>
        <v>Středočeský</v>
      </c>
      <c r="J6198" t="str">
        <f t="shared" si="290"/>
        <v>Středočeský</v>
      </c>
      <c r="K6198" t="str">
        <f t="shared" si="291"/>
        <v>Střední Čechy</v>
      </c>
    </row>
    <row r="6199" spans="1:11" x14ac:dyDescent="0.25">
      <c r="A6199">
        <v>599239</v>
      </c>
      <c r="B6199" t="s">
        <v>5221</v>
      </c>
      <c r="C6199">
        <v>6110</v>
      </c>
      <c r="D6199" t="s">
        <v>4690</v>
      </c>
      <c r="E6199" t="s">
        <v>4691</v>
      </c>
      <c r="F6199" t="s">
        <v>4690</v>
      </c>
      <c r="G6199" t="s">
        <v>4687</v>
      </c>
      <c r="H6199" t="s">
        <v>4688</v>
      </c>
      <c r="I6199" t="str">
        <f t="shared" si="289"/>
        <v>Kraj</v>
      </c>
      <c r="J6199" t="str">
        <f t="shared" si="290"/>
        <v>Vysočina</v>
      </c>
      <c r="K6199" t="str">
        <f t="shared" si="291"/>
        <v>Jihovýchod</v>
      </c>
    </row>
    <row r="6200" spans="1:11" x14ac:dyDescent="0.25">
      <c r="A6200">
        <v>599247</v>
      </c>
      <c r="B6200" t="s">
        <v>2066</v>
      </c>
      <c r="C6200">
        <v>8101</v>
      </c>
      <c r="D6200" t="s">
        <v>2066</v>
      </c>
      <c r="E6200" t="s">
        <v>1997</v>
      </c>
      <c r="F6200" t="s">
        <v>1996</v>
      </c>
      <c r="G6200" t="s">
        <v>1998</v>
      </c>
      <c r="H6200" t="s">
        <v>1999</v>
      </c>
      <c r="I6200" t="str">
        <f t="shared" si="289"/>
        <v>Moravskoslezský</v>
      </c>
      <c r="J6200" t="str">
        <f t="shared" si="290"/>
        <v>Moravskoslezský</v>
      </c>
      <c r="K6200" t="str">
        <f t="shared" si="291"/>
        <v>Moravskoslezsko</v>
      </c>
    </row>
    <row r="6201" spans="1:11" x14ac:dyDescent="0.25">
      <c r="A6201">
        <v>599255</v>
      </c>
      <c r="B6201" t="s">
        <v>616</v>
      </c>
      <c r="C6201">
        <v>3110</v>
      </c>
      <c r="D6201" t="s">
        <v>64</v>
      </c>
      <c r="E6201" t="s">
        <v>65</v>
      </c>
      <c r="F6201" t="s">
        <v>66</v>
      </c>
      <c r="G6201" t="s">
        <v>11</v>
      </c>
      <c r="H6201" t="s">
        <v>12</v>
      </c>
      <c r="I6201" t="str">
        <f t="shared" si="289"/>
        <v>Jihočeský</v>
      </c>
      <c r="J6201" t="str">
        <f t="shared" si="290"/>
        <v>Jihočeský</v>
      </c>
      <c r="K6201" t="str">
        <f t="shared" si="291"/>
        <v>Jihozápad</v>
      </c>
    </row>
    <row r="6202" spans="1:11" x14ac:dyDescent="0.25">
      <c r="A6202">
        <v>599263</v>
      </c>
      <c r="B6202" t="s">
        <v>617</v>
      </c>
      <c r="C6202">
        <v>3110</v>
      </c>
      <c r="D6202" t="s">
        <v>64</v>
      </c>
      <c r="E6202" t="s">
        <v>65</v>
      </c>
      <c r="F6202" t="s">
        <v>66</v>
      </c>
      <c r="G6202" t="s">
        <v>11</v>
      </c>
      <c r="H6202" t="s">
        <v>12</v>
      </c>
      <c r="I6202" t="str">
        <f t="shared" si="289"/>
        <v>Jihočeský</v>
      </c>
      <c r="J6202" t="str">
        <f t="shared" si="290"/>
        <v>Jihočeský</v>
      </c>
      <c r="K6202" t="str">
        <f t="shared" si="291"/>
        <v>Jihozápad</v>
      </c>
    </row>
    <row r="6203" spans="1:11" x14ac:dyDescent="0.25">
      <c r="A6203">
        <v>599271</v>
      </c>
      <c r="B6203" t="s">
        <v>618</v>
      </c>
      <c r="C6203">
        <v>3110</v>
      </c>
      <c r="D6203" t="s">
        <v>64</v>
      </c>
      <c r="E6203" t="s">
        <v>65</v>
      </c>
      <c r="F6203" t="s">
        <v>66</v>
      </c>
      <c r="G6203" t="s">
        <v>11</v>
      </c>
      <c r="H6203" t="s">
        <v>12</v>
      </c>
      <c r="I6203" t="str">
        <f t="shared" si="289"/>
        <v>Jihočeský</v>
      </c>
      <c r="J6203" t="str">
        <f t="shared" si="290"/>
        <v>Jihočeský</v>
      </c>
      <c r="K6203" t="str">
        <f t="shared" si="291"/>
        <v>Jihozápad</v>
      </c>
    </row>
    <row r="6204" spans="1:11" x14ac:dyDescent="0.25">
      <c r="A6204">
        <v>599280</v>
      </c>
      <c r="B6204" t="s">
        <v>619</v>
      </c>
      <c r="C6204">
        <v>3110</v>
      </c>
      <c r="D6204" t="s">
        <v>64</v>
      </c>
      <c r="E6204" t="s">
        <v>65</v>
      </c>
      <c r="F6204" t="s">
        <v>66</v>
      </c>
      <c r="G6204" t="s">
        <v>11</v>
      </c>
      <c r="H6204" t="s">
        <v>12</v>
      </c>
      <c r="I6204" t="str">
        <f t="shared" si="289"/>
        <v>Jihočeský</v>
      </c>
      <c r="J6204" t="str">
        <f t="shared" si="290"/>
        <v>Jihočeský</v>
      </c>
      <c r="K6204" t="str">
        <f t="shared" si="291"/>
        <v>Jihozápad</v>
      </c>
    </row>
    <row r="6205" spans="1:11" x14ac:dyDescent="0.25">
      <c r="A6205">
        <v>599298</v>
      </c>
      <c r="B6205" t="s">
        <v>4363</v>
      </c>
      <c r="C6205">
        <v>2120</v>
      </c>
      <c r="D6205" t="s">
        <v>3477</v>
      </c>
      <c r="E6205" t="s">
        <v>3478</v>
      </c>
      <c r="F6205" t="s">
        <v>3477</v>
      </c>
      <c r="G6205" t="s">
        <v>3447</v>
      </c>
      <c r="H6205" t="s">
        <v>3448</v>
      </c>
      <c r="I6205" t="str">
        <f t="shared" si="289"/>
        <v>Středočeský</v>
      </c>
      <c r="J6205" t="str">
        <f t="shared" si="290"/>
        <v>Středočeský</v>
      </c>
      <c r="K6205" t="str">
        <f t="shared" si="291"/>
        <v>Střední Čechy</v>
      </c>
    </row>
    <row r="6206" spans="1:11" x14ac:dyDescent="0.25">
      <c r="A6206">
        <v>599301</v>
      </c>
      <c r="B6206" t="s">
        <v>4364</v>
      </c>
      <c r="C6206">
        <v>2106</v>
      </c>
      <c r="D6206" t="s">
        <v>3468</v>
      </c>
      <c r="E6206" t="s">
        <v>3446</v>
      </c>
      <c r="F6206" t="s">
        <v>3445</v>
      </c>
      <c r="G6206" t="s">
        <v>3447</v>
      </c>
      <c r="H6206" t="s">
        <v>3448</v>
      </c>
      <c r="I6206" t="str">
        <f t="shared" si="289"/>
        <v>Středočeský</v>
      </c>
      <c r="J6206" t="str">
        <f t="shared" si="290"/>
        <v>Středočeský</v>
      </c>
      <c r="K6206" t="str">
        <f t="shared" si="291"/>
        <v>Střední Čechy</v>
      </c>
    </row>
    <row r="6207" spans="1:11" x14ac:dyDescent="0.25">
      <c r="A6207">
        <v>599344</v>
      </c>
      <c r="B6207" t="s">
        <v>2001</v>
      </c>
      <c r="C6207">
        <v>8105</v>
      </c>
      <c r="D6207" t="s">
        <v>2001</v>
      </c>
      <c r="E6207" t="s">
        <v>1997</v>
      </c>
      <c r="F6207" t="s">
        <v>1996</v>
      </c>
      <c r="G6207" t="s">
        <v>1998</v>
      </c>
      <c r="H6207" t="s">
        <v>1999</v>
      </c>
      <c r="I6207" t="str">
        <f t="shared" si="289"/>
        <v>Moravskoslezský</v>
      </c>
      <c r="J6207" t="str">
        <f t="shared" si="290"/>
        <v>Moravskoslezský</v>
      </c>
      <c r="K6207" t="str">
        <f t="shared" si="291"/>
        <v>Moravskoslezsko</v>
      </c>
    </row>
    <row r="6208" spans="1:11" x14ac:dyDescent="0.25">
      <c r="A6208">
        <v>599352</v>
      </c>
      <c r="B6208" t="s">
        <v>2257</v>
      </c>
      <c r="C6208">
        <v>8116</v>
      </c>
      <c r="D6208" t="s">
        <v>2120</v>
      </c>
      <c r="E6208" t="s">
        <v>1997</v>
      </c>
      <c r="F6208" t="s">
        <v>1996</v>
      </c>
      <c r="G6208" t="s">
        <v>1998</v>
      </c>
      <c r="H6208" t="s">
        <v>1999</v>
      </c>
      <c r="I6208" t="str">
        <f t="shared" si="289"/>
        <v>Moravskoslezský</v>
      </c>
      <c r="J6208" t="str">
        <f t="shared" si="290"/>
        <v>Moravskoslezský</v>
      </c>
      <c r="K6208" t="str">
        <f t="shared" si="291"/>
        <v>Moravskoslezsko</v>
      </c>
    </row>
    <row r="6209" spans="1:11" x14ac:dyDescent="0.25">
      <c r="A6209">
        <v>599361</v>
      </c>
      <c r="B6209" t="s">
        <v>4365</v>
      </c>
      <c r="C6209">
        <v>2125</v>
      </c>
      <c r="D6209" t="s">
        <v>3495</v>
      </c>
      <c r="E6209" t="s">
        <v>3476</v>
      </c>
      <c r="F6209" t="s">
        <v>681</v>
      </c>
      <c r="G6209" t="s">
        <v>3447</v>
      </c>
      <c r="H6209" t="s">
        <v>3448</v>
      </c>
      <c r="I6209" t="str">
        <f t="shared" si="289"/>
        <v>Středočeský</v>
      </c>
      <c r="J6209" t="str">
        <f t="shared" si="290"/>
        <v>Středočeský</v>
      </c>
      <c r="K6209" t="str">
        <f t="shared" si="291"/>
        <v>Střední Čechy</v>
      </c>
    </row>
    <row r="6210" spans="1:11" x14ac:dyDescent="0.25">
      <c r="A6210">
        <v>599379</v>
      </c>
      <c r="B6210" t="s">
        <v>4366</v>
      </c>
      <c r="C6210">
        <v>2101</v>
      </c>
      <c r="D6210" t="s">
        <v>681</v>
      </c>
      <c r="E6210" t="s">
        <v>3476</v>
      </c>
      <c r="F6210" t="s">
        <v>681</v>
      </c>
      <c r="G6210" t="s">
        <v>3447</v>
      </c>
      <c r="H6210" t="s">
        <v>3448</v>
      </c>
      <c r="I6210" t="str">
        <f t="shared" si="289"/>
        <v>Středočeský</v>
      </c>
      <c r="J6210" t="str">
        <f t="shared" si="290"/>
        <v>Středočeský</v>
      </c>
      <c r="K6210" t="str">
        <f t="shared" si="291"/>
        <v>Střední Čechy</v>
      </c>
    </row>
    <row r="6211" spans="1:11" x14ac:dyDescent="0.25">
      <c r="A6211">
        <v>599387</v>
      </c>
      <c r="B6211" t="s">
        <v>4367</v>
      </c>
      <c r="C6211">
        <v>2125</v>
      </c>
      <c r="D6211" t="s">
        <v>3495</v>
      </c>
      <c r="E6211" t="s">
        <v>3476</v>
      </c>
      <c r="F6211" t="s">
        <v>681</v>
      </c>
      <c r="G6211" t="s">
        <v>3447</v>
      </c>
      <c r="H6211" t="s">
        <v>3448</v>
      </c>
      <c r="I6211" t="str">
        <f t="shared" si="289"/>
        <v>Středočeský</v>
      </c>
      <c r="J6211" t="str">
        <f t="shared" si="290"/>
        <v>Středočeský</v>
      </c>
      <c r="K6211" t="str">
        <f t="shared" si="291"/>
        <v>Střední Čechy</v>
      </c>
    </row>
    <row r="6212" spans="1:11" x14ac:dyDescent="0.25">
      <c r="A6212">
        <v>599395</v>
      </c>
      <c r="B6212" t="s">
        <v>1253</v>
      </c>
      <c r="C6212">
        <v>2125</v>
      </c>
      <c r="D6212" t="s">
        <v>3495</v>
      </c>
      <c r="E6212" t="s">
        <v>3476</v>
      </c>
      <c r="F6212" t="s">
        <v>681</v>
      </c>
      <c r="G6212" t="s">
        <v>3447</v>
      </c>
      <c r="H6212" t="s">
        <v>3448</v>
      </c>
      <c r="I6212" t="str">
        <f t="shared" ref="I6212:I6260" si="292">LEFT(H6212, FIND(" ", H6212 &amp; " ") - 1)</f>
        <v>Středočeský</v>
      </c>
      <c r="J6212" t="str">
        <f t="shared" ref="J6212:J6260" si="293">IF(LEFT(H6212,4)="Kraj", MID(H6212, FIND(" ", H6212)+1, LEN(H6212) - FIND(" ", H6212)), LEFT(H6212, FIND(" ", H6212 &amp; " ") - 1))</f>
        <v>Středočeský</v>
      </c>
      <c r="K6212" t="str">
        <f t="shared" ref="K6212:K6260" si="294">_xlfn.XLOOKUP(H6212,$N$33:$N$46,$M$33:$M$46)</f>
        <v>Střední Čechy</v>
      </c>
    </row>
    <row r="6213" spans="1:11" x14ac:dyDescent="0.25">
      <c r="A6213">
        <v>599409</v>
      </c>
      <c r="B6213" t="s">
        <v>2258</v>
      </c>
      <c r="C6213">
        <v>8115</v>
      </c>
      <c r="D6213" t="s">
        <v>1996</v>
      </c>
      <c r="E6213" t="s">
        <v>1997</v>
      </c>
      <c r="F6213" t="s">
        <v>1996</v>
      </c>
      <c r="G6213" t="s">
        <v>1998</v>
      </c>
      <c r="H6213" t="s">
        <v>1999</v>
      </c>
      <c r="I6213" t="str">
        <f t="shared" si="292"/>
        <v>Moravskoslezský</v>
      </c>
      <c r="J6213" t="str">
        <f t="shared" si="293"/>
        <v>Moravskoslezský</v>
      </c>
      <c r="K6213" t="str">
        <f t="shared" si="294"/>
        <v>Moravskoslezsko</v>
      </c>
    </row>
    <row r="6214" spans="1:11" x14ac:dyDescent="0.25">
      <c r="A6214">
        <v>599417</v>
      </c>
      <c r="B6214" t="s">
        <v>4368</v>
      </c>
      <c r="C6214">
        <v>2102</v>
      </c>
      <c r="D6214" t="s">
        <v>3579</v>
      </c>
      <c r="E6214" t="s">
        <v>3580</v>
      </c>
      <c r="F6214" t="s">
        <v>3579</v>
      </c>
      <c r="G6214" t="s">
        <v>3447</v>
      </c>
      <c r="H6214" t="s">
        <v>3448</v>
      </c>
      <c r="I6214" t="str">
        <f t="shared" si="292"/>
        <v>Středočeský</v>
      </c>
      <c r="J6214" t="str">
        <f t="shared" si="293"/>
        <v>Středočeský</v>
      </c>
      <c r="K6214" t="str">
        <f t="shared" si="294"/>
        <v>Střední Čechy</v>
      </c>
    </row>
    <row r="6215" spans="1:11" x14ac:dyDescent="0.25">
      <c r="A6215">
        <v>599425</v>
      </c>
      <c r="B6215" t="s">
        <v>4369</v>
      </c>
      <c r="C6215">
        <v>2124</v>
      </c>
      <c r="D6215" t="s">
        <v>3454</v>
      </c>
      <c r="E6215" t="s">
        <v>3455</v>
      </c>
      <c r="F6215" t="s">
        <v>2698</v>
      </c>
      <c r="G6215" t="s">
        <v>3447</v>
      </c>
      <c r="H6215" t="s">
        <v>3448</v>
      </c>
      <c r="I6215" t="str">
        <f t="shared" si="292"/>
        <v>Středočeský</v>
      </c>
      <c r="J6215" t="str">
        <f t="shared" si="293"/>
        <v>Středočeský</v>
      </c>
      <c r="K6215" t="str">
        <f t="shared" si="294"/>
        <v>Střední Čechy</v>
      </c>
    </row>
    <row r="6216" spans="1:11" x14ac:dyDescent="0.25">
      <c r="A6216">
        <v>599433</v>
      </c>
      <c r="B6216" t="s">
        <v>4370</v>
      </c>
      <c r="C6216">
        <v>2109</v>
      </c>
      <c r="D6216" t="s">
        <v>2698</v>
      </c>
      <c r="E6216" t="s">
        <v>3455</v>
      </c>
      <c r="F6216" t="s">
        <v>2698</v>
      </c>
      <c r="G6216" t="s">
        <v>3447</v>
      </c>
      <c r="H6216" t="s">
        <v>3448</v>
      </c>
      <c r="I6216" t="str">
        <f t="shared" si="292"/>
        <v>Středočeský</v>
      </c>
      <c r="J6216" t="str">
        <f t="shared" si="293"/>
        <v>Středočeský</v>
      </c>
      <c r="K6216" t="str">
        <f t="shared" si="294"/>
        <v>Střední Čechy</v>
      </c>
    </row>
    <row r="6217" spans="1:11" x14ac:dyDescent="0.25">
      <c r="A6217">
        <v>599441</v>
      </c>
      <c r="B6217" t="s">
        <v>4371</v>
      </c>
      <c r="C6217">
        <v>2124</v>
      </c>
      <c r="D6217" t="s">
        <v>3454</v>
      </c>
      <c r="E6217" t="s">
        <v>3455</v>
      </c>
      <c r="F6217" t="s">
        <v>2698</v>
      </c>
      <c r="G6217" t="s">
        <v>3447</v>
      </c>
      <c r="H6217" t="s">
        <v>3448</v>
      </c>
      <c r="I6217" t="str">
        <f t="shared" si="292"/>
        <v>Středočeský</v>
      </c>
      <c r="J6217" t="str">
        <f t="shared" si="293"/>
        <v>Středočeský</v>
      </c>
      <c r="K6217" t="str">
        <f t="shared" si="294"/>
        <v>Střední Čechy</v>
      </c>
    </row>
    <row r="6218" spans="1:11" x14ac:dyDescent="0.25">
      <c r="A6218">
        <v>599450</v>
      </c>
      <c r="B6218" t="s">
        <v>4372</v>
      </c>
      <c r="C6218">
        <v>2110</v>
      </c>
      <c r="D6218" t="s">
        <v>3460</v>
      </c>
      <c r="E6218" t="s">
        <v>3461</v>
      </c>
      <c r="F6218" t="s">
        <v>3460</v>
      </c>
      <c r="G6218" t="s">
        <v>3447</v>
      </c>
      <c r="H6218" t="s">
        <v>3448</v>
      </c>
      <c r="I6218" t="str">
        <f t="shared" si="292"/>
        <v>Středočeský</v>
      </c>
      <c r="J6218" t="str">
        <f t="shared" si="293"/>
        <v>Středočeský</v>
      </c>
      <c r="K6218" t="str">
        <f t="shared" si="294"/>
        <v>Střední Čechy</v>
      </c>
    </row>
    <row r="6219" spans="1:11" x14ac:dyDescent="0.25">
      <c r="A6219">
        <v>599468</v>
      </c>
      <c r="B6219" t="s">
        <v>2259</v>
      </c>
      <c r="C6219">
        <v>8115</v>
      </c>
      <c r="D6219" t="s">
        <v>1996</v>
      </c>
      <c r="E6219" t="s">
        <v>1997</v>
      </c>
      <c r="F6219" t="s">
        <v>1996</v>
      </c>
      <c r="G6219" t="s">
        <v>1998</v>
      </c>
      <c r="H6219" t="s">
        <v>1999</v>
      </c>
      <c r="I6219" t="str">
        <f t="shared" si="292"/>
        <v>Moravskoslezský</v>
      </c>
      <c r="J6219" t="str">
        <f t="shared" si="293"/>
        <v>Moravskoslezský</v>
      </c>
      <c r="K6219" t="str">
        <f t="shared" si="294"/>
        <v>Moravskoslezsko</v>
      </c>
    </row>
    <row r="6220" spans="1:11" x14ac:dyDescent="0.25">
      <c r="A6220">
        <v>599476</v>
      </c>
      <c r="B6220" t="s">
        <v>3817</v>
      </c>
      <c r="C6220">
        <v>2110</v>
      </c>
      <c r="D6220" t="s">
        <v>3460</v>
      </c>
      <c r="E6220" t="s">
        <v>3461</v>
      </c>
      <c r="F6220" t="s">
        <v>3460</v>
      </c>
      <c r="G6220" t="s">
        <v>3447</v>
      </c>
      <c r="H6220" t="s">
        <v>3448</v>
      </c>
      <c r="I6220" t="str">
        <f t="shared" si="292"/>
        <v>Středočeský</v>
      </c>
      <c r="J6220" t="str">
        <f t="shared" si="293"/>
        <v>Středočeský</v>
      </c>
      <c r="K6220" t="str">
        <f t="shared" si="294"/>
        <v>Střední Čechy</v>
      </c>
    </row>
    <row r="6221" spans="1:11" x14ac:dyDescent="0.25">
      <c r="A6221">
        <v>599484</v>
      </c>
      <c r="B6221" t="s">
        <v>4373</v>
      </c>
      <c r="C6221">
        <v>2110</v>
      </c>
      <c r="D6221" t="s">
        <v>3460</v>
      </c>
      <c r="E6221" t="s">
        <v>3461</v>
      </c>
      <c r="F6221" t="s">
        <v>3460</v>
      </c>
      <c r="G6221" t="s">
        <v>3447</v>
      </c>
      <c r="H6221" t="s">
        <v>3448</v>
      </c>
      <c r="I6221" t="str">
        <f t="shared" si="292"/>
        <v>Středočeský</v>
      </c>
      <c r="J6221" t="str">
        <f t="shared" si="293"/>
        <v>Středočeský</v>
      </c>
      <c r="K6221" t="str">
        <f t="shared" si="294"/>
        <v>Střední Čechy</v>
      </c>
    </row>
    <row r="6222" spans="1:11" x14ac:dyDescent="0.25">
      <c r="A6222">
        <v>599492</v>
      </c>
      <c r="B6222" t="s">
        <v>17</v>
      </c>
      <c r="C6222">
        <v>2111</v>
      </c>
      <c r="D6222" t="s">
        <v>3618</v>
      </c>
      <c r="E6222" t="s">
        <v>3504</v>
      </c>
      <c r="F6222" t="s">
        <v>3503</v>
      </c>
      <c r="G6222" t="s">
        <v>3447</v>
      </c>
      <c r="H6222" t="s">
        <v>3448</v>
      </c>
      <c r="I6222" t="str">
        <f t="shared" si="292"/>
        <v>Středočeský</v>
      </c>
      <c r="J6222" t="str">
        <f t="shared" si="293"/>
        <v>Středočeský</v>
      </c>
      <c r="K6222" t="str">
        <f t="shared" si="294"/>
        <v>Střední Čechy</v>
      </c>
    </row>
    <row r="6223" spans="1:11" x14ac:dyDescent="0.25">
      <c r="A6223">
        <v>599506</v>
      </c>
      <c r="B6223" t="s">
        <v>2260</v>
      </c>
      <c r="C6223">
        <v>8101</v>
      </c>
      <c r="D6223" t="s">
        <v>2066</v>
      </c>
      <c r="E6223" t="s">
        <v>1997</v>
      </c>
      <c r="F6223" t="s">
        <v>1996</v>
      </c>
      <c r="G6223" t="s">
        <v>1998</v>
      </c>
      <c r="H6223" t="s">
        <v>1999</v>
      </c>
      <c r="I6223" t="str">
        <f t="shared" si="292"/>
        <v>Moravskoslezský</v>
      </c>
      <c r="J6223" t="str">
        <f t="shared" si="293"/>
        <v>Moravskoslezský</v>
      </c>
      <c r="K6223" t="str">
        <f t="shared" si="294"/>
        <v>Moravskoslezsko</v>
      </c>
    </row>
    <row r="6224" spans="1:11" x14ac:dyDescent="0.25">
      <c r="A6224">
        <v>599514</v>
      </c>
      <c r="B6224" t="s">
        <v>4374</v>
      </c>
      <c r="C6224">
        <v>2115</v>
      </c>
      <c r="D6224" t="s">
        <v>3506</v>
      </c>
      <c r="E6224" t="s">
        <v>3507</v>
      </c>
      <c r="F6224" t="s">
        <v>3506</v>
      </c>
      <c r="G6224" t="s">
        <v>3447</v>
      </c>
      <c r="H6224" t="s">
        <v>3448</v>
      </c>
      <c r="I6224" t="str">
        <f t="shared" si="292"/>
        <v>Středočeský</v>
      </c>
      <c r="J6224" t="str">
        <f t="shared" si="293"/>
        <v>Středočeský</v>
      </c>
      <c r="K6224" t="str">
        <f t="shared" si="294"/>
        <v>Střední Čechy</v>
      </c>
    </row>
    <row r="6225" spans="1:11" x14ac:dyDescent="0.25">
      <c r="A6225">
        <v>599522</v>
      </c>
      <c r="B6225" t="s">
        <v>4375</v>
      </c>
      <c r="C6225">
        <v>2115</v>
      </c>
      <c r="D6225" t="s">
        <v>3506</v>
      </c>
      <c r="E6225" t="s">
        <v>3507</v>
      </c>
      <c r="F6225" t="s">
        <v>3506</v>
      </c>
      <c r="G6225" t="s">
        <v>3447</v>
      </c>
      <c r="H6225" t="s">
        <v>3448</v>
      </c>
      <c r="I6225" t="str">
        <f t="shared" si="292"/>
        <v>Středočeský</v>
      </c>
      <c r="J6225" t="str">
        <f t="shared" si="293"/>
        <v>Středočeský</v>
      </c>
      <c r="K6225" t="str">
        <f t="shared" si="294"/>
        <v>Střední Čechy</v>
      </c>
    </row>
    <row r="6226" spans="1:11" x14ac:dyDescent="0.25">
      <c r="A6226">
        <v>599531</v>
      </c>
      <c r="B6226" t="s">
        <v>4376</v>
      </c>
      <c r="C6226">
        <v>2115</v>
      </c>
      <c r="D6226" t="s">
        <v>3506</v>
      </c>
      <c r="E6226" t="s">
        <v>3507</v>
      </c>
      <c r="F6226" t="s">
        <v>3506</v>
      </c>
      <c r="G6226" t="s">
        <v>3447</v>
      </c>
      <c r="H6226" t="s">
        <v>3448</v>
      </c>
      <c r="I6226" t="str">
        <f t="shared" si="292"/>
        <v>Středočeský</v>
      </c>
      <c r="J6226" t="str">
        <f t="shared" si="293"/>
        <v>Středočeský</v>
      </c>
      <c r="K6226" t="str">
        <f t="shared" si="294"/>
        <v>Střední Čechy</v>
      </c>
    </row>
    <row r="6227" spans="1:11" x14ac:dyDescent="0.25">
      <c r="A6227">
        <v>599549</v>
      </c>
      <c r="B6227" t="s">
        <v>2261</v>
      </c>
      <c r="C6227">
        <v>8119</v>
      </c>
      <c r="D6227" t="s">
        <v>2003</v>
      </c>
      <c r="E6227" t="s">
        <v>2004</v>
      </c>
      <c r="F6227" t="s">
        <v>2005</v>
      </c>
      <c r="G6227" t="s">
        <v>1998</v>
      </c>
      <c r="H6227" t="s">
        <v>1999</v>
      </c>
      <c r="I6227" t="str">
        <f t="shared" si="292"/>
        <v>Moravskoslezský</v>
      </c>
      <c r="J6227" t="str">
        <f t="shared" si="293"/>
        <v>Moravskoslezský</v>
      </c>
      <c r="K6227" t="str">
        <f t="shared" si="294"/>
        <v>Moravskoslezsko</v>
      </c>
    </row>
    <row r="6228" spans="1:11" x14ac:dyDescent="0.25">
      <c r="A6228">
        <v>599557</v>
      </c>
      <c r="B6228" t="s">
        <v>3283</v>
      </c>
      <c r="C6228">
        <v>2116</v>
      </c>
      <c r="D6228" t="s">
        <v>3509</v>
      </c>
      <c r="E6228" t="s">
        <v>3507</v>
      </c>
      <c r="F6228" t="s">
        <v>3506</v>
      </c>
      <c r="G6228" t="s">
        <v>3447</v>
      </c>
      <c r="H6228" t="s">
        <v>3448</v>
      </c>
      <c r="I6228" t="str">
        <f t="shared" si="292"/>
        <v>Středočeský</v>
      </c>
      <c r="J6228" t="str">
        <f t="shared" si="293"/>
        <v>Středočeský</v>
      </c>
      <c r="K6228" t="str">
        <f t="shared" si="294"/>
        <v>Střední Čechy</v>
      </c>
    </row>
    <row r="6229" spans="1:11" x14ac:dyDescent="0.25">
      <c r="A6229">
        <v>599565</v>
      </c>
      <c r="B6229" t="s">
        <v>2148</v>
      </c>
      <c r="C6229">
        <v>8112</v>
      </c>
      <c r="D6229" t="s">
        <v>2148</v>
      </c>
      <c r="E6229" t="s">
        <v>1997</v>
      </c>
      <c r="F6229" t="s">
        <v>1996</v>
      </c>
      <c r="G6229" t="s">
        <v>1998</v>
      </c>
      <c r="H6229" t="s">
        <v>1999</v>
      </c>
      <c r="I6229" t="str">
        <f t="shared" si="292"/>
        <v>Moravskoslezský</v>
      </c>
      <c r="J6229" t="str">
        <f t="shared" si="293"/>
        <v>Moravskoslezský</v>
      </c>
      <c r="K6229" t="str">
        <f t="shared" si="294"/>
        <v>Moravskoslezsko</v>
      </c>
    </row>
    <row r="6230" spans="1:11" x14ac:dyDescent="0.25">
      <c r="A6230">
        <v>599573</v>
      </c>
      <c r="B6230" t="s">
        <v>2846</v>
      </c>
      <c r="C6230">
        <v>2116</v>
      </c>
      <c r="D6230" t="s">
        <v>3509</v>
      </c>
      <c r="E6230" t="s">
        <v>3507</v>
      </c>
      <c r="F6230" t="s">
        <v>3506</v>
      </c>
      <c r="G6230" t="s">
        <v>3447</v>
      </c>
      <c r="H6230" t="s">
        <v>3448</v>
      </c>
      <c r="I6230" t="str">
        <f t="shared" si="292"/>
        <v>Středočeský</v>
      </c>
      <c r="J6230" t="str">
        <f t="shared" si="293"/>
        <v>Středočeský</v>
      </c>
      <c r="K6230" t="str">
        <f t="shared" si="294"/>
        <v>Střední Čechy</v>
      </c>
    </row>
    <row r="6231" spans="1:11" x14ac:dyDescent="0.25">
      <c r="A6231">
        <v>599581</v>
      </c>
      <c r="B6231" t="s">
        <v>4377</v>
      </c>
      <c r="C6231">
        <v>2113</v>
      </c>
      <c r="D6231" t="s">
        <v>3891</v>
      </c>
      <c r="E6231" t="s">
        <v>3446</v>
      </c>
      <c r="F6231" t="s">
        <v>3445</v>
      </c>
      <c r="G6231" t="s">
        <v>3447</v>
      </c>
      <c r="H6231" t="s">
        <v>3448</v>
      </c>
      <c r="I6231" t="str">
        <f t="shared" si="292"/>
        <v>Středočeský</v>
      </c>
      <c r="J6231" t="str">
        <f t="shared" si="293"/>
        <v>Středočeský</v>
      </c>
      <c r="K6231" t="str">
        <f t="shared" si="294"/>
        <v>Střední Čechy</v>
      </c>
    </row>
    <row r="6232" spans="1:11" x14ac:dyDescent="0.25">
      <c r="A6232">
        <v>599590</v>
      </c>
      <c r="B6232" t="s">
        <v>4378</v>
      </c>
      <c r="C6232">
        <v>2119</v>
      </c>
      <c r="D6232" t="s">
        <v>3858</v>
      </c>
      <c r="E6232" t="s">
        <v>3446</v>
      </c>
      <c r="F6232" t="s">
        <v>3445</v>
      </c>
      <c r="G6232" t="s">
        <v>3447</v>
      </c>
      <c r="H6232" t="s">
        <v>3448</v>
      </c>
      <c r="I6232" t="str">
        <f t="shared" si="292"/>
        <v>Středočeský</v>
      </c>
      <c r="J6232" t="str">
        <f t="shared" si="293"/>
        <v>Středočeský</v>
      </c>
      <c r="K6232" t="str">
        <f t="shared" si="294"/>
        <v>Střední Čechy</v>
      </c>
    </row>
    <row r="6233" spans="1:11" x14ac:dyDescent="0.25">
      <c r="A6233">
        <v>599603</v>
      </c>
      <c r="B6233" t="s">
        <v>2201</v>
      </c>
      <c r="C6233">
        <v>8105</v>
      </c>
      <c r="D6233" t="s">
        <v>2001</v>
      </c>
      <c r="E6233" t="s">
        <v>1997</v>
      </c>
      <c r="F6233" t="s">
        <v>1996</v>
      </c>
      <c r="G6233" t="s">
        <v>1998</v>
      </c>
      <c r="H6233" t="s">
        <v>1999</v>
      </c>
      <c r="I6233" t="str">
        <f t="shared" si="292"/>
        <v>Moravskoslezský</v>
      </c>
      <c r="J6233" t="str">
        <f t="shared" si="293"/>
        <v>Moravskoslezský</v>
      </c>
      <c r="K6233" t="str">
        <f t="shared" si="294"/>
        <v>Moravskoslezsko</v>
      </c>
    </row>
    <row r="6234" spans="1:11" x14ac:dyDescent="0.25">
      <c r="A6234">
        <v>599611</v>
      </c>
      <c r="B6234" t="s">
        <v>56</v>
      </c>
      <c r="C6234">
        <v>2119</v>
      </c>
      <c r="D6234" t="s">
        <v>3858</v>
      </c>
      <c r="E6234" t="s">
        <v>3446</v>
      </c>
      <c r="F6234" t="s">
        <v>3445</v>
      </c>
      <c r="G6234" t="s">
        <v>3447</v>
      </c>
      <c r="H6234" t="s">
        <v>3448</v>
      </c>
      <c r="I6234" t="str">
        <f t="shared" si="292"/>
        <v>Středočeský</v>
      </c>
      <c r="J6234" t="str">
        <f t="shared" si="293"/>
        <v>Středočeský</v>
      </c>
      <c r="K6234" t="str">
        <f t="shared" si="294"/>
        <v>Střední Čechy</v>
      </c>
    </row>
    <row r="6235" spans="1:11" x14ac:dyDescent="0.25">
      <c r="A6235">
        <v>599620</v>
      </c>
      <c r="B6235" t="s">
        <v>3723</v>
      </c>
      <c r="C6235">
        <v>2118</v>
      </c>
      <c r="D6235" t="s">
        <v>3445</v>
      </c>
      <c r="E6235" t="s">
        <v>3446</v>
      </c>
      <c r="F6235" t="s">
        <v>3445</v>
      </c>
      <c r="G6235" t="s">
        <v>3447</v>
      </c>
      <c r="H6235" t="s">
        <v>3448</v>
      </c>
      <c r="I6235" t="str">
        <f t="shared" si="292"/>
        <v>Středočeský</v>
      </c>
      <c r="J6235" t="str">
        <f t="shared" si="293"/>
        <v>Středočeský</v>
      </c>
      <c r="K6235" t="str">
        <f t="shared" si="294"/>
        <v>Střední Čechy</v>
      </c>
    </row>
    <row r="6236" spans="1:11" x14ac:dyDescent="0.25">
      <c r="A6236">
        <v>599638</v>
      </c>
      <c r="B6236" t="s">
        <v>4379</v>
      </c>
      <c r="C6236">
        <v>2118</v>
      </c>
      <c r="D6236" t="s">
        <v>3445</v>
      </c>
      <c r="E6236" t="s">
        <v>3446</v>
      </c>
      <c r="F6236" t="s">
        <v>3445</v>
      </c>
      <c r="G6236" t="s">
        <v>3447</v>
      </c>
      <c r="H6236" t="s">
        <v>3448</v>
      </c>
      <c r="I6236" t="str">
        <f t="shared" si="292"/>
        <v>Středočeský</v>
      </c>
      <c r="J6236" t="str">
        <f t="shared" si="293"/>
        <v>Středočeský</v>
      </c>
      <c r="K6236" t="str">
        <f t="shared" si="294"/>
        <v>Střední Čechy</v>
      </c>
    </row>
    <row r="6237" spans="1:11" x14ac:dyDescent="0.25">
      <c r="A6237">
        <v>599646</v>
      </c>
      <c r="B6237" t="s">
        <v>2262</v>
      </c>
      <c r="C6237">
        <v>8116</v>
      </c>
      <c r="D6237" t="s">
        <v>2120</v>
      </c>
      <c r="E6237" t="s">
        <v>1997</v>
      </c>
      <c r="F6237" t="s">
        <v>1996</v>
      </c>
      <c r="G6237" t="s">
        <v>1998</v>
      </c>
      <c r="H6237" t="s">
        <v>1999</v>
      </c>
      <c r="I6237" t="str">
        <f t="shared" si="292"/>
        <v>Moravskoslezský</v>
      </c>
      <c r="J6237" t="str">
        <f t="shared" si="293"/>
        <v>Moravskoslezský</v>
      </c>
      <c r="K6237" t="str">
        <f t="shared" si="294"/>
        <v>Moravskoslezsko</v>
      </c>
    </row>
    <row r="6238" spans="1:11" x14ac:dyDescent="0.25">
      <c r="A6238">
        <v>599654</v>
      </c>
      <c r="B6238" t="s">
        <v>4380</v>
      </c>
      <c r="C6238">
        <v>2118</v>
      </c>
      <c r="D6238" t="s">
        <v>3445</v>
      </c>
      <c r="E6238" t="s">
        <v>3446</v>
      </c>
      <c r="F6238" t="s">
        <v>3445</v>
      </c>
      <c r="G6238" t="s">
        <v>3447</v>
      </c>
      <c r="H6238" t="s">
        <v>3448</v>
      </c>
      <c r="I6238" t="str">
        <f t="shared" si="292"/>
        <v>Středočeský</v>
      </c>
      <c r="J6238" t="str">
        <f t="shared" si="293"/>
        <v>Středočeský</v>
      </c>
      <c r="K6238" t="str">
        <f t="shared" si="294"/>
        <v>Střední Čechy</v>
      </c>
    </row>
    <row r="6239" spans="1:11" x14ac:dyDescent="0.25">
      <c r="A6239">
        <v>599662</v>
      </c>
      <c r="B6239" t="s">
        <v>4381</v>
      </c>
      <c r="C6239">
        <v>2119</v>
      </c>
      <c r="D6239" t="s">
        <v>3858</v>
      </c>
      <c r="E6239" t="s">
        <v>3446</v>
      </c>
      <c r="F6239" t="s">
        <v>3445</v>
      </c>
      <c r="G6239" t="s">
        <v>3447</v>
      </c>
      <c r="H6239" t="s">
        <v>3448</v>
      </c>
      <c r="I6239" t="str">
        <f t="shared" si="292"/>
        <v>Středočeský</v>
      </c>
      <c r="J6239" t="str">
        <f t="shared" si="293"/>
        <v>Středočeský</v>
      </c>
      <c r="K6239" t="str">
        <f t="shared" si="294"/>
        <v>Střední Čechy</v>
      </c>
    </row>
    <row r="6240" spans="1:11" x14ac:dyDescent="0.25">
      <c r="A6240">
        <v>599671</v>
      </c>
      <c r="B6240" t="s">
        <v>4382</v>
      </c>
      <c r="C6240">
        <v>2118</v>
      </c>
      <c r="D6240" t="s">
        <v>3445</v>
      </c>
      <c r="E6240" t="s">
        <v>3446</v>
      </c>
      <c r="F6240" t="s">
        <v>3445</v>
      </c>
      <c r="G6240" t="s">
        <v>3447</v>
      </c>
      <c r="H6240" t="s">
        <v>3448</v>
      </c>
      <c r="I6240" t="str">
        <f t="shared" si="292"/>
        <v>Středočeský</v>
      </c>
      <c r="J6240" t="str">
        <f t="shared" si="293"/>
        <v>Středočeský</v>
      </c>
      <c r="K6240" t="str">
        <f t="shared" si="294"/>
        <v>Střední Čechy</v>
      </c>
    </row>
    <row r="6241" spans="1:11" x14ac:dyDescent="0.25">
      <c r="A6241">
        <v>599689</v>
      </c>
      <c r="B6241" t="s">
        <v>2263</v>
      </c>
      <c r="C6241">
        <v>8115</v>
      </c>
      <c r="D6241" t="s">
        <v>1996</v>
      </c>
      <c r="E6241" t="s">
        <v>1997</v>
      </c>
      <c r="F6241" t="s">
        <v>1996</v>
      </c>
      <c r="G6241" t="s">
        <v>1998</v>
      </c>
      <c r="H6241" t="s">
        <v>1999</v>
      </c>
      <c r="I6241" t="str">
        <f t="shared" si="292"/>
        <v>Moravskoslezský</v>
      </c>
      <c r="J6241" t="str">
        <f t="shared" si="293"/>
        <v>Moravskoslezský</v>
      </c>
      <c r="K6241" t="str">
        <f t="shared" si="294"/>
        <v>Moravskoslezsko</v>
      </c>
    </row>
    <row r="6242" spans="1:11" x14ac:dyDescent="0.25">
      <c r="A6242">
        <v>599697</v>
      </c>
      <c r="B6242" t="s">
        <v>4383</v>
      </c>
      <c r="C6242">
        <v>2118</v>
      </c>
      <c r="D6242" t="s">
        <v>3445</v>
      </c>
      <c r="E6242" t="s">
        <v>3446</v>
      </c>
      <c r="F6242" t="s">
        <v>3445</v>
      </c>
      <c r="G6242" t="s">
        <v>3447</v>
      </c>
      <c r="H6242" t="s">
        <v>3448</v>
      </c>
      <c r="I6242" t="str">
        <f t="shared" si="292"/>
        <v>Středočeský</v>
      </c>
      <c r="J6242" t="str">
        <f t="shared" si="293"/>
        <v>Středočeský</v>
      </c>
      <c r="K6242" t="str">
        <f t="shared" si="294"/>
        <v>Střední Čechy</v>
      </c>
    </row>
    <row r="6243" spans="1:11" x14ac:dyDescent="0.25">
      <c r="A6243">
        <v>599701</v>
      </c>
      <c r="B6243" t="s">
        <v>2120</v>
      </c>
      <c r="C6243">
        <v>8116</v>
      </c>
      <c r="D6243" t="s">
        <v>2120</v>
      </c>
      <c r="E6243" t="s">
        <v>1997</v>
      </c>
      <c r="F6243" t="s">
        <v>1996</v>
      </c>
      <c r="G6243" t="s">
        <v>1998</v>
      </c>
      <c r="H6243" t="s">
        <v>1999</v>
      </c>
      <c r="I6243" t="str">
        <f t="shared" si="292"/>
        <v>Moravskoslezský</v>
      </c>
      <c r="J6243" t="str">
        <f t="shared" si="293"/>
        <v>Moravskoslezský</v>
      </c>
      <c r="K6243" t="str">
        <f t="shared" si="294"/>
        <v>Moravskoslezsko</v>
      </c>
    </row>
    <row r="6244" spans="1:11" x14ac:dyDescent="0.25">
      <c r="A6244">
        <v>599719</v>
      </c>
      <c r="B6244" t="s">
        <v>4384</v>
      </c>
      <c r="C6244">
        <v>2122</v>
      </c>
      <c r="D6244" t="s">
        <v>868</v>
      </c>
      <c r="E6244" t="s">
        <v>3451</v>
      </c>
      <c r="F6244" t="s">
        <v>3452</v>
      </c>
      <c r="G6244" t="s">
        <v>3447</v>
      </c>
      <c r="H6244" t="s">
        <v>3448</v>
      </c>
      <c r="I6244" t="str">
        <f t="shared" si="292"/>
        <v>Středočeský</v>
      </c>
      <c r="J6244" t="str">
        <f t="shared" si="293"/>
        <v>Středočeský</v>
      </c>
      <c r="K6244" t="str">
        <f t="shared" si="294"/>
        <v>Střední Čechy</v>
      </c>
    </row>
    <row r="6245" spans="1:11" x14ac:dyDescent="0.25">
      <c r="A6245">
        <v>599727</v>
      </c>
      <c r="B6245" t="s">
        <v>4385</v>
      </c>
      <c r="C6245">
        <v>2105</v>
      </c>
      <c r="D6245" t="s">
        <v>3473</v>
      </c>
      <c r="E6245" t="s">
        <v>3474</v>
      </c>
      <c r="F6245" t="s">
        <v>3475</v>
      </c>
      <c r="G6245" t="s">
        <v>3447</v>
      </c>
      <c r="H6245" t="s">
        <v>3448</v>
      </c>
      <c r="I6245" t="str">
        <f t="shared" si="292"/>
        <v>Středočeský</v>
      </c>
      <c r="J6245" t="str">
        <f t="shared" si="293"/>
        <v>Středočeský</v>
      </c>
      <c r="K6245" t="str">
        <f t="shared" si="294"/>
        <v>Střední Čechy</v>
      </c>
    </row>
    <row r="6246" spans="1:11" x14ac:dyDescent="0.25">
      <c r="A6246">
        <v>599735</v>
      </c>
      <c r="B6246" t="s">
        <v>4386</v>
      </c>
      <c r="C6246">
        <v>2105</v>
      </c>
      <c r="D6246" t="s">
        <v>3473</v>
      </c>
      <c r="E6246" t="s">
        <v>3474</v>
      </c>
      <c r="F6246" t="s">
        <v>3475</v>
      </c>
      <c r="G6246" t="s">
        <v>3447</v>
      </c>
      <c r="H6246" t="s">
        <v>3448</v>
      </c>
      <c r="I6246" t="str">
        <f t="shared" si="292"/>
        <v>Středočeský</v>
      </c>
      <c r="J6246" t="str">
        <f t="shared" si="293"/>
        <v>Středočeský</v>
      </c>
      <c r="K6246" t="str">
        <f t="shared" si="294"/>
        <v>Střední Čechy</v>
      </c>
    </row>
    <row r="6247" spans="1:11" x14ac:dyDescent="0.25">
      <c r="A6247">
        <v>599743</v>
      </c>
      <c r="B6247" t="s">
        <v>2252</v>
      </c>
      <c r="C6247">
        <v>8112</v>
      </c>
      <c r="D6247" t="s">
        <v>2148</v>
      </c>
      <c r="E6247" t="s">
        <v>1997</v>
      </c>
      <c r="F6247" t="s">
        <v>1996</v>
      </c>
      <c r="G6247" t="s">
        <v>1998</v>
      </c>
      <c r="H6247" t="s">
        <v>1999</v>
      </c>
      <c r="I6247" t="str">
        <f t="shared" si="292"/>
        <v>Moravskoslezský</v>
      </c>
      <c r="J6247" t="str">
        <f t="shared" si="293"/>
        <v>Moravskoslezský</v>
      </c>
      <c r="K6247" t="str">
        <f t="shared" si="294"/>
        <v>Moravskoslezsko</v>
      </c>
    </row>
    <row r="6248" spans="1:11" x14ac:dyDescent="0.25">
      <c r="A6248">
        <v>599751</v>
      </c>
      <c r="B6248" t="s">
        <v>4387</v>
      </c>
      <c r="C6248">
        <v>2120</v>
      </c>
      <c r="D6248" t="s">
        <v>3477</v>
      </c>
      <c r="E6248" t="s">
        <v>3478</v>
      </c>
      <c r="F6248" t="s">
        <v>3477</v>
      </c>
      <c r="G6248" t="s">
        <v>3447</v>
      </c>
      <c r="H6248" t="s">
        <v>3448</v>
      </c>
      <c r="I6248" t="str">
        <f t="shared" si="292"/>
        <v>Středočeský</v>
      </c>
      <c r="J6248" t="str">
        <f t="shared" si="293"/>
        <v>Středočeský</v>
      </c>
      <c r="K6248" t="str">
        <f t="shared" si="294"/>
        <v>Střední Čechy</v>
      </c>
    </row>
    <row r="6249" spans="1:11" x14ac:dyDescent="0.25">
      <c r="A6249">
        <v>599760</v>
      </c>
      <c r="B6249" t="s">
        <v>4388</v>
      </c>
      <c r="C6249">
        <v>2121</v>
      </c>
      <c r="D6249" t="s">
        <v>3518</v>
      </c>
      <c r="E6249" t="s">
        <v>3519</v>
      </c>
      <c r="F6249" t="s">
        <v>3518</v>
      </c>
      <c r="G6249" t="s">
        <v>3447</v>
      </c>
      <c r="H6249" t="s">
        <v>3448</v>
      </c>
      <c r="I6249" t="str">
        <f t="shared" si="292"/>
        <v>Středočeský</v>
      </c>
      <c r="J6249" t="str">
        <f t="shared" si="293"/>
        <v>Středočeský</v>
      </c>
      <c r="K6249" t="str">
        <f t="shared" si="294"/>
        <v>Střední Čechy</v>
      </c>
    </row>
    <row r="6250" spans="1:11" x14ac:dyDescent="0.25">
      <c r="A6250">
        <v>599778</v>
      </c>
      <c r="B6250" t="s">
        <v>620</v>
      </c>
      <c r="C6250">
        <v>3102</v>
      </c>
      <c r="D6250" t="s">
        <v>46</v>
      </c>
      <c r="E6250" t="s">
        <v>47</v>
      </c>
      <c r="F6250" t="s">
        <v>46</v>
      </c>
      <c r="G6250" t="s">
        <v>11</v>
      </c>
      <c r="H6250" t="s">
        <v>12</v>
      </c>
      <c r="I6250" t="str">
        <f t="shared" si="292"/>
        <v>Jihočeský</v>
      </c>
      <c r="J6250" t="str">
        <f t="shared" si="293"/>
        <v>Jihočeský</v>
      </c>
      <c r="K6250" t="str">
        <f t="shared" si="294"/>
        <v>Jihozápad</v>
      </c>
    </row>
    <row r="6251" spans="1:11" x14ac:dyDescent="0.25">
      <c r="A6251">
        <v>599808</v>
      </c>
      <c r="B6251" t="s">
        <v>2264</v>
      </c>
      <c r="C6251">
        <v>8112</v>
      </c>
      <c r="D6251" t="s">
        <v>2148</v>
      </c>
      <c r="E6251" t="s">
        <v>1997</v>
      </c>
      <c r="F6251" t="s">
        <v>1996</v>
      </c>
      <c r="G6251" t="s">
        <v>1998</v>
      </c>
      <c r="H6251" t="s">
        <v>1999</v>
      </c>
      <c r="I6251" t="str">
        <f t="shared" si="292"/>
        <v>Moravskoslezský</v>
      </c>
      <c r="J6251" t="str">
        <f t="shared" si="293"/>
        <v>Moravskoslezský</v>
      </c>
      <c r="K6251" t="str">
        <f t="shared" si="294"/>
        <v>Moravskoslezsko</v>
      </c>
    </row>
    <row r="6252" spans="1:11" x14ac:dyDescent="0.25">
      <c r="A6252">
        <v>599832</v>
      </c>
      <c r="B6252" t="s">
        <v>2265</v>
      </c>
      <c r="C6252">
        <v>8115</v>
      </c>
      <c r="D6252" t="s">
        <v>1996</v>
      </c>
      <c r="E6252" t="s">
        <v>1997</v>
      </c>
      <c r="F6252" t="s">
        <v>1996</v>
      </c>
      <c r="G6252" t="s">
        <v>1998</v>
      </c>
      <c r="H6252" t="s">
        <v>1999</v>
      </c>
      <c r="I6252" t="str">
        <f t="shared" si="292"/>
        <v>Moravskoslezský</v>
      </c>
      <c r="J6252" t="str">
        <f t="shared" si="293"/>
        <v>Moravskoslezský</v>
      </c>
      <c r="K6252" t="str">
        <f t="shared" si="294"/>
        <v>Moravskoslezsko</v>
      </c>
    </row>
    <row r="6253" spans="1:11" x14ac:dyDescent="0.25">
      <c r="A6253">
        <v>599867</v>
      </c>
      <c r="B6253" t="s">
        <v>2266</v>
      </c>
      <c r="C6253">
        <v>8116</v>
      </c>
      <c r="D6253" t="s">
        <v>2120</v>
      </c>
      <c r="E6253" t="s">
        <v>1997</v>
      </c>
      <c r="F6253" t="s">
        <v>1996</v>
      </c>
      <c r="G6253" t="s">
        <v>1998</v>
      </c>
      <c r="H6253" t="s">
        <v>1999</v>
      </c>
      <c r="I6253" t="str">
        <f t="shared" si="292"/>
        <v>Moravskoslezský</v>
      </c>
      <c r="J6253" t="str">
        <f t="shared" si="293"/>
        <v>Moravskoslezský</v>
      </c>
      <c r="K6253" t="str">
        <f t="shared" si="294"/>
        <v>Moravskoslezsko</v>
      </c>
    </row>
    <row r="6254" spans="1:11" x14ac:dyDescent="0.25">
      <c r="A6254">
        <v>599905</v>
      </c>
      <c r="B6254" t="s">
        <v>2267</v>
      </c>
      <c r="C6254">
        <v>8115</v>
      </c>
      <c r="D6254" t="s">
        <v>1996</v>
      </c>
      <c r="E6254" t="s">
        <v>1997</v>
      </c>
      <c r="F6254" t="s">
        <v>1996</v>
      </c>
      <c r="G6254" t="s">
        <v>1998</v>
      </c>
      <c r="H6254" t="s">
        <v>1999</v>
      </c>
      <c r="I6254" t="str">
        <f t="shared" si="292"/>
        <v>Moravskoslezský</v>
      </c>
      <c r="J6254" t="str">
        <f t="shared" si="293"/>
        <v>Moravskoslezský</v>
      </c>
      <c r="K6254" t="str">
        <f t="shared" si="294"/>
        <v>Moravskoslezsko</v>
      </c>
    </row>
    <row r="6255" spans="1:11" x14ac:dyDescent="0.25">
      <c r="A6255">
        <v>599921</v>
      </c>
      <c r="B6255" t="s">
        <v>2268</v>
      </c>
      <c r="C6255">
        <v>8101</v>
      </c>
      <c r="D6255" t="s">
        <v>2066</v>
      </c>
      <c r="E6255" t="s">
        <v>1997</v>
      </c>
      <c r="F6255" t="s">
        <v>1996</v>
      </c>
      <c r="G6255" t="s">
        <v>1998</v>
      </c>
      <c r="H6255" t="s">
        <v>1999</v>
      </c>
      <c r="I6255" t="str">
        <f t="shared" si="292"/>
        <v>Moravskoslezský</v>
      </c>
      <c r="J6255" t="str">
        <f t="shared" si="293"/>
        <v>Moravskoslezský</v>
      </c>
      <c r="K6255" t="str">
        <f t="shared" si="294"/>
        <v>Moravskoslezsko</v>
      </c>
    </row>
    <row r="6256" spans="1:11" x14ac:dyDescent="0.25">
      <c r="A6256">
        <v>599930</v>
      </c>
      <c r="B6256" t="s">
        <v>2269</v>
      </c>
      <c r="C6256">
        <v>8115</v>
      </c>
      <c r="D6256" t="s">
        <v>1996</v>
      </c>
      <c r="E6256" t="s">
        <v>1997</v>
      </c>
      <c r="F6256" t="s">
        <v>1996</v>
      </c>
      <c r="G6256" t="s">
        <v>1998</v>
      </c>
      <c r="H6256" t="s">
        <v>1999</v>
      </c>
      <c r="I6256" t="str">
        <f t="shared" si="292"/>
        <v>Moravskoslezský</v>
      </c>
      <c r="J6256" t="str">
        <f t="shared" si="293"/>
        <v>Moravskoslezský</v>
      </c>
      <c r="K6256" t="str">
        <f t="shared" si="294"/>
        <v>Moravskoslezsko</v>
      </c>
    </row>
    <row r="6257" spans="1:11" x14ac:dyDescent="0.25">
      <c r="A6257">
        <v>599948</v>
      </c>
      <c r="B6257" t="s">
        <v>2270</v>
      </c>
      <c r="C6257">
        <v>8112</v>
      </c>
      <c r="D6257" t="s">
        <v>2148</v>
      </c>
      <c r="E6257" t="s">
        <v>1997</v>
      </c>
      <c r="F6257" t="s">
        <v>1996</v>
      </c>
      <c r="G6257" t="s">
        <v>1998</v>
      </c>
      <c r="H6257" t="s">
        <v>1999</v>
      </c>
      <c r="I6257" t="str">
        <f t="shared" si="292"/>
        <v>Moravskoslezský</v>
      </c>
      <c r="J6257" t="str">
        <f t="shared" si="293"/>
        <v>Moravskoslezský</v>
      </c>
      <c r="K6257" t="str">
        <f t="shared" si="294"/>
        <v>Moravskoslezsko</v>
      </c>
    </row>
    <row r="6258" spans="1:11" x14ac:dyDescent="0.25">
      <c r="A6258">
        <v>599956</v>
      </c>
      <c r="B6258" t="s">
        <v>2271</v>
      </c>
      <c r="C6258">
        <v>8105</v>
      </c>
      <c r="D6258" t="s">
        <v>2001</v>
      </c>
      <c r="E6258" t="s">
        <v>1997</v>
      </c>
      <c r="F6258" t="s">
        <v>1996</v>
      </c>
      <c r="G6258" t="s">
        <v>1998</v>
      </c>
      <c r="H6258" t="s">
        <v>1999</v>
      </c>
      <c r="I6258" t="str">
        <f t="shared" si="292"/>
        <v>Moravskoslezský</v>
      </c>
      <c r="J6258" t="str">
        <f t="shared" si="293"/>
        <v>Moravskoslezský</v>
      </c>
      <c r="K6258" t="str">
        <f t="shared" si="294"/>
        <v>Moravskoslezsko</v>
      </c>
    </row>
    <row r="6259" spans="1:11" x14ac:dyDescent="0.25">
      <c r="A6259">
        <v>599964</v>
      </c>
      <c r="B6259" t="s">
        <v>2272</v>
      </c>
      <c r="C6259">
        <v>8101</v>
      </c>
      <c r="D6259" t="s">
        <v>2066</v>
      </c>
      <c r="E6259" t="s">
        <v>1997</v>
      </c>
      <c r="F6259" t="s">
        <v>1996</v>
      </c>
      <c r="G6259" t="s">
        <v>1998</v>
      </c>
      <c r="H6259" t="s">
        <v>1999</v>
      </c>
      <c r="I6259" t="str">
        <f t="shared" si="292"/>
        <v>Moravskoslezský</v>
      </c>
      <c r="J6259" t="str">
        <f t="shared" si="293"/>
        <v>Moravskoslezský</v>
      </c>
      <c r="K6259" t="str">
        <f t="shared" si="294"/>
        <v>Moravskoslezsko</v>
      </c>
    </row>
    <row r="6260" spans="1:11" x14ac:dyDescent="0.25">
      <c r="A6260">
        <v>599999</v>
      </c>
      <c r="B6260" t="s">
        <v>2273</v>
      </c>
      <c r="C6260">
        <v>8105</v>
      </c>
      <c r="D6260" t="s">
        <v>2001</v>
      </c>
      <c r="E6260" t="s">
        <v>1997</v>
      </c>
      <c r="F6260" t="s">
        <v>1996</v>
      </c>
      <c r="G6260" t="s">
        <v>1998</v>
      </c>
      <c r="H6260" t="s">
        <v>1999</v>
      </c>
      <c r="I6260" t="str">
        <f t="shared" si="292"/>
        <v>Moravskoslezský</v>
      </c>
      <c r="J6260" t="str">
        <f t="shared" si="293"/>
        <v>Moravskoslezský</v>
      </c>
      <c r="K6260" t="str">
        <f t="shared" si="294"/>
        <v>Moravskoslezsko</v>
      </c>
    </row>
  </sheetData>
  <autoFilter ref="A2:K2" xr:uid="{50EC4F6A-08B4-4DDA-86A9-F9B6EEE73EBD}"/>
  <mergeCells count="1">
    <mergeCell ref="M15:N15"/>
  </mergeCells>
  <conditionalFormatting sqref="I2:K2">
    <cfRule type="duplicateValues" dxfId="1" priority="2"/>
  </conditionalFormatting>
  <conditionalFormatting sqref="A2 C2:H2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3A56-003C-4E6F-8AA2-C97426BA2596}">
  <dimension ref="A1:O51"/>
  <sheetViews>
    <sheetView workbookViewId="0">
      <selection activeCell="K15" sqref="K15"/>
    </sheetView>
  </sheetViews>
  <sheetFormatPr defaultRowHeight="15" x14ac:dyDescent="0.25"/>
  <cols>
    <col min="6" max="8" width="16.5703125" style="3" customWidth="1"/>
    <col min="9" max="9" width="20.140625" customWidth="1"/>
    <col min="10" max="10" width="8.7109375" style="5"/>
    <col min="13" max="13" width="12.42578125" customWidth="1"/>
    <col min="14" max="14" width="11.85546875" customWidth="1"/>
  </cols>
  <sheetData>
    <row r="1" spans="1:15" x14ac:dyDescent="0.25">
      <c r="A1" s="12" t="s">
        <v>5544</v>
      </c>
      <c r="B1" s="25" t="s">
        <v>5761</v>
      </c>
      <c r="C1" s="25" t="s">
        <v>5766</v>
      </c>
      <c r="D1" s="25" t="s">
        <v>5765</v>
      </c>
      <c r="E1" s="25" t="s">
        <v>5760</v>
      </c>
      <c r="F1" s="10" t="s">
        <v>5516</v>
      </c>
      <c r="G1" s="26" t="s">
        <v>5768</v>
      </c>
      <c r="H1" s="26" t="s">
        <v>5769</v>
      </c>
      <c r="I1" s="25" t="s">
        <v>5465</v>
      </c>
      <c r="J1" s="11" t="s">
        <v>5466</v>
      </c>
      <c r="M1" s="29" t="s">
        <v>5467</v>
      </c>
      <c r="N1" s="29" t="s">
        <v>5518</v>
      </c>
      <c r="O1" s="29" t="s">
        <v>5519</v>
      </c>
    </row>
    <row r="2" spans="1:15" x14ac:dyDescent="0.25">
      <c r="A2" t="s">
        <v>5546</v>
      </c>
      <c r="F2" s="3" t="s">
        <v>5542</v>
      </c>
      <c r="J2" s="5">
        <v>238</v>
      </c>
      <c r="M2" t="s">
        <v>5520</v>
      </c>
      <c r="N2" s="3" t="s">
        <v>5468</v>
      </c>
      <c r="O2" s="3" t="s">
        <v>5517</v>
      </c>
    </row>
    <row r="3" spans="1:15" x14ac:dyDescent="0.25">
      <c r="A3" t="s">
        <v>5547</v>
      </c>
      <c r="F3" s="3" t="s">
        <v>5543</v>
      </c>
      <c r="J3" s="5">
        <v>144</v>
      </c>
      <c r="M3" t="s">
        <v>5521</v>
      </c>
      <c r="N3" s="3" t="s">
        <v>5523</v>
      </c>
      <c r="O3" s="3" t="s">
        <v>5526</v>
      </c>
    </row>
    <row r="4" spans="1:15" x14ac:dyDescent="0.25">
      <c r="A4" t="s">
        <v>5548</v>
      </c>
      <c r="F4" s="3" t="s">
        <v>5469</v>
      </c>
      <c r="J4" s="5">
        <v>72</v>
      </c>
      <c r="M4" t="s">
        <v>5522</v>
      </c>
      <c r="N4" s="3" t="s">
        <v>5524</v>
      </c>
      <c r="O4" s="3" t="s">
        <v>5525</v>
      </c>
    </row>
    <row r="5" spans="1:15" x14ac:dyDescent="0.25">
      <c r="A5" t="s">
        <v>5549</v>
      </c>
      <c r="F5" s="3" t="s">
        <v>5545</v>
      </c>
      <c r="J5" s="5">
        <v>152</v>
      </c>
    </row>
    <row r="6" spans="1:15" x14ac:dyDescent="0.25">
      <c r="A6" t="s">
        <v>5550</v>
      </c>
      <c r="F6" s="3" t="s">
        <v>5470</v>
      </c>
      <c r="J6" s="5">
        <v>104</v>
      </c>
    </row>
    <row r="7" spans="1:15" x14ac:dyDescent="0.25">
      <c r="A7" t="s">
        <v>5551</v>
      </c>
      <c r="F7" s="3" t="s">
        <v>5471</v>
      </c>
      <c r="J7" s="5">
        <v>18</v>
      </c>
    </row>
    <row r="8" spans="1:15" x14ac:dyDescent="0.25">
      <c r="A8" t="s">
        <v>5552</v>
      </c>
      <c r="F8" s="3" t="s">
        <v>5472</v>
      </c>
      <c r="J8" s="5">
        <v>181</v>
      </c>
    </row>
    <row r="9" spans="1:15" x14ac:dyDescent="0.25">
      <c r="A9" t="s">
        <v>5553</v>
      </c>
      <c r="F9" s="3" t="s">
        <v>5473</v>
      </c>
      <c r="J9" s="5">
        <v>187</v>
      </c>
    </row>
    <row r="10" spans="1:15" x14ac:dyDescent="0.25">
      <c r="A10" t="s">
        <v>5554</v>
      </c>
      <c r="F10" s="3" t="s">
        <v>5474</v>
      </c>
      <c r="J10" s="5">
        <v>184</v>
      </c>
    </row>
    <row r="11" spans="1:15" x14ac:dyDescent="0.25">
      <c r="A11" t="s">
        <v>5555</v>
      </c>
      <c r="F11" s="3" t="s">
        <v>5475</v>
      </c>
      <c r="J11" s="5">
        <v>211</v>
      </c>
    </row>
    <row r="12" spans="1:15" x14ac:dyDescent="0.25">
      <c r="A12" t="s">
        <v>5556</v>
      </c>
      <c r="F12" s="3" t="s">
        <v>5476</v>
      </c>
      <c r="J12" s="5">
        <v>81</v>
      </c>
    </row>
    <row r="13" spans="1:15" x14ac:dyDescent="0.25">
      <c r="A13" t="s">
        <v>5557</v>
      </c>
      <c r="F13" s="3" t="s">
        <v>5477</v>
      </c>
      <c r="J13" s="5">
        <v>217</v>
      </c>
    </row>
    <row r="14" spans="1:15" x14ac:dyDescent="0.25">
      <c r="A14" t="s">
        <v>5558</v>
      </c>
      <c r="F14" s="3" t="s">
        <v>5478</v>
      </c>
      <c r="J14" s="5">
        <v>242</v>
      </c>
    </row>
    <row r="15" spans="1:15" x14ac:dyDescent="0.25">
      <c r="A15" t="s">
        <v>5559</v>
      </c>
      <c r="F15" s="3" t="s">
        <v>5479</v>
      </c>
      <c r="J15" s="5">
        <v>248</v>
      </c>
    </row>
    <row r="16" spans="1:15" x14ac:dyDescent="0.25">
      <c r="A16" t="s">
        <v>5560</v>
      </c>
      <c r="F16" s="3" t="s">
        <v>5480</v>
      </c>
      <c r="J16" s="5">
        <v>16</v>
      </c>
    </row>
    <row r="17" spans="1:10" x14ac:dyDescent="0.25">
      <c r="A17" t="s">
        <v>5561</v>
      </c>
      <c r="F17" s="3" t="s">
        <v>5481</v>
      </c>
      <c r="J17" s="5">
        <v>145</v>
      </c>
    </row>
    <row r="18" spans="1:10" x14ac:dyDescent="0.25">
      <c r="A18" t="s">
        <v>5562</v>
      </c>
      <c r="F18" s="3" t="s">
        <v>5482</v>
      </c>
      <c r="J18" s="5">
        <v>136</v>
      </c>
    </row>
    <row r="19" spans="1:10" x14ac:dyDescent="0.25">
      <c r="A19" t="s">
        <v>5563</v>
      </c>
      <c r="F19" s="3" t="s">
        <v>5483</v>
      </c>
      <c r="J19" s="5">
        <v>116</v>
      </c>
    </row>
    <row r="20" spans="1:10" x14ac:dyDescent="0.25">
      <c r="A20" t="s">
        <v>5564</v>
      </c>
      <c r="F20" s="3" t="s">
        <v>5484</v>
      </c>
      <c r="J20" s="5">
        <v>32</v>
      </c>
    </row>
    <row r="21" spans="1:10" x14ac:dyDescent="0.25">
      <c r="A21" t="s">
        <v>5565</v>
      </c>
      <c r="F21" s="3" t="s">
        <v>5485</v>
      </c>
      <c r="J21" s="5">
        <v>37</v>
      </c>
    </row>
    <row r="22" spans="1:10" x14ac:dyDescent="0.25">
      <c r="A22" t="s">
        <v>5566</v>
      </c>
      <c r="F22" s="3" t="s">
        <v>5486</v>
      </c>
      <c r="J22" s="5">
        <v>172</v>
      </c>
    </row>
    <row r="23" spans="1:10" x14ac:dyDescent="0.25">
      <c r="A23" t="s">
        <v>5567</v>
      </c>
      <c r="F23" s="3" t="s">
        <v>5487</v>
      </c>
      <c r="J23" s="5">
        <v>141</v>
      </c>
    </row>
    <row r="24" spans="1:10" x14ac:dyDescent="0.25">
      <c r="A24" t="s">
        <v>5568</v>
      </c>
      <c r="F24" s="3" t="s">
        <v>5488</v>
      </c>
      <c r="J24" s="5">
        <v>108</v>
      </c>
    </row>
    <row r="25" spans="1:10" x14ac:dyDescent="0.25">
      <c r="A25" t="s">
        <v>5569</v>
      </c>
      <c r="F25" s="3" t="s">
        <v>5489</v>
      </c>
      <c r="J25" s="5">
        <v>156</v>
      </c>
    </row>
    <row r="26" spans="1:10" x14ac:dyDescent="0.25">
      <c r="A26" t="s">
        <v>5570</v>
      </c>
      <c r="F26" s="3" t="s">
        <v>5490</v>
      </c>
      <c r="J26" s="5">
        <v>180</v>
      </c>
    </row>
    <row r="27" spans="1:10" x14ac:dyDescent="0.25">
      <c r="A27" t="s">
        <v>5571</v>
      </c>
      <c r="F27" s="3" t="s">
        <v>5491</v>
      </c>
      <c r="J27" s="5">
        <v>200</v>
      </c>
    </row>
    <row r="28" spans="1:10" x14ac:dyDescent="0.25">
      <c r="A28" t="s">
        <v>5572</v>
      </c>
      <c r="F28" s="3" t="s">
        <v>5492</v>
      </c>
      <c r="J28" s="5">
        <v>111</v>
      </c>
    </row>
    <row r="29" spans="1:10" x14ac:dyDescent="0.25">
      <c r="A29" t="s">
        <v>5573</v>
      </c>
      <c r="F29" s="3" t="s">
        <v>5493</v>
      </c>
      <c r="J29" s="5">
        <v>248</v>
      </c>
    </row>
    <row r="30" spans="1:10" x14ac:dyDescent="0.25">
      <c r="A30" t="s">
        <v>5574</v>
      </c>
      <c r="F30" s="3" t="s">
        <v>5494</v>
      </c>
      <c r="J30" s="5">
        <v>132</v>
      </c>
    </row>
    <row r="31" spans="1:10" x14ac:dyDescent="0.25">
      <c r="A31" t="s">
        <v>5575</v>
      </c>
      <c r="F31" s="3" t="s">
        <v>5495</v>
      </c>
      <c r="J31" s="5">
        <v>49</v>
      </c>
    </row>
    <row r="32" spans="1:10" x14ac:dyDescent="0.25">
      <c r="A32" t="s">
        <v>5576</v>
      </c>
      <c r="F32" s="3" t="s">
        <v>5496</v>
      </c>
      <c r="J32" s="5">
        <v>125</v>
      </c>
    </row>
    <row r="33" spans="1:10" x14ac:dyDescent="0.25">
      <c r="A33" t="s">
        <v>5577</v>
      </c>
      <c r="F33" s="3" t="s">
        <v>5497</v>
      </c>
      <c r="J33" s="5">
        <v>95</v>
      </c>
    </row>
    <row r="34" spans="1:10" x14ac:dyDescent="0.25">
      <c r="A34" t="s">
        <v>5578</v>
      </c>
      <c r="F34" s="3" t="s">
        <v>5498</v>
      </c>
      <c r="J34" s="5">
        <v>246</v>
      </c>
    </row>
    <row r="35" spans="1:10" x14ac:dyDescent="0.25">
      <c r="A35" t="s">
        <v>5579</v>
      </c>
      <c r="F35" s="3" t="s">
        <v>5499</v>
      </c>
      <c r="J35" s="5">
        <v>158</v>
      </c>
    </row>
    <row r="36" spans="1:10" x14ac:dyDescent="0.25">
      <c r="A36" t="s">
        <v>5580</v>
      </c>
      <c r="F36" s="3" t="s">
        <v>5500</v>
      </c>
      <c r="J36" s="5">
        <v>17</v>
      </c>
    </row>
    <row r="37" spans="1:10" x14ac:dyDescent="0.25">
      <c r="A37" t="s">
        <v>5581</v>
      </c>
      <c r="F37" s="3" t="s">
        <v>5501</v>
      </c>
      <c r="J37" s="5">
        <v>228</v>
      </c>
    </row>
    <row r="38" spans="1:10" x14ac:dyDescent="0.25">
      <c r="A38" t="s">
        <v>5582</v>
      </c>
      <c r="F38" s="3" t="s">
        <v>5502</v>
      </c>
      <c r="J38" s="5">
        <v>35</v>
      </c>
    </row>
    <row r="39" spans="1:10" x14ac:dyDescent="0.25">
      <c r="A39" t="s">
        <v>5583</v>
      </c>
      <c r="F39" s="3" t="s">
        <v>5503</v>
      </c>
      <c r="J39" s="5">
        <v>124</v>
      </c>
    </row>
    <row r="40" spans="1:10" x14ac:dyDescent="0.25">
      <c r="A40" t="s">
        <v>5584</v>
      </c>
      <c r="F40" s="3" t="s">
        <v>5504</v>
      </c>
      <c r="J40" s="5">
        <v>37</v>
      </c>
    </row>
    <row r="41" spans="1:10" x14ac:dyDescent="0.25">
      <c r="A41" t="s">
        <v>5585</v>
      </c>
      <c r="F41" s="3" t="s">
        <v>5505</v>
      </c>
      <c r="J41" s="5">
        <v>125</v>
      </c>
    </row>
    <row r="42" spans="1:10" x14ac:dyDescent="0.25">
      <c r="A42" t="s">
        <v>5586</v>
      </c>
      <c r="F42" s="3" t="s">
        <v>5506</v>
      </c>
      <c r="J42" s="5">
        <v>212</v>
      </c>
    </row>
    <row r="43" spans="1:10" x14ac:dyDescent="0.25">
      <c r="A43" t="s">
        <v>5587</v>
      </c>
      <c r="F43" s="3" t="s">
        <v>5507</v>
      </c>
      <c r="J43" s="5">
        <v>71</v>
      </c>
    </row>
    <row r="44" spans="1:10" x14ac:dyDescent="0.25">
      <c r="A44" t="s">
        <v>5588</v>
      </c>
      <c r="F44" s="3" t="s">
        <v>5508</v>
      </c>
      <c r="J44" s="5">
        <v>163</v>
      </c>
    </row>
    <row r="45" spans="1:10" x14ac:dyDescent="0.25">
      <c r="A45" t="s">
        <v>5589</v>
      </c>
      <c r="F45" s="3" t="s">
        <v>5509</v>
      </c>
      <c r="J45" s="5">
        <v>84</v>
      </c>
    </row>
    <row r="46" spans="1:10" x14ac:dyDescent="0.25">
      <c r="A46" t="s">
        <v>5590</v>
      </c>
      <c r="F46" s="3" t="s">
        <v>5510</v>
      </c>
      <c r="J46" s="5">
        <v>57</v>
      </c>
    </row>
    <row r="47" spans="1:10" x14ac:dyDescent="0.25">
      <c r="A47" t="s">
        <v>5591</v>
      </c>
      <c r="F47" s="3" t="s">
        <v>5511</v>
      </c>
      <c r="J47" s="5">
        <v>249</v>
      </c>
    </row>
    <row r="48" spans="1:10" x14ac:dyDescent="0.25">
      <c r="A48" t="s">
        <v>5592</v>
      </c>
      <c r="F48" s="3" t="s">
        <v>5512</v>
      </c>
      <c r="J48" s="5">
        <v>147</v>
      </c>
    </row>
    <row r="49" spans="1:10" x14ac:dyDescent="0.25">
      <c r="A49" t="s">
        <v>5593</v>
      </c>
      <c r="F49" s="3" t="s">
        <v>5513</v>
      </c>
      <c r="J49" s="5">
        <v>33</v>
      </c>
    </row>
    <row r="50" spans="1:10" x14ac:dyDescent="0.25">
      <c r="A50" t="s">
        <v>5594</v>
      </c>
      <c r="F50" s="3" t="s">
        <v>5514</v>
      </c>
      <c r="J50" s="5">
        <v>59</v>
      </c>
    </row>
    <row r="51" spans="1:10" x14ac:dyDescent="0.25">
      <c r="A51" t="s">
        <v>5595</v>
      </c>
      <c r="F51" s="3" t="s">
        <v>5515</v>
      </c>
      <c r="J51" s="5">
        <v>189</v>
      </c>
    </row>
  </sheetData>
  <autoFilter ref="A1:J1" xr:uid="{0EB53A56-003C-4E6F-8AA2-C97426BA2596}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7F5-6783-4F44-9A0C-D7BA439E525F}">
  <dimension ref="A1:T52"/>
  <sheetViews>
    <sheetView workbookViewId="0">
      <selection activeCell="J2" sqref="J2"/>
    </sheetView>
  </sheetViews>
  <sheetFormatPr defaultRowHeight="15" x14ac:dyDescent="0.25"/>
  <cols>
    <col min="1" max="1" width="11.42578125" customWidth="1"/>
    <col min="2" max="5" width="14.140625" customWidth="1"/>
    <col min="6" max="7" width="16.5703125" style="3" customWidth="1"/>
    <col min="8" max="9" width="27.85546875" customWidth="1"/>
    <col min="10" max="10" width="20.140625" customWidth="1"/>
    <col min="11" max="11" width="8.7109375" style="5"/>
    <col min="13" max="13" width="22.5703125" customWidth="1"/>
    <col min="14" max="14" width="12.42578125" customWidth="1"/>
    <col min="15" max="15" width="11.85546875" customWidth="1"/>
  </cols>
  <sheetData>
    <row r="1" spans="1:20" x14ac:dyDescent="0.25">
      <c r="B1" t="s">
        <v>5762</v>
      </c>
      <c r="C1" t="s">
        <v>5763</v>
      </c>
      <c r="D1" t="s">
        <v>5764</v>
      </c>
    </row>
    <row r="2" spans="1:20" x14ac:dyDescent="0.25">
      <c r="A2" s="12" t="s">
        <v>5544</v>
      </c>
      <c r="B2" s="25" t="s">
        <v>5761</v>
      </c>
      <c r="C2" s="25" t="s">
        <v>5766</v>
      </c>
      <c r="D2" s="25" t="s">
        <v>5765</v>
      </c>
      <c r="E2" s="25" t="s">
        <v>5760</v>
      </c>
      <c r="F2" s="10" t="s">
        <v>5516</v>
      </c>
      <c r="G2" s="26" t="s">
        <v>5527</v>
      </c>
      <c r="H2" s="25" t="s">
        <v>5767</v>
      </c>
      <c r="I2" s="25" t="s">
        <v>5535</v>
      </c>
      <c r="J2" s="25" t="s">
        <v>5465</v>
      </c>
      <c r="K2" s="11" t="s">
        <v>5466</v>
      </c>
      <c r="N2" s="29" t="s">
        <v>5467</v>
      </c>
      <c r="O2" s="29" t="s">
        <v>5518</v>
      </c>
      <c r="P2" s="29" t="s">
        <v>5519</v>
      </c>
    </row>
    <row r="3" spans="1:20" x14ac:dyDescent="0.25">
      <c r="A3" t="str">
        <f>RIGHT(H3,10)</f>
        <v>07 197 179</v>
      </c>
      <c r="B3" t="str">
        <f>SUBSTITUTE(A3, " ", "")</f>
        <v>07197179</v>
      </c>
      <c r="C3" s="8">
        <f>IF(LEFT(B3,1)="0",VALUE(B3),B3)</f>
        <v>7197179</v>
      </c>
      <c r="D3" s="8">
        <f>LEN(C3)</f>
        <v>7</v>
      </c>
      <c r="E3" s="8" t="str">
        <f>RIGHT("00000000" &amp; B3,8)</f>
        <v>07197179</v>
      </c>
      <c r="F3" s="3" t="s">
        <v>5542</v>
      </c>
      <c r="G3" t="str">
        <f>IF(LEFT(TRIM(F3),4)="+420","00420 "&amp;RIGHT(TRIM(F3),LEN(TRIM(F3))-5),
IF(LEFT(TRIM(F3),4)="+421","00421 "&amp;RIGHT(TRIM(F3),LEN(TRIM(F3))-5),
IF(LEFT(TRIM(F3),3)="+48","0048 "&amp;RIGHT(TRIM(F3),LEN(TRIM(F3))-4),
TRIM(F3))))</f>
        <v>0048 307197179</v>
      </c>
      <c r="H3" s="4" t="str">
        <f>LEFT(G3, LEN(G3) - 9) &amp; " " &amp; MID(RIGHT(G3, 9), 1, 3) &amp; " " &amp; MID(RIGHT(G3, 9), 4, 3) &amp; " " &amp; MID(RIGHT(G3, 9), 7, 3)</f>
        <v>0048  307 197 179</v>
      </c>
      <c r="I3" s="4" t="str">
        <f>"000 " &amp; H3</f>
        <v>000 0048  307 197 179</v>
      </c>
      <c r="J3" t="str">
        <f>IF(OR(LEFT(F3, 4)="+420", LEFT(F3, 5)="00420"), "Česko",
IF(OR(LEFT(F3, 3)="+48", LEFT(F3, 4)="0048"), "Polsko",
IF(OR(LEFT(F3, 4)="+421", LEFT(F3, 5)="00421"), "Slovensko", "Neznámý stát")))</f>
        <v>Neznámý stát</v>
      </c>
      <c r="K3" s="5">
        <v>238</v>
      </c>
      <c r="N3" t="s">
        <v>5520</v>
      </c>
      <c r="O3" s="3" t="s">
        <v>5468</v>
      </c>
      <c r="P3" s="3" t="s">
        <v>5517</v>
      </c>
    </row>
    <row r="4" spans="1:20" x14ac:dyDescent="0.25">
      <c r="A4" t="str">
        <f t="shared" ref="A4:A52" si="0">RIGHT(H4,10)</f>
        <v>16 639 676</v>
      </c>
      <c r="B4" t="str">
        <f t="shared" ref="B4:B52" si="1">SUBSTITUTE(A4, " ", "")</f>
        <v>16639676</v>
      </c>
      <c r="C4" s="8" t="str">
        <f t="shared" ref="C4:C52" si="2">IF(LEFT(B4,1)="0",VALUE(B4),B4)</f>
        <v>16639676</v>
      </c>
      <c r="D4" s="8">
        <f t="shared" ref="D4:D52" si="3">LEN(C4)</f>
        <v>8</v>
      </c>
      <c r="E4" s="8" t="str">
        <f t="shared" ref="E4:E52" si="4">RIGHT("00000000" &amp; B4,8)</f>
        <v>16639676</v>
      </c>
      <c r="F4" s="3" t="s">
        <v>5543</v>
      </c>
      <c r="G4" t="str">
        <f>IF(LEFT(TRIM(F4),4)="+420","00420 "&amp;RIGHT(TRIM(F4),LEN(TRIM(F4))-5),
IF(LEFT(TRIM(F4),4)="+421","00421 "&amp;RIGHT(TRIM(F4),LEN(TRIM(F4))-5),
IF(LEFT(TRIM(F4),3)="+48","0048 "&amp;RIGHT(TRIM(F4),LEN(TRIM(F4))-4),
TRIM(F4))))</f>
        <v>0421 816639676</v>
      </c>
      <c r="H4" s="4" t="str">
        <f t="shared" ref="H4:H52" si="5">LEFT(G4, LEN(G4) - 9) &amp; " " &amp; MID(RIGHT(G4, 9), 1, 3) &amp; " " &amp; MID(RIGHT(G4, 9), 4, 3) &amp; " " &amp; MID(RIGHT(G4, 9), 7, 3)</f>
        <v>0421  816 639 676</v>
      </c>
      <c r="I4" s="4" t="str">
        <f t="shared" ref="I4:I52" si="6">"000 " &amp; H4</f>
        <v>000 0421  816 639 676</v>
      </c>
      <c r="J4" t="str">
        <f t="shared" ref="J4:J52" si="7">IF(OR(LEFT(F4, 4)="+420", LEFT(F4, 5)="00420"), "Česko",
IF(OR(LEFT(F4, 3)="+48", LEFT(F4, 4)="0048"), "Polsko",
IF(OR(LEFT(F4, 4)="+421", LEFT(F4, 5)="00421"), "Slovensko", "Neznámý stát")))</f>
        <v>Neznámý stát</v>
      </c>
      <c r="K4" s="5">
        <v>144</v>
      </c>
      <c r="N4" t="s">
        <v>5521</v>
      </c>
      <c r="O4" s="3" t="s">
        <v>5523</v>
      </c>
      <c r="P4" s="3" t="s">
        <v>5526</v>
      </c>
    </row>
    <row r="5" spans="1:20" x14ac:dyDescent="0.25">
      <c r="A5" t="str">
        <f t="shared" si="0"/>
        <v>75 598 933</v>
      </c>
      <c r="B5" t="str">
        <f t="shared" si="1"/>
        <v>75598933</v>
      </c>
      <c r="C5" s="8" t="str">
        <f t="shared" si="2"/>
        <v>75598933</v>
      </c>
      <c r="D5" s="8">
        <f t="shared" si="3"/>
        <v>8</v>
      </c>
      <c r="E5" s="8" t="str">
        <f t="shared" si="4"/>
        <v>75598933</v>
      </c>
      <c r="F5" s="3" t="s">
        <v>5469</v>
      </c>
      <c r="G5" t="str">
        <f t="shared" ref="G5:G52" si="8">IF(LEFT(TRIM(F5),4)="+420","00420 "&amp;RIGHT(TRIM(F5),LEN(TRIM(F5))-5),
IF(LEFT(TRIM(F5),4)="+421","00421 "&amp;RIGHT(TRIM(F5),LEN(TRIM(F5))-5),
IF(LEFT(TRIM(F5),3)="+48","0048 "&amp;RIGHT(TRIM(F5),LEN(TRIM(F5))-4),
TRIM(F5))))</f>
        <v>00420 775598933</v>
      </c>
      <c r="H5" s="4" t="str">
        <f t="shared" si="5"/>
        <v>00420  775 598 933</v>
      </c>
      <c r="I5" s="4" t="str">
        <f t="shared" si="6"/>
        <v>000 00420  775 598 933</v>
      </c>
      <c r="J5" t="str">
        <f t="shared" si="7"/>
        <v>Česko</v>
      </c>
      <c r="K5" s="5">
        <v>72</v>
      </c>
      <c r="N5" t="s">
        <v>5522</v>
      </c>
      <c r="O5" s="3" t="s">
        <v>5524</v>
      </c>
      <c r="P5" s="3" t="s">
        <v>5525</v>
      </c>
    </row>
    <row r="6" spans="1:20" x14ac:dyDescent="0.25">
      <c r="A6" t="str">
        <f t="shared" si="0"/>
        <v>00 312 990</v>
      </c>
      <c r="B6" t="str">
        <f t="shared" si="1"/>
        <v>00312990</v>
      </c>
      <c r="C6" s="8">
        <f t="shared" si="2"/>
        <v>312990</v>
      </c>
      <c r="D6" s="8">
        <f t="shared" si="3"/>
        <v>6</v>
      </c>
      <c r="E6" s="8" t="str">
        <f t="shared" si="4"/>
        <v>00312990</v>
      </c>
      <c r="F6" s="3" t="s">
        <v>5545</v>
      </c>
      <c r="G6" t="str">
        <f t="shared" si="8"/>
        <v>00420 900312990</v>
      </c>
      <c r="H6" s="4" t="str">
        <f t="shared" si="5"/>
        <v>00420  900 312 990</v>
      </c>
      <c r="I6" s="4" t="str">
        <f t="shared" si="6"/>
        <v>000 00420  900 312 990</v>
      </c>
      <c r="J6" t="str">
        <f t="shared" si="7"/>
        <v>Neznámý stát</v>
      </c>
      <c r="K6" s="5">
        <v>152</v>
      </c>
    </row>
    <row r="7" spans="1:20" x14ac:dyDescent="0.25">
      <c r="A7" t="str">
        <f t="shared" si="0"/>
        <v>58 386 689</v>
      </c>
      <c r="B7" t="str">
        <f t="shared" si="1"/>
        <v>58386689</v>
      </c>
      <c r="C7" s="8" t="str">
        <f t="shared" si="2"/>
        <v>58386689</v>
      </c>
      <c r="D7" s="8">
        <f t="shared" si="3"/>
        <v>8</v>
      </c>
      <c r="E7" s="8" t="str">
        <f t="shared" si="4"/>
        <v>58386689</v>
      </c>
      <c r="F7" s="3" t="s">
        <v>5470</v>
      </c>
      <c r="G7" t="str">
        <f t="shared" si="8"/>
        <v>0048 958386689</v>
      </c>
      <c r="H7" s="4" t="str">
        <f t="shared" si="5"/>
        <v>0048  958 386 689</v>
      </c>
      <c r="I7" s="4" t="str">
        <f t="shared" si="6"/>
        <v>000 0048  958 386 689</v>
      </c>
      <c r="J7" t="str">
        <f t="shared" si="7"/>
        <v>Polsko</v>
      </c>
      <c r="K7" s="5">
        <v>104</v>
      </c>
    </row>
    <row r="8" spans="1:20" x14ac:dyDescent="0.25">
      <c r="A8" t="str">
        <f t="shared" si="0"/>
        <v>63 206 450</v>
      </c>
      <c r="B8" t="str">
        <f t="shared" si="1"/>
        <v>63206450</v>
      </c>
      <c r="C8" s="8" t="str">
        <f t="shared" si="2"/>
        <v>63206450</v>
      </c>
      <c r="D8" s="8">
        <f t="shared" si="3"/>
        <v>8</v>
      </c>
      <c r="E8" s="8" t="str">
        <f t="shared" si="4"/>
        <v>63206450</v>
      </c>
      <c r="F8" s="3" t="s">
        <v>5471</v>
      </c>
      <c r="G8" t="str">
        <f t="shared" si="8"/>
        <v>00421 063206450</v>
      </c>
      <c r="H8" s="4" t="str">
        <f t="shared" si="5"/>
        <v>00421  063 206 450</v>
      </c>
      <c r="I8" s="4" t="str">
        <f t="shared" si="6"/>
        <v>000 00421  063 206 450</v>
      </c>
      <c r="J8" t="str">
        <f t="shared" si="7"/>
        <v>Slovensko</v>
      </c>
      <c r="K8" s="5">
        <v>18</v>
      </c>
      <c r="O8" s="7" t="s">
        <v>5728</v>
      </c>
      <c r="P8" s="7" t="s">
        <v>5536</v>
      </c>
      <c r="Q8" s="2" t="s">
        <v>5537</v>
      </c>
      <c r="R8" s="2" t="s">
        <v>5538</v>
      </c>
      <c r="S8" s="2" t="s">
        <v>5539</v>
      </c>
      <c r="T8" s="2" t="s">
        <v>5540</v>
      </c>
    </row>
    <row r="9" spans="1:20" x14ac:dyDescent="0.25">
      <c r="A9" t="str">
        <f t="shared" si="0"/>
        <v>46 916 346</v>
      </c>
      <c r="B9" t="str">
        <f t="shared" si="1"/>
        <v>46916346</v>
      </c>
      <c r="C9" s="8" t="str">
        <f t="shared" si="2"/>
        <v>46916346</v>
      </c>
      <c r="D9" s="8">
        <f t="shared" si="3"/>
        <v>8</v>
      </c>
      <c r="E9" s="8" t="str">
        <f t="shared" si="4"/>
        <v>46916346</v>
      </c>
      <c r="F9" s="3" t="s">
        <v>5472</v>
      </c>
      <c r="G9" t="str">
        <f t="shared" si="8"/>
        <v>00420 446916346</v>
      </c>
      <c r="H9" s="4" t="str">
        <f t="shared" si="5"/>
        <v>00420  446 916 346</v>
      </c>
      <c r="I9" s="4" t="str">
        <f t="shared" si="6"/>
        <v>000 00420  446 916 346</v>
      </c>
      <c r="J9" t="str">
        <f t="shared" si="7"/>
        <v>Česko</v>
      </c>
      <c r="K9" s="5">
        <v>181</v>
      </c>
      <c r="N9" s="1" t="s">
        <v>5467</v>
      </c>
      <c r="O9" s="1" t="s">
        <v>5529</v>
      </c>
      <c r="P9" s="1" t="s">
        <v>5528</v>
      </c>
      <c r="Q9" s="1" t="s">
        <v>5530</v>
      </c>
      <c r="R9" s="1" t="s">
        <v>5531</v>
      </c>
      <c r="S9" s="1" t="s">
        <v>5532</v>
      </c>
      <c r="T9" s="1" t="s">
        <v>5541</v>
      </c>
    </row>
    <row r="10" spans="1:20" x14ac:dyDescent="0.25">
      <c r="A10" t="str">
        <f t="shared" si="0"/>
        <v>64 414 314</v>
      </c>
      <c r="B10" t="str">
        <f t="shared" si="1"/>
        <v>64414314</v>
      </c>
      <c r="C10" s="8" t="str">
        <f t="shared" si="2"/>
        <v>64414314</v>
      </c>
      <c r="D10" s="8">
        <f t="shared" si="3"/>
        <v>8</v>
      </c>
      <c r="E10" s="8" t="str">
        <f t="shared" si="4"/>
        <v>64414314</v>
      </c>
      <c r="F10" s="3" t="s">
        <v>5473</v>
      </c>
      <c r="G10" t="str">
        <f t="shared" si="8"/>
        <v>00420 064414314</v>
      </c>
      <c r="H10" s="4" t="str">
        <f t="shared" si="5"/>
        <v>00420  064 414 314</v>
      </c>
      <c r="I10" s="4" t="str">
        <f t="shared" si="6"/>
        <v>000 00420  064 414 314</v>
      </c>
      <c r="J10" t="str">
        <f t="shared" si="7"/>
        <v>Česko</v>
      </c>
      <c r="K10" s="5">
        <v>187</v>
      </c>
      <c r="N10" t="s">
        <v>5520</v>
      </c>
      <c r="O10" cm="1">
        <f t="array" ref="O10">ROUND(AVERAGE(IF(J$3:J$252=N10, K$3:K$252)), 1)</f>
        <v>156.30000000000001</v>
      </c>
      <c r="P10" cm="1">
        <f t="array" ref="P10">SUM(IF(J$3:J$252=N10, K$3:K$52))</f>
        <v>2657</v>
      </c>
      <c r="Q10" cm="1">
        <f t="array" ref="Q10">MEDIAN(IF(J$3:J$252=N10, K$3:K$52))</f>
        <v>172</v>
      </c>
      <c r="R10" cm="1">
        <f t="array" ref="R10">MIN(MAX(J$3:J$252=N10, K$3:K$52))</f>
        <v>249</v>
      </c>
      <c r="S10" cm="1">
        <f t="array" ref="S10">MIN(IF(J$3:J$252=N10, K$3:K$52))</f>
        <v>35</v>
      </c>
      <c r="T10" cm="1">
        <f t="array" ref="T10">_xlfn.STDEV.P(IF(J$3:J$252=N10, K$3:K$52))</f>
        <v>63.728989345861926</v>
      </c>
    </row>
    <row r="11" spans="1:20" x14ac:dyDescent="0.25">
      <c r="A11" t="str">
        <f t="shared" si="0"/>
        <v>50 661 362</v>
      </c>
      <c r="B11" t="str">
        <f t="shared" si="1"/>
        <v>50661362</v>
      </c>
      <c r="C11" s="8" t="str">
        <f t="shared" si="2"/>
        <v>50661362</v>
      </c>
      <c r="D11" s="8">
        <f t="shared" si="3"/>
        <v>8</v>
      </c>
      <c r="E11" s="8" t="str">
        <f t="shared" si="4"/>
        <v>50661362</v>
      </c>
      <c r="F11" s="3" t="s">
        <v>5474</v>
      </c>
      <c r="G11" t="str">
        <f t="shared" si="8"/>
        <v>0048 050661362</v>
      </c>
      <c r="H11" s="4" t="str">
        <f t="shared" si="5"/>
        <v>0048  050 661 362</v>
      </c>
      <c r="I11" s="4" t="str">
        <f t="shared" si="6"/>
        <v>000 0048  050 661 362</v>
      </c>
      <c r="J11" t="str">
        <f t="shared" si="7"/>
        <v>Polsko</v>
      </c>
      <c r="K11" s="5">
        <v>184</v>
      </c>
      <c r="N11" t="s">
        <v>5521</v>
      </c>
      <c r="O11" cm="1">
        <f t="array" ref="O11">ROUND(AVERAGE(IF(J$3:J$252=N11, K$3:K$252)), 1)</f>
        <v>93.6</v>
      </c>
      <c r="P11" cm="1">
        <f t="array" ref="P11">SUM(IF(J$3:J$252=N11, K$3:K$52))</f>
        <v>1404</v>
      </c>
      <c r="Q11" cm="1">
        <f t="array" ref="Q11">MEDIAN(IF(J$3:J$252=N11, K$3:K$52))</f>
        <v>95</v>
      </c>
      <c r="R11" cm="1">
        <f t="array" ref="R11">MIN(MAX(J$3:J$252=N11, K$3:K$52))</f>
        <v>249</v>
      </c>
      <c r="S11" cm="1">
        <f t="array" ref="S11">MIN(IF(J$3:J$252=N11, K$3:K$52))</f>
        <v>17</v>
      </c>
      <c r="T11" cm="1">
        <f t="array" ref="T11">_xlfn.STDEV.P(IF(J$3:J$252=N11, K$3:K$52))</f>
        <v>56.081844953008932</v>
      </c>
    </row>
    <row r="12" spans="1:20" x14ac:dyDescent="0.25">
      <c r="A12" t="str">
        <f t="shared" si="0"/>
        <v>07 618 032</v>
      </c>
      <c r="B12" t="str">
        <f t="shared" si="1"/>
        <v>07618032</v>
      </c>
      <c r="C12" s="8">
        <f t="shared" si="2"/>
        <v>7618032</v>
      </c>
      <c r="D12" s="8">
        <f t="shared" si="3"/>
        <v>7</v>
      </c>
      <c r="E12" s="8" t="str">
        <f t="shared" si="4"/>
        <v>07618032</v>
      </c>
      <c r="F12" s="3" t="s">
        <v>5475</v>
      </c>
      <c r="G12" t="str">
        <f t="shared" si="8"/>
        <v>00420 807618032</v>
      </c>
      <c r="H12" s="4" t="str">
        <f t="shared" si="5"/>
        <v>00420  807 618 032</v>
      </c>
      <c r="I12" s="4" t="str">
        <f t="shared" si="6"/>
        <v>000 00420  807 618 032</v>
      </c>
      <c r="J12" t="str">
        <f t="shared" si="7"/>
        <v>Česko</v>
      </c>
      <c r="K12" s="5">
        <v>211</v>
      </c>
      <c r="N12" t="s">
        <v>5522</v>
      </c>
      <c r="O12" cm="1">
        <f t="array" ref="O12">ROUND(AVERAGE(IF(J$3:J$252=N12, K$3:K$252)), 1)</f>
        <v>141.1</v>
      </c>
      <c r="P12" cm="1">
        <f t="array" ref="P12">SUM(IF(J$3:J$252=N12, K$3:K$52))</f>
        <v>2117</v>
      </c>
      <c r="Q12" cm="1">
        <f t="array" ref="Q12">MEDIAN(IF(J$3:J$252=N12, K$3:K$52))</f>
        <v>145</v>
      </c>
      <c r="R12" cm="1">
        <f t="array" ref="R12">MIN(MAX(J$3:J$252=N12, K$3:K$52))</f>
        <v>249</v>
      </c>
      <c r="S12" cm="1">
        <f t="array" ref="S12">MIN(IF(J$3:J$252=N12, K$3:K$52))</f>
        <v>16</v>
      </c>
      <c r="T12" cm="1">
        <f t="array" ref="T12">_xlfn.STDEV.P(IF(J$3:J$252=N12, K$3:K$52))</f>
        <v>76.750562792001006</v>
      </c>
    </row>
    <row r="13" spans="1:20" x14ac:dyDescent="0.25">
      <c r="A13" t="str">
        <f t="shared" si="0"/>
        <v>71 091 835</v>
      </c>
      <c r="B13" t="str">
        <f t="shared" si="1"/>
        <v>71091835</v>
      </c>
      <c r="C13" s="8" t="str">
        <f t="shared" si="2"/>
        <v>71091835</v>
      </c>
      <c r="D13" s="8">
        <f t="shared" si="3"/>
        <v>8</v>
      </c>
      <c r="E13" s="8" t="str">
        <f t="shared" si="4"/>
        <v>71091835</v>
      </c>
      <c r="F13" s="3" t="s">
        <v>5476</v>
      </c>
      <c r="G13" t="str">
        <f t="shared" si="8"/>
        <v>0048 371091835</v>
      </c>
      <c r="H13" s="4" t="str">
        <f t="shared" si="5"/>
        <v>0048  371 091 835</v>
      </c>
      <c r="I13" s="4" t="str">
        <f t="shared" si="6"/>
        <v>000 0048  371 091 835</v>
      </c>
      <c r="J13" t="str">
        <f t="shared" si="7"/>
        <v>Polsko</v>
      </c>
      <c r="K13" s="5">
        <v>81</v>
      </c>
      <c r="M13" s="2" t="s">
        <v>5740</v>
      </c>
      <c r="N13" s="6">
        <f>SUBTOTAL(3,N10:N12)</f>
        <v>3</v>
      </c>
      <c r="O13" s="6">
        <f>SUBTOTAL(1, O10:O12)</f>
        <v>130.33333333333334</v>
      </c>
      <c r="P13" s="6">
        <f>SUBTOTAL(9, P10:P12)</f>
        <v>6178</v>
      </c>
    </row>
    <row r="14" spans="1:20" x14ac:dyDescent="0.25">
      <c r="A14" t="str">
        <f t="shared" si="0"/>
        <v>17 550 875</v>
      </c>
      <c r="B14" t="str">
        <f t="shared" si="1"/>
        <v>17550875</v>
      </c>
      <c r="C14" s="8" t="str">
        <f t="shared" si="2"/>
        <v>17550875</v>
      </c>
      <c r="D14" s="8">
        <f t="shared" si="3"/>
        <v>8</v>
      </c>
      <c r="E14" s="8" t="str">
        <f t="shared" si="4"/>
        <v>17550875</v>
      </c>
      <c r="F14" s="3" t="s">
        <v>5477</v>
      </c>
      <c r="G14" t="str">
        <f t="shared" si="8"/>
        <v>00420 917550875</v>
      </c>
      <c r="H14" s="4" t="str">
        <f t="shared" si="5"/>
        <v>00420  917 550 875</v>
      </c>
      <c r="I14" s="4" t="str">
        <f t="shared" si="6"/>
        <v>000 00420  917 550 875</v>
      </c>
      <c r="J14" t="str">
        <f t="shared" si="7"/>
        <v>Česko</v>
      </c>
      <c r="K14" s="5">
        <v>217</v>
      </c>
      <c r="N14" s="6"/>
      <c r="O14" s="6"/>
      <c r="P14" s="6"/>
    </row>
    <row r="15" spans="1:20" x14ac:dyDescent="0.25">
      <c r="A15" t="str">
        <f t="shared" si="0"/>
        <v>12 345 551</v>
      </c>
      <c r="B15" t="str">
        <f t="shared" si="1"/>
        <v>12345551</v>
      </c>
      <c r="C15" s="8" t="str">
        <f t="shared" si="2"/>
        <v>12345551</v>
      </c>
      <c r="D15" s="8">
        <f t="shared" si="3"/>
        <v>8</v>
      </c>
      <c r="E15" s="8" t="str">
        <f t="shared" si="4"/>
        <v>12345551</v>
      </c>
      <c r="F15" s="3" t="s">
        <v>5478</v>
      </c>
      <c r="G15" t="str">
        <f t="shared" si="8"/>
        <v>00421 012345551</v>
      </c>
      <c r="H15" s="4" t="str">
        <f t="shared" si="5"/>
        <v>00421  012 345 551</v>
      </c>
      <c r="I15" s="4" t="str">
        <f t="shared" si="6"/>
        <v>000 00421  012 345 551</v>
      </c>
      <c r="J15" t="str">
        <f t="shared" si="7"/>
        <v>Slovensko</v>
      </c>
      <c r="K15" s="5">
        <v>242</v>
      </c>
    </row>
    <row r="16" spans="1:20" x14ac:dyDescent="0.25">
      <c r="A16" t="str">
        <f t="shared" si="0"/>
        <v>37 299 670</v>
      </c>
      <c r="B16" t="str">
        <f t="shared" si="1"/>
        <v>37299670</v>
      </c>
      <c r="C16" s="8" t="str">
        <f t="shared" si="2"/>
        <v>37299670</v>
      </c>
      <c r="D16" s="8">
        <f t="shared" si="3"/>
        <v>8</v>
      </c>
      <c r="E16" s="8" t="str">
        <f t="shared" si="4"/>
        <v>37299670</v>
      </c>
      <c r="F16" s="3" t="s">
        <v>5479</v>
      </c>
      <c r="G16" t="str">
        <f t="shared" si="8"/>
        <v>00421 937299670</v>
      </c>
      <c r="H16" s="4" t="str">
        <f t="shared" si="5"/>
        <v>00421  937 299 670</v>
      </c>
      <c r="I16" s="4" t="str">
        <f t="shared" si="6"/>
        <v>000 00421  937 299 670</v>
      </c>
      <c r="J16" t="str">
        <f t="shared" si="7"/>
        <v>Slovensko</v>
      </c>
      <c r="K16" s="5">
        <v>248</v>
      </c>
    </row>
    <row r="17" spans="1:15" x14ac:dyDescent="0.25">
      <c r="A17" t="str">
        <f t="shared" si="0"/>
        <v>67 081 788</v>
      </c>
      <c r="B17" t="str">
        <f t="shared" si="1"/>
        <v>67081788</v>
      </c>
      <c r="C17" s="8" t="str">
        <f t="shared" si="2"/>
        <v>67081788</v>
      </c>
      <c r="D17" s="8">
        <f t="shared" si="3"/>
        <v>8</v>
      </c>
      <c r="E17" s="8" t="str">
        <f t="shared" si="4"/>
        <v>67081788</v>
      </c>
      <c r="F17" s="3" t="s">
        <v>5480</v>
      </c>
      <c r="G17" t="str">
        <f t="shared" si="8"/>
        <v>00421 767081788</v>
      </c>
      <c r="H17" s="4" t="str">
        <f t="shared" si="5"/>
        <v>00421  767 081 788</v>
      </c>
      <c r="I17" s="4" t="str">
        <f t="shared" si="6"/>
        <v>000 00421  767 081 788</v>
      </c>
      <c r="J17" t="str">
        <f t="shared" si="7"/>
        <v>Slovensko</v>
      </c>
      <c r="K17" s="5">
        <v>16</v>
      </c>
      <c r="M17" s="2" t="s">
        <v>5534</v>
      </c>
      <c r="N17">
        <f>COUNT(J:J)</f>
        <v>0</v>
      </c>
      <c r="O17">
        <f>COUNT(K:K)</f>
        <v>50</v>
      </c>
    </row>
    <row r="18" spans="1:15" x14ac:dyDescent="0.25">
      <c r="A18" t="str">
        <f t="shared" si="0"/>
        <v>38 990 429</v>
      </c>
      <c r="B18" t="str">
        <f t="shared" si="1"/>
        <v>38990429</v>
      </c>
      <c r="C18" s="8" t="str">
        <f t="shared" si="2"/>
        <v>38990429</v>
      </c>
      <c r="D18" s="8">
        <f t="shared" si="3"/>
        <v>8</v>
      </c>
      <c r="E18" s="8" t="str">
        <f t="shared" si="4"/>
        <v>38990429</v>
      </c>
      <c r="F18" s="3" t="s">
        <v>5481</v>
      </c>
      <c r="G18" t="str">
        <f t="shared" si="8"/>
        <v>00421 138990429</v>
      </c>
      <c r="H18" s="4" t="str">
        <f t="shared" si="5"/>
        <v>00421  138 990 429</v>
      </c>
      <c r="I18" s="4" t="str">
        <f t="shared" si="6"/>
        <v>000 00421  138 990 429</v>
      </c>
      <c r="J18" t="str">
        <f t="shared" si="7"/>
        <v>Slovensko</v>
      </c>
      <c r="K18" s="5">
        <v>145</v>
      </c>
      <c r="M18" s="2" t="s">
        <v>5533</v>
      </c>
      <c r="N18">
        <f>COUNTA(J:J)</f>
        <v>51</v>
      </c>
      <c r="O18">
        <f>COUNT(K:K)</f>
        <v>50</v>
      </c>
    </row>
    <row r="19" spans="1:15" x14ac:dyDescent="0.25">
      <c r="A19" t="str">
        <f t="shared" si="0"/>
        <v>86 338 138</v>
      </c>
      <c r="B19" t="str">
        <f t="shared" si="1"/>
        <v>86338138</v>
      </c>
      <c r="C19" s="8" t="str">
        <f t="shared" si="2"/>
        <v>86338138</v>
      </c>
      <c r="D19" s="8">
        <f t="shared" si="3"/>
        <v>8</v>
      </c>
      <c r="E19" s="8" t="str">
        <f t="shared" si="4"/>
        <v>86338138</v>
      </c>
      <c r="F19" s="3" t="s">
        <v>5482</v>
      </c>
      <c r="G19" t="str">
        <f t="shared" si="8"/>
        <v>0048 886338138</v>
      </c>
      <c r="H19" s="4" t="str">
        <f t="shared" si="5"/>
        <v>0048  886 338 138</v>
      </c>
      <c r="I19" s="4" t="str">
        <f t="shared" si="6"/>
        <v>000 0048  886 338 138</v>
      </c>
      <c r="J19" t="str">
        <f t="shared" si="7"/>
        <v>Polsko</v>
      </c>
      <c r="K19" s="5">
        <v>136</v>
      </c>
      <c r="M19" s="2" t="s">
        <v>5726</v>
      </c>
      <c r="N19">
        <f>ROWS(A3:K52)</f>
        <v>50</v>
      </c>
    </row>
    <row r="20" spans="1:15" x14ac:dyDescent="0.25">
      <c r="A20" t="str">
        <f t="shared" si="0"/>
        <v>80 519 944</v>
      </c>
      <c r="B20" t="str">
        <f t="shared" si="1"/>
        <v>80519944</v>
      </c>
      <c r="C20" s="8" t="str">
        <f t="shared" si="2"/>
        <v>80519944</v>
      </c>
      <c r="D20" s="8">
        <f t="shared" si="3"/>
        <v>8</v>
      </c>
      <c r="E20" s="8" t="str">
        <f t="shared" si="4"/>
        <v>80519944</v>
      </c>
      <c r="F20" s="3" t="s">
        <v>5483</v>
      </c>
      <c r="G20" t="str">
        <f t="shared" si="8"/>
        <v>00421 980519944</v>
      </c>
      <c r="H20" s="4" t="str">
        <f t="shared" si="5"/>
        <v>00421  980 519 944</v>
      </c>
      <c r="I20" s="4" t="str">
        <f t="shared" si="6"/>
        <v>000 00421  980 519 944</v>
      </c>
      <c r="J20" t="str">
        <f t="shared" si="7"/>
        <v>Slovensko</v>
      </c>
      <c r="K20" s="5">
        <v>116</v>
      </c>
      <c r="M20" s="2" t="s">
        <v>5727</v>
      </c>
      <c r="N20">
        <f>COLUMNS(A3:K52)</f>
        <v>11</v>
      </c>
    </row>
    <row r="21" spans="1:15" x14ac:dyDescent="0.25">
      <c r="A21" t="str">
        <f t="shared" si="0"/>
        <v>46 506 133</v>
      </c>
      <c r="B21" t="str">
        <f t="shared" si="1"/>
        <v>46506133</v>
      </c>
      <c r="C21" s="8" t="str">
        <f t="shared" si="2"/>
        <v>46506133</v>
      </c>
      <c r="D21" s="8">
        <f t="shared" si="3"/>
        <v>8</v>
      </c>
      <c r="E21" s="8" t="str">
        <f t="shared" si="4"/>
        <v>46506133</v>
      </c>
      <c r="F21" s="3" t="s">
        <v>5484</v>
      </c>
      <c r="G21" t="str">
        <f t="shared" si="8"/>
        <v>0048 646506133</v>
      </c>
      <c r="H21" s="4" t="str">
        <f t="shared" si="5"/>
        <v>0048  646 506 133</v>
      </c>
      <c r="I21" s="4" t="str">
        <f t="shared" si="6"/>
        <v>000 0048  646 506 133</v>
      </c>
      <c r="J21" t="str">
        <f t="shared" si="7"/>
        <v>Polsko</v>
      </c>
      <c r="K21" s="5">
        <v>32</v>
      </c>
    </row>
    <row r="22" spans="1:15" x14ac:dyDescent="0.25">
      <c r="A22" t="str">
        <f t="shared" si="0"/>
        <v>43 081 378</v>
      </c>
      <c r="B22" t="str">
        <f t="shared" si="1"/>
        <v>43081378</v>
      </c>
      <c r="C22" s="8" t="str">
        <f t="shared" si="2"/>
        <v>43081378</v>
      </c>
      <c r="D22" s="8">
        <f t="shared" si="3"/>
        <v>8</v>
      </c>
      <c r="E22" s="8" t="str">
        <f t="shared" si="4"/>
        <v>43081378</v>
      </c>
      <c r="F22" s="3" t="s">
        <v>5485</v>
      </c>
      <c r="G22" t="str">
        <f t="shared" si="8"/>
        <v>0048 443081378</v>
      </c>
      <c r="H22" s="4" t="str">
        <f t="shared" si="5"/>
        <v>0048  443 081 378</v>
      </c>
      <c r="I22" s="4" t="str">
        <f t="shared" si="6"/>
        <v>000 0048  443 081 378</v>
      </c>
      <c r="J22" t="str">
        <f t="shared" si="7"/>
        <v>Polsko</v>
      </c>
      <c r="K22" s="5">
        <v>37</v>
      </c>
    </row>
    <row r="23" spans="1:15" x14ac:dyDescent="0.25">
      <c r="A23" t="str">
        <f t="shared" si="0"/>
        <v>37 690 201</v>
      </c>
      <c r="B23" t="str">
        <f t="shared" si="1"/>
        <v>37690201</v>
      </c>
      <c r="C23" s="8" t="str">
        <f t="shared" si="2"/>
        <v>37690201</v>
      </c>
      <c r="D23" s="8">
        <f t="shared" si="3"/>
        <v>8</v>
      </c>
      <c r="E23" s="8" t="str">
        <f t="shared" si="4"/>
        <v>37690201</v>
      </c>
      <c r="F23" s="3" t="s">
        <v>5486</v>
      </c>
      <c r="G23" t="str">
        <f t="shared" si="8"/>
        <v>00420 437690201</v>
      </c>
      <c r="H23" s="4" t="str">
        <f t="shared" si="5"/>
        <v>00420  437 690 201</v>
      </c>
      <c r="I23" s="4" t="str">
        <f t="shared" si="6"/>
        <v>000 00420  437 690 201</v>
      </c>
      <c r="J23" t="str">
        <f t="shared" si="7"/>
        <v>Česko</v>
      </c>
      <c r="K23" s="5">
        <v>172</v>
      </c>
    </row>
    <row r="24" spans="1:15" x14ac:dyDescent="0.25">
      <c r="A24" t="str">
        <f t="shared" si="0"/>
        <v>17 348 184</v>
      </c>
      <c r="B24" t="str">
        <f t="shared" si="1"/>
        <v>17348184</v>
      </c>
      <c r="C24" s="8" t="str">
        <f t="shared" si="2"/>
        <v>17348184</v>
      </c>
      <c r="D24" s="8">
        <f t="shared" si="3"/>
        <v>8</v>
      </c>
      <c r="E24" s="8" t="str">
        <f t="shared" si="4"/>
        <v>17348184</v>
      </c>
      <c r="F24" s="3" t="s">
        <v>5487</v>
      </c>
      <c r="G24" t="str">
        <f t="shared" si="8"/>
        <v>00421 317348184</v>
      </c>
      <c r="H24" s="4" t="str">
        <f t="shared" si="5"/>
        <v>00421  317 348 184</v>
      </c>
      <c r="I24" s="4" t="str">
        <f t="shared" si="6"/>
        <v>000 00421  317 348 184</v>
      </c>
      <c r="J24" t="str">
        <f t="shared" si="7"/>
        <v>Slovensko</v>
      </c>
      <c r="K24" s="5">
        <v>141</v>
      </c>
    </row>
    <row r="25" spans="1:15" x14ac:dyDescent="0.25">
      <c r="A25" t="str">
        <f t="shared" si="0"/>
        <v>48 562 891</v>
      </c>
      <c r="B25" t="str">
        <f t="shared" si="1"/>
        <v>48562891</v>
      </c>
      <c r="C25" s="8" t="str">
        <f t="shared" si="2"/>
        <v>48562891</v>
      </c>
      <c r="D25" s="8">
        <f t="shared" si="3"/>
        <v>8</v>
      </c>
      <c r="E25" s="8" t="str">
        <f t="shared" si="4"/>
        <v>48562891</v>
      </c>
      <c r="F25" s="3" t="s">
        <v>5488</v>
      </c>
      <c r="G25" t="str">
        <f t="shared" si="8"/>
        <v>0048 448562891</v>
      </c>
      <c r="H25" s="4" t="str">
        <f t="shared" si="5"/>
        <v>0048  448 562 891</v>
      </c>
      <c r="I25" s="4" t="str">
        <f t="shared" si="6"/>
        <v>000 0048  448 562 891</v>
      </c>
      <c r="J25" t="str">
        <f t="shared" si="7"/>
        <v>Polsko</v>
      </c>
      <c r="K25" s="5">
        <v>108</v>
      </c>
    </row>
    <row r="26" spans="1:15" x14ac:dyDescent="0.25">
      <c r="A26" t="str">
        <f t="shared" si="0"/>
        <v>01 882 722</v>
      </c>
      <c r="B26" t="str">
        <f t="shared" si="1"/>
        <v>01882722</v>
      </c>
      <c r="C26" s="8">
        <f t="shared" si="2"/>
        <v>1882722</v>
      </c>
      <c r="D26" s="8">
        <f t="shared" si="3"/>
        <v>7</v>
      </c>
      <c r="E26" s="8" t="str">
        <f t="shared" si="4"/>
        <v>01882722</v>
      </c>
      <c r="F26" s="3" t="s">
        <v>5489</v>
      </c>
      <c r="G26" t="str">
        <f t="shared" si="8"/>
        <v>00420 901882722</v>
      </c>
      <c r="H26" s="4" t="str">
        <f t="shared" si="5"/>
        <v>00420  901 882 722</v>
      </c>
      <c r="I26" s="4" t="str">
        <f t="shared" si="6"/>
        <v>000 00420  901 882 722</v>
      </c>
      <c r="J26" t="str">
        <f t="shared" si="7"/>
        <v>Česko</v>
      </c>
      <c r="K26" s="5">
        <v>156</v>
      </c>
    </row>
    <row r="27" spans="1:15" x14ac:dyDescent="0.25">
      <c r="A27" t="str">
        <f t="shared" si="0"/>
        <v>15 321 119</v>
      </c>
      <c r="B27" t="str">
        <f t="shared" si="1"/>
        <v>15321119</v>
      </c>
      <c r="C27" s="8" t="str">
        <f t="shared" si="2"/>
        <v>15321119</v>
      </c>
      <c r="D27" s="8">
        <f t="shared" si="3"/>
        <v>8</v>
      </c>
      <c r="E27" s="8" t="str">
        <f t="shared" si="4"/>
        <v>15321119</v>
      </c>
      <c r="F27" s="3" t="s">
        <v>5490</v>
      </c>
      <c r="G27" t="str">
        <f t="shared" si="8"/>
        <v>00421 015321119</v>
      </c>
      <c r="H27" s="4" t="str">
        <f t="shared" si="5"/>
        <v>00421  015 321 119</v>
      </c>
      <c r="I27" s="4" t="str">
        <f t="shared" si="6"/>
        <v>000 00421  015 321 119</v>
      </c>
      <c r="J27" t="str">
        <f t="shared" si="7"/>
        <v>Slovensko</v>
      </c>
      <c r="K27" s="5">
        <v>180</v>
      </c>
    </row>
    <row r="28" spans="1:15" x14ac:dyDescent="0.25">
      <c r="A28" t="str">
        <f t="shared" si="0"/>
        <v>15 509 385</v>
      </c>
      <c r="B28" t="str">
        <f t="shared" si="1"/>
        <v>15509385</v>
      </c>
      <c r="C28" s="8" t="str">
        <f t="shared" si="2"/>
        <v>15509385</v>
      </c>
      <c r="D28" s="8">
        <f t="shared" si="3"/>
        <v>8</v>
      </c>
      <c r="E28" s="8" t="str">
        <f t="shared" si="4"/>
        <v>15509385</v>
      </c>
      <c r="F28" s="3" t="s">
        <v>5491</v>
      </c>
      <c r="G28" t="str">
        <f t="shared" si="8"/>
        <v>00420 315509385</v>
      </c>
      <c r="H28" s="4" t="str">
        <f t="shared" si="5"/>
        <v>00420  315 509 385</v>
      </c>
      <c r="I28" s="4" t="str">
        <f t="shared" si="6"/>
        <v>000 00420  315 509 385</v>
      </c>
      <c r="J28" t="str">
        <f t="shared" si="7"/>
        <v>Česko</v>
      </c>
      <c r="K28" s="5">
        <v>200</v>
      </c>
    </row>
    <row r="29" spans="1:15" x14ac:dyDescent="0.25">
      <c r="A29" t="str">
        <f t="shared" si="0"/>
        <v>96 752 064</v>
      </c>
      <c r="B29" t="str">
        <f t="shared" si="1"/>
        <v>96752064</v>
      </c>
      <c r="C29" s="8" t="str">
        <f t="shared" si="2"/>
        <v>96752064</v>
      </c>
      <c r="D29" s="8">
        <f t="shared" si="3"/>
        <v>8</v>
      </c>
      <c r="E29" s="8" t="str">
        <f t="shared" si="4"/>
        <v>96752064</v>
      </c>
      <c r="F29" s="3" t="s">
        <v>5492</v>
      </c>
      <c r="G29" t="str">
        <f t="shared" si="8"/>
        <v>00421 896752064</v>
      </c>
      <c r="H29" s="4" t="str">
        <f t="shared" si="5"/>
        <v>00421  896 752 064</v>
      </c>
      <c r="I29" s="4" t="str">
        <f t="shared" si="6"/>
        <v>000 00421  896 752 064</v>
      </c>
      <c r="J29" t="str">
        <f t="shared" si="7"/>
        <v>Slovensko</v>
      </c>
      <c r="K29" s="5">
        <v>111</v>
      </c>
    </row>
    <row r="30" spans="1:15" x14ac:dyDescent="0.25">
      <c r="A30" t="str">
        <f t="shared" si="0"/>
        <v>82 214 176</v>
      </c>
      <c r="B30" t="str">
        <f t="shared" si="1"/>
        <v>82214176</v>
      </c>
      <c r="C30" s="8" t="str">
        <f t="shared" si="2"/>
        <v>82214176</v>
      </c>
      <c r="D30" s="8">
        <f t="shared" si="3"/>
        <v>8</v>
      </c>
      <c r="E30" s="8" t="str">
        <f t="shared" si="4"/>
        <v>82214176</v>
      </c>
      <c r="F30" s="3" t="s">
        <v>5493</v>
      </c>
      <c r="G30" t="str">
        <f t="shared" si="8"/>
        <v>00420 982214176</v>
      </c>
      <c r="H30" s="4" t="str">
        <f t="shared" si="5"/>
        <v>00420  982 214 176</v>
      </c>
      <c r="I30" s="4" t="str">
        <f t="shared" si="6"/>
        <v>000 00420  982 214 176</v>
      </c>
      <c r="J30" t="str">
        <f t="shared" si="7"/>
        <v>Česko</v>
      </c>
      <c r="K30" s="5">
        <v>248</v>
      </c>
    </row>
    <row r="31" spans="1:15" x14ac:dyDescent="0.25">
      <c r="A31" t="str">
        <f t="shared" si="0"/>
        <v>44 272 079</v>
      </c>
      <c r="B31" t="str">
        <f t="shared" si="1"/>
        <v>44272079</v>
      </c>
      <c r="C31" s="8" t="str">
        <f t="shared" si="2"/>
        <v>44272079</v>
      </c>
      <c r="D31" s="8">
        <f t="shared" si="3"/>
        <v>8</v>
      </c>
      <c r="E31" s="8" t="str">
        <f t="shared" si="4"/>
        <v>44272079</v>
      </c>
      <c r="F31" s="3" t="s">
        <v>5494</v>
      </c>
      <c r="G31" t="str">
        <f t="shared" si="8"/>
        <v>0048 844272079</v>
      </c>
      <c r="H31" s="4" t="str">
        <f t="shared" si="5"/>
        <v>0048  844 272 079</v>
      </c>
      <c r="I31" s="4" t="str">
        <f t="shared" si="6"/>
        <v>000 0048  844 272 079</v>
      </c>
      <c r="J31" t="str">
        <f t="shared" si="7"/>
        <v>Polsko</v>
      </c>
      <c r="K31" s="5">
        <v>132</v>
      </c>
    </row>
    <row r="32" spans="1:15" x14ac:dyDescent="0.25">
      <c r="A32" t="str">
        <f t="shared" si="0"/>
        <v>18 584 557</v>
      </c>
      <c r="B32" t="str">
        <f t="shared" si="1"/>
        <v>18584557</v>
      </c>
      <c r="C32" s="8" t="str">
        <f t="shared" si="2"/>
        <v>18584557</v>
      </c>
      <c r="D32" s="8">
        <f t="shared" si="3"/>
        <v>8</v>
      </c>
      <c r="E32" s="8" t="str">
        <f t="shared" si="4"/>
        <v>18584557</v>
      </c>
      <c r="F32" s="3" t="s">
        <v>5495</v>
      </c>
      <c r="G32" t="str">
        <f t="shared" si="8"/>
        <v>00420 218584557</v>
      </c>
      <c r="H32" s="4" t="str">
        <f t="shared" si="5"/>
        <v>00420  218 584 557</v>
      </c>
      <c r="I32" s="4" t="str">
        <f t="shared" si="6"/>
        <v>000 00420  218 584 557</v>
      </c>
      <c r="J32" t="str">
        <f t="shared" si="7"/>
        <v>Česko</v>
      </c>
      <c r="K32" s="5">
        <v>49</v>
      </c>
    </row>
    <row r="33" spans="1:11" x14ac:dyDescent="0.25">
      <c r="A33" t="str">
        <f t="shared" si="0"/>
        <v>47 425 240</v>
      </c>
      <c r="B33" t="str">
        <f t="shared" si="1"/>
        <v>47425240</v>
      </c>
      <c r="C33" s="8" t="str">
        <f t="shared" si="2"/>
        <v>47425240</v>
      </c>
      <c r="D33" s="8">
        <f t="shared" si="3"/>
        <v>8</v>
      </c>
      <c r="E33" s="8" t="str">
        <f t="shared" si="4"/>
        <v>47425240</v>
      </c>
      <c r="F33" s="3" t="s">
        <v>5496</v>
      </c>
      <c r="G33" t="str">
        <f t="shared" si="8"/>
        <v>00420 147425240</v>
      </c>
      <c r="H33" s="4" t="str">
        <f t="shared" si="5"/>
        <v>00420  147 425 240</v>
      </c>
      <c r="I33" s="4" t="str">
        <f t="shared" si="6"/>
        <v>000 00420  147 425 240</v>
      </c>
      <c r="J33" t="str">
        <f t="shared" si="7"/>
        <v>Česko</v>
      </c>
      <c r="K33" s="5">
        <v>125</v>
      </c>
    </row>
    <row r="34" spans="1:11" x14ac:dyDescent="0.25">
      <c r="A34" t="str">
        <f t="shared" si="0"/>
        <v>93 214 979</v>
      </c>
      <c r="B34" t="str">
        <f t="shared" si="1"/>
        <v>93214979</v>
      </c>
      <c r="C34" s="8" t="str">
        <f t="shared" si="2"/>
        <v>93214979</v>
      </c>
      <c r="D34" s="8">
        <f t="shared" si="3"/>
        <v>8</v>
      </c>
      <c r="E34" s="8" t="str">
        <f t="shared" si="4"/>
        <v>93214979</v>
      </c>
      <c r="F34" s="3" t="s">
        <v>5497</v>
      </c>
      <c r="G34" t="str">
        <f t="shared" si="8"/>
        <v>0048 293214979</v>
      </c>
      <c r="H34" s="4" t="str">
        <f t="shared" si="5"/>
        <v>0048  293 214 979</v>
      </c>
      <c r="I34" s="4" t="str">
        <f t="shared" si="6"/>
        <v>000 0048  293 214 979</v>
      </c>
      <c r="J34" t="str">
        <f t="shared" si="7"/>
        <v>Polsko</v>
      </c>
      <c r="K34" s="5">
        <v>95</v>
      </c>
    </row>
    <row r="35" spans="1:11" x14ac:dyDescent="0.25">
      <c r="A35" t="str">
        <f t="shared" si="0"/>
        <v>34 151 129</v>
      </c>
      <c r="B35" t="str">
        <f t="shared" si="1"/>
        <v>34151129</v>
      </c>
      <c r="C35" s="8" t="str">
        <f t="shared" si="2"/>
        <v>34151129</v>
      </c>
      <c r="D35" s="8">
        <f t="shared" si="3"/>
        <v>8</v>
      </c>
      <c r="E35" s="8" t="str">
        <f t="shared" si="4"/>
        <v>34151129</v>
      </c>
      <c r="F35" s="3" t="s">
        <v>5498</v>
      </c>
      <c r="G35" t="str">
        <f t="shared" si="8"/>
        <v>00421 834151129</v>
      </c>
      <c r="H35" s="4" t="str">
        <f t="shared" si="5"/>
        <v>00421  834 151 129</v>
      </c>
      <c r="I35" s="4" t="str">
        <f t="shared" si="6"/>
        <v>000 00421  834 151 129</v>
      </c>
      <c r="J35" t="str">
        <f t="shared" si="7"/>
        <v>Slovensko</v>
      </c>
      <c r="K35" s="5">
        <v>246</v>
      </c>
    </row>
    <row r="36" spans="1:11" x14ac:dyDescent="0.25">
      <c r="A36" t="str">
        <f t="shared" si="0"/>
        <v>84 647 546</v>
      </c>
      <c r="B36" t="str">
        <f t="shared" si="1"/>
        <v>84647546</v>
      </c>
      <c r="C36" s="8" t="str">
        <f t="shared" si="2"/>
        <v>84647546</v>
      </c>
      <c r="D36" s="8">
        <f t="shared" si="3"/>
        <v>8</v>
      </c>
      <c r="E36" s="8" t="str">
        <f t="shared" si="4"/>
        <v>84647546</v>
      </c>
      <c r="F36" s="3" t="s">
        <v>5499</v>
      </c>
      <c r="G36" t="str">
        <f t="shared" si="8"/>
        <v>00420 984647546</v>
      </c>
      <c r="H36" s="4" t="str">
        <f t="shared" si="5"/>
        <v>00420  984 647 546</v>
      </c>
      <c r="I36" s="4" t="str">
        <f t="shared" si="6"/>
        <v>000 00420  984 647 546</v>
      </c>
      <c r="J36" t="str">
        <f t="shared" si="7"/>
        <v>Česko</v>
      </c>
      <c r="K36" s="5">
        <v>158</v>
      </c>
    </row>
    <row r="37" spans="1:11" x14ac:dyDescent="0.25">
      <c r="A37" t="str">
        <f t="shared" si="0"/>
        <v>45 252 222</v>
      </c>
      <c r="B37" t="str">
        <f t="shared" si="1"/>
        <v>45252222</v>
      </c>
      <c r="C37" s="8" t="str">
        <f t="shared" si="2"/>
        <v>45252222</v>
      </c>
      <c r="D37" s="8">
        <f t="shared" si="3"/>
        <v>8</v>
      </c>
      <c r="E37" s="8" t="str">
        <f t="shared" si="4"/>
        <v>45252222</v>
      </c>
      <c r="F37" s="3" t="s">
        <v>5500</v>
      </c>
      <c r="G37" t="str">
        <f t="shared" si="8"/>
        <v>0048 345252222</v>
      </c>
      <c r="H37" s="4" t="str">
        <f t="shared" si="5"/>
        <v>0048  345 252 222</v>
      </c>
      <c r="I37" s="4" t="str">
        <f t="shared" si="6"/>
        <v>000 0048  345 252 222</v>
      </c>
      <c r="J37" t="str">
        <f t="shared" si="7"/>
        <v>Polsko</v>
      </c>
      <c r="K37" s="5">
        <v>17</v>
      </c>
    </row>
    <row r="38" spans="1:11" x14ac:dyDescent="0.25">
      <c r="A38" t="str">
        <f t="shared" si="0"/>
        <v>45 979 259</v>
      </c>
      <c r="B38" t="str">
        <f t="shared" si="1"/>
        <v>45979259</v>
      </c>
      <c r="C38" s="8" t="str">
        <f t="shared" si="2"/>
        <v>45979259</v>
      </c>
      <c r="D38" s="8">
        <f t="shared" si="3"/>
        <v>8</v>
      </c>
      <c r="E38" s="8" t="str">
        <f t="shared" si="4"/>
        <v>45979259</v>
      </c>
      <c r="F38" s="3" t="s">
        <v>5501</v>
      </c>
      <c r="G38" t="str">
        <f t="shared" si="8"/>
        <v>00421 845979259</v>
      </c>
      <c r="H38" s="4" t="str">
        <f t="shared" si="5"/>
        <v>00421  845 979 259</v>
      </c>
      <c r="I38" s="4" t="str">
        <f t="shared" si="6"/>
        <v>000 00421  845 979 259</v>
      </c>
      <c r="J38" t="str">
        <f t="shared" si="7"/>
        <v>Slovensko</v>
      </c>
      <c r="K38" s="5">
        <v>228</v>
      </c>
    </row>
    <row r="39" spans="1:11" x14ac:dyDescent="0.25">
      <c r="A39" t="str">
        <f t="shared" si="0"/>
        <v>27 252 678</v>
      </c>
      <c r="B39" t="str">
        <f t="shared" si="1"/>
        <v>27252678</v>
      </c>
      <c r="C39" s="8" t="str">
        <f t="shared" si="2"/>
        <v>27252678</v>
      </c>
      <c r="D39" s="8">
        <f t="shared" si="3"/>
        <v>8</v>
      </c>
      <c r="E39" s="8" t="str">
        <f t="shared" si="4"/>
        <v>27252678</v>
      </c>
      <c r="F39" s="3" t="s">
        <v>5502</v>
      </c>
      <c r="G39" t="str">
        <f t="shared" si="8"/>
        <v>00420 027252678</v>
      </c>
      <c r="H39" s="4" t="str">
        <f t="shared" si="5"/>
        <v>00420  027 252 678</v>
      </c>
      <c r="I39" s="4" t="str">
        <f t="shared" si="6"/>
        <v>000 00420  027 252 678</v>
      </c>
      <c r="J39" t="str">
        <f t="shared" si="7"/>
        <v>Česko</v>
      </c>
      <c r="K39" s="5">
        <v>35</v>
      </c>
    </row>
    <row r="40" spans="1:11" x14ac:dyDescent="0.25">
      <c r="A40" t="str">
        <f t="shared" si="0"/>
        <v>45 549 812</v>
      </c>
      <c r="B40" t="str">
        <f t="shared" si="1"/>
        <v>45549812</v>
      </c>
      <c r="C40" s="8" t="str">
        <f t="shared" si="2"/>
        <v>45549812</v>
      </c>
      <c r="D40" s="8">
        <f t="shared" si="3"/>
        <v>8</v>
      </c>
      <c r="E40" s="8" t="str">
        <f t="shared" si="4"/>
        <v>45549812</v>
      </c>
      <c r="F40" s="3" t="s">
        <v>5503</v>
      </c>
      <c r="G40" t="str">
        <f t="shared" si="8"/>
        <v>00420 745549812</v>
      </c>
      <c r="H40" s="4" t="str">
        <f t="shared" si="5"/>
        <v>00420  745 549 812</v>
      </c>
      <c r="I40" s="4" t="str">
        <f t="shared" si="6"/>
        <v>000 00420  745 549 812</v>
      </c>
      <c r="J40" t="str">
        <f t="shared" si="7"/>
        <v>Česko</v>
      </c>
      <c r="K40" s="5">
        <v>124</v>
      </c>
    </row>
    <row r="41" spans="1:11" x14ac:dyDescent="0.25">
      <c r="A41" t="str">
        <f t="shared" si="0"/>
        <v>94 138 023</v>
      </c>
      <c r="B41" t="str">
        <f t="shared" si="1"/>
        <v>94138023</v>
      </c>
      <c r="C41" s="8" t="str">
        <f t="shared" si="2"/>
        <v>94138023</v>
      </c>
      <c r="D41" s="8">
        <f t="shared" si="3"/>
        <v>8</v>
      </c>
      <c r="E41" s="8" t="str">
        <f t="shared" si="4"/>
        <v>94138023</v>
      </c>
      <c r="F41" s="3" t="s">
        <v>5504</v>
      </c>
      <c r="G41" t="str">
        <f t="shared" si="8"/>
        <v>0048 194138023</v>
      </c>
      <c r="H41" s="4" t="str">
        <f t="shared" si="5"/>
        <v>0048  194 138 023</v>
      </c>
      <c r="I41" s="4" t="str">
        <f t="shared" si="6"/>
        <v>000 0048  194 138 023</v>
      </c>
      <c r="J41" t="str">
        <f t="shared" si="7"/>
        <v>Polsko</v>
      </c>
      <c r="K41" s="5">
        <v>37</v>
      </c>
    </row>
    <row r="42" spans="1:11" x14ac:dyDescent="0.25">
      <c r="A42" t="str">
        <f t="shared" si="0"/>
        <v>20 850 886</v>
      </c>
      <c r="B42" t="str">
        <f t="shared" si="1"/>
        <v>20850886</v>
      </c>
      <c r="C42" s="8" t="str">
        <f t="shared" si="2"/>
        <v>20850886</v>
      </c>
      <c r="D42" s="8">
        <f t="shared" si="3"/>
        <v>8</v>
      </c>
      <c r="E42" s="8" t="str">
        <f t="shared" si="4"/>
        <v>20850886</v>
      </c>
      <c r="F42" s="3" t="s">
        <v>5505</v>
      </c>
      <c r="G42" t="str">
        <f t="shared" si="8"/>
        <v>0048 120850886</v>
      </c>
      <c r="H42" s="4" t="str">
        <f t="shared" si="5"/>
        <v>0048  120 850 886</v>
      </c>
      <c r="I42" s="4" t="str">
        <f t="shared" si="6"/>
        <v>000 0048  120 850 886</v>
      </c>
      <c r="J42" t="str">
        <f t="shared" si="7"/>
        <v>Polsko</v>
      </c>
      <c r="K42" s="5">
        <v>125</v>
      </c>
    </row>
    <row r="43" spans="1:11" x14ac:dyDescent="0.25">
      <c r="A43" t="str">
        <f t="shared" si="0"/>
        <v>68 133 711</v>
      </c>
      <c r="B43" t="str">
        <f t="shared" si="1"/>
        <v>68133711</v>
      </c>
      <c r="C43" s="8" t="str">
        <f t="shared" si="2"/>
        <v>68133711</v>
      </c>
      <c r="D43" s="8">
        <f t="shared" si="3"/>
        <v>8</v>
      </c>
      <c r="E43" s="8" t="str">
        <f t="shared" si="4"/>
        <v>68133711</v>
      </c>
      <c r="F43" s="3" t="s">
        <v>5506</v>
      </c>
      <c r="G43" t="str">
        <f t="shared" si="8"/>
        <v>0048 768133711</v>
      </c>
      <c r="H43" s="4" t="str">
        <f t="shared" si="5"/>
        <v>0048  768 133 711</v>
      </c>
      <c r="I43" s="4" t="str">
        <f t="shared" si="6"/>
        <v>000 0048  768 133 711</v>
      </c>
      <c r="J43" t="str">
        <f t="shared" si="7"/>
        <v>Polsko</v>
      </c>
      <c r="K43" s="5">
        <v>212</v>
      </c>
    </row>
    <row r="44" spans="1:11" x14ac:dyDescent="0.25">
      <c r="A44" t="str">
        <f t="shared" si="0"/>
        <v>71 503 469</v>
      </c>
      <c r="B44" t="str">
        <f t="shared" si="1"/>
        <v>71503469</v>
      </c>
      <c r="C44" s="8" t="str">
        <f t="shared" si="2"/>
        <v>71503469</v>
      </c>
      <c r="D44" s="8">
        <f t="shared" si="3"/>
        <v>8</v>
      </c>
      <c r="E44" s="8" t="str">
        <f t="shared" si="4"/>
        <v>71503469</v>
      </c>
      <c r="F44" s="3" t="s">
        <v>5507</v>
      </c>
      <c r="G44" t="str">
        <f t="shared" si="8"/>
        <v>0048 471503469</v>
      </c>
      <c r="H44" s="4" t="str">
        <f t="shared" si="5"/>
        <v>0048  471 503 469</v>
      </c>
      <c r="I44" s="4" t="str">
        <f t="shared" si="6"/>
        <v>000 0048  471 503 469</v>
      </c>
      <c r="J44" t="str">
        <f t="shared" si="7"/>
        <v>Polsko</v>
      </c>
      <c r="K44" s="5">
        <v>71</v>
      </c>
    </row>
    <row r="45" spans="1:11" x14ac:dyDescent="0.25">
      <c r="A45" t="str">
        <f t="shared" si="0"/>
        <v>60 936 271</v>
      </c>
      <c r="B45" t="str">
        <f t="shared" si="1"/>
        <v>60936271</v>
      </c>
      <c r="C45" s="8" t="str">
        <f t="shared" si="2"/>
        <v>60936271</v>
      </c>
      <c r="D45" s="8">
        <f t="shared" si="3"/>
        <v>8</v>
      </c>
      <c r="E45" s="8" t="str">
        <f t="shared" si="4"/>
        <v>60936271</v>
      </c>
      <c r="F45" s="3" t="s">
        <v>5508</v>
      </c>
      <c r="G45" t="str">
        <f t="shared" si="8"/>
        <v>00421 760936271</v>
      </c>
      <c r="H45" s="4" t="str">
        <f t="shared" si="5"/>
        <v>00421  760 936 271</v>
      </c>
      <c r="I45" s="4" t="str">
        <f t="shared" si="6"/>
        <v>000 00421  760 936 271</v>
      </c>
      <c r="J45" t="str">
        <f t="shared" si="7"/>
        <v>Slovensko</v>
      </c>
      <c r="K45" s="5">
        <v>163</v>
      </c>
    </row>
    <row r="46" spans="1:11" x14ac:dyDescent="0.25">
      <c r="A46" t="str">
        <f t="shared" si="0"/>
        <v>51 830 648</v>
      </c>
      <c r="B46" t="str">
        <f t="shared" si="1"/>
        <v>51830648</v>
      </c>
      <c r="C46" s="8" t="str">
        <f t="shared" si="2"/>
        <v>51830648</v>
      </c>
      <c r="D46" s="8">
        <f t="shared" si="3"/>
        <v>8</v>
      </c>
      <c r="E46" s="8" t="str">
        <f t="shared" si="4"/>
        <v>51830648</v>
      </c>
      <c r="F46" s="3" t="s">
        <v>5509</v>
      </c>
      <c r="G46" t="str">
        <f t="shared" si="8"/>
        <v>00420 151830648</v>
      </c>
      <c r="H46" s="4" t="str">
        <f t="shared" si="5"/>
        <v>00420  151 830 648</v>
      </c>
      <c r="I46" s="4" t="str">
        <f t="shared" si="6"/>
        <v>000 00420  151 830 648</v>
      </c>
      <c r="J46" t="str">
        <f t="shared" si="7"/>
        <v>Česko</v>
      </c>
      <c r="K46" s="5">
        <v>84</v>
      </c>
    </row>
    <row r="47" spans="1:11" x14ac:dyDescent="0.25">
      <c r="A47" t="str">
        <f t="shared" si="0"/>
        <v>20 689 492</v>
      </c>
      <c r="B47" t="str">
        <f t="shared" si="1"/>
        <v>20689492</v>
      </c>
      <c r="C47" s="8" t="str">
        <f t="shared" si="2"/>
        <v>20689492</v>
      </c>
      <c r="D47" s="8">
        <f t="shared" si="3"/>
        <v>8</v>
      </c>
      <c r="E47" s="8" t="str">
        <f t="shared" si="4"/>
        <v>20689492</v>
      </c>
      <c r="F47" s="3" t="s">
        <v>5510</v>
      </c>
      <c r="G47" t="str">
        <f t="shared" si="8"/>
        <v>00421 120689492</v>
      </c>
      <c r="H47" s="4" t="str">
        <f t="shared" si="5"/>
        <v>00421  120 689 492</v>
      </c>
      <c r="I47" s="4" t="str">
        <f t="shared" si="6"/>
        <v>000 00421  120 689 492</v>
      </c>
      <c r="J47" t="str">
        <f t="shared" si="7"/>
        <v>Slovensko</v>
      </c>
      <c r="K47" s="5">
        <v>57</v>
      </c>
    </row>
    <row r="48" spans="1:11" x14ac:dyDescent="0.25">
      <c r="A48" t="str">
        <f t="shared" si="0"/>
        <v>45 554 953</v>
      </c>
      <c r="B48" t="str">
        <f t="shared" si="1"/>
        <v>45554953</v>
      </c>
      <c r="C48" s="8" t="str">
        <f t="shared" si="2"/>
        <v>45554953</v>
      </c>
      <c r="D48" s="8">
        <f t="shared" si="3"/>
        <v>8</v>
      </c>
      <c r="E48" s="8" t="str">
        <f t="shared" si="4"/>
        <v>45554953</v>
      </c>
      <c r="F48" s="3" t="s">
        <v>5511</v>
      </c>
      <c r="G48" t="str">
        <f t="shared" si="8"/>
        <v>00420 345554953</v>
      </c>
      <c r="H48" s="4" t="str">
        <f t="shared" si="5"/>
        <v>00420  345 554 953</v>
      </c>
      <c r="I48" s="4" t="str">
        <f t="shared" si="6"/>
        <v>000 00420  345 554 953</v>
      </c>
      <c r="J48" t="str">
        <f t="shared" si="7"/>
        <v>Česko</v>
      </c>
      <c r="K48" s="5">
        <v>249</v>
      </c>
    </row>
    <row r="49" spans="1:11" x14ac:dyDescent="0.25">
      <c r="A49" t="str">
        <f t="shared" si="0"/>
        <v>86 651 246</v>
      </c>
      <c r="B49" t="str">
        <f t="shared" si="1"/>
        <v>86651246</v>
      </c>
      <c r="C49" s="8" t="str">
        <f t="shared" si="2"/>
        <v>86651246</v>
      </c>
      <c r="D49" s="8">
        <f t="shared" si="3"/>
        <v>8</v>
      </c>
      <c r="E49" s="8" t="str">
        <f t="shared" si="4"/>
        <v>86651246</v>
      </c>
      <c r="F49" s="3" t="s">
        <v>5512</v>
      </c>
      <c r="G49" t="str">
        <f t="shared" si="8"/>
        <v>00421 886651246</v>
      </c>
      <c r="H49" s="4" t="str">
        <f t="shared" si="5"/>
        <v>00421  886 651 246</v>
      </c>
      <c r="I49" s="4" t="str">
        <f t="shared" si="6"/>
        <v>000 00421  886 651 246</v>
      </c>
      <c r="J49" t="str">
        <f t="shared" si="7"/>
        <v>Slovensko</v>
      </c>
      <c r="K49" s="5">
        <v>147</v>
      </c>
    </row>
    <row r="50" spans="1:11" x14ac:dyDescent="0.25">
      <c r="A50" t="str">
        <f t="shared" si="0"/>
        <v>87 181 784</v>
      </c>
      <c r="B50" t="str">
        <f t="shared" si="1"/>
        <v>87181784</v>
      </c>
      <c r="C50" s="8" t="str">
        <f t="shared" si="2"/>
        <v>87181784</v>
      </c>
      <c r="D50" s="8">
        <f t="shared" si="3"/>
        <v>8</v>
      </c>
      <c r="E50" s="8" t="str">
        <f t="shared" si="4"/>
        <v>87181784</v>
      </c>
      <c r="F50" s="3" t="s">
        <v>5513</v>
      </c>
      <c r="G50" t="str">
        <f t="shared" si="8"/>
        <v>0048 687181784</v>
      </c>
      <c r="H50" s="4" t="str">
        <f t="shared" si="5"/>
        <v>0048  687 181 784</v>
      </c>
      <c r="I50" s="4" t="str">
        <f t="shared" si="6"/>
        <v>000 0048  687 181 784</v>
      </c>
      <c r="J50" t="str">
        <f t="shared" si="7"/>
        <v>Polsko</v>
      </c>
      <c r="K50" s="5">
        <v>33</v>
      </c>
    </row>
    <row r="51" spans="1:11" x14ac:dyDescent="0.25">
      <c r="A51" t="str">
        <f t="shared" si="0"/>
        <v>20 322 843</v>
      </c>
      <c r="B51" t="str">
        <f t="shared" si="1"/>
        <v>20322843</v>
      </c>
      <c r="C51" s="8" t="str">
        <f t="shared" si="2"/>
        <v>20322843</v>
      </c>
      <c r="D51" s="8">
        <f t="shared" si="3"/>
        <v>8</v>
      </c>
      <c r="E51" s="8" t="str">
        <f t="shared" si="4"/>
        <v>20322843</v>
      </c>
      <c r="F51" s="3" t="s">
        <v>5514</v>
      </c>
      <c r="G51" t="str">
        <f t="shared" si="8"/>
        <v>00421 520322843</v>
      </c>
      <c r="H51" s="4" t="str">
        <f t="shared" si="5"/>
        <v>00421  520 322 843</v>
      </c>
      <c r="I51" s="4" t="str">
        <f t="shared" si="6"/>
        <v>000 00421  520 322 843</v>
      </c>
      <c r="J51" t="str">
        <f t="shared" si="7"/>
        <v>Slovensko</v>
      </c>
      <c r="K51" s="5">
        <v>59</v>
      </c>
    </row>
    <row r="52" spans="1:11" x14ac:dyDescent="0.25">
      <c r="A52" t="str">
        <f t="shared" si="0"/>
        <v>47 272 552</v>
      </c>
      <c r="B52" t="str">
        <f t="shared" si="1"/>
        <v>47272552</v>
      </c>
      <c r="C52" s="8" t="str">
        <f t="shared" si="2"/>
        <v>47272552</v>
      </c>
      <c r="D52" s="8">
        <f t="shared" si="3"/>
        <v>8</v>
      </c>
      <c r="E52" s="8" t="str">
        <f t="shared" si="4"/>
        <v>47272552</v>
      </c>
      <c r="F52" s="3" t="s">
        <v>5515</v>
      </c>
      <c r="G52" t="str">
        <f t="shared" si="8"/>
        <v>00420 847272552</v>
      </c>
      <c r="H52" s="4" t="str">
        <f t="shared" si="5"/>
        <v>00420  847 272 552</v>
      </c>
      <c r="I52" s="4" t="str">
        <f t="shared" si="6"/>
        <v>000 00420  847 272 552</v>
      </c>
      <c r="J52" t="str">
        <f t="shared" si="7"/>
        <v>Česko</v>
      </c>
      <c r="K52" s="5">
        <v>189</v>
      </c>
    </row>
  </sheetData>
  <autoFilter ref="A2:K2" xr:uid="{8D6FD7F5-6783-4F44-9A0C-D7BA439E525F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7A15-3F75-4291-9578-55E75E745B4B}">
  <dimension ref="A2:AL37"/>
  <sheetViews>
    <sheetView topLeftCell="S1" workbookViewId="0">
      <selection activeCell="A31" sqref="A31:XFD31"/>
    </sheetView>
  </sheetViews>
  <sheetFormatPr defaultRowHeight="15" x14ac:dyDescent="0.25"/>
  <cols>
    <col min="3" max="9" width="11.7109375" customWidth="1"/>
    <col min="10" max="17" width="11.140625" customWidth="1"/>
    <col min="34" max="34" width="12.28515625" customWidth="1"/>
    <col min="37" max="37" width="14.7109375" customWidth="1"/>
  </cols>
  <sheetData>
    <row r="2" spans="1:38" ht="60" x14ac:dyDescent="0.25">
      <c r="A2" s="12" t="s">
        <v>5707</v>
      </c>
      <c r="B2" s="12" t="s">
        <v>5596</v>
      </c>
      <c r="C2" s="12" t="s">
        <v>5597</v>
      </c>
      <c r="D2" s="34" t="s">
        <v>5708</v>
      </c>
      <c r="E2" s="34" t="s">
        <v>5770</v>
      </c>
      <c r="F2" s="34" t="s">
        <v>5771</v>
      </c>
      <c r="G2" s="34" t="s">
        <v>5712</v>
      </c>
      <c r="H2" s="34" t="s">
        <v>5713</v>
      </c>
      <c r="I2" s="34" t="s">
        <v>5772</v>
      </c>
      <c r="J2" s="12" t="s">
        <v>5598</v>
      </c>
      <c r="K2" s="25" t="s">
        <v>5744</v>
      </c>
      <c r="L2" s="25" t="s">
        <v>5745</v>
      </c>
      <c r="M2" s="25" t="s">
        <v>5746</v>
      </c>
      <c r="N2" s="25" t="s">
        <v>5747</v>
      </c>
      <c r="O2" s="12" t="s">
        <v>5694</v>
      </c>
      <c r="P2" s="25" t="s">
        <v>5778</v>
      </c>
      <c r="Q2" s="34" t="s">
        <v>5773</v>
      </c>
      <c r="R2" s="12" t="s">
        <v>5699</v>
      </c>
      <c r="S2" s="25" t="s">
        <v>5774</v>
      </c>
      <c r="T2" s="34" t="s">
        <v>5775</v>
      </c>
      <c r="U2" s="12" t="s">
        <v>5781</v>
      </c>
      <c r="V2" s="12" t="s">
        <v>5599</v>
      </c>
      <c r="W2" s="12" t="s">
        <v>5600</v>
      </c>
      <c r="X2" s="12" t="s">
        <v>5782</v>
      </c>
      <c r="Y2" s="36" t="s">
        <v>5783</v>
      </c>
      <c r="Z2" s="36" t="s">
        <v>5714</v>
      </c>
      <c r="AA2" s="36" t="s">
        <v>5723</v>
      </c>
      <c r="AB2" s="36" t="s">
        <v>5725</v>
      </c>
      <c r="AC2" s="36" t="s">
        <v>5724</v>
      </c>
      <c r="AD2" s="34" t="s">
        <v>5753</v>
      </c>
      <c r="AE2" s="34" t="s">
        <v>5754</v>
      </c>
      <c r="AH2" s="29" t="s">
        <v>5777</v>
      </c>
      <c r="AI2" s="32" t="s">
        <v>5776</v>
      </c>
      <c r="AK2" s="29" t="s">
        <v>5779</v>
      </c>
      <c r="AL2" s="29" t="s">
        <v>5780</v>
      </c>
    </row>
    <row r="3" spans="1:38" x14ac:dyDescent="0.25">
      <c r="A3">
        <v>1</v>
      </c>
      <c r="B3" s="19" t="s">
        <v>5648</v>
      </c>
      <c r="C3" s="19" t="s">
        <v>5649</v>
      </c>
      <c r="D3" s="19"/>
      <c r="E3" s="19"/>
      <c r="F3" s="19"/>
      <c r="G3" s="19"/>
      <c r="H3" s="19"/>
      <c r="I3" s="19"/>
      <c r="J3" s="20">
        <v>39938</v>
      </c>
      <c r="K3" s="19"/>
      <c r="L3" s="19"/>
      <c r="M3" s="19"/>
      <c r="N3" s="19"/>
      <c r="O3" s="19" t="s">
        <v>5606</v>
      </c>
      <c r="P3" s="19"/>
      <c r="Q3" s="19"/>
      <c r="R3" s="19">
        <v>15</v>
      </c>
      <c r="S3" s="19"/>
      <c r="T3" s="19"/>
      <c r="U3" s="6" t="s">
        <v>5601</v>
      </c>
      <c r="V3" s="19">
        <v>18</v>
      </c>
      <c r="W3" s="19">
        <v>10</v>
      </c>
      <c r="X3">
        <f t="shared" ref="X3:X37" si="0">V3+W3</f>
        <v>28</v>
      </c>
      <c r="AH3" s="6" t="s">
        <v>5601</v>
      </c>
      <c r="AI3" s="6">
        <v>0</v>
      </c>
      <c r="AK3" t="s">
        <v>5603</v>
      </c>
      <c r="AL3" s="17" t="s">
        <v>5604</v>
      </c>
    </row>
    <row r="4" spans="1:38" x14ac:dyDescent="0.25">
      <c r="A4">
        <v>2</v>
      </c>
      <c r="B4" s="19" t="s">
        <v>5650</v>
      </c>
      <c r="C4" s="19" t="s">
        <v>5651</v>
      </c>
      <c r="D4" s="19"/>
      <c r="E4" s="19"/>
      <c r="F4" s="19"/>
      <c r="G4" s="19"/>
      <c r="H4" s="19"/>
      <c r="I4" s="19"/>
      <c r="J4" s="20">
        <v>39733</v>
      </c>
      <c r="K4" s="19"/>
      <c r="L4" s="19"/>
      <c r="M4" s="19"/>
      <c r="N4" s="19"/>
      <c r="O4" s="19" t="s">
        <v>5616</v>
      </c>
      <c r="P4" s="19"/>
      <c r="Q4" s="19"/>
      <c r="R4" s="19">
        <v>15</v>
      </c>
      <c r="S4" s="19"/>
      <c r="T4" s="19"/>
      <c r="U4" s="6">
        <v>1</v>
      </c>
      <c r="V4" s="19">
        <v>19</v>
      </c>
      <c r="W4" s="19">
        <v>10</v>
      </c>
      <c r="X4">
        <f t="shared" si="0"/>
        <v>29</v>
      </c>
      <c r="AH4" s="6">
        <v>1</v>
      </c>
      <c r="AI4" s="6">
        <v>0.5</v>
      </c>
      <c r="AK4" t="s">
        <v>5605</v>
      </c>
      <c r="AL4" s="17" t="s">
        <v>5606</v>
      </c>
    </row>
    <row r="5" spans="1:38" x14ac:dyDescent="0.25">
      <c r="A5">
        <v>3</v>
      </c>
      <c r="B5" s="19" t="s">
        <v>5652</v>
      </c>
      <c r="C5" s="19" t="s">
        <v>5688</v>
      </c>
      <c r="D5" s="19"/>
      <c r="E5" s="19"/>
      <c r="F5" s="19"/>
      <c r="G5" s="19"/>
      <c r="H5" s="19"/>
      <c r="I5" s="19"/>
      <c r="J5" s="20">
        <v>39527</v>
      </c>
      <c r="K5" s="19"/>
      <c r="L5" s="19"/>
      <c r="M5" s="19"/>
      <c r="N5" s="19"/>
      <c r="O5" s="19" t="s">
        <v>5604</v>
      </c>
      <c r="P5" s="19"/>
      <c r="Q5" s="19"/>
      <c r="R5" s="19">
        <v>16</v>
      </c>
      <c r="S5" s="19"/>
      <c r="T5" s="19"/>
      <c r="U5" s="6">
        <v>2</v>
      </c>
      <c r="V5" s="19">
        <v>20</v>
      </c>
      <c r="W5" s="19">
        <v>10</v>
      </c>
      <c r="X5">
        <f t="shared" si="0"/>
        <v>30</v>
      </c>
      <c r="AH5" s="6">
        <v>2</v>
      </c>
      <c r="AI5" s="6">
        <v>1</v>
      </c>
      <c r="AK5" t="s">
        <v>5607</v>
      </c>
      <c r="AL5" s="17" t="s">
        <v>5608</v>
      </c>
    </row>
    <row r="6" spans="1:38" x14ac:dyDescent="0.25">
      <c r="A6">
        <v>4</v>
      </c>
      <c r="B6" s="19" t="s">
        <v>5653</v>
      </c>
      <c r="C6" s="19" t="s">
        <v>5116</v>
      </c>
      <c r="D6" s="19"/>
      <c r="E6" s="19"/>
      <c r="F6" s="19"/>
      <c r="G6" s="19"/>
      <c r="H6" s="19"/>
      <c r="I6" s="19"/>
      <c r="J6" s="20">
        <v>40119</v>
      </c>
      <c r="K6" s="19"/>
      <c r="L6" s="19"/>
      <c r="M6" s="19"/>
      <c r="N6" s="19"/>
      <c r="O6" s="19" t="s">
        <v>5618</v>
      </c>
      <c r="P6" s="19"/>
      <c r="Q6" s="19"/>
      <c r="R6" s="19">
        <v>14</v>
      </c>
      <c r="S6" s="19"/>
      <c r="T6" s="19"/>
      <c r="U6" s="6">
        <v>3</v>
      </c>
      <c r="V6" s="19">
        <v>21</v>
      </c>
      <c r="W6" s="19">
        <v>10</v>
      </c>
      <c r="X6">
        <f t="shared" si="0"/>
        <v>31</v>
      </c>
      <c r="AH6" s="6">
        <v>3</v>
      </c>
      <c r="AI6" s="6">
        <v>2</v>
      </c>
      <c r="AK6" t="s">
        <v>5609</v>
      </c>
      <c r="AL6" s="17" t="s">
        <v>5610</v>
      </c>
    </row>
    <row r="7" spans="1:38" x14ac:dyDescent="0.25">
      <c r="A7">
        <v>5</v>
      </c>
      <c r="B7" s="19" t="s">
        <v>5654</v>
      </c>
      <c r="C7" s="19" t="s">
        <v>5655</v>
      </c>
      <c r="D7" s="19"/>
      <c r="E7" s="19"/>
      <c r="F7" s="19"/>
      <c r="G7" s="19"/>
      <c r="H7" s="19"/>
      <c r="I7" s="19"/>
      <c r="J7" s="20">
        <v>39627</v>
      </c>
      <c r="K7" s="19"/>
      <c r="L7" s="19"/>
      <c r="M7" s="19"/>
      <c r="N7" s="19"/>
      <c r="O7" s="19" t="s">
        <v>5610</v>
      </c>
      <c r="P7" s="19"/>
      <c r="Q7" s="19"/>
      <c r="R7" s="19">
        <v>16</v>
      </c>
      <c r="S7" s="19"/>
      <c r="T7" s="19"/>
      <c r="U7" s="6" t="s">
        <v>5601</v>
      </c>
      <c r="V7" s="19">
        <v>22</v>
      </c>
      <c r="W7" s="19">
        <v>10</v>
      </c>
      <c r="X7">
        <f t="shared" si="0"/>
        <v>32</v>
      </c>
      <c r="AK7" t="s">
        <v>5611</v>
      </c>
      <c r="AL7" s="17" t="s">
        <v>5612</v>
      </c>
    </row>
    <row r="8" spans="1:38" ht="45" x14ac:dyDescent="0.25">
      <c r="A8">
        <v>6</v>
      </c>
      <c r="B8" s="19" t="s">
        <v>5687</v>
      </c>
      <c r="C8" s="19" t="s">
        <v>5657</v>
      </c>
      <c r="D8" s="19"/>
      <c r="E8" s="19"/>
      <c r="F8" s="19"/>
      <c r="G8" s="19"/>
      <c r="H8" s="19"/>
      <c r="I8" s="19"/>
      <c r="J8" s="20">
        <v>39859</v>
      </c>
      <c r="K8" s="19"/>
      <c r="L8" s="19"/>
      <c r="M8" s="19"/>
      <c r="N8" s="19"/>
      <c r="O8" s="19" t="s">
        <v>5624</v>
      </c>
      <c r="P8" s="19"/>
      <c r="Q8" s="19"/>
      <c r="R8" s="19">
        <v>15</v>
      </c>
      <c r="S8" s="19"/>
      <c r="T8" s="19"/>
      <c r="U8" s="6" t="s">
        <v>5601</v>
      </c>
      <c r="V8" s="19"/>
      <c r="W8" s="19">
        <v>10</v>
      </c>
      <c r="X8">
        <f t="shared" si="0"/>
        <v>10</v>
      </c>
      <c r="AK8" t="s">
        <v>5613</v>
      </c>
      <c r="AL8" s="17" t="s">
        <v>5614</v>
      </c>
    </row>
    <row r="9" spans="1:38" x14ac:dyDescent="0.25">
      <c r="A9">
        <v>7</v>
      </c>
      <c r="B9" s="19" t="s">
        <v>5652</v>
      </c>
      <c r="C9" s="19" t="s">
        <v>5679</v>
      </c>
      <c r="D9" s="19"/>
      <c r="E9" s="19"/>
      <c r="F9" s="19"/>
      <c r="G9" s="19"/>
      <c r="H9" s="19"/>
      <c r="I9" s="19"/>
      <c r="J9" s="20">
        <v>39750</v>
      </c>
      <c r="K9" s="19"/>
      <c r="L9" s="19"/>
      <c r="M9" s="19"/>
      <c r="N9" s="19"/>
      <c r="O9" s="19" t="s">
        <v>5618</v>
      </c>
      <c r="P9" s="19"/>
      <c r="Q9" s="19"/>
      <c r="R9" s="19">
        <v>15</v>
      </c>
      <c r="S9" s="19"/>
      <c r="T9" s="19"/>
      <c r="U9" s="6">
        <v>2</v>
      </c>
      <c r="V9" s="19">
        <v>25</v>
      </c>
      <c r="W9" s="19">
        <v>17</v>
      </c>
      <c r="X9">
        <f t="shared" si="0"/>
        <v>42</v>
      </c>
      <c r="AK9" t="s">
        <v>5615</v>
      </c>
      <c r="AL9" s="17" t="s">
        <v>5616</v>
      </c>
    </row>
    <row r="10" spans="1:38" x14ac:dyDescent="0.25">
      <c r="A10">
        <v>8</v>
      </c>
      <c r="B10" s="19" t="s">
        <v>5658</v>
      </c>
      <c r="C10" s="19" t="s">
        <v>5659</v>
      </c>
      <c r="D10" s="19"/>
      <c r="E10" s="19"/>
      <c r="F10" s="19"/>
      <c r="G10" s="19"/>
      <c r="H10" s="19"/>
      <c r="I10" s="19"/>
      <c r="J10" s="20">
        <v>39721</v>
      </c>
      <c r="K10" s="19"/>
      <c r="L10" s="19"/>
      <c r="M10" s="19"/>
      <c r="N10" s="19"/>
      <c r="O10" s="19" t="s">
        <v>5616</v>
      </c>
      <c r="P10" s="19"/>
      <c r="Q10" s="19"/>
      <c r="R10" s="19">
        <v>15</v>
      </c>
      <c r="S10" s="19"/>
      <c r="T10" s="19"/>
      <c r="U10" s="6" t="s">
        <v>5601</v>
      </c>
      <c r="V10" s="19">
        <v>24</v>
      </c>
      <c r="W10" s="19">
        <v>10</v>
      </c>
      <c r="X10">
        <f t="shared" si="0"/>
        <v>34</v>
      </c>
      <c r="AK10" t="s">
        <v>5617</v>
      </c>
      <c r="AL10" s="17" t="s">
        <v>5618</v>
      </c>
    </row>
    <row r="11" spans="1:38" x14ac:dyDescent="0.25">
      <c r="A11">
        <v>9</v>
      </c>
      <c r="B11" s="19" t="s">
        <v>5660</v>
      </c>
      <c r="C11" s="19" t="s">
        <v>5661</v>
      </c>
      <c r="D11" s="19"/>
      <c r="E11" s="19"/>
      <c r="F11" s="19"/>
      <c r="G11" s="19"/>
      <c r="H11" s="19"/>
      <c r="I11" s="19"/>
      <c r="J11" s="20">
        <v>39671</v>
      </c>
      <c r="K11" s="19"/>
      <c r="L11" s="19"/>
      <c r="M11" s="19"/>
      <c r="N11" s="19"/>
      <c r="O11" s="19" t="s">
        <v>5612</v>
      </c>
      <c r="P11" s="19"/>
      <c r="Q11" s="19"/>
      <c r="R11" s="19">
        <v>16</v>
      </c>
      <c r="S11" s="19"/>
      <c r="T11" s="19"/>
      <c r="U11" s="6" t="s">
        <v>5601</v>
      </c>
      <c r="V11" s="19">
        <v>25</v>
      </c>
      <c r="W11" s="19">
        <v>10</v>
      </c>
      <c r="X11">
        <f t="shared" si="0"/>
        <v>35</v>
      </c>
      <c r="AK11" t="s">
        <v>5619</v>
      </c>
      <c r="AL11" s="17" t="s">
        <v>5620</v>
      </c>
    </row>
    <row r="12" spans="1:38" x14ac:dyDescent="0.25">
      <c r="A12">
        <v>10</v>
      </c>
      <c r="B12" s="19" t="s">
        <v>5662</v>
      </c>
      <c r="C12" s="19" t="s">
        <v>5663</v>
      </c>
      <c r="D12" s="19"/>
      <c r="E12" s="19"/>
      <c r="F12" s="19"/>
      <c r="G12" s="19"/>
      <c r="H12" s="19"/>
      <c r="I12" s="19"/>
      <c r="J12" s="20">
        <v>39814</v>
      </c>
      <c r="K12" s="19"/>
      <c r="L12" s="19"/>
      <c r="M12" s="19"/>
      <c r="N12" s="19"/>
      <c r="O12" s="19" t="s">
        <v>5622</v>
      </c>
      <c r="P12" s="19"/>
      <c r="Q12" s="19"/>
      <c r="R12" s="19">
        <v>15</v>
      </c>
      <c r="S12" s="19"/>
      <c r="T12" s="19"/>
      <c r="U12" s="6" t="s">
        <v>5601</v>
      </c>
      <c r="V12" s="19">
        <v>26</v>
      </c>
      <c r="W12" s="19">
        <v>12</v>
      </c>
      <c r="X12">
        <f t="shared" si="0"/>
        <v>38</v>
      </c>
      <c r="AK12" t="s">
        <v>5621</v>
      </c>
      <c r="AL12" s="17" t="s">
        <v>5622</v>
      </c>
    </row>
    <row r="13" spans="1:38" x14ac:dyDescent="0.25">
      <c r="A13">
        <v>11</v>
      </c>
      <c r="B13" s="19" t="s">
        <v>5664</v>
      </c>
      <c r="C13" s="19" t="s">
        <v>5665</v>
      </c>
      <c r="D13" s="19"/>
      <c r="E13" s="19"/>
      <c r="F13" s="19"/>
      <c r="G13" s="19"/>
      <c r="H13" s="19"/>
      <c r="I13" s="19"/>
      <c r="J13" s="20">
        <v>39652</v>
      </c>
      <c r="K13" s="19"/>
      <c r="L13" s="19"/>
      <c r="M13" s="19"/>
      <c r="N13" s="19"/>
      <c r="O13" s="19" t="s">
        <v>5610</v>
      </c>
      <c r="P13" s="19"/>
      <c r="Q13" s="19"/>
      <c r="R13" s="19">
        <v>16</v>
      </c>
      <c r="S13" s="19"/>
      <c r="T13" s="19"/>
      <c r="U13" s="6" t="s">
        <v>5601</v>
      </c>
      <c r="V13" s="19">
        <v>27</v>
      </c>
      <c r="W13" s="19">
        <v>12</v>
      </c>
      <c r="X13">
        <f t="shared" si="0"/>
        <v>39</v>
      </c>
      <c r="AK13" t="s">
        <v>5623</v>
      </c>
      <c r="AL13" s="17" t="s">
        <v>5624</v>
      </c>
    </row>
    <row r="14" spans="1:38" x14ac:dyDescent="0.25">
      <c r="A14">
        <v>12</v>
      </c>
      <c r="B14" s="19" t="s">
        <v>5666</v>
      </c>
      <c r="C14" s="19" t="s">
        <v>5667</v>
      </c>
      <c r="D14" s="19"/>
      <c r="E14" s="19"/>
      <c r="F14" s="19"/>
      <c r="G14" s="19"/>
      <c r="H14" s="19"/>
      <c r="I14" s="19"/>
      <c r="J14" s="20">
        <v>39913</v>
      </c>
      <c r="K14" s="19"/>
      <c r="L14" s="19"/>
      <c r="M14" s="19"/>
      <c r="N14" s="19"/>
      <c r="O14" s="19" t="s">
        <v>5604</v>
      </c>
      <c r="P14" s="19"/>
      <c r="Q14" s="19"/>
      <c r="R14" s="19">
        <v>15</v>
      </c>
      <c r="S14" s="19"/>
      <c r="T14" s="19"/>
      <c r="U14" s="6" t="s">
        <v>5601</v>
      </c>
      <c r="V14" s="19">
        <v>28</v>
      </c>
      <c r="W14" s="19">
        <v>12</v>
      </c>
      <c r="X14">
        <f t="shared" si="0"/>
        <v>40</v>
      </c>
      <c r="AK14" t="s">
        <v>5625</v>
      </c>
      <c r="AL14" s="17" t="s">
        <v>5626</v>
      </c>
    </row>
    <row r="15" spans="1:38" x14ac:dyDescent="0.25">
      <c r="A15">
        <v>13</v>
      </c>
      <c r="B15" s="19" t="s">
        <v>5668</v>
      </c>
      <c r="C15" s="19" t="s">
        <v>5669</v>
      </c>
      <c r="D15" s="19"/>
      <c r="E15" s="19"/>
      <c r="F15" s="19"/>
      <c r="G15" s="19"/>
      <c r="H15" s="19"/>
      <c r="I15" s="19"/>
      <c r="J15" s="20">
        <v>39789</v>
      </c>
      <c r="K15" s="19"/>
      <c r="L15" s="19"/>
      <c r="M15" s="19"/>
      <c r="N15" s="19"/>
      <c r="O15" s="19" t="s">
        <v>5620</v>
      </c>
      <c r="P15" s="19"/>
      <c r="Q15" s="19"/>
      <c r="R15" s="19">
        <v>15</v>
      </c>
      <c r="S15" s="19"/>
      <c r="T15" s="19"/>
      <c r="U15" s="6" t="s">
        <v>5601</v>
      </c>
      <c r="V15" s="19">
        <v>30</v>
      </c>
      <c r="W15" s="19">
        <v>15</v>
      </c>
      <c r="X15">
        <f t="shared" si="0"/>
        <v>45</v>
      </c>
      <c r="AK15" s="13"/>
      <c r="AL15" s="15"/>
    </row>
    <row r="16" spans="1:38" x14ac:dyDescent="0.25">
      <c r="A16">
        <v>14</v>
      </c>
      <c r="B16" s="19" t="s">
        <v>5670</v>
      </c>
      <c r="C16" s="19"/>
      <c r="D16" s="19"/>
      <c r="E16" s="19"/>
      <c r="F16" s="19"/>
      <c r="G16" s="19"/>
      <c r="H16" s="19"/>
      <c r="I16" s="19"/>
      <c r="J16" s="20">
        <v>39861</v>
      </c>
      <c r="K16" s="19"/>
      <c r="L16" s="19"/>
      <c r="M16" s="19"/>
      <c r="N16" s="19"/>
      <c r="O16" s="19" t="s">
        <v>5624</v>
      </c>
      <c r="P16" s="19"/>
      <c r="Q16" s="19"/>
      <c r="R16" s="19">
        <v>15</v>
      </c>
      <c r="S16" s="19"/>
      <c r="T16" s="19"/>
      <c r="U16" s="6" t="s">
        <v>5601</v>
      </c>
      <c r="V16" s="19">
        <v>30</v>
      </c>
      <c r="W16" s="19">
        <v>15</v>
      </c>
      <c r="X16">
        <f t="shared" si="0"/>
        <v>45</v>
      </c>
      <c r="AK16" s="13"/>
      <c r="AL16" s="14"/>
    </row>
    <row r="17" spans="1:38" x14ac:dyDescent="0.25">
      <c r="A17">
        <v>15</v>
      </c>
      <c r="B17" s="19" t="s">
        <v>5648</v>
      </c>
      <c r="C17" s="19" t="s">
        <v>5671</v>
      </c>
      <c r="D17" s="19"/>
      <c r="E17" s="19"/>
      <c r="F17" s="19"/>
      <c r="G17" s="19"/>
      <c r="H17" s="19"/>
      <c r="I17" s="19"/>
      <c r="J17" s="20">
        <v>39986</v>
      </c>
      <c r="K17" s="19"/>
      <c r="L17" s="19"/>
      <c r="M17" s="19"/>
      <c r="N17" s="19"/>
      <c r="O17" s="19" t="s">
        <v>5610</v>
      </c>
      <c r="P17" s="19"/>
      <c r="Q17" s="19"/>
      <c r="R17" s="19">
        <v>15</v>
      </c>
      <c r="S17" s="19"/>
      <c r="T17" s="19"/>
      <c r="U17" s="6" t="s">
        <v>5601</v>
      </c>
      <c r="V17" s="19">
        <v>30</v>
      </c>
      <c r="W17" s="19">
        <v>15</v>
      </c>
      <c r="X17">
        <f t="shared" si="0"/>
        <v>45</v>
      </c>
      <c r="AK17" s="13"/>
      <c r="AL17" s="16"/>
    </row>
    <row r="18" spans="1:38" x14ac:dyDescent="0.25">
      <c r="A18">
        <v>16</v>
      </c>
      <c r="B18" s="19" t="s">
        <v>5672</v>
      </c>
      <c r="C18" s="19" t="s">
        <v>5325</v>
      </c>
      <c r="D18" s="19"/>
      <c r="E18" s="19"/>
      <c r="F18" s="19"/>
      <c r="G18" s="19"/>
      <c r="H18" s="19"/>
      <c r="I18" s="19"/>
      <c r="J18" s="20">
        <v>39537</v>
      </c>
      <c r="K18" s="19"/>
      <c r="L18" s="19"/>
      <c r="M18" s="19"/>
      <c r="N18" s="19"/>
      <c r="O18" s="19" t="s">
        <v>5604</v>
      </c>
      <c r="P18" s="19"/>
      <c r="Q18" s="19"/>
      <c r="R18" s="19">
        <v>16</v>
      </c>
      <c r="S18" s="19"/>
      <c r="T18" s="19"/>
      <c r="U18" s="6" t="s">
        <v>5601</v>
      </c>
      <c r="V18" s="19">
        <v>30</v>
      </c>
      <c r="W18" s="19">
        <v>15</v>
      </c>
      <c r="X18">
        <f t="shared" si="0"/>
        <v>45</v>
      </c>
      <c r="AK18" s="13"/>
      <c r="AL18" s="15"/>
    </row>
    <row r="19" spans="1:38" x14ac:dyDescent="0.25">
      <c r="A19">
        <v>17</v>
      </c>
      <c r="B19" s="19" t="s">
        <v>5673</v>
      </c>
      <c r="C19" s="19" t="s">
        <v>5674</v>
      </c>
      <c r="D19" s="19"/>
      <c r="E19" s="19"/>
      <c r="F19" s="19"/>
      <c r="G19" s="19"/>
      <c r="H19" s="19"/>
      <c r="I19" s="19"/>
      <c r="J19" s="20">
        <v>39949</v>
      </c>
      <c r="K19" s="19"/>
      <c r="L19" s="19"/>
      <c r="M19" s="19"/>
      <c r="N19" s="19"/>
      <c r="O19" s="19" t="s">
        <v>5606</v>
      </c>
      <c r="P19" s="19"/>
      <c r="Q19" s="19"/>
      <c r="R19" s="19">
        <v>15</v>
      </c>
      <c r="S19" s="19"/>
      <c r="T19" s="19"/>
      <c r="U19" s="6" t="s">
        <v>5601</v>
      </c>
      <c r="V19" s="19">
        <v>30</v>
      </c>
      <c r="W19" s="19">
        <v>15</v>
      </c>
      <c r="X19">
        <f t="shared" si="0"/>
        <v>45</v>
      </c>
      <c r="AK19" s="13"/>
      <c r="AL19" s="15"/>
    </row>
    <row r="20" spans="1:38" x14ac:dyDescent="0.25">
      <c r="A20">
        <v>18</v>
      </c>
      <c r="B20" s="19" t="s">
        <v>5675</v>
      </c>
      <c r="C20" s="19" t="s">
        <v>5676</v>
      </c>
      <c r="D20" s="19"/>
      <c r="E20" s="19"/>
      <c r="F20" s="19"/>
      <c r="G20" s="19"/>
      <c r="H20" s="19"/>
      <c r="I20" s="19"/>
      <c r="J20" s="20">
        <v>39817</v>
      </c>
      <c r="K20" s="19"/>
      <c r="L20" s="19"/>
      <c r="M20" s="19"/>
      <c r="N20" s="19"/>
      <c r="O20" s="19" t="s">
        <v>5622</v>
      </c>
      <c r="P20" s="19"/>
      <c r="Q20" s="19"/>
      <c r="R20" s="19">
        <v>15</v>
      </c>
      <c r="S20" s="19"/>
      <c r="T20" s="19"/>
      <c r="U20" s="6" t="s">
        <v>5601</v>
      </c>
      <c r="V20" s="19">
        <v>30</v>
      </c>
      <c r="W20" s="19">
        <v>15</v>
      </c>
      <c r="X20">
        <f t="shared" si="0"/>
        <v>45</v>
      </c>
      <c r="AK20" s="13"/>
      <c r="AL20" s="15"/>
    </row>
    <row r="21" spans="1:38" x14ac:dyDescent="0.25">
      <c r="A21">
        <v>19</v>
      </c>
      <c r="B21" s="19" t="s">
        <v>5650</v>
      </c>
      <c r="C21" s="19" t="s">
        <v>5677</v>
      </c>
      <c r="D21" s="19"/>
      <c r="E21" s="19"/>
      <c r="F21" s="19"/>
      <c r="G21" s="19"/>
      <c r="H21" s="19"/>
      <c r="I21" s="19"/>
      <c r="J21" s="20">
        <v>39699</v>
      </c>
      <c r="K21" s="19"/>
      <c r="L21" s="19"/>
      <c r="M21" s="19"/>
      <c r="N21" s="19"/>
      <c r="O21" s="19" t="s">
        <v>5614</v>
      </c>
      <c r="P21" s="19"/>
      <c r="Q21" s="19"/>
      <c r="R21" s="19">
        <v>15</v>
      </c>
      <c r="S21" s="19"/>
      <c r="T21" s="19"/>
      <c r="U21" s="6">
        <v>1</v>
      </c>
      <c r="V21" s="19">
        <v>20</v>
      </c>
      <c r="W21" s="19">
        <v>18</v>
      </c>
      <c r="X21">
        <f t="shared" si="0"/>
        <v>38</v>
      </c>
      <c r="AK21" s="13"/>
      <c r="AL21" s="15"/>
    </row>
    <row r="22" spans="1:38" x14ac:dyDescent="0.25">
      <c r="A22">
        <v>20</v>
      </c>
      <c r="B22" s="19" t="s">
        <v>5648</v>
      </c>
      <c r="C22" s="19" t="s">
        <v>5678</v>
      </c>
      <c r="D22" s="19"/>
      <c r="E22" s="19"/>
      <c r="F22" s="19"/>
      <c r="G22" s="19"/>
      <c r="H22" s="19"/>
      <c r="I22" s="19"/>
      <c r="J22" s="20">
        <v>40136</v>
      </c>
      <c r="K22" s="19"/>
      <c r="L22" s="19"/>
      <c r="M22" s="19"/>
      <c r="N22" s="19"/>
      <c r="O22" s="19" t="s">
        <v>5618</v>
      </c>
      <c r="P22" s="19"/>
      <c r="Q22" s="19"/>
      <c r="R22" s="19">
        <v>14</v>
      </c>
      <c r="S22" s="19"/>
      <c r="T22" s="19"/>
      <c r="U22" s="6">
        <v>1</v>
      </c>
      <c r="V22" s="19">
        <v>25</v>
      </c>
      <c r="W22" s="19">
        <v>14</v>
      </c>
      <c r="X22">
        <f t="shared" si="0"/>
        <v>39</v>
      </c>
      <c r="AK22" s="13"/>
      <c r="AL22" s="15"/>
    </row>
    <row r="23" spans="1:38" x14ac:dyDescent="0.25">
      <c r="A23">
        <v>21</v>
      </c>
      <c r="B23" s="19" t="s">
        <v>5652</v>
      </c>
      <c r="C23" s="19" t="s">
        <v>5679</v>
      </c>
      <c r="D23" s="19"/>
      <c r="E23" s="19"/>
      <c r="F23" s="19"/>
      <c r="G23" s="19"/>
      <c r="H23" s="19"/>
      <c r="I23" s="19"/>
      <c r="J23" s="20">
        <v>39750</v>
      </c>
      <c r="K23" s="19"/>
      <c r="L23" s="19"/>
      <c r="M23" s="19"/>
      <c r="N23" s="19"/>
      <c r="O23" s="19" t="s">
        <v>5618</v>
      </c>
      <c r="P23" s="19"/>
      <c r="Q23" s="19"/>
      <c r="R23" s="19">
        <v>15</v>
      </c>
      <c r="S23" s="19"/>
      <c r="T23" s="19"/>
      <c r="U23" s="6">
        <v>2</v>
      </c>
      <c r="V23" s="19">
        <v>25</v>
      </c>
      <c r="W23" s="19">
        <v>17</v>
      </c>
      <c r="X23">
        <f t="shared" si="0"/>
        <v>42</v>
      </c>
    </row>
    <row r="24" spans="1:38" x14ac:dyDescent="0.25">
      <c r="A24">
        <v>22</v>
      </c>
      <c r="B24" s="19" t="s">
        <v>5656</v>
      </c>
      <c r="C24" s="19" t="s">
        <v>5651</v>
      </c>
      <c r="D24" s="19"/>
      <c r="E24" s="19"/>
      <c r="F24" s="19"/>
      <c r="G24" s="19"/>
      <c r="H24" s="19"/>
      <c r="I24" s="19"/>
      <c r="J24" s="20">
        <v>39906</v>
      </c>
      <c r="K24" s="19"/>
      <c r="L24" s="19"/>
      <c r="M24" s="19"/>
      <c r="N24" s="19"/>
      <c r="O24" s="19" t="s">
        <v>5604</v>
      </c>
      <c r="P24" s="19"/>
      <c r="Q24" s="19"/>
      <c r="R24" s="19">
        <v>15</v>
      </c>
      <c r="S24" s="19"/>
      <c r="T24" s="19"/>
      <c r="U24" s="6" t="s">
        <v>5647</v>
      </c>
      <c r="V24" s="19">
        <v>25</v>
      </c>
      <c r="W24" s="19">
        <v>16</v>
      </c>
      <c r="X24">
        <f t="shared" si="0"/>
        <v>41</v>
      </c>
    </row>
    <row r="25" spans="1:38" x14ac:dyDescent="0.25">
      <c r="A25">
        <v>23</v>
      </c>
      <c r="B25" s="19" t="s">
        <v>5666</v>
      </c>
      <c r="C25" s="19" t="s">
        <v>5680</v>
      </c>
      <c r="D25" s="19"/>
      <c r="E25" s="19"/>
      <c r="F25" s="19"/>
      <c r="G25" s="19"/>
      <c r="H25" s="19"/>
      <c r="I25" s="19"/>
      <c r="J25" s="20">
        <v>39583</v>
      </c>
      <c r="K25" s="19"/>
      <c r="L25" s="19"/>
      <c r="M25" s="19"/>
      <c r="N25" s="19"/>
      <c r="O25" s="19" t="s">
        <v>5606</v>
      </c>
      <c r="P25" s="19"/>
      <c r="Q25" s="19"/>
      <c r="R25" s="19">
        <v>16</v>
      </c>
      <c r="S25" s="19"/>
      <c r="T25" s="19"/>
      <c r="U25" s="6" t="s">
        <v>5647</v>
      </c>
      <c r="V25" s="19">
        <v>25</v>
      </c>
      <c r="W25" s="19">
        <v>15</v>
      </c>
      <c r="X25">
        <f t="shared" si="0"/>
        <v>40</v>
      </c>
    </row>
    <row r="26" spans="1:38" x14ac:dyDescent="0.25">
      <c r="A26">
        <v>24</v>
      </c>
      <c r="B26" s="19" t="s">
        <v>5654</v>
      </c>
      <c r="C26" s="19" t="s">
        <v>5655</v>
      </c>
      <c r="D26" s="19"/>
      <c r="E26" s="19"/>
      <c r="F26" s="19"/>
      <c r="G26" s="19"/>
      <c r="H26" s="19"/>
      <c r="I26" s="19"/>
      <c r="J26" s="20">
        <v>39884</v>
      </c>
      <c r="K26" s="19"/>
      <c r="L26" s="19"/>
      <c r="M26" s="19"/>
      <c r="N26" s="19"/>
      <c r="O26" s="19" t="s">
        <v>5626</v>
      </c>
      <c r="P26" s="19"/>
      <c r="Q26" s="19"/>
      <c r="R26" s="19">
        <v>15</v>
      </c>
      <c r="S26" s="19"/>
      <c r="T26" s="19"/>
      <c r="U26" s="6">
        <v>3</v>
      </c>
      <c r="V26" s="19">
        <v>22</v>
      </c>
      <c r="W26" s="19">
        <v>14</v>
      </c>
      <c r="X26">
        <f t="shared" si="0"/>
        <v>36</v>
      </c>
    </row>
    <row r="27" spans="1:38" x14ac:dyDescent="0.25">
      <c r="A27">
        <v>25</v>
      </c>
      <c r="B27" s="19" t="s">
        <v>5660</v>
      </c>
      <c r="C27" s="19" t="s">
        <v>5681</v>
      </c>
      <c r="D27" s="19"/>
      <c r="E27" s="19"/>
      <c r="F27" s="19"/>
      <c r="G27" s="19"/>
      <c r="H27" s="19"/>
      <c r="I27" s="19"/>
      <c r="J27" s="20">
        <v>39666</v>
      </c>
      <c r="K27" s="19"/>
      <c r="L27" s="19"/>
      <c r="M27" s="19"/>
      <c r="N27" s="19"/>
      <c r="O27" s="19" t="s">
        <v>5612</v>
      </c>
      <c r="P27" s="19"/>
      <c r="Q27" s="19"/>
      <c r="R27" s="19">
        <v>16</v>
      </c>
      <c r="S27" s="19"/>
      <c r="T27" s="19"/>
      <c r="U27" s="6">
        <v>3</v>
      </c>
      <c r="V27" s="19">
        <v>22</v>
      </c>
      <c r="W27" s="19">
        <v>13</v>
      </c>
      <c r="X27">
        <f t="shared" si="0"/>
        <v>35</v>
      </c>
    </row>
    <row r="28" spans="1:38" x14ac:dyDescent="0.25">
      <c r="A28">
        <v>26</v>
      </c>
      <c r="B28" s="19" t="s">
        <v>5658</v>
      </c>
      <c r="C28" s="19" t="s">
        <v>5682</v>
      </c>
      <c r="D28" s="19"/>
      <c r="E28" s="19"/>
      <c r="F28" s="19"/>
      <c r="G28" s="19"/>
      <c r="H28" s="19"/>
      <c r="I28" s="19"/>
      <c r="J28" s="20">
        <v>40073</v>
      </c>
      <c r="K28" s="19"/>
      <c r="L28" s="19"/>
      <c r="M28" s="19"/>
      <c r="N28" s="19"/>
      <c r="O28" s="19" t="s">
        <v>5614</v>
      </c>
      <c r="P28" s="19"/>
      <c r="Q28" s="19"/>
      <c r="R28" s="19">
        <v>14</v>
      </c>
      <c r="S28" s="19"/>
      <c r="T28" s="19"/>
      <c r="U28" s="6">
        <v>3</v>
      </c>
      <c r="V28" s="19">
        <v>22</v>
      </c>
      <c r="W28" s="19">
        <v>12</v>
      </c>
      <c r="X28">
        <f t="shared" si="0"/>
        <v>34</v>
      </c>
    </row>
    <row r="29" spans="1:38" x14ac:dyDescent="0.25">
      <c r="A29">
        <v>27</v>
      </c>
      <c r="B29" s="19" t="s">
        <v>5648</v>
      </c>
      <c r="C29" s="19" t="s">
        <v>5683</v>
      </c>
      <c r="D29" s="19"/>
      <c r="E29" s="19"/>
      <c r="F29" s="19"/>
      <c r="G29" s="19"/>
      <c r="H29" s="19"/>
      <c r="I29" s="19"/>
      <c r="J29" s="20">
        <v>39807</v>
      </c>
      <c r="K29" s="19"/>
      <c r="L29" s="19"/>
      <c r="M29" s="19"/>
      <c r="N29" s="19"/>
      <c r="O29" s="19" t="s">
        <v>5622</v>
      </c>
      <c r="P29" s="19"/>
      <c r="Q29" s="19"/>
      <c r="R29" s="19">
        <v>15</v>
      </c>
      <c r="S29" s="19"/>
      <c r="T29" s="19"/>
      <c r="U29" s="6">
        <v>3</v>
      </c>
      <c r="V29" s="19">
        <v>22</v>
      </c>
      <c r="W29" s="19">
        <v>11</v>
      </c>
      <c r="X29">
        <f t="shared" si="0"/>
        <v>33</v>
      </c>
    </row>
    <row r="30" spans="1:38" x14ac:dyDescent="0.25">
      <c r="A30">
        <v>28</v>
      </c>
      <c r="B30" s="19" t="s">
        <v>5653</v>
      </c>
      <c r="C30" s="19" t="s">
        <v>5684</v>
      </c>
      <c r="D30" s="19"/>
      <c r="E30" s="19"/>
      <c r="F30" s="19"/>
      <c r="G30" s="19"/>
      <c r="H30" s="19"/>
      <c r="I30" s="19"/>
      <c r="J30" s="20">
        <v>39643</v>
      </c>
      <c r="K30" s="19"/>
      <c r="L30" s="19"/>
      <c r="M30" s="19"/>
      <c r="N30" s="19"/>
      <c r="O30" s="19" t="s">
        <v>5610</v>
      </c>
      <c r="P30" s="19"/>
      <c r="Q30" s="19"/>
      <c r="R30" s="19">
        <v>16</v>
      </c>
      <c r="S30" s="19"/>
      <c r="T30" s="19"/>
      <c r="U30" s="6">
        <v>4</v>
      </c>
      <c r="V30" s="19">
        <v>22</v>
      </c>
      <c r="W30" s="19">
        <v>10</v>
      </c>
      <c r="X30">
        <f t="shared" si="0"/>
        <v>32</v>
      </c>
    </row>
    <row r="31" spans="1:38" x14ac:dyDescent="0.25">
      <c r="A31">
        <v>29</v>
      </c>
      <c r="B31" s="19" t="s">
        <v>5668</v>
      </c>
      <c r="C31" s="19" t="s">
        <v>5661</v>
      </c>
      <c r="D31" s="19"/>
      <c r="E31" s="19"/>
      <c r="F31" s="19"/>
      <c r="G31" s="19"/>
      <c r="H31" s="19"/>
      <c r="I31" s="19"/>
      <c r="J31" s="20">
        <v>39866</v>
      </c>
      <c r="K31" s="19"/>
      <c r="L31" s="19"/>
      <c r="M31" s="19"/>
      <c r="N31" s="19"/>
      <c r="O31" s="19" t="s">
        <v>5626</v>
      </c>
      <c r="P31" s="19"/>
      <c r="Q31" s="19"/>
      <c r="R31" s="19">
        <v>15</v>
      </c>
      <c r="S31" s="19"/>
      <c r="T31" s="19"/>
      <c r="U31" s="6">
        <v>2</v>
      </c>
      <c r="V31" s="19">
        <v>18</v>
      </c>
      <c r="W31" s="19">
        <v>9</v>
      </c>
      <c r="X31">
        <f t="shared" si="0"/>
        <v>27</v>
      </c>
    </row>
    <row r="32" spans="1:38" x14ac:dyDescent="0.25">
      <c r="A32">
        <v>30</v>
      </c>
      <c r="B32" s="19" t="s">
        <v>5670</v>
      </c>
      <c r="C32" s="19" t="s">
        <v>5685</v>
      </c>
      <c r="D32" s="19"/>
      <c r="E32" s="19"/>
      <c r="F32" s="19"/>
      <c r="G32" s="19"/>
      <c r="H32" s="19"/>
      <c r="I32" s="19"/>
      <c r="J32" s="20">
        <v>39730</v>
      </c>
      <c r="K32" s="19"/>
      <c r="L32" s="19"/>
      <c r="M32" s="19"/>
      <c r="N32" s="19"/>
      <c r="O32" s="19" t="s">
        <v>5616</v>
      </c>
      <c r="P32" s="19"/>
      <c r="Q32" s="19"/>
      <c r="R32" s="19">
        <v>15</v>
      </c>
      <c r="S32" s="19"/>
      <c r="T32" s="19"/>
      <c r="U32" s="6">
        <v>4</v>
      </c>
      <c r="V32" s="19">
        <v>17</v>
      </c>
      <c r="W32" s="19">
        <v>78</v>
      </c>
      <c r="X32">
        <f t="shared" si="0"/>
        <v>95</v>
      </c>
    </row>
    <row r="33" spans="1:24" x14ac:dyDescent="0.25">
      <c r="A33">
        <v>31</v>
      </c>
      <c r="B33" s="19" t="s">
        <v>5656</v>
      </c>
      <c r="C33" s="19" t="s">
        <v>5116</v>
      </c>
      <c r="D33" s="19"/>
      <c r="E33" s="19"/>
      <c r="F33" s="19"/>
      <c r="G33" s="19"/>
      <c r="H33" s="19"/>
      <c r="I33" s="19"/>
      <c r="J33" s="20">
        <v>40060</v>
      </c>
      <c r="K33" s="19"/>
      <c r="L33" s="19"/>
      <c r="M33" s="19"/>
      <c r="N33" s="19"/>
      <c r="O33" s="19" t="s">
        <v>5616</v>
      </c>
      <c r="P33" s="19"/>
      <c r="Q33" s="19"/>
      <c r="R33" s="19">
        <v>15</v>
      </c>
      <c r="S33" s="19"/>
      <c r="T33" s="19"/>
      <c r="U33" t="s">
        <v>5601</v>
      </c>
      <c r="V33" s="19">
        <v>16</v>
      </c>
      <c r="W33" s="19">
        <v>10</v>
      </c>
      <c r="X33">
        <f t="shared" si="0"/>
        <v>26</v>
      </c>
    </row>
    <row r="34" spans="1:24" x14ac:dyDescent="0.25">
      <c r="A34">
        <v>32</v>
      </c>
      <c r="B34" s="19" t="s">
        <v>5666</v>
      </c>
      <c r="C34" s="19" t="s">
        <v>5686</v>
      </c>
      <c r="D34" s="19"/>
      <c r="E34" s="19"/>
      <c r="F34" s="19"/>
      <c r="G34" s="19"/>
      <c r="H34" s="19"/>
      <c r="I34" s="19"/>
      <c r="J34" s="20">
        <v>39495</v>
      </c>
      <c r="K34" s="19"/>
      <c r="L34" s="19"/>
      <c r="M34" s="19"/>
      <c r="N34" s="19"/>
      <c r="O34" s="19" t="s">
        <v>5624</v>
      </c>
      <c r="P34" s="19"/>
      <c r="Q34" s="19"/>
      <c r="R34" s="19">
        <v>16</v>
      </c>
      <c r="S34" s="19"/>
      <c r="T34" s="19"/>
      <c r="U34" t="s">
        <v>5601</v>
      </c>
      <c r="V34" s="19">
        <v>15</v>
      </c>
      <c r="W34" s="19">
        <v>10</v>
      </c>
      <c r="X34">
        <f t="shared" si="0"/>
        <v>25</v>
      </c>
    </row>
    <row r="35" spans="1:24" x14ac:dyDescent="0.25">
      <c r="A35">
        <v>33</v>
      </c>
      <c r="B35" s="19" t="s">
        <v>5652</v>
      </c>
      <c r="C35" s="19" t="s">
        <v>5676</v>
      </c>
      <c r="D35" s="19"/>
      <c r="E35" s="19"/>
      <c r="F35" s="19"/>
      <c r="G35" s="19"/>
      <c r="H35" s="19"/>
      <c r="I35" s="19"/>
      <c r="J35" s="20">
        <v>40125</v>
      </c>
      <c r="K35" s="19"/>
      <c r="L35" s="19"/>
      <c r="M35" s="19"/>
      <c r="N35" s="19"/>
      <c r="O35" s="19" t="s">
        <v>5618</v>
      </c>
      <c r="P35" s="19"/>
      <c r="Q35" s="19"/>
      <c r="R35" s="19">
        <v>14</v>
      </c>
      <c r="S35" s="19"/>
      <c r="T35" s="19"/>
      <c r="U35" t="s">
        <v>5601</v>
      </c>
      <c r="V35" s="19">
        <v>14</v>
      </c>
      <c r="W35" s="19">
        <v>10</v>
      </c>
      <c r="X35">
        <f t="shared" si="0"/>
        <v>24</v>
      </c>
    </row>
    <row r="36" spans="1:24" x14ac:dyDescent="0.25">
      <c r="A36">
        <v>34</v>
      </c>
      <c r="B36" s="19" t="s">
        <v>5648</v>
      </c>
      <c r="C36" s="19" t="s">
        <v>5679</v>
      </c>
      <c r="D36" s="19"/>
      <c r="E36" s="19"/>
      <c r="F36" s="19"/>
      <c r="G36" s="19"/>
      <c r="H36" s="19"/>
      <c r="I36" s="19"/>
      <c r="J36" s="20">
        <v>39611</v>
      </c>
      <c r="K36" s="19"/>
      <c r="L36" s="19"/>
      <c r="M36" s="19"/>
      <c r="N36" s="19"/>
      <c r="O36" s="19" t="s">
        <v>5610</v>
      </c>
      <c r="P36" s="19"/>
      <c r="Q36" s="19"/>
      <c r="R36" s="19">
        <v>16</v>
      </c>
      <c r="S36" s="19"/>
      <c r="T36" s="19"/>
      <c r="U36" t="s">
        <v>5601</v>
      </c>
      <c r="V36" s="19">
        <v>13</v>
      </c>
      <c r="W36" s="19">
        <v>10</v>
      </c>
      <c r="X36">
        <f t="shared" si="0"/>
        <v>23</v>
      </c>
    </row>
    <row r="37" spans="1:24" x14ac:dyDescent="0.25">
      <c r="A37">
        <v>35</v>
      </c>
      <c r="B37" s="19" t="s">
        <v>5654</v>
      </c>
      <c r="C37" s="19" t="s">
        <v>5678</v>
      </c>
      <c r="D37" s="19"/>
      <c r="E37" s="19"/>
      <c r="F37" s="19"/>
      <c r="G37" s="19"/>
      <c r="H37" s="19"/>
      <c r="I37" s="19"/>
      <c r="J37" s="20">
        <v>39900</v>
      </c>
      <c r="K37" s="19"/>
      <c r="L37" s="19"/>
      <c r="M37" s="19"/>
      <c r="N37" s="19"/>
      <c r="O37" s="19" t="s">
        <v>5604</v>
      </c>
      <c r="P37" s="19"/>
      <c r="Q37" s="19"/>
      <c r="R37" s="19">
        <v>15</v>
      </c>
      <c r="S37" s="19"/>
      <c r="T37" s="19"/>
      <c r="U37" t="s">
        <v>5601</v>
      </c>
      <c r="V37" s="19">
        <v>12</v>
      </c>
      <c r="W37" s="19">
        <v>10</v>
      </c>
      <c r="X37">
        <f t="shared" si="0"/>
        <v>22</v>
      </c>
    </row>
  </sheetData>
  <autoFilter ref="A2:Y2" xr:uid="{0CF07A15-3F75-4291-9578-55E75E745B4B}">
    <sortState xmlns:xlrd2="http://schemas.microsoft.com/office/spreadsheetml/2017/richdata2" ref="A3:Y37">
      <sortCondition ref="A2"/>
    </sortState>
  </autoFilter>
  <phoneticPr fontId="6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359F-B46B-413C-B14D-BE52638BDB05}">
  <dimension ref="A1:AO37"/>
  <sheetViews>
    <sheetView tabSelected="1" topLeftCell="J1" workbookViewId="0">
      <selection activeCell="AE9" sqref="AE9"/>
    </sheetView>
  </sheetViews>
  <sheetFormatPr defaultRowHeight="15" x14ac:dyDescent="0.25"/>
  <cols>
    <col min="1" max="1" width="5.140625" customWidth="1"/>
    <col min="3" max="9" width="11.7109375" customWidth="1"/>
    <col min="10" max="10" width="11.140625" customWidth="1"/>
    <col min="11" max="14" width="7.7109375" customWidth="1"/>
    <col min="15" max="17" width="8.85546875" customWidth="1"/>
    <col min="18" max="18" width="12.28515625" customWidth="1"/>
    <col min="19" max="20" width="8.85546875" customWidth="1"/>
    <col min="21" max="21" width="12.42578125" customWidth="1"/>
    <col min="22" max="22" width="10.42578125" style="6" customWidth="1"/>
    <col min="23" max="25" width="10.42578125" customWidth="1"/>
    <col min="26" max="29" width="10.42578125" style="6" customWidth="1"/>
    <col min="30" max="30" width="15.140625" style="6" customWidth="1"/>
    <col min="31" max="32" width="10.42578125" customWidth="1"/>
    <col min="34" max="34" width="14" style="6" customWidth="1"/>
    <col min="36" max="36" width="12.5703125" customWidth="1"/>
  </cols>
  <sheetData>
    <row r="1" spans="1:41" x14ac:dyDescent="0.25">
      <c r="D1" s="2" t="s">
        <v>5709</v>
      </c>
      <c r="E1" s="41" t="s">
        <v>5710</v>
      </c>
      <c r="F1" s="41"/>
      <c r="G1" s="41" t="s">
        <v>5729</v>
      </c>
      <c r="H1" s="41"/>
      <c r="I1" s="41"/>
      <c r="K1" s="2" t="s">
        <v>5691</v>
      </c>
      <c r="L1" s="2" t="s">
        <v>5689</v>
      </c>
      <c r="M1" s="2" t="s">
        <v>5690</v>
      </c>
      <c r="N1" s="2" t="s">
        <v>5692</v>
      </c>
      <c r="O1" s="2" t="s">
        <v>5730</v>
      </c>
      <c r="Z1" s="6" t="s">
        <v>5752</v>
      </c>
      <c r="AH1" s="8" t="s">
        <v>5784</v>
      </c>
    </row>
    <row r="2" spans="1:41" s="1" customFormat="1" ht="60" x14ac:dyDescent="0.25">
      <c r="A2" s="33" t="s">
        <v>5707</v>
      </c>
      <c r="B2" s="33" t="s">
        <v>5596</v>
      </c>
      <c r="C2" s="33" t="s">
        <v>5597</v>
      </c>
      <c r="D2" s="34" t="s">
        <v>5708</v>
      </c>
      <c r="E2" s="34" t="s">
        <v>5770</v>
      </c>
      <c r="F2" s="34" t="s">
        <v>5771</v>
      </c>
      <c r="G2" s="34" t="s">
        <v>5712</v>
      </c>
      <c r="H2" s="34" t="s">
        <v>5713</v>
      </c>
      <c r="I2" s="34" t="s">
        <v>5772</v>
      </c>
      <c r="J2" s="33" t="s">
        <v>5598</v>
      </c>
      <c r="K2" s="25" t="s">
        <v>5744</v>
      </c>
      <c r="L2" s="25" t="s">
        <v>5745</v>
      </c>
      <c r="M2" s="25" t="s">
        <v>5746</v>
      </c>
      <c r="N2" s="25" t="s">
        <v>5748</v>
      </c>
      <c r="O2" s="25" t="s">
        <v>5749</v>
      </c>
      <c r="P2" s="33" t="s">
        <v>5694</v>
      </c>
      <c r="Q2" s="34" t="s">
        <v>5693</v>
      </c>
      <c r="R2" s="34" t="s">
        <v>5750</v>
      </c>
      <c r="S2" s="33" t="s">
        <v>5699</v>
      </c>
      <c r="T2" s="34" t="s">
        <v>5700</v>
      </c>
      <c r="U2" s="34" t="s">
        <v>5751</v>
      </c>
      <c r="V2" s="35" t="s">
        <v>5781</v>
      </c>
      <c r="W2" s="33" t="s">
        <v>5599</v>
      </c>
      <c r="X2" s="33" t="s">
        <v>5600</v>
      </c>
      <c r="Y2" s="33" t="s">
        <v>5782</v>
      </c>
      <c r="Z2" s="36" t="s">
        <v>5783</v>
      </c>
      <c r="AA2" s="36" t="s">
        <v>5714</v>
      </c>
      <c r="AB2" s="36" t="s">
        <v>5723</v>
      </c>
      <c r="AC2" s="36" t="s">
        <v>5725</v>
      </c>
      <c r="AD2" s="36" t="s">
        <v>5724</v>
      </c>
      <c r="AE2" s="34" t="s">
        <v>5753</v>
      </c>
      <c r="AF2" s="34" t="s">
        <v>5754</v>
      </c>
      <c r="AG2" s="18"/>
      <c r="AH2" s="29" t="s">
        <v>5777</v>
      </c>
      <c r="AI2" s="32" t="s">
        <v>5776</v>
      </c>
      <c r="AK2" s="28" t="s">
        <v>5707</v>
      </c>
      <c r="AL2" s="25" t="s">
        <v>5711</v>
      </c>
    </row>
    <row r="3" spans="1:41" ht="45" x14ac:dyDescent="0.25">
      <c r="A3">
        <v>6</v>
      </c>
      <c r="B3" s="19" t="s">
        <v>5687</v>
      </c>
      <c r="C3" s="19" t="s">
        <v>5657</v>
      </c>
      <c r="D3" s="19" t="str">
        <f>B3 &amp; " " &amp; C3</f>
        <v>Marie Magdaléna Kovaříková</v>
      </c>
      <c r="E3" s="19" t="str">
        <f>LEFT(D3, FIND(" ", D3) - 1)</f>
        <v>Marie</v>
      </c>
      <c r="F3" s="19" t="str">
        <f>RIGHT(D3, LEN(D3) - FIND(" ", D3))</f>
        <v>Magdaléna Kovaříková</v>
      </c>
      <c r="G3" s="19" t="str">
        <f>LOWER(B3)</f>
        <v>marie magdaléna</v>
      </c>
      <c r="H3" s="19" t="str">
        <f>UPPER(G3)</f>
        <v>MARIE MAGDALÉNA</v>
      </c>
      <c r="I3" s="19" t="str">
        <f>PROPER(G3)</f>
        <v>Marie Magdaléna</v>
      </c>
      <c r="J3" s="20">
        <v>39859</v>
      </c>
      <c r="K3" s="19">
        <f>DAY(J3)</f>
        <v>15</v>
      </c>
      <c r="L3" s="19">
        <f>MONTH(J3)</f>
        <v>2</v>
      </c>
      <c r="M3" s="19">
        <f>WEEKNUM(J3)</f>
        <v>8</v>
      </c>
      <c r="N3" s="19">
        <f>WEEKDAY(J3, 2)</f>
        <v>7</v>
      </c>
      <c r="O3" s="19" t="str">
        <f>CHOOSE(WEEKDAY(N3),"Po","Út","St","Čt","Pá","Se","Ne")</f>
        <v>Ne</v>
      </c>
      <c r="P3" s="19" t="s">
        <v>5624</v>
      </c>
      <c r="Q3" s="19" t="str">
        <f>IF(AND(DAY(J3)&gt;=21,MONTH(J3)=3),"Beran",
IF(AND(DAY(J3)&lt;=21,MONTH(J3)=4),"Beran",
IF(AND(DAY(J3)&gt;=21,MONTH(J3)=4),"Býk",
IF(AND(DAY(J3)&lt;=21,MONTH(J3)=5),"Býk",
IF(AND(DAY(J3)&gt;=22,MONTH(J3)=5),"Blíženci",
IF(AND(DAY(J3)&lt;=21,MONTH(J3)=6),"Blíženci",
IF(AND(DAY(J3)&gt;=22,MONTH(J3)=6),"Rak",
IF(AND(DAY(J3)&lt;=22,MONTH(J3)=7),"Rak",
IF(AND(DAY(J3)&gt;=23,MONTH(J3)=7),"Lev",
IF(AND(DAY(J3)&lt;=22,MONTH(J3)=8),"Lev",
IF(AND(DAY(J3)&gt;=23,MONTH(J3)=8),"Panna",
IF(AND(DAY(J3)&lt;=22,MONTH(J3)=9),"Panna",
IF(AND(DAY(J3)&gt;=23,MONTH(J3)=9),"Váhy",
IF(AND(DAY(J3)&lt;=23,MONTH(J3)=10),"Váhy",
IF(AND(DAY(J3)&gt;=24,MONTH(J3)=10),"Štír",
IF(AND(DAY(J3)&lt;=22,MONTH(J3)=11),"Štír",
IF(AND(DAY(J3)&gt;=23,MONTH(J3)=11),"Střelec",
IF(AND(DAY(J3)&lt;=21,MONTH(J3)=12),"Střelec",
IF(AND(DAY(J3)&gt;=22,MONTH(J3)=12),"Kozoroh",
IF(AND(DAY(J3)&lt;=20,MONTH(J3)=1),"Kozoroh",
IF(AND(DAY(J3)&gt;=21,MONTH(J3)=1),"Vodnář",
IF(AND(DAY(J3)&lt;=20,MONTH(J3)=2),"Vodnář",
IF(AND(DAY(J3)&gt;=21,MONTH(J3)=2),"Ryby",
IF(AND(DAY(J3)&lt;=20,MONTH(J3)=3),"Ryby",
"Neznámé znamení"))))))))))))))))))))))))</f>
        <v>Vodnář</v>
      </c>
      <c r="R3" s="19" t="b">
        <f>P3=Q3</f>
        <v>1</v>
      </c>
      <c r="S3" s="19">
        <v>15</v>
      </c>
      <c r="T3" s="23">
        <f ca="1">DATEDIF(J3, TODAY(), "Y")</f>
        <v>15</v>
      </c>
      <c r="U3" s="23" t="b">
        <f ca="1">S3=T3</f>
        <v>1</v>
      </c>
      <c r="V3" s="6" t="s">
        <v>5601</v>
      </c>
      <c r="W3" s="19"/>
      <c r="X3" s="19">
        <v>10</v>
      </c>
      <c r="Y3">
        <f>W3+X3</f>
        <v>10</v>
      </c>
      <c r="Z3" s="6">
        <f>IF(V3="ne", Y3, Y3 + VLOOKUP(V3, $AH$3:$AI$6, 2, FALSE))</f>
        <v>10</v>
      </c>
      <c r="AA3" s="6" t="str">
        <f>IF(Z3 &gt; 30, "Ano", "Ne")</f>
        <v>Ne</v>
      </c>
      <c r="AB3" s="6" t="str">
        <f>IF(Z3&lt;=5,"0-5",IF(Z3&lt;=10,"5,1-10",IF(Z3&lt;=15,"10,1-15",IF(Z3&lt;=20,"15,1-20",IF(Z3&lt;=25,"20,1-25",IF(Z3&lt;=30,"25,1-30",IF(Z3&lt;=35,"30,1-35",IF(Z3&lt;=40,"35,1-40",IF(Z3&lt;=45,"40,1-45",IF(Z3&lt;=50,"45,1-50","Mimo rozsah"))))))))))</f>
        <v>5,1-10</v>
      </c>
      <c r="AC3" s="6">
        <f>_xlfn.RANK.EQ(Z3, Z$3:Z$37, 1)</f>
        <v>1</v>
      </c>
      <c r="AD3" s="6">
        <f>_xlfn.PERCENTRANK.INC($Z$3:$Z$37,Z3)*100</f>
        <v>0</v>
      </c>
      <c r="AE3" t="str">
        <f ca="1">IF(COUNTIFS(B$3:B$37, B3, C$3:C$37, C3, D$3:D$37, D3, E$3:E$37, E3, F$3:F$37, F3, G$3:G$37, G3, H$3:H$37, H3, I$3:I$37, I3, J$3:J$37, J3, K$3:K$37, K3, L$3:L$37, L3, M$3:M$37, M3, N$3:N$37, N3, O$3:O$37, O3, P$3:P$37, P3, Q$3:Q$37, Q3, R$3:R$37, R3, S$3:S$37, S3, T$3:T$37, T3, U$3:U$37, U3, V$3:V$37, V3, W$3:W$37, W3, X$3:X$37, X3, Y$3:Y$37, Y3, Z$3:Z$37, Z3, AA$3:AA$37, AA3, AB$3:AB$37, AB3, AC$3:AC$37, AC3, AD$3:AD$37, AD3) &gt; 1, "Ano", "Ne")</f>
        <v>Ne</v>
      </c>
      <c r="AF3">
        <f ca="1">COUNTBLANK(B3:Y3)</f>
        <v>1</v>
      </c>
      <c r="AH3" s="6" t="s">
        <v>5601</v>
      </c>
      <c r="AI3" s="6">
        <v>0</v>
      </c>
      <c r="AK3">
        <f>INDEX(A2:A37, MATCH(SMALL(Z2:Z37, 2), Z2:Z37, 0))</f>
        <v>35</v>
      </c>
      <c r="AL3">
        <f>SMALL(Z2:Z37,2)</f>
        <v>22</v>
      </c>
      <c r="AM3" t="s">
        <v>5738</v>
      </c>
    </row>
    <row r="4" spans="1:41" x14ac:dyDescent="0.25">
      <c r="A4">
        <v>35</v>
      </c>
      <c r="B4" s="19" t="s">
        <v>5654</v>
      </c>
      <c r="C4" s="19" t="s">
        <v>5678</v>
      </c>
      <c r="D4" s="19" t="str">
        <f>B4 &amp; " " &amp; C4</f>
        <v>David Cikán</v>
      </c>
      <c r="E4" s="19" t="str">
        <f>LEFT(D4, FIND(" ", D4) - 1)</f>
        <v>David</v>
      </c>
      <c r="F4" s="19" t="str">
        <f>RIGHT(D4, LEN(D4) - FIND(" ", D4))</f>
        <v>Cikán</v>
      </c>
      <c r="G4" s="19" t="str">
        <f>LOWER(B4)</f>
        <v>david</v>
      </c>
      <c r="H4" s="19" t="str">
        <f>UPPER(G4)</f>
        <v>DAVID</v>
      </c>
      <c r="I4" s="19" t="str">
        <f>PROPER(G4)</f>
        <v>David</v>
      </c>
      <c r="J4" s="20">
        <v>39900</v>
      </c>
      <c r="K4" s="19">
        <f>DAY(J4)</f>
        <v>28</v>
      </c>
      <c r="L4" s="19">
        <f>MONTH(J4)</f>
        <v>3</v>
      </c>
      <c r="M4" s="19">
        <f>WEEKNUM(J4)</f>
        <v>13</v>
      </c>
      <c r="N4" s="19">
        <f>WEEKDAY(J4, 2)</f>
        <v>6</v>
      </c>
      <c r="O4" s="19" t="str">
        <f>CHOOSE(WEEKDAY(N4),"Po","Út","St","Čt","Pá","Se","Ne")</f>
        <v>Se</v>
      </c>
      <c r="P4" s="19" t="s">
        <v>5604</v>
      </c>
      <c r="Q4" s="19" t="str">
        <f>IF(AND(DAY(J4)&gt;=21,MONTH(J4)=3),"Beran",
IF(AND(DAY(J4)&lt;=21,MONTH(J4)=4),"Beran",
IF(AND(DAY(J4)&gt;=21,MONTH(J4)=4),"Býk",
IF(AND(DAY(J4)&lt;=21,MONTH(J4)=5),"Býk",
IF(AND(DAY(J4)&gt;=22,MONTH(J4)=5),"Blíženci",
IF(AND(DAY(J4)&lt;=21,MONTH(J4)=6),"Blíženci",
IF(AND(DAY(J4)&gt;=22,MONTH(J4)=6),"Rak",
IF(AND(DAY(J4)&lt;=22,MONTH(J4)=7),"Rak",
IF(AND(DAY(J4)&gt;=23,MONTH(J4)=7),"Lev",
IF(AND(DAY(J4)&lt;=22,MONTH(J4)=8),"Lev",
IF(AND(DAY(J4)&gt;=23,MONTH(J4)=8),"Panna",
IF(AND(DAY(J4)&lt;=22,MONTH(J4)=9),"Panna",
IF(AND(DAY(J4)&gt;=23,MONTH(J4)=9),"Váhy",
IF(AND(DAY(J4)&lt;=23,MONTH(J4)=10),"Váhy",
IF(AND(DAY(J4)&gt;=24,MONTH(J4)=10),"Štír",
IF(AND(DAY(J4)&lt;=22,MONTH(J4)=11),"Štír",
IF(AND(DAY(J4)&gt;=23,MONTH(J4)=11),"Střelec",
IF(AND(DAY(J4)&lt;=21,MONTH(J4)=12),"Střelec",
IF(AND(DAY(J4)&gt;=22,MONTH(J4)=12),"Kozoroh",
IF(AND(DAY(J4)&lt;=20,MONTH(J4)=1),"Kozoroh",
IF(AND(DAY(J4)&gt;=21,MONTH(J4)=1),"Vodnář",
IF(AND(DAY(J4)&lt;=20,MONTH(J4)=2),"Vodnář",
IF(AND(DAY(J4)&gt;=21,MONTH(J4)=2),"Ryby",
IF(AND(DAY(J4)&lt;=20,MONTH(J4)=3),"Ryby",
"Neznámé znamení"))))))))))))))))))))))))</f>
        <v>Beran</v>
      </c>
      <c r="R4" s="19" t="b">
        <f>P4=Q4</f>
        <v>1</v>
      </c>
      <c r="S4" s="19">
        <v>15</v>
      </c>
      <c r="T4" s="23">
        <f ca="1">DATEDIF(J4, TODAY(), "Y")</f>
        <v>15</v>
      </c>
      <c r="U4" s="23" t="b">
        <f ca="1">S4=T4</f>
        <v>1</v>
      </c>
      <c r="V4" s="6" t="s">
        <v>5601</v>
      </c>
      <c r="W4" s="19">
        <v>12</v>
      </c>
      <c r="X4" s="19">
        <v>10</v>
      </c>
      <c r="Y4">
        <f>W4+X4</f>
        <v>22</v>
      </c>
      <c r="Z4" s="6">
        <f>IF(V4="ne", Y4, Y4 + VLOOKUP(V4, $AH$3:$AI$6, 2, FALSE))</f>
        <v>22</v>
      </c>
      <c r="AA4" s="6" t="str">
        <f>IF(Z4 &gt; 30, "Ano", "Ne")</f>
        <v>Ne</v>
      </c>
      <c r="AB4" s="6" t="str">
        <f>IF(Z4&lt;=5,"0-5",IF(Z4&lt;=10,"5,1-10",IF(Z4&lt;=15,"10,1-15",IF(Z4&lt;=20,"15,1-20",IF(Z4&lt;=25,"20,1-25",IF(Z4&lt;=30,"25,1-30",IF(Z4&lt;=35,"30,1-35",IF(Z4&lt;=40,"35,1-40",IF(Z4&lt;=45,"40,1-45",IF(Z4&lt;=50,"45,1-50","Mimo rozsah"))))))))))</f>
        <v>20,1-25</v>
      </c>
      <c r="AC4" s="6">
        <f>_xlfn.RANK.EQ(Z4, Z$3:Z$37, 1)</f>
        <v>2</v>
      </c>
      <c r="AD4" s="6">
        <f t="shared" ref="AD4:AD37" si="0">_xlfn.PERCENTRANK.INC($Z$3:$Z$37,Z4)*100</f>
        <v>2.9000000000000004</v>
      </c>
      <c r="AE4" t="str">
        <f ca="1">IF(COUNTIFS(B$3:B$37, B4, C$3:C$37, C4, D$3:D$37, D4, E$3:E$37, E4, F$3:F$37, F4, G$3:G$37, G4, H$3:H$37, H4, I$3:I$37, I4, J$3:J$37, J4, K$3:K$37, K4, L$3:L$37, L4, M$3:M$37, M4, N$3:N$37, N4, O$3:O$37, O4, P$3:P$37, P4, Q$3:Q$37, Q4, R$3:R$37, R4, S$3:S$37, S4, T$3:T$37, T4, U$3:U$37, U4, V$3:V$37, V4, W$3:W$37, W4, X$3:X$37, X4, Y$3:Y$37, Y4, Z$3:Z$37, Z4, AA$3:AA$37, AA4, AB$3:AB$37, AB4, AC$3:AC$37, AC4, AD$3:AD$37, AD4) &gt; 1, "Ano", "Ne")</f>
        <v>Ne</v>
      </c>
      <c r="AF4">
        <f ca="1">COUNTBLANK(B4:Y4)</f>
        <v>0</v>
      </c>
      <c r="AH4" s="6">
        <v>1</v>
      </c>
      <c r="AI4" s="6">
        <v>0.5</v>
      </c>
      <c r="AK4">
        <f>INDEX(A3:A38, MATCH(LARGE(Z3:Z38, 3), Z3:Z38, 0))</f>
        <v>13</v>
      </c>
      <c r="AL4">
        <f>LARGE(Z2:Z37,3)</f>
        <v>45</v>
      </c>
      <c r="AM4" t="s">
        <v>5739</v>
      </c>
    </row>
    <row r="5" spans="1:41" ht="30" x14ac:dyDescent="0.25">
      <c r="A5">
        <v>34</v>
      </c>
      <c r="B5" s="19" t="s">
        <v>5648</v>
      </c>
      <c r="C5" s="19" t="s">
        <v>5679</v>
      </c>
      <c r="D5" s="19" t="str">
        <f>B5 &amp; " " &amp; C5</f>
        <v>Jakub Novotný</v>
      </c>
      <c r="E5" s="19" t="str">
        <f>LEFT(D5, FIND(" ", D5) - 1)</f>
        <v>Jakub</v>
      </c>
      <c r="F5" s="19" t="str">
        <f>RIGHT(D5, LEN(D5) - FIND(" ", D5))</f>
        <v>Novotný</v>
      </c>
      <c r="G5" s="19" t="str">
        <f>LOWER(B5)</f>
        <v>jakub</v>
      </c>
      <c r="H5" s="19" t="str">
        <f>UPPER(G5)</f>
        <v>JAKUB</v>
      </c>
      <c r="I5" s="19" t="str">
        <f>PROPER(G5)</f>
        <v>Jakub</v>
      </c>
      <c r="J5" s="20">
        <v>39611</v>
      </c>
      <c r="K5" s="19">
        <f>DAY(J5)</f>
        <v>12</v>
      </c>
      <c r="L5" s="19">
        <f>MONTH(J5)</f>
        <v>6</v>
      </c>
      <c r="M5" s="19">
        <f>WEEKNUM(J5)</f>
        <v>24</v>
      </c>
      <c r="N5" s="19">
        <f>WEEKDAY(J5, 2)</f>
        <v>4</v>
      </c>
      <c r="O5" s="19" t="str">
        <f>CHOOSE(WEEKDAY(N5),"Po","Út","St","Čt","Pá","Se","Ne")</f>
        <v>Čt</v>
      </c>
      <c r="P5" s="19" t="s">
        <v>5610</v>
      </c>
      <c r="Q5" s="19" t="str">
        <f>IF(AND(DAY(J5)&gt;=21,MONTH(J5)=3),"Beran",
IF(AND(DAY(J5)&lt;=21,MONTH(J5)=4),"Beran",
IF(AND(DAY(J5)&gt;=21,MONTH(J5)=4),"Býk",
IF(AND(DAY(J5)&lt;=21,MONTH(J5)=5),"Býk",
IF(AND(DAY(J5)&gt;=22,MONTH(J5)=5),"Blíženci",
IF(AND(DAY(J5)&lt;=21,MONTH(J5)=6),"Blíženci",
IF(AND(DAY(J5)&gt;=22,MONTH(J5)=6),"Rak",
IF(AND(DAY(J5)&lt;=22,MONTH(J5)=7),"Rak",
IF(AND(DAY(J5)&gt;=23,MONTH(J5)=7),"Lev",
IF(AND(DAY(J5)&lt;=22,MONTH(J5)=8),"Lev",
IF(AND(DAY(J5)&gt;=23,MONTH(J5)=8),"Panna",
IF(AND(DAY(J5)&lt;=22,MONTH(J5)=9),"Panna",
IF(AND(DAY(J5)&gt;=23,MONTH(J5)=9),"Váhy",
IF(AND(DAY(J5)&lt;=23,MONTH(J5)=10),"Váhy",
IF(AND(DAY(J5)&gt;=24,MONTH(J5)=10),"Štír",
IF(AND(DAY(J5)&lt;=22,MONTH(J5)=11),"Štír",
IF(AND(DAY(J5)&gt;=23,MONTH(J5)=11),"Střelec",
IF(AND(DAY(J5)&lt;=21,MONTH(J5)=12),"Střelec",
IF(AND(DAY(J5)&gt;=22,MONTH(J5)=12),"Kozoroh",
IF(AND(DAY(J5)&lt;=20,MONTH(J5)=1),"Kozoroh",
IF(AND(DAY(J5)&gt;=21,MONTH(J5)=1),"Vodnář",
IF(AND(DAY(J5)&lt;=20,MONTH(J5)=2),"Vodnář",
IF(AND(DAY(J5)&gt;=21,MONTH(J5)=2),"Ryby",
IF(AND(DAY(J5)&lt;=20,MONTH(J5)=3),"Ryby",
"Neznámé znamení"))))))))))))))))))))))))</f>
        <v>Blíženci</v>
      </c>
      <c r="R5" s="19" t="b">
        <f>P5=Q5</f>
        <v>0</v>
      </c>
      <c r="S5" s="19">
        <v>16</v>
      </c>
      <c r="T5" s="23">
        <f ca="1">DATEDIF(J5, TODAY(), "Y")</f>
        <v>16</v>
      </c>
      <c r="U5" s="23" t="b">
        <f ca="1">S5=T5</f>
        <v>1</v>
      </c>
      <c r="V5" s="6" t="s">
        <v>5601</v>
      </c>
      <c r="W5" s="19">
        <v>13</v>
      </c>
      <c r="X5" s="19">
        <v>10</v>
      </c>
      <c r="Y5">
        <f>W5+X5</f>
        <v>23</v>
      </c>
      <c r="Z5" s="6">
        <f>IF(V5="ne", Y5, Y5 + VLOOKUP(V5, $AH$3:$AI$6, 2, FALSE))</f>
        <v>23</v>
      </c>
      <c r="AA5" s="6" t="str">
        <f>IF(Z5 &gt; 30, "Ano", "Ne")</f>
        <v>Ne</v>
      </c>
      <c r="AB5" s="6" t="str">
        <f>IF(Z5&lt;=5,"0-5",IF(Z5&lt;=10,"5,1-10",IF(Z5&lt;=15,"10,1-15",IF(Z5&lt;=20,"15,1-20",IF(Z5&lt;=25,"20,1-25",IF(Z5&lt;=30,"25,1-30",IF(Z5&lt;=35,"30,1-35",IF(Z5&lt;=40,"35,1-40",IF(Z5&lt;=45,"40,1-45",IF(Z5&lt;=50,"45,1-50","Mimo rozsah"))))))))))</f>
        <v>20,1-25</v>
      </c>
      <c r="AC5" s="6">
        <f>_xlfn.RANK.EQ(Z5, Z$3:Z$37, 1)</f>
        <v>3</v>
      </c>
      <c r="AD5" s="6">
        <f t="shared" si="0"/>
        <v>5.8000000000000007</v>
      </c>
      <c r="AE5" t="str">
        <f ca="1">IF(COUNTIFS(B$3:B$37, B5, C$3:C$37, C5, D$3:D$37, D5, E$3:E$37, E5, F$3:F$37, F5, G$3:G$37, G5, H$3:H$37, H5, I$3:I$37, I5, J$3:J$37, J5, K$3:K$37, K5, L$3:L$37, L5, M$3:M$37, M5, N$3:N$37, N5, O$3:O$37, O5, P$3:P$37, P5, Q$3:Q$37, Q5, R$3:R$37, R5, S$3:S$37, S5, T$3:T$37, T5, U$3:U$37, U5, V$3:V$37, V5, W$3:W$37, W5, X$3:X$37, X5, Y$3:Y$37, Y5, Z$3:Z$37, Z5, AA$3:AA$37, AA5, AB$3:AB$37, AB5, AC$3:AC$37, AC5, AD$3:AD$37, AD5) &gt; 1, "Ano", "Ne")</f>
        <v>Ne</v>
      </c>
      <c r="AF5">
        <f ca="1">COUNTBLANK(B5:Y5)</f>
        <v>0</v>
      </c>
      <c r="AH5" s="6">
        <v>2</v>
      </c>
      <c r="AI5" s="6">
        <v>1</v>
      </c>
    </row>
    <row r="6" spans="1:41" ht="30" x14ac:dyDescent="0.25">
      <c r="A6">
        <v>33</v>
      </c>
      <c r="B6" s="19" t="s">
        <v>5652</v>
      </c>
      <c r="C6" s="19" t="s">
        <v>5676</v>
      </c>
      <c r="D6" s="19" t="str">
        <f>B6 &amp; " " &amp; C6</f>
        <v>Martin Šimek</v>
      </c>
      <c r="E6" s="19" t="str">
        <f>LEFT(D6, FIND(" ", D6) - 1)</f>
        <v>Martin</v>
      </c>
      <c r="F6" s="19" t="str">
        <f>RIGHT(D6, LEN(D6) - FIND(" ", D6))</f>
        <v>Šimek</v>
      </c>
      <c r="G6" s="19" t="str">
        <f>LOWER(B6)</f>
        <v>martin</v>
      </c>
      <c r="H6" s="19" t="str">
        <f>UPPER(G6)</f>
        <v>MARTIN</v>
      </c>
      <c r="I6" s="19" t="str">
        <f>PROPER(G6)</f>
        <v>Martin</v>
      </c>
      <c r="J6" s="20">
        <v>40125</v>
      </c>
      <c r="K6" s="19">
        <f>DAY(J6)</f>
        <v>8</v>
      </c>
      <c r="L6" s="19">
        <f>MONTH(J6)</f>
        <v>11</v>
      </c>
      <c r="M6" s="19">
        <f>WEEKNUM(J6)</f>
        <v>46</v>
      </c>
      <c r="N6" s="19">
        <f>WEEKDAY(J6, 2)</f>
        <v>7</v>
      </c>
      <c r="O6" s="19" t="str">
        <f>CHOOSE(WEEKDAY(N6),"Po","Út","St","Čt","Pá","Se","Ne")</f>
        <v>Ne</v>
      </c>
      <c r="P6" s="19" t="s">
        <v>5618</v>
      </c>
      <c r="Q6" s="19" t="str">
        <f>IF(AND(DAY(J6)&gt;=21,MONTH(J6)=3),"Beran",
IF(AND(DAY(J6)&lt;=21,MONTH(J6)=4),"Beran",
IF(AND(DAY(J6)&gt;=21,MONTH(J6)=4),"Býk",
IF(AND(DAY(J6)&lt;=21,MONTH(J6)=5),"Býk",
IF(AND(DAY(J6)&gt;=22,MONTH(J6)=5),"Blíženci",
IF(AND(DAY(J6)&lt;=21,MONTH(J6)=6),"Blíženci",
IF(AND(DAY(J6)&gt;=22,MONTH(J6)=6),"Rak",
IF(AND(DAY(J6)&lt;=22,MONTH(J6)=7),"Rak",
IF(AND(DAY(J6)&gt;=23,MONTH(J6)=7),"Lev",
IF(AND(DAY(J6)&lt;=22,MONTH(J6)=8),"Lev",
IF(AND(DAY(J6)&gt;=23,MONTH(J6)=8),"Panna",
IF(AND(DAY(J6)&lt;=22,MONTH(J6)=9),"Panna",
IF(AND(DAY(J6)&gt;=23,MONTH(J6)=9),"Váhy",
IF(AND(DAY(J6)&lt;=23,MONTH(J6)=10),"Váhy",
IF(AND(DAY(J6)&gt;=24,MONTH(J6)=10),"Štír",
IF(AND(DAY(J6)&lt;=22,MONTH(J6)=11),"Štír",
IF(AND(DAY(J6)&gt;=23,MONTH(J6)=11),"Střelec",
IF(AND(DAY(J6)&lt;=21,MONTH(J6)=12),"Střelec",
IF(AND(DAY(J6)&gt;=22,MONTH(J6)=12),"Kozoroh",
IF(AND(DAY(J6)&lt;=20,MONTH(J6)=1),"Kozoroh",
IF(AND(DAY(J6)&gt;=21,MONTH(J6)=1),"Vodnář",
IF(AND(DAY(J6)&lt;=20,MONTH(J6)=2),"Vodnář",
IF(AND(DAY(J6)&gt;=21,MONTH(J6)=2),"Ryby",
IF(AND(DAY(J6)&lt;=20,MONTH(J6)=3),"Ryby",
"Neznámé znamení"))))))))))))))))))))))))</f>
        <v>Štír</v>
      </c>
      <c r="R6" s="19" t="b">
        <f>P6=Q6</f>
        <v>1</v>
      </c>
      <c r="S6" s="19">
        <v>14</v>
      </c>
      <c r="T6" s="23">
        <f ca="1">DATEDIF(J6, TODAY(), "Y")</f>
        <v>14</v>
      </c>
      <c r="U6" s="23" t="b">
        <f ca="1">S6=T6</f>
        <v>1</v>
      </c>
      <c r="V6" s="6" t="s">
        <v>5601</v>
      </c>
      <c r="W6" s="19">
        <v>14</v>
      </c>
      <c r="X6" s="19">
        <v>10</v>
      </c>
      <c r="Y6">
        <f>W6+X6</f>
        <v>24</v>
      </c>
      <c r="Z6" s="6">
        <f>IF(V6="ne", Y6, Y6 + VLOOKUP(V6, $AH$3:$AI$6, 2, FALSE))</f>
        <v>24</v>
      </c>
      <c r="AA6" s="6" t="str">
        <f>IF(Z6 &gt; 30, "Ano", "Ne")</f>
        <v>Ne</v>
      </c>
      <c r="AB6" s="6" t="str">
        <f>IF(Z6&lt;=5,"0-5",IF(Z6&lt;=10,"5,1-10",IF(Z6&lt;=15,"10,1-15",IF(Z6&lt;=20,"15,1-20",IF(Z6&lt;=25,"20,1-25",IF(Z6&lt;=30,"25,1-30",IF(Z6&lt;=35,"30,1-35",IF(Z6&lt;=40,"35,1-40",IF(Z6&lt;=45,"40,1-45",IF(Z6&lt;=50,"45,1-50","Mimo rozsah"))))))))))</f>
        <v>20,1-25</v>
      </c>
      <c r="AC6" s="6">
        <f>_xlfn.RANK.EQ(Z6, Z$3:Z$37, 1)</f>
        <v>4</v>
      </c>
      <c r="AD6" s="6">
        <f t="shared" si="0"/>
        <v>8.7999999999999989</v>
      </c>
      <c r="AE6" t="str">
        <f ca="1">IF(COUNTIFS(B$3:B$37, B6, C$3:C$37, C6, D$3:D$37, D6, E$3:E$37, E6, F$3:F$37, F6, G$3:G$37, G6, H$3:H$37, H6, I$3:I$37, I6, J$3:J$37, J6, K$3:K$37, K6, L$3:L$37, L6, M$3:M$37, M6, N$3:N$37, N6, O$3:O$37, O6, P$3:P$37, P6, Q$3:Q$37, Q6, R$3:R$37, R6, S$3:S$37, S6, T$3:T$37, T6, U$3:U$37, U6, V$3:V$37, V6, W$3:W$37, W6, X$3:X$37, X6, Y$3:Y$37, Y6, Z$3:Z$37, Z6, AA$3:AA$37, AA6, AB$3:AB$37, AB6, AC$3:AC$37, AC6, AD$3:AD$37, AD6) &gt; 1, "Ano", "Ne")</f>
        <v>Ne</v>
      </c>
      <c r="AF6">
        <f ca="1">COUNTBLANK(B6:Y6)</f>
        <v>0</v>
      </c>
      <c r="AH6" s="6">
        <v>3</v>
      </c>
      <c r="AI6" s="6">
        <v>2</v>
      </c>
    </row>
    <row r="7" spans="1:41" ht="30" x14ac:dyDescent="0.25">
      <c r="A7">
        <v>32</v>
      </c>
      <c r="B7" s="19" t="s">
        <v>5666</v>
      </c>
      <c r="C7" s="19" t="s">
        <v>5686</v>
      </c>
      <c r="D7" s="19" t="str">
        <f>B7 &amp; " " &amp; C7</f>
        <v>Eliška Křížová</v>
      </c>
      <c r="E7" s="19" t="str">
        <f>LEFT(D7, FIND(" ", D7) - 1)</f>
        <v>Eliška</v>
      </c>
      <c r="F7" s="19" t="str">
        <f>RIGHT(D7, LEN(D7) - FIND(" ", D7))</f>
        <v>Křížová</v>
      </c>
      <c r="G7" s="19" t="str">
        <f>LOWER(B7)</f>
        <v>eliška</v>
      </c>
      <c r="H7" s="19" t="str">
        <f>UPPER(G7)</f>
        <v>ELIŠKA</v>
      </c>
      <c r="I7" s="19" t="str">
        <f>PROPER(G7)</f>
        <v>Eliška</v>
      </c>
      <c r="J7" s="20">
        <v>39495</v>
      </c>
      <c r="K7" s="19">
        <f>DAY(J7)</f>
        <v>17</v>
      </c>
      <c r="L7" s="19">
        <f>MONTH(J7)</f>
        <v>2</v>
      </c>
      <c r="M7" s="19">
        <f>WEEKNUM(J7)</f>
        <v>8</v>
      </c>
      <c r="N7" s="19">
        <f>WEEKDAY(J7, 2)</f>
        <v>7</v>
      </c>
      <c r="O7" s="19" t="str">
        <f>CHOOSE(WEEKDAY(N7),"Po","Út","St","Čt","Pá","Se","Ne")</f>
        <v>Ne</v>
      </c>
      <c r="P7" s="19" t="s">
        <v>5624</v>
      </c>
      <c r="Q7" s="19" t="str">
        <f>IF(AND(DAY(J7)&gt;=21,MONTH(J7)=3),"Beran",
IF(AND(DAY(J7)&lt;=21,MONTH(J7)=4),"Beran",
IF(AND(DAY(J7)&gt;=21,MONTH(J7)=4),"Býk",
IF(AND(DAY(J7)&lt;=21,MONTH(J7)=5),"Býk",
IF(AND(DAY(J7)&gt;=22,MONTH(J7)=5),"Blíženci",
IF(AND(DAY(J7)&lt;=21,MONTH(J7)=6),"Blíženci",
IF(AND(DAY(J7)&gt;=22,MONTH(J7)=6),"Rak",
IF(AND(DAY(J7)&lt;=22,MONTH(J7)=7),"Rak",
IF(AND(DAY(J7)&gt;=23,MONTH(J7)=7),"Lev",
IF(AND(DAY(J7)&lt;=22,MONTH(J7)=8),"Lev",
IF(AND(DAY(J7)&gt;=23,MONTH(J7)=8),"Panna",
IF(AND(DAY(J7)&lt;=22,MONTH(J7)=9),"Panna",
IF(AND(DAY(J7)&gt;=23,MONTH(J7)=9),"Váhy",
IF(AND(DAY(J7)&lt;=23,MONTH(J7)=10),"Váhy",
IF(AND(DAY(J7)&gt;=24,MONTH(J7)=10),"Štír",
IF(AND(DAY(J7)&lt;=22,MONTH(J7)=11),"Štír",
IF(AND(DAY(J7)&gt;=23,MONTH(J7)=11),"Střelec",
IF(AND(DAY(J7)&lt;=21,MONTH(J7)=12),"Střelec",
IF(AND(DAY(J7)&gt;=22,MONTH(J7)=12),"Kozoroh",
IF(AND(DAY(J7)&lt;=20,MONTH(J7)=1),"Kozoroh",
IF(AND(DAY(J7)&gt;=21,MONTH(J7)=1),"Vodnář",
IF(AND(DAY(J7)&lt;=20,MONTH(J7)=2),"Vodnář",
IF(AND(DAY(J7)&gt;=21,MONTH(J7)=2),"Ryby",
IF(AND(DAY(J7)&lt;=20,MONTH(J7)=3),"Ryby",
"Neznámé znamení"))))))))))))))))))))))))</f>
        <v>Vodnář</v>
      </c>
      <c r="R7" s="19" t="b">
        <f>P7=Q7</f>
        <v>1</v>
      </c>
      <c r="S7" s="19">
        <v>16</v>
      </c>
      <c r="T7" s="23">
        <f ca="1">DATEDIF(J7, TODAY(), "Y")</f>
        <v>16</v>
      </c>
      <c r="U7" s="23" t="b">
        <f ca="1">S7=T7</f>
        <v>1</v>
      </c>
      <c r="V7" s="6" t="s">
        <v>5601</v>
      </c>
      <c r="W7" s="19">
        <v>15</v>
      </c>
      <c r="X7" s="19">
        <v>10</v>
      </c>
      <c r="Y7">
        <f>W7+X7</f>
        <v>25</v>
      </c>
      <c r="Z7" s="6">
        <f>IF(V7="ne", Y7, Y7 + VLOOKUP(V7, $AH$3:$AI$6, 2, FALSE))</f>
        <v>25</v>
      </c>
      <c r="AA7" s="6" t="str">
        <f>IF(Z7 &gt; 30, "Ano", "Ne")</f>
        <v>Ne</v>
      </c>
      <c r="AB7" s="6" t="str">
        <f>IF(Z7&lt;=5,"0-5",IF(Z7&lt;=10,"5,1-10",IF(Z7&lt;=15,"10,1-15",IF(Z7&lt;=20,"15,1-20",IF(Z7&lt;=25,"20,1-25",IF(Z7&lt;=30,"25,1-30",IF(Z7&lt;=35,"30,1-35",IF(Z7&lt;=40,"35,1-40",IF(Z7&lt;=45,"40,1-45",IF(Z7&lt;=50,"45,1-50","Mimo rozsah"))))))))))</f>
        <v>20,1-25</v>
      </c>
      <c r="AC7" s="6">
        <f>_xlfn.RANK.EQ(Z7, Z$3:Z$37, 1)</f>
        <v>5</v>
      </c>
      <c r="AD7" s="6">
        <f t="shared" si="0"/>
        <v>11.700000000000001</v>
      </c>
      <c r="AE7" t="str">
        <f ca="1">IF(COUNTIFS(B$3:B$37, B7, C$3:C$37, C7, D$3:D$37, D7, E$3:E$37, E7, F$3:F$37, F7, G$3:G$37, G7, H$3:H$37, H7, I$3:I$37, I7, J$3:J$37, J7, K$3:K$37, K7, L$3:L$37, L7, M$3:M$37, M7, N$3:N$37, N7, O$3:O$37, O7, P$3:P$37, P7, Q$3:Q$37, Q7, R$3:R$37, R7, S$3:S$37, S7, T$3:T$37, T7, U$3:U$37, U7, V$3:V$37, V7, W$3:W$37, W7, X$3:X$37, X7, Y$3:Y$37, Y7, Z$3:Z$37, Z7, AA$3:AA$37, AA7, AB$3:AB$37, AB7, AC$3:AC$37, AC7, AD$3:AD$37, AD7) &gt; 1, "Ano", "Ne")</f>
        <v>Ne</v>
      </c>
      <c r="AF7">
        <f ca="1">COUNTBLANK(B7:Y7)</f>
        <v>0</v>
      </c>
    </row>
    <row r="8" spans="1:41" ht="30" x14ac:dyDescent="0.25">
      <c r="A8">
        <v>31</v>
      </c>
      <c r="B8" s="19" t="s">
        <v>5656</v>
      </c>
      <c r="C8" s="19" t="s">
        <v>5116</v>
      </c>
      <c r="D8" s="19" t="str">
        <f>B8 &amp; " " &amp; C8</f>
        <v>Natálie Černá</v>
      </c>
      <c r="E8" s="19" t="str">
        <f>LEFT(D8, FIND(" ", D8) - 1)</f>
        <v>Natálie</v>
      </c>
      <c r="F8" s="19" t="str">
        <f>RIGHT(D8, LEN(D8) - FIND(" ", D8))</f>
        <v>Černá</v>
      </c>
      <c r="G8" s="19" t="str">
        <f>LOWER(B8)</f>
        <v>natálie</v>
      </c>
      <c r="H8" s="19" t="str">
        <f>UPPER(G8)</f>
        <v>NATÁLIE</v>
      </c>
      <c r="I8" s="19" t="str">
        <f>PROPER(G8)</f>
        <v>Natálie</v>
      </c>
      <c r="J8" s="20">
        <v>40060</v>
      </c>
      <c r="K8" s="19">
        <f>DAY(J8)</f>
        <v>4</v>
      </c>
      <c r="L8" s="19">
        <f>MONTH(J8)</f>
        <v>9</v>
      </c>
      <c r="M8" s="19">
        <f>WEEKNUM(J8)</f>
        <v>36</v>
      </c>
      <c r="N8" s="19">
        <f>WEEKDAY(J8, 2)</f>
        <v>5</v>
      </c>
      <c r="O8" s="19" t="str">
        <f>CHOOSE(WEEKDAY(N8),"Po","Út","St","Čt","Pá","Se","Ne")</f>
        <v>Pá</v>
      </c>
      <c r="P8" s="19" t="s">
        <v>5616</v>
      </c>
      <c r="Q8" s="19" t="str">
        <f>IF(AND(DAY(J8)&gt;=21,MONTH(J8)=3),"Beran",
IF(AND(DAY(J8)&lt;=21,MONTH(J8)=4),"Beran",
IF(AND(DAY(J8)&gt;=21,MONTH(J8)=4),"Býk",
IF(AND(DAY(J8)&lt;=21,MONTH(J8)=5),"Býk",
IF(AND(DAY(J8)&gt;=22,MONTH(J8)=5),"Blíženci",
IF(AND(DAY(J8)&lt;=21,MONTH(J8)=6),"Blíženci",
IF(AND(DAY(J8)&gt;=22,MONTH(J8)=6),"Rak",
IF(AND(DAY(J8)&lt;=22,MONTH(J8)=7),"Rak",
IF(AND(DAY(J8)&gt;=23,MONTH(J8)=7),"Lev",
IF(AND(DAY(J8)&lt;=22,MONTH(J8)=8),"Lev",
IF(AND(DAY(J8)&gt;=23,MONTH(J8)=8),"Panna",
IF(AND(DAY(J8)&lt;=22,MONTH(J8)=9),"Panna",
IF(AND(DAY(J8)&gt;=23,MONTH(J8)=9),"Váhy",
IF(AND(DAY(J8)&lt;=23,MONTH(J8)=10),"Váhy",
IF(AND(DAY(J8)&gt;=24,MONTH(J8)=10),"Štír",
IF(AND(DAY(J8)&lt;=22,MONTH(J8)=11),"Štír",
IF(AND(DAY(J8)&gt;=23,MONTH(J8)=11),"Střelec",
IF(AND(DAY(J8)&lt;=21,MONTH(J8)=12),"Střelec",
IF(AND(DAY(J8)&gt;=22,MONTH(J8)=12),"Kozoroh",
IF(AND(DAY(J8)&lt;=20,MONTH(J8)=1),"Kozoroh",
IF(AND(DAY(J8)&gt;=21,MONTH(J8)=1),"Vodnář",
IF(AND(DAY(J8)&lt;=20,MONTH(J8)=2),"Vodnář",
IF(AND(DAY(J8)&gt;=21,MONTH(J8)=2),"Ryby",
IF(AND(DAY(J8)&lt;=20,MONTH(J8)=3),"Ryby",
"Neznámé znamení"))))))))))))))))))))))))</f>
        <v>Panna</v>
      </c>
      <c r="R8" s="19" t="b">
        <f>P8=Q8</f>
        <v>0</v>
      </c>
      <c r="S8" s="19">
        <v>15</v>
      </c>
      <c r="T8" s="23">
        <f ca="1">DATEDIF(J8, TODAY(), "Y")</f>
        <v>15</v>
      </c>
      <c r="U8" s="23" t="b">
        <f ca="1">S8=T8</f>
        <v>1</v>
      </c>
      <c r="V8" s="6" t="s">
        <v>5601</v>
      </c>
      <c r="W8" s="19">
        <v>16</v>
      </c>
      <c r="X8" s="19">
        <v>10</v>
      </c>
      <c r="Y8">
        <f>W8+X8</f>
        <v>26</v>
      </c>
      <c r="Z8" s="6">
        <f>IF(V8="ne", Y8, Y8 + VLOOKUP(V8, $AH$3:$AI$6, 2, FALSE))</f>
        <v>26</v>
      </c>
      <c r="AA8" s="6" t="str">
        <f>IF(Z8 &gt; 30, "Ano", "Ne")</f>
        <v>Ne</v>
      </c>
      <c r="AB8" s="6" t="str">
        <f>IF(Z8&lt;=5,"0-5",IF(Z8&lt;=10,"5,1-10",IF(Z8&lt;=15,"10,1-15",IF(Z8&lt;=20,"15,1-20",IF(Z8&lt;=25,"20,1-25",IF(Z8&lt;=30,"25,1-30",IF(Z8&lt;=35,"30,1-35",IF(Z8&lt;=40,"35,1-40",IF(Z8&lt;=45,"40,1-45",IF(Z8&lt;=50,"45,1-50","Mimo rozsah"))))))))))</f>
        <v>25,1-30</v>
      </c>
      <c r="AC8" s="6">
        <f>_xlfn.RANK.EQ(Z8, Z$3:Z$37, 1)</f>
        <v>6</v>
      </c>
      <c r="AD8" s="6">
        <f t="shared" si="0"/>
        <v>14.7</v>
      </c>
      <c r="AE8" t="str">
        <f ca="1">IF(COUNTIFS(B$3:B$37, B8, C$3:C$37, C8, D$3:D$37, D8, E$3:E$37, E8, F$3:F$37, F8, G$3:G$37, G8, H$3:H$37, H8, I$3:I$37, I8, J$3:J$37, J8, K$3:K$37, K8, L$3:L$37, L8, M$3:M$37, M8, N$3:N$37, N8, O$3:O$37, O8, P$3:P$37, P8, Q$3:Q$37, Q8, R$3:R$37, R8, S$3:S$37, S8, T$3:T$37, T8, U$3:U$37, U8, V$3:V$37, V8, W$3:W$37, W8, X$3:X$37, X8, Y$3:Y$37, Y8, Z$3:Z$37, Z8, AA$3:AA$37, AA8, AB$3:AB$37, AB8, AC$3:AC$37, AC8, AD$3:AD$37, AD8) &gt; 1, "Ano", "Ne")</f>
        <v>Ne</v>
      </c>
      <c r="AF8">
        <f ca="1">COUNTBLANK(B8:Y8)</f>
        <v>0</v>
      </c>
    </row>
    <row r="9" spans="1:41" ht="30" x14ac:dyDescent="0.25">
      <c r="A9">
        <v>1</v>
      </c>
      <c r="B9" s="19" t="s">
        <v>5648</v>
      </c>
      <c r="C9" s="19" t="s">
        <v>5649</v>
      </c>
      <c r="D9" s="19" t="str">
        <f>B9 &amp; " " &amp; C9</f>
        <v>Jakub Novák</v>
      </c>
      <c r="E9" s="19" t="str">
        <f>LEFT(D9, FIND(" ", D9) - 1)</f>
        <v>Jakub</v>
      </c>
      <c r="F9" s="19" t="str">
        <f>RIGHT(D9, LEN(D9) - FIND(" ", D9))</f>
        <v>Novák</v>
      </c>
      <c r="G9" s="19" t="str">
        <f>LOWER(B9)</f>
        <v>jakub</v>
      </c>
      <c r="H9" s="19" t="str">
        <f>UPPER(G9)</f>
        <v>JAKUB</v>
      </c>
      <c r="I9" s="19" t="str">
        <f>PROPER(G9)</f>
        <v>Jakub</v>
      </c>
      <c r="J9" s="20">
        <v>39938</v>
      </c>
      <c r="K9" s="19">
        <f>DAY(J9)</f>
        <v>5</v>
      </c>
      <c r="L9" s="19">
        <f>MONTH(J9)</f>
        <v>5</v>
      </c>
      <c r="M9" s="19">
        <f>WEEKNUM(J9)</f>
        <v>19</v>
      </c>
      <c r="N9" s="19">
        <f>WEEKDAY(J9, 2)</f>
        <v>2</v>
      </c>
      <c r="O9" s="19" t="str">
        <f>CHOOSE(WEEKDAY(N9),"Po","Út","St","Čt","Pá","Se","Ne")</f>
        <v>Út</v>
      </c>
      <c r="P9" s="19" t="s">
        <v>5606</v>
      </c>
      <c r="Q9" s="19" t="str">
        <f>IF(AND(DAY(J9)&gt;=AK18,MONTH(J9)=3),"Beran",
IF(AND(DAY(J9)&lt;=21,MONTH(J9)=4),"Beran",
IF(AND(DAY(J9)&gt;=21,MONTH(J9)=4),"Býk",
IF(AND(DAY(J9)&lt;=21,MONTH(J9)=5),"Býk",
IF(AND(DAY(J9)&gt;=22,MONTH(J9)=5),"Blíženci",
IF(AND(DAY(J9)&lt;=21,MONTH(J9)=6),"Blíženci",
IF(AND(DAY(J9)&gt;=22,MONTH(J9)=6),"Rak",
IF(AND(DAY(J9)&lt;=22,MONTH(J9)=7),"Rak",
IF(AND(DAY(J9)&gt;=23,MONTH(J9)=7),"Lev",
IF(AND(DAY(J9)&lt;=22,MONTH(J9)=8),"Lev",
IF(AND(DAY(J9)&gt;=23,MONTH(J9)=8),"Panna",
IF(AND(DAY(J9)&lt;=22,MONTH(J9)=9),"Panna",
IF(AND(DAY(J9)&gt;=23,MONTH(J9)=9),"Váhy",
IF(AND(DAY(J9)&lt;=23,MONTH(J9)=10),"Váhy",
IF(AND(DAY(J9)&gt;=24,MONTH(J9)=10),"Štír",
IF(AND(DAY(J9)&lt;=22,MONTH(J9)=11),"Štír",
IF(AND(DAY(J9)&gt;=23,MONTH(J9)=11),"Střelec",
IF(AND(DAY(J9)&lt;=21,MONTH(J9)=12),"Střelec",
IF(AND(DAY(J9)&gt;=22,MONTH(J9)=12),"Kozoroh",
IF(AND(DAY(J9)&lt;=20,MONTH(J9)=1),"Kozoroh",
IF(AND(DAY(J9)&gt;=21,MONTH(J9)=1),"Vodnář",
IF(AND(DAY(J9)&lt;=20,MONTH(J9)=2),"Vodnář",
IF(AND(DAY(J9)&gt;=21,MONTH(J9)=2),"Ryby",
IF(AND(DAY(J9)&lt;=20,MONTH(J9)=3),"Ryby",
"Neznámé znamení"))))))))))))))))))))))))</f>
        <v>Býk</v>
      </c>
      <c r="R9" s="19" t="b">
        <f>P9=Q9</f>
        <v>1</v>
      </c>
      <c r="S9" s="19">
        <v>15</v>
      </c>
      <c r="T9" s="23">
        <f ca="1">DATEDIF(J9, TODAY(), "Y")</f>
        <v>15</v>
      </c>
      <c r="U9" s="23" t="b">
        <f ca="1">S9=T9</f>
        <v>1</v>
      </c>
      <c r="V9" s="6" t="s">
        <v>5601</v>
      </c>
      <c r="W9" s="19">
        <v>18</v>
      </c>
      <c r="X9" s="19">
        <v>10</v>
      </c>
      <c r="Y9">
        <f>W9+X9</f>
        <v>28</v>
      </c>
      <c r="Z9" s="6">
        <f>IF(V9="ne", Y9, Y9 + VLOOKUP(V9, $AH$3:$AI$6, 2, FALSE))</f>
        <v>28</v>
      </c>
      <c r="AA9" s="6" t="str">
        <f>IF(Z9 &gt; 30, "Ano", "Ne")</f>
        <v>Ne</v>
      </c>
      <c r="AB9" s="6" t="str">
        <f>IF(Z9&lt;=5,"0-5",IF(Z9&lt;=10,"5,1-10",IF(Z9&lt;=15,"10,1-15",IF(Z9&lt;=20,"15,1-20",IF(Z9&lt;=25,"20,1-25",IF(Z9&lt;=30,"25,1-30",IF(Z9&lt;=35,"30,1-35",IF(Z9&lt;=40,"35,1-40",IF(Z9&lt;=45,"40,1-45",IF(Z9&lt;=50,"45,1-50","Mimo rozsah"))))))))))</f>
        <v>25,1-30</v>
      </c>
      <c r="AC9" s="6">
        <f>_xlfn.RANK.EQ(Z9, Z$3:Z$37, 1)</f>
        <v>7</v>
      </c>
      <c r="AD9" s="6">
        <f t="shared" si="0"/>
        <v>17.599999999999998</v>
      </c>
      <c r="AE9" t="str">
        <f ca="1">IF(COUNTIFS(B$3:B$37, B9, C$3:C$37, C9, D$3:D$37, D9, E$3:E$37, E9, F$3:F$37, F9, G$3:G$37, G9, H$3:H$37, H9, I$3:I$37, I9, J$3:J$37, J9, K$3:K$37, K9, L$3:L$37, L9, M$3:M$37, M9, N$3:N$37, N9, O$3:O$37, O9, P$3:P$37, P9, Q$3:Q$37, Q9, R$3:R$37, R9, S$3:S$37, S9, T$3:T$37, T9, U$3:U$37, U9, V$3:V$37, V9, W$3:W$37, W9, X$3:X$37, X9, Y$3:Y$37, Y9, Z$3:Z$37, Z9, AA$3:AA$37, AA9, AB$3:AB$37, AB9, AC$3:AC$37, AC9, AD$3:AD$37, AD9) &gt; 1, "Ano", "Ne")</f>
        <v>Ne</v>
      </c>
      <c r="AF9">
        <f ca="1">COUNTBLANK(B9:Y9)</f>
        <v>0</v>
      </c>
    </row>
    <row r="10" spans="1:41" ht="30" x14ac:dyDescent="0.25">
      <c r="A10">
        <v>29</v>
      </c>
      <c r="B10" s="19" t="s">
        <v>5668</v>
      </c>
      <c r="C10" s="19" t="s">
        <v>5661</v>
      </c>
      <c r="D10" s="19" t="str">
        <f>B10 &amp; " " &amp; C10</f>
        <v>Veronika Růžičková</v>
      </c>
      <c r="E10" s="19" t="str">
        <f>LEFT(D10, FIND(" ", D10) - 1)</f>
        <v>Veronika</v>
      </c>
      <c r="F10" s="19" t="str">
        <f>RIGHT(D10, LEN(D10) - FIND(" ", D10))</f>
        <v>Růžičková</v>
      </c>
      <c r="G10" s="19" t="str">
        <f>LOWER(B10)</f>
        <v>veronika</v>
      </c>
      <c r="H10" s="19" t="str">
        <f>UPPER(G10)</f>
        <v>VERONIKA</v>
      </c>
      <c r="I10" s="19" t="str">
        <f>PROPER(G10)</f>
        <v>Veronika</v>
      </c>
      <c r="J10" s="20">
        <v>39866</v>
      </c>
      <c r="K10" s="19">
        <f>DAY(J10)</f>
        <v>22</v>
      </c>
      <c r="L10" s="19">
        <f>MONTH(J10)</f>
        <v>2</v>
      </c>
      <c r="M10" s="19">
        <f>WEEKNUM(J10)</f>
        <v>9</v>
      </c>
      <c r="N10" s="19">
        <f>WEEKDAY(J10, 2)</f>
        <v>7</v>
      </c>
      <c r="O10" s="19" t="str">
        <f>CHOOSE(WEEKDAY(N10),"Po","Út","St","Čt","Pá","Se","Ne")</f>
        <v>Ne</v>
      </c>
      <c r="P10" s="19" t="s">
        <v>5626</v>
      </c>
      <c r="Q10" s="19" t="str">
        <f>IF(AND(DAY(J10)&gt;=21,MONTH(J10)=3),"Beran",
IF(AND(DAY(J10)&lt;=21,MONTH(J10)=4),"Beran",
IF(AND(DAY(J10)&gt;=21,MONTH(J10)=4),"Býk",
IF(AND(DAY(J10)&lt;=21,MONTH(J10)=5),"Býk",
IF(AND(DAY(J10)&gt;=22,MONTH(J10)=5),"Blíženci",
IF(AND(DAY(J10)&lt;=21,MONTH(J10)=6),"Blíženci",
IF(AND(DAY(J10)&gt;=22,MONTH(J10)=6),"Rak",
IF(AND(DAY(J10)&lt;=22,MONTH(J10)=7),"Rak",
IF(AND(DAY(J10)&gt;=23,MONTH(J10)=7),"Lev",
IF(AND(DAY(J10)&lt;=22,MONTH(J10)=8),"Lev",
IF(AND(DAY(J10)&gt;=23,MONTH(J10)=8),"Panna",
IF(AND(DAY(J10)&lt;=22,MONTH(J10)=9),"Panna",
IF(AND(DAY(J10)&gt;=23,MONTH(J10)=9),"Váhy",
IF(AND(DAY(J10)&lt;=23,MONTH(J10)=10),"Váhy",
IF(AND(DAY(J10)&gt;=24,MONTH(J10)=10),"Štír",
IF(AND(DAY(J10)&lt;=22,MONTH(J10)=11),"Štír",
IF(AND(DAY(J10)&gt;=23,MONTH(J10)=11),"Střelec",
IF(AND(DAY(J10)&lt;=21,MONTH(J10)=12),"Střelec",
IF(AND(DAY(J10)&gt;=22,MONTH(J10)=12),"Kozoroh",
IF(AND(DAY(J10)&lt;=20,MONTH(J10)=1),"Kozoroh",
IF(AND(DAY(J10)&gt;=21,MONTH(J10)=1),"Vodnář",
IF(AND(DAY(J10)&lt;=20,MONTH(J10)=2),"Vodnář",
IF(AND(DAY(J10)&gt;=21,MONTH(J10)=2),"Ryby",
IF(AND(DAY(J10)&lt;=20,MONTH(J10)=3),"Ryby",
"Neznámé znamení"))))))))))))))))))))))))</f>
        <v>Ryby</v>
      </c>
      <c r="R10" s="19" t="b">
        <f>P10=Q10</f>
        <v>1</v>
      </c>
      <c r="S10" s="19">
        <v>15</v>
      </c>
      <c r="T10" s="23">
        <f ca="1">DATEDIF(J10, TODAY(), "Y")</f>
        <v>15</v>
      </c>
      <c r="U10" s="23" t="b">
        <f ca="1">S10=T10</f>
        <v>1</v>
      </c>
      <c r="V10" s="6">
        <v>2</v>
      </c>
      <c r="W10" s="19">
        <v>18</v>
      </c>
      <c r="X10" s="19">
        <v>9</v>
      </c>
      <c r="Y10">
        <f>W10+X10</f>
        <v>27</v>
      </c>
      <c r="Z10" s="6">
        <f>IF(V10="ne", Y10, Y10 + VLOOKUP(V10, $AH$3:$AI$6, 2, FALSE))</f>
        <v>28</v>
      </c>
      <c r="AA10" s="6" t="str">
        <f>IF(Z10 &gt; 30, "Ano", "Ne")</f>
        <v>Ne</v>
      </c>
      <c r="AB10" s="6" t="str">
        <f>IF(Z10&lt;=5,"0-5",IF(Z10&lt;=10,"5,1-10",IF(Z10&lt;=15,"10,1-15",IF(Z10&lt;=20,"15,1-20",IF(Z10&lt;=25,"20,1-25",IF(Z10&lt;=30,"25,1-30",IF(Z10&lt;=35,"30,1-35",IF(Z10&lt;=40,"35,1-40",IF(Z10&lt;=45,"40,1-45",IF(Z10&lt;=50,"45,1-50","Mimo rozsah"))))))))))</f>
        <v>25,1-30</v>
      </c>
      <c r="AC10" s="6">
        <f>_xlfn.RANK.EQ(Z10, Z$3:Z$37, 1)</f>
        <v>7</v>
      </c>
      <c r="AD10" s="6">
        <f t="shared" si="0"/>
        <v>17.599999999999998</v>
      </c>
      <c r="AE10" t="str">
        <f ca="1">IF(COUNTIFS(B$3:B$37, B10, C$3:C$37, C10, D$3:D$37, D10, E$3:E$37, E10, F$3:F$37, F10, G$3:G$37, G10, H$3:H$37, H10, I$3:I$37, I10, J$3:J$37, J10, K$3:K$37, K10, L$3:L$37, L10, M$3:M$37, M10, N$3:N$37, N10, O$3:O$37, O10, P$3:P$37, P10, Q$3:Q$37, Q10, R$3:R$37, R10, S$3:S$37, S10, T$3:T$37, T10, U$3:U$37, U10, V$3:V$37, V10, W$3:W$37, W10, X$3:X$37, X10, Y$3:Y$37, Y10, Z$3:Z$37, Z10, AA$3:AA$37, AA10, AB$3:AB$37, AB10, AC$3:AC$37, AC10, AD$3:AD$37, AD10) &gt; 1, "Ano", "Ne")</f>
        <v>Ne</v>
      </c>
      <c r="AF10">
        <f ca="1">COUNTBLANK(B10:Y10)</f>
        <v>0</v>
      </c>
    </row>
    <row r="11" spans="1:41" ht="30" x14ac:dyDescent="0.25">
      <c r="A11">
        <v>2</v>
      </c>
      <c r="B11" s="19" t="s">
        <v>5650</v>
      </c>
      <c r="C11" s="19" t="s">
        <v>5651</v>
      </c>
      <c r="D11" s="19" t="str">
        <f>B11 &amp; " " &amp; C11</f>
        <v>Tereza Svobodová</v>
      </c>
      <c r="E11" s="19" t="str">
        <f>LEFT(D11, FIND(" ", D11) - 1)</f>
        <v>Tereza</v>
      </c>
      <c r="F11" s="19" t="str">
        <f>RIGHT(D11, LEN(D11) - FIND(" ", D11))</f>
        <v>Svobodová</v>
      </c>
      <c r="G11" s="19" t="str">
        <f>LOWER(B11)</f>
        <v>tereza</v>
      </c>
      <c r="H11" s="19" t="str">
        <f>UPPER(G11)</f>
        <v>TEREZA</v>
      </c>
      <c r="I11" s="19" t="str">
        <f>PROPER(G11)</f>
        <v>Tereza</v>
      </c>
      <c r="J11" s="20">
        <v>39733</v>
      </c>
      <c r="K11" s="19">
        <f>DAY(J11)</f>
        <v>12</v>
      </c>
      <c r="L11" s="19">
        <f>MONTH(J11)</f>
        <v>10</v>
      </c>
      <c r="M11" s="19">
        <f>WEEKNUM(J11)</f>
        <v>42</v>
      </c>
      <c r="N11" s="19">
        <f>WEEKDAY(J11, 2)</f>
        <v>7</v>
      </c>
      <c r="O11" s="19" t="str">
        <f>CHOOSE(WEEKDAY(N11),"Po","Út","St","Čt","Pá","Se","Ne")</f>
        <v>Ne</v>
      </c>
      <c r="P11" s="19" t="s">
        <v>5616</v>
      </c>
      <c r="Q11" s="19" t="str">
        <f>IF(AND(DAY(J11)&gt;=21,MONTH(J11)=AL19),"Beran",
IF(AND(DAY(J11)&lt;=21,MONTH(J11)=4),"Beran",
IF(AND(DAY(J11)&gt;=21,MONTH(J11)=4),"Býk",
IF(AND(DAY(J11)&lt;=21,MONTH(J11)=5),"Býk",
IF(AND(DAY(J11)&gt;=22,MONTH(J11)=5),"Blíženci",
IF(AND(DAY(J11)&lt;=21,MONTH(J11)=6),"Blíženci",
IF(AND(DAY(J11)&gt;=22,MONTH(J11)=6),"Rak",
IF(AND(DAY(J11)&lt;=22,MONTH(J11)=7),"Rak",
IF(AND(DAY(J11)&gt;=23,MONTH(J11)=7),"Lev",
IF(AND(DAY(J11)&lt;=22,MONTH(J11)=8),"Lev",
IF(AND(DAY(J11)&gt;=23,MONTH(J11)=8),"Panna",
IF(AND(DAY(J11)&lt;=22,MONTH(J11)=9),"Panna",
IF(AND(DAY(J11)&gt;=23,MONTH(J11)=9),"Váhy",
IF(AND(DAY(J11)&lt;=23,MONTH(J11)=10),"Váhy",
IF(AND(DAY(J11)&gt;=24,MONTH(J11)=10),"Štír",
IF(AND(DAY(J11)&lt;=22,MONTH(J11)=11),"Štír",
IF(AND(DAY(J11)&gt;=23,MONTH(J11)=11),"Střelec",
IF(AND(DAY(J11)&lt;=21,MONTH(J11)=12),"Střelec",
IF(AND(DAY(J11)&gt;=22,MONTH(J11)=12),"Kozoroh",
IF(AND(DAY(J11)&lt;=20,MONTH(J11)=1),"Kozoroh",
IF(AND(DAY(J11)&gt;=21,MONTH(J11)=1),"Vodnář",
IF(AND(DAY(J11)&lt;=20,MONTH(J11)=2),"Vodnář",
IF(AND(DAY(J11)&gt;=21,MONTH(J11)=2),"Ryby",
IF(AND(DAY(J11)&lt;=20,MONTH(J11)=3),"Ryby",
"Neznámé znamení"))))))))))))))))))))))))</f>
        <v>Váhy</v>
      </c>
      <c r="R11" s="19" t="b">
        <f>P11=Q11</f>
        <v>1</v>
      </c>
      <c r="S11" s="19">
        <v>15</v>
      </c>
      <c r="T11" s="23">
        <f ca="1">DATEDIF(J11, TODAY(), "Y")</f>
        <v>15</v>
      </c>
      <c r="U11" s="23" t="b">
        <f ca="1">S11=T11</f>
        <v>1</v>
      </c>
      <c r="V11" s="6">
        <v>1</v>
      </c>
      <c r="W11" s="19">
        <v>19</v>
      </c>
      <c r="X11" s="19">
        <v>10</v>
      </c>
      <c r="Y11">
        <f>W11+X11</f>
        <v>29</v>
      </c>
      <c r="Z11" s="6">
        <f>IF(V11="ne", Y11, Y11 + VLOOKUP(V11, $AH$3:$AI$6, 2, FALSE))</f>
        <v>29.5</v>
      </c>
      <c r="AA11" s="6" t="str">
        <f>IF(Z11 &gt; 30, "Ano", "Ne")</f>
        <v>Ne</v>
      </c>
      <c r="AB11" s="6" t="str">
        <f>IF(Z11&lt;=5,"0-5",IF(Z11&lt;=10,"5,1-10",IF(Z11&lt;=15,"10,1-15",IF(Z11&lt;=20,"15,1-20",IF(Z11&lt;=25,"20,1-25",IF(Z11&lt;=30,"25,1-30",IF(Z11&lt;=35,"30,1-35",IF(Z11&lt;=40,"35,1-40",IF(Z11&lt;=45,"40,1-45",IF(Z11&lt;=50,"45,1-50","Mimo rozsah"))))))))))</f>
        <v>25,1-30</v>
      </c>
      <c r="AC11" s="6">
        <f>_xlfn.RANK.EQ(Z11, Z$3:Z$37, 1)</f>
        <v>9</v>
      </c>
      <c r="AD11" s="6">
        <f t="shared" si="0"/>
        <v>23.5</v>
      </c>
      <c r="AE11" t="str">
        <f ca="1">IF(COUNTIFS(B$3:B$37, B11, C$3:C$37, C11, D$3:D$37, D11, E$3:E$37, E11, F$3:F$37, F11, G$3:G$37, G11, H$3:H$37, H11, I$3:I$37, I11, J$3:J$37, J11, K$3:K$37, K11, L$3:L$37, L11, M$3:M$37, M11, N$3:N$37, N11, O$3:O$37, O11, P$3:P$37, P11, Q$3:Q$37, Q11, R$3:R$37, R11, S$3:S$37, S11, T$3:T$37, T11, U$3:U$37, U11, V$3:V$37, V11, W$3:W$37, W11, X$3:X$37, X11, Y$3:Y$37, Y11, Z$3:Z$37, Z11, AA$3:AA$37, AA11, AB$3:AB$37, AB11, AC$3:AC$37, AC11, AD$3:AD$37, AD11) &gt; 1, "Ano", "Ne")</f>
        <v>Ne</v>
      </c>
      <c r="AF11">
        <f ca="1">COUNTBLANK(B11:Y11)</f>
        <v>0</v>
      </c>
      <c r="AH11" s="30" t="s">
        <v>5627</v>
      </c>
      <c r="AI11" s="29" t="s">
        <v>5602</v>
      </c>
      <c r="AK11" s="34" t="s">
        <v>5695</v>
      </c>
      <c r="AL11" s="34" t="s">
        <v>5696</v>
      </c>
      <c r="AM11" s="39" t="s">
        <v>5697</v>
      </c>
      <c r="AN11" s="39" t="s">
        <v>5698</v>
      </c>
      <c r="AO11" s="34" t="s">
        <v>5602</v>
      </c>
    </row>
    <row r="12" spans="1:41" ht="30" x14ac:dyDescent="0.25">
      <c r="A12">
        <v>3</v>
      </c>
      <c r="B12" s="19" t="s">
        <v>5652</v>
      </c>
      <c r="C12" s="19" t="s">
        <v>5688</v>
      </c>
      <c r="D12" s="19" t="str">
        <f>B12 &amp; " " &amp; C12</f>
        <v>Martin Švec Dvořák</v>
      </c>
      <c r="E12" s="19" t="str">
        <f>LEFT(D12, FIND(" ", D12) - 1)</f>
        <v>Martin</v>
      </c>
      <c r="F12" s="19" t="str">
        <f>RIGHT(D12, LEN(D12) - FIND(" ", D12))</f>
        <v>Švec Dvořák</v>
      </c>
      <c r="G12" s="19" t="str">
        <f>LOWER(B12)</f>
        <v>martin</v>
      </c>
      <c r="H12" s="19" t="str">
        <f>UPPER(G12)</f>
        <v>MARTIN</v>
      </c>
      <c r="I12" s="19" t="str">
        <f>PROPER(G12)</f>
        <v>Martin</v>
      </c>
      <c r="J12" s="20">
        <v>39527</v>
      </c>
      <c r="K12" s="19">
        <f>DAY(J12)</f>
        <v>20</v>
      </c>
      <c r="L12" s="19">
        <f>MONTH(J12)</f>
        <v>3</v>
      </c>
      <c r="M12" s="19">
        <f>WEEKNUM(J12)</f>
        <v>12</v>
      </c>
      <c r="N12" s="19">
        <f>WEEKDAY(J12, 2)</f>
        <v>4</v>
      </c>
      <c r="O12" s="19" t="str">
        <f>CHOOSE(WEEKDAY(N12),"Po","Út","St","Čt","Pá","Se","Ne")</f>
        <v>Čt</v>
      </c>
      <c r="P12" s="19" t="s">
        <v>5604</v>
      </c>
      <c r="Q12" s="19" t="str">
        <f>IF(AND(DAY(J12)&gt;=AK19,MONTH(J12)=3),"Beran",
IF(AND(DAY(J12)&lt;=21,MONTH(J12)=4),"Beran",
IF(AND(DAY(J12)&gt;=21,MONTH(J12)=4),"Býk",
IF(AND(DAY(J12)&lt;=21,MONTH(J12)=5),"Býk",
IF(AND(DAY(J12)&gt;=22,MONTH(J12)=5),"Blíženci",
IF(AND(DAY(J12)&lt;=21,MONTH(J12)=6),"Blíženci",
IF(AND(DAY(J12)&gt;=22,MONTH(J12)=6),"Rak",
IF(AND(DAY(J12)&lt;=22,MONTH(J12)=7),"Rak",
IF(AND(DAY(J12)&gt;=23,MONTH(J12)=7),"Lev",
IF(AND(DAY(J12)&lt;=22,MONTH(J12)=8),"Lev",
IF(AND(DAY(J12)&gt;=23,MONTH(J12)=8),"Panna",
IF(AND(DAY(J12)&lt;=22,MONTH(J12)=9),"Panna",
IF(AND(DAY(J12)&gt;=23,MONTH(J12)=9),"Váhy",
IF(AND(DAY(J12)&lt;=23,MONTH(J12)=10),"Váhy",
IF(AND(DAY(J12)&gt;=24,MONTH(J12)=10),"Štír",
IF(AND(DAY(J12)&lt;=22,MONTH(J12)=11),"Štír",
IF(AND(DAY(J12)&gt;=23,MONTH(J12)=11),"Střelec",
IF(AND(DAY(J12)&lt;=21,MONTH(J12)=12),"Střelec",
IF(AND(DAY(J12)&gt;=22,MONTH(J12)=12),"Kozoroh",
IF(AND(DAY(J12)&lt;=20,MONTH(J12)=1),"Kozoroh",
IF(AND(DAY(J12)&gt;=21,MONTH(J12)=1),"Vodnář",
IF(AND(DAY(J12)&lt;=20,MONTH(J12)=2),"Vodnář",
IF(AND(DAY(J12)&gt;=21,MONTH(J12)=2),"Ryby",
IF(AND(DAY(J12)&lt;=20,MONTH(J12)=3),"Ryby",
"Neznámé znamení"))))))))))))))))))))))))</f>
        <v>Ryby</v>
      </c>
      <c r="R12" s="19" t="b">
        <f>P12=Q12</f>
        <v>0</v>
      </c>
      <c r="S12" s="19">
        <v>16</v>
      </c>
      <c r="T12" s="23">
        <f ca="1">DATEDIF(J12, TODAY(), "Y")</f>
        <v>16</v>
      </c>
      <c r="U12" s="23" t="b">
        <f ca="1">S12=T12</f>
        <v>1</v>
      </c>
      <c r="V12" s="6">
        <v>2</v>
      </c>
      <c r="W12" s="19">
        <v>20</v>
      </c>
      <c r="X12" s="19">
        <v>10</v>
      </c>
      <c r="Y12">
        <f>W12+X12</f>
        <v>30</v>
      </c>
      <c r="Z12" s="6">
        <f>IF(V12="ne", Y12, Y12 + VLOOKUP(V12, $AH$3:$AI$6, 2, FALSE))</f>
        <v>31</v>
      </c>
      <c r="AA12" s="6" t="str">
        <f>IF(Z12 &gt; 30, "Ano", "Ne")</f>
        <v>Ano</v>
      </c>
      <c r="AB12" s="6" t="str">
        <f>IF(Z12&lt;=5,"0-5",IF(Z12&lt;=10,"5,1-10",IF(Z12&lt;=15,"10,1-15",IF(Z12&lt;=20,"15,1-20",IF(Z12&lt;=25,"20,1-25",IF(Z12&lt;=30,"25,1-30",IF(Z12&lt;=35,"30,1-35",IF(Z12&lt;=40,"35,1-40",IF(Z12&lt;=45,"40,1-45",IF(Z12&lt;=50,"45,1-50","Mimo rozsah"))))))))))</f>
        <v>30,1-35</v>
      </c>
      <c r="AC12" s="6">
        <f>_xlfn.RANK.EQ(Z12, Z$3:Z$37, 1)</f>
        <v>10</v>
      </c>
      <c r="AD12" s="6">
        <f t="shared" si="0"/>
        <v>26.400000000000002</v>
      </c>
      <c r="AE12" t="str">
        <f ca="1">IF(COUNTIFS(B$3:B$37, B12, C$3:C$37, C12, D$3:D$37, D12, E$3:E$37, E12, F$3:F$37, F12, G$3:G$37, G12, H$3:H$37, H12, I$3:I$37, I12, J$3:J$37, J12, K$3:K$37, K12, L$3:L$37, L12, M$3:M$37, M12, N$3:N$37, N12, O$3:O$37, O12, P$3:P$37, P12, Q$3:Q$37, Q12, R$3:R$37, R12, S$3:S$37, S12, T$3:T$37, T12, U$3:U$37, U12, V$3:V$37, V12, W$3:W$37, W12, X$3:X$37, X12, Y$3:Y$37, Y12, Z$3:Z$37, Z12, AA$3:AA$37, AA12, AB$3:AB$37, AB12, AC$3:AC$37, AC12, AD$3:AD$37, AD12) &gt; 1, "Ano", "Ne")</f>
        <v>Ne</v>
      </c>
      <c r="AF12">
        <f ca="1">COUNTBLANK(B12:Y12)</f>
        <v>0</v>
      </c>
      <c r="AH12" s="6" t="s">
        <v>5603</v>
      </c>
      <c r="AI12" s="17" t="s">
        <v>5604</v>
      </c>
      <c r="AK12" s="22" t="str">
        <f t="shared" ref="AK12:AK23" si="1">LEFT(AH12,2)</f>
        <v>21</v>
      </c>
      <c r="AL12" s="22">
        <f t="shared" ref="AL12:AL23" si="2">VALUE(SUBSTITUTE(TRIM(MID(AH12, FIND(" ", AH12) + 1, 2)), ".", ""))</f>
        <v>3</v>
      </c>
      <c r="AM12" s="6">
        <f t="shared" ref="AM12:AM23" si="3">VALUE(TRIM(MID(AH12, FIND("–", AH12) + 2, 2)))</f>
        <v>20</v>
      </c>
      <c r="AN12" s="6" t="str">
        <f t="shared" ref="AN12:AN23" si="4">SUBSTITUTE(TRIM(RIGHT(AH12, 3)), ".", "")</f>
        <v>4</v>
      </c>
      <c r="AO12" t="str">
        <f t="shared" ref="AO12:AO23" si="5">AI12</f>
        <v>Beran</v>
      </c>
    </row>
    <row r="13" spans="1:41" ht="30" x14ac:dyDescent="0.25">
      <c r="A13">
        <v>5</v>
      </c>
      <c r="B13" s="19" t="s">
        <v>5654</v>
      </c>
      <c r="C13" s="19" t="s">
        <v>5655</v>
      </c>
      <c r="D13" s="19" t="str">
        <f>B13 &amp; " " &amp; C13</f>
        <v>David Procházka</v>
      </c>
      <c r="E13" s="19" t="str">
        <f>LEFT(D13, FIND(" ", D13) - 1)</f>
        <v>David</v>
      </c>
      <c r="F13" s="19" t="str">
        <f>RIGHT(D13, LEN(D13) - FIND(" ", D13))</f>
        <v>Procházka</v>
      </c>
      <c r="G13" s="19" t="str">
        <f>LOWER(B13)</f>
        <v>david</v>
      </c>
      <c r="H13" s="19" t="str">
        <f>UPPER(G13)</f>
        <v>DAVID</v>
      </c>
      <c r="I13" s="19" t="str">
        <f>PROPER(G13)</f>
        <v>David</v>
      </c>
      <c r="J13" s="20">
        <v>39627</v>
      </c>
      <c r="K13" s="19">
        <f>DAY(J13)</f>
        <v>28</v>
      </c>
      <c r="L13" s="19">
        <f>MONTH(J13)</f>
        <v>6</v>
      </c>
      <c r="M13" s="19">
        <f>WEEKNUM(J13)</f>
        <v>26</v>
      </c>
      <c r="N13" s="19">
        <f>WEEKDAY(J13, 2)</f>
        <v>6</v>
      </c>
      <c r="O13" s="19" t="str">
        <f>CHOOSE(WEEKDAY(N13),"Po","Út","St","Čt","Pá","Se","Ne")</f>
        <v>Se</v>
      </c>
      <c r="P13" s="19" t="s">
        <v>5610</v>
      </c>
      <c r="Q13" s="19" t="str">
        <f>IF(AND(DAY(J13)&gt;=21,MONTH(J13)=3),"Beran",
IF(AND(DAY(J13)&lt;=21,MONTH(J13)=4),"Beran",
IF(AND(DAY(J13)&gt;=21,MONTH(J13)=4),"Býk",
IF(AND(DAY(J13)&lt;=21,MONTH(J13)=5),"Býk",
IF(AND(DAY(J13)&gt;=22,MONTH(J13)=5),"Blíženci",
IF(AND(DAY(J13)&lt;=21,MONTH(J13)=6),"Blíženci",
IF(AND(DAY(J13)&gt;=22,MONTH(J13)=6),"Rak",
IF(AND(DAY(J13)&lt;=22,MONTH(J13)=7),"Rak",
IF(AND(DAY(J13)&gt;=23,MONTH(J13)=7),"Lev",
IF(AND(DAY(J13)&lt;=22,MONTH(J13)=8),"Lev",
IF(AND(DAY(J13)&gt;=23,MONTH(J13)=8),"Panna",
IF(AND(DAY(J13)&lt;=22,MONTH(J13)=9),"Panna",
IF(AND(DAY(J13)&gt;=23,MONTH(J13)=9),"Váhy",
IF(AND(DAY(J13)&lt;=23,MONTH(J13)=10),"Váhy",
IF(AND(DAY(J13)&gt;=24,MONTH(J13)=10),"Štír",
IF(AND(DAY(J13)&lt;=22,MONTH(J13)=11),"Štír",
IF(AND(DAY(J13)&gt;=23,MONTH(J13)=11),"Střelec",
IF(AND(DAY(J13)&lt;=21,MONTH(J13)=12),"Střelec",
IF(AND(DAY(J13)&gt;=22,MONTH(J13)=12),"Kozoroh",
IF(AND(DAY(J13)&lt;=20,MONTH(J13)=1),"Kozoroh",
IF(AND(DAY(J13)&gt;=21,MONTH(J13)=1),"Vodnář",
IF(AND(DAY(J13)&lt;=20,MONTH(J13)=2),"Vodnář",
IF(AND(DAY(J13)&gt;=21,MONTH(J13)=2),"Ryby",
IF(AND(DAY(J13)&lt;=20,MONTH(J13)=3),"Ryby",
"Neznámé znamení"))))))))))))))))))))))))</f>
        <v>Rak</v>
      </c>
      <c r="R13" s="19" t="b">
        <f>P13=Q13</f>
        <v>1</v>
      </c>
      <c r="S13" s="19">
        <v>16</v>
      </c>
      <c r="T13" s="23">
        <f ca="1">DATEDIF(J13, TODAY(), "Y")</f>
        <v>16</v>
      </c>
      <c r="U13" s="23" t="b">
        <f ca="1">S13=T13</f>
        <v>1</v>
      </c>
      <c r="V13" s="6" t="s">
        <v>5601</v>
      </c>
      <c r="W13" s="19">
        <v>22</v>
      </c>
      <c r="X13" s="19">
        <v>10</v>
      </c>
      <c r="Y13">
        <f>W13+X13</f>
        <v>32</v>
      </c>
      <c r="Z13" s="6">
        <f>IF(V13="ne", Y13, Y13 + VLOOKUP(V13, $AH$3:$AI$6, 2, FALSE))</f>
        <v>32</v>
      </c>
      <c r="AA13" s="6" t="str">
        <f>IF(Z13 &gt; 30, "Ano", "Ne")</f>
        <v>Ano</v>
      </c>
      <c r="AB13" s="6" t="str">
        <f>IF(Z13&lt;=5,"0-5",IF(Z13&lt;=10,"5,1-10",IF(Z13&lt;=15,"10,1-15",IF(Z13&lt;=20,"15,1-20",IF(Z13&lt;=25,"20,1-25",IF(Z13&lt;=30,"25,1-30",IF(Z13&lt;=35,"30,1-35",IF(Z13&lt;=40,"35,1-40",IF(Z13&lt;=45,"40,1-45",IF(Z13&lt;=50,"45,1-50","Mimo rozsah"))))))))))</f>
        <v>30,1-35</v>
      </c>
      <c r="AC13" s="6">
        <f>_xlfn.RANK.EQ(Z13, Z$3:Z$37, 1)</f>
        <v>11</v>
      </c>
      <c r="AD13" s="6">
        <f t="shared" si="0"/>
        <v>29.4</v>
      </c>
      <c r="AE13" t="str">
        <f ca="1">IF(COUNTIFS(B$3:B$37, B13, C$3:C$37, C13, D$3:D$37, D13, E$3:E$37, E13, F$3:F$37, F13, G$3:G$37, G13, H$3:H$37, H13, I$3:I$37, I13, J$3:J$37, J13, K$3:K$37, K13, L$3:L$37, L13, M$3:M$37, M13, N$3:N$37, N13, O$3:O$37, O13, P$3:P$37, P13, Q$3:Q$37, Q13, R$3:R$37, R13, S$3:S$37, S13, T$3:T$37, T13, U$3:U$37, U13, V$3:V$37, V13, W$3:W$37, W13, X$3:X$37, X13, Y$3:Y$37, Y13, Z$3:Z$37, Z13, AA$3:AA$37, AA13, AB$3:AB$37, AB13, AC$3:AC$37, AC13, AD$3:AD$37, AD13) &gt; 1, "Ano", "Ne")</f>
        <v>Ne</v>
      </c>
      <c r="AF13">
        <f ca="1">COUNTBLANK(B13:Y13)</f>
        <v>0</v>
      </c>
      <c r="AH13" s="6" t="s">
        <v>5605</v>
      </c>
      <c r="AI13" s="17" t="s">
        <v>5606</v>
      </c>
      <c r="AK13" s="22" t="str">
        <f t="shared" si="1"/>
        <v>21</v>
      </c>
      <c r="AL13" s="22">
        <f t="shared" si="2"/>
        <v>4</v>
      </c>
      <c r="AM13" s="6">
        <f t="shared" si="3"/>
        <v>21</v>
      </c>
      <c r="AN13" s="6" t="str">
        <f t="shared" si="4"/>
        <v>5</v>
      </c>
      <c r="AO13" t="str">
        <f t="shared" si="5"/>
        <v>Býk</v>
      </c>
    </row>
    <row r="14" spans="1:41" x14ac:dyDescent="0.25">
      <c r="A14">
        <v>4</v>
      </c>
      <c r="B14" s="19" t="s">
        <v>5653</v>
      </c>
      <c r="C14" s="19" t="s">
        <v>5116</v>
      </c>
      <c r="D14" s="19" t="str">
        <f>B14 &amp; " " &amp; C14</f>
        <v>Adéla Černá</v>
      </c>
      <c r="E14" s="19" t="str">
        <f>LEFT(D14, FIND(" ", D14) - 1)</f>
        <v>Adéla</v>
      </c>
      <c r="F14" s="19" t="str">
        <f>RIGHT(D14, LEN(D14) - FIND(" ", D14))</f>
        <v>Černá</v>
      </c>
      <c r="G14" s="19" t="str">
        <f>LOWER(B14)</f>
        <v>adéla</v>
      </c>
      <c r="H14" s="19" t="str">
        <f>UPPER(G14)</f>
        <v>ADÉLA</v>
      </c>
      <c r="I14" s="19" t="str">
        <f>PROPER(G14)</f>
        <v>Adéla</v>
      </c>
      <c r="J14" s="20">
        <v>40119</v>
      </c>
      <c r="K14" s="19">
        <f>DAY(J14)</f>
        <v>2</v>
      </c>
      <c r="L14" s="19">
        <f>MONTH(J14)</f>
        <v>11</v>
      </c>
      <c r="M14" s="19">
        <f>WEEKNUM(J14)</f>
        <v>45</v>
      </c>
      <c r="N14" s="19">
        <f>WEEKDAY(J14, 2)</f>
        <v>1</v>
      </c>
      <c r="O14" s="19" t="str">
        <f>CHOOSE(WEEKDAY(N14),"Po","Út","St","Čt","Pá","Se","Ne")</f>
        <v>Po</v>
      </c>
      <c r="P14" s="19" t="s">
        <v>5618</v>
      </c>
      <c r="Q14" s="19" t="str">
        <f>IF(AND(DAY(J14)&gt;=AK20,MONTH(J14)=AL20),"Beran",
IF(AND(DAY(J14)&lt;=21,MONTH(J14)=4),"Beran",
IF(AND(DAY(J14)&gt;=21,MONTH(J14)=4),"Býk",
IF(AND(DAY(J14)&lt;=21,MONTH(J14)=5),"Býk",
IF(AND(DAY(J14)&gt;=22,MONTH(J14)=5),"Blíženci",
IF(AND(DAY(J14)&lt;=21,MONTH(J14)=6),"Blíženci",
IF(AND(DAY(J14)&gt;=22,MONTH(J14)=6),"Rak",
IF(AND(DAY(J14)&lt;=22,MONTH(J14)=7),"Rak",
IF(AND(DAY(J14)&gt;=23,MONTH(J14)=7),"Lev",
IF(AND(DAY(J14)&lt;=22,MONTH(J14)=8),"Lev",
IF(AND(DAY(J14)&gt;=23,MONTH(J14)=8),"Panna",
IF(AND(DAY(J14)&lt;=22,MONTH(J14)=9),"Panna",
IF(AND(DAY(J14)&gt;=23,MONTH(J14)=9),"Váhy",
IF(AND(DAY(J14)&lt;=23,MONTH(J14)=10),"Váhy",
IF(AND(DAY(J14)&gt;=24,MONTH(J14)=10),"Štír",
IF(AND(DAY(J14)&lt;=22,MONTH(J14)=11),"Štír",
IF(AND(DAY(J14)&gt;=23,MONTH(J14)=11),"Střelec",
IF(AND(DAY(J14)&lt;=21,MONTH(J14)=12),"Střelec",
IF(AND(DAY(J14)&gt;=22,MONTH(J14)=12),"Kozoroh",
IF(AND(DAY(J14)&lt;=20,MONTH(J14)=1),"Kozoroh",
IF(AND(DAY(J14)&gt;=21,MONTH(J14)=1),"Vodnář",
IF(AND(DAY(J14)&lt;=20,MONTH(J14)=2),"Vodnář",
IF(AND(DAY(J14)&gt;=21,MONTH(J14)=2),"Ryby",
IF(AND(DAY(J14)&lt;=20,MONTH(J14)=3),"Ryby",
"Neznámé znamení"))))))))))))))))))))))))</f>
        <v>Štír</v>
      </c>
      <c r="R14" s="19" t="b">
        <f>P14=Q14</f>
        <v>1</v>
      </c>
      <c r="S14" s="19">
        <v>14</v>
      </c>
      <c r="T14" s="23">
        <f ca="1">DATEDIF(J14, TODAY(), "Y")</f>
        <v>14</v>
      </c>
      <c r="U14" s="23" t="b">
        <f ca="1">S14=T14</f>
        <v>1</v>
      </c>
      <c r="V14" s="6">
        <v>3</v>
      </c>
      <c r="W14" s="19">
        <v>21</v>
      </c>
      <c r="X14" s="19">
        <v>10</v>
      </c>
      <c r="Y14">
        <f>W14+X14</f>
        <v>31</v>
      </c>
      <c r="Z14" s="6">
        <f>IF(V14="ne", Y14, Y14 + VLOOKUP(V14, $AH$3:$AI$6, 2, FALSE))</f>
        <v>33</v>
      </c>
      <c r="AA14" s="6" t="str">
        <f>IF(Z14 &gt; 30, "Ano", "Ne")</f>
        <v>Ano</v>
      </c>
      <c r="AB14" s="6" t="str">
        <f>IF(Z14&lt;=5,"0-5",IF(Z14&lt;=10,"5,1-10",IF(Z14&lt;=15,"10,1-15",IF(Z14&lt;=20,"15,1-20",IF(Z14&lt;=25,"20,1-25",IF(Z14&lt;=30,"25,1-30",IF(Z14&lt;=35,"30,1-35",IF(Z14&lt;=40,"35,1-40",IF(Z14&lt;=45,"40,1-45",IF(Z14&lt;=50,"45,1-50","Mimo rozsah"))))))))))</f>
        <v>30,1-35</v>
      </c>
      <c r="AC14" s="6">
        <f>_xlfn.RANK.EQ(Z14, Z$3:Z$37, 1)</f>
        <v>12</v>
      </c>
      <c r="AD14" s="6">
        <f t="shared" si="0"/>
        <v>32.300000000000004</v>
      </c>
      <c r="AE14" t="str">
        <f ca="1">IF(COUNTIFS(B$3:B$37, B14, C$3:C$37, C14, D$3:D$37, D14, E$3:E$37, E14, F$3:F$37, F14, G$3:G$37, G14, H$3:H$37, H14, I$3:I$37, I14, J$3:J$37, J14, K$3:K$37, K14, L$3:L$37, L14, M$3:M$37, M14, N$3:N$37, N14, O$3:O$37, O14, P$3:P$37, P14, Q$3:Q$37, Q14, R$3:R$37, R14, S$3:S$37, S14, T$3:T$37, T14, U$3:U$37, U14, V$3:V$37, V14, W$3:W$37, W14, X$3:X$37, X14, Y$3:Y$37, Y14, Z$3:Z$37, Z14, AA$3:AA$37, AA14, AB$3:AB$37, AB14, AC$3:AC$37, AC14, AD$3:AD$37, AD14) &gt; 1, "Ano", "Ne")</f>
        <v>Ne</v>
      </c>
      <c r="AF14">
        <f ca="1">COUNTBLANK(B14:Y14)</f>
        <v>0</v>
      </c>
      <c r="AH14" s="6" t="s">
        <v>5607</v>
      </c>
      <c r="AI14" s="17" t="s">
        <v>5608</v>
      </c>
      <c r="AK14" s="22" t="str">
        <f t="shared" si="1"/>
        <v>22</v>
      </c>
      <c r="AL14" s="22">
        <f t="shared" si="2"/>
        <v>5</v>
      </c>
      <c r="AM14" s="6">
        <f t="shared" si="3"/>
        <v>21</v>
      </c>
      <c r="AN14" s="6" t="str">
        <f t="shared" si="4"/>
        <v>6</v>
      </c>
      <c r="AO14" t="str">
        <f t="shared" si="5"/>
        <v>Blíženci</v>
      </c>
    </row>
    <row r="15" spans="1:41" ht="30" x14ac:dyDescent="0.25">
      <c r="A15">
        <v>28</v>
      </c>
      <c r="B15" s="19" t="s">
        <v>5653</v>
      </c>
      <c r="C15" s="19" t="s">
        <v>5684</v>
      </c>
      <c r="D15" s="19" t="str">
        <f>B15 &amp; " " &amp; C15</f>
        <v>Adéla Horáková</v>
      </c>
      <c r="E15" s="19" t="str">
        <f>LEFT(D15, FIND(" ", D15) - 1)</f>
        <v>Adéla</v>
      </c>
      <c r="F15" s="19" t="str">
        <f>RIGHT(D15, LEN(D15) - FIND(" ", D15))</f>
        <v>Horáková</v>
      </c>
      <c r="G15" s="19" t="str">
        <f>LOWER(B15)</f>
        <v>adéla</v>
      </c>
      <c r="H15" s="19" t="str">
        <f>UPPER(G15)</f>
        <v>ADÉLA</v>
      </c>
      <c r="I15" s="19" t="str">
        <f>PROPER(G15)</f>
        <v>Adéla</v>
      </c>
      <c r="J15" s="20">
        <v>39643</v>
      </c>
      <c r="K15" s="19">
        <f>DAY(J15)</f>
        <v>14</v>
      </c>
      <c r="L15" s="19">
        <f>MONTH(J15)</f>
        <v>7</v>
      </c>
      <c r="M15" s="19">
        <f>WEEKNUM(J15)</f>
        <v>29</v>
      </c>
      <c r="N15" s="19">
        <f>WEEKDAY(J15, 2)</f>
        <v>1</v>
      </c>
      <c r="O15" s="19" t="str">
        <f>CHOOSE(WEEKDAY(N15),"Po","Út","St","Čt","Pá","Se","Ne")</f>
        <v>Po</v>
      </c>
      <c r="P15" s="19" t="s">
        <v>5610</v>
      </c>
      <c r="Q15" s="19" t="str">
        <f>IF(AND(DAY(J15)&gt;=21,MONTH(J15)=3),"Beran",
IF(AND(DAY(J15)&lt;=21,MONTH(J15)=4),"Beran",
IF(AND(DAY(J15)&gt;=21,MONTH(J15)=4),"Býk",
IF(AND(DAY(J15)&lt;=21,MONTH(J15)=5),"Býk",
IF(AND(DAY(J15)&gt;=22,MONTH(J15)=5),"Blíženci",
IF(AND(DAY(J15)&lt;=21,MONTH(J15)=6),"Blíženci",
IF(AND(DAY(J15)&gt;=22,MONTH(J15)=6),"Rak",
IF(AND(DAY(J15)&lt;=22,MONTH(J15)=7),"Rak",
IF(AND(DAY(J15)&gt;=23,MONTH(J15)=7),"Lev",
IF(AND(DAY(J15)&lt;=22,MONTH(J15)=8),"Lev",
IF(AND(DAY(J15)&gt;=23,MONTH(J15)=8),"Panna",
IF(AND(DAY(J15)&lt;=22,MONTH(J15)=9),"Panna",
IF(AND(DAY(J15)&gt;=23,MONTH(J15)=9),"Váhy",
IF(AND(DAY(J15)&lt;=23,MONTH(J15)=10),"Váhy",
IF(AND(DAY(J15)&gt;=24,MONTH(J15)=10),"Štír",
IF(AND(DAY(J15)&lt;=22,MONTH(J15)=11),"Štír",
IF(AND(DAY(J15)&gt;=23,MONTH(J15)=11),"Střelec",
IF(AND(DAY(J15)&lt;=21,MONTH(J15)=12),"Střelec",
IF(AND(DAY(J15)&gt;=22,MONTH(J15)=12),"Kozoroh",
IF(AND(DAY(J15)&lt;=20,MONTH(J15)=1),"Kozoroh",
IF(AND(DAY(J15)&gt;=21,MONTH(J15)=1),"Vodnář",
IF(AND(DAY(J15)&lt;=20,MONTH(J15)=2),"Vodnář",
IF(AND(DAY(J15)&gt;=21,MONTH(J15)=2),"Ryby",
IF(AND(DAY(J15)&lt;=20,MONTH(J15)=3),"Ryby",
"Neznámé znamení"))))))))))))))))))))))))</f>
        <v>Rak</v>
      </c>
      <c r="R15" s="19" t="b">
        <f>P15=Q15</f>
        <v>1</v>
      </c>
      <c r="S15" s="19">
        <v>16</v>
      </c>
      <c r="T15" s="23">
        <f ca="1">DATEDIF(J15, TODAY(), "Y")</f>
        <v>16</v>
      </c>
      <c r="U15" s="23" t="b">
        <f ca="1">S15=T15</f>
        <v>1</v>
      </c>
      <c r="V15" s="6">
        <v>2</v>
      </c>
      <c r="W15" s="19">
        <v>22</v>
      </c>
      <c r="X15" s="19">
        <v>10</v>
      </c>
      <c r="Y15">
        <f>W15+X15</f>
        <v>32</v>
      </c>
      <c r="Z15" s="6">
        <f>IF(V15="ne", Y15, Y15 + VLOOKUP(V15, $AH$3:$AI$6, 2, FALSE))</f>
        <v>33</v>
      </c>
      <c r="AA15" s="6" t="str">
        <f>IF(Z15 &gt; 30, "Ano", "Ne")</f>
        <v>Ano</v>
      </c>
      <c r="AB15" s="6" t="str">
        <f>IF(Z15&lt;=5,"0-5",IF(Z15&lt;=10,"5,1-10",IF(Z15&lt;=15,"10,1-15",IF(Z15&lt;=20,"15,1-20",IF(Z15&lt;=25,"20,1-25",IF(Z15&lt;=30,"25,1-30",IF(Z15&lt;=35,"30,1-35",IF(Z15&lt;=40,"35,1-40",IF(Z15&lt;=45,"40,1-45",IF(Z15&lt;=50,"45,1-50","Mimo rozsah"))))))))))</f>
        <v>30,1-35</v>
      </c>
      <c r="AC15" s="6">
        <f>_xlfn.RANK.EQ(Z15, Z$3:Z$37, 1)</f>
        <v>12</v>
      </c>
      <c r="AD15" s="6">
        <f t="shared" si="0"/>
        <v>32.300000000000004</v>
      </c>
      <c r="AE15" t="str">
        <f ca="1">IF(COUNTIFS(B$3:B$37, B15, C$3:C$37, C15, D$3:D$37, D15, E$3:E$37, E15, F$3:F$37, F15, G$3:G$37, G15, H$3:H$37, H15, I$3:I$37, I15, J$3:J$37, J15, K$3:K$37, K15, L$3:L$37, L15, M$3:M$37, M15, N$3:N$37, N15, O$3:O$37, O15, P$3:P$37, P15, Q$3:Q$37, Q15, R$3:R$37, R15, S$3:S$37, S15, T$3:T$37, T15, U$3:U$37, U15, V$3:V$37, V15, W$3:W$37, W15, X$3:X$37, X15, Y$3:Y$37, Y15, Z$3:Z$37, Z15, AA$3:AA$37, AA15, AB$3:AB$37, AB15, AC$3:AC$37, AC15, AD$3:AD$37, AD15) &gt; 1, "Ano", "Ne")</f>
        <v>Ne</v>
      </c>
      <c r="AF15">
        <f ca="1">COUNTBLANK(B15:Y15)</f>
        <v>0</v>
      </c>
      <c r="AH15" s="6" t="s">
        <v>5609</v>
      </c>
      <c r="AI15" s="17" t="s">
        <v>5610</v>
      </c>
      <c r="AK15" s="22" t="str">
        <f t="shared" si="1"/>
        <v>22</v>
      </c>
      <c r="AL15" s="22">
        <f t="shared" si="2"/>
        <v>6</v>
      </c>
      <c r="AM15" s="6">
        <f t="shared" si="3"/>
        <v>22</v>
      </c>
      <c r="AN15" s="6" t="str">
        <f t="shared" si="4"/>
        <v>7</v>
      </c>
      <c r="AO15" t="str">
        <f t="shared" si="5"/>
        <v>Rak</v>
      </c>
    </row>
    <row r="16" spans="1:41" x14ac:dyDescent="0.25">
      <c r="A16">
        <v>8</v>
      </c>
      <c r="B16" s="19" t="s">
        <v>5658</v>
      </c>
      <c r="C16" s="19" t="s">
        <v>5659</v>
      </c>
      <c r="D16" s="19" t="str">
        <f>B16 &amp; " " &amp; C16</f>
        <v>Pavel Horák</v>
      </c>
      <c r="E16" s="19" t="str">
        <f>LEFT(D16, FIND(" ", D16) - 1)</f>
        <v>Pavel</v>
      </c>
      <c r="F16" s="19" t="str">
        <f>RIGHT(D16, LEN(D16) - FIND(" ", D16))</f>
        <v>Horák</v>
      </c>
      <c r="G16" s="19" t="str">
        <f>LOWER(B16)</f>
        <v>pavel</v>
      </c>
      <c r="H16" s="19" t="str">
        <f>UPPER(G16)</f>
        <v>PAVEL</v>
      </c>
      <c r="I16" s="19" t="str">
        <f>PROPER(G16)</f>
        <v>Pavel</v>
      </c>
      <c r="J16" s="20">
        <v>39721</v>
      </c>
      <c r="K16" s="19">
        <f>DAY(J16)</f>
        <v>30</v>
      </c>
      <c r="L16" s="19">
        <f>MONTH(J16)</f>
        <v>9</v>
      </c>
      <c r="M16" s="19">
        <f>WEEKNUM(J16)</f>
        <v>40</v>
      </c>
      <c r="N16" s="19">
        <f>WEEKDAY(J16, 2)</f>
        <v>2</v>
      </c>
      <c r="O16" s="19" t="str">
        <f>CHOOSE(WEEKDAY(N16),"Po","Út","St","Čt","Pá","Se","Ne")</f>
        <v>Út</v>
      </c>
      <c r="P16" s="19" t="s">
        <v>5616</v>
      </c>
      <c r="Q16" s="19" t="str">
        <f>IF(AND(DAY(J16)&gt;=21,MONTH(J16)=3),"Beran",
IF(AND(DAY(J16)&lt;=21,MONTH(J16)=4),"Beran",
IF(AND(DAY(J16)&gt;=21,MONTH(J16)=4),"Býk",
IF(AND(DAY(J16)&lt;=21,MONTH(J16)=5),"Býk",
IF(AND(DAY(J16)&gt;=22,MONTH(J16)=5),"Blíženci",
IF(AND(DAY(J16)&lt;=21,MONTH(J16)=6),"Blíženci",
IF(AND(DAY(J16)&gt;=22,MONTH(J16)=6),"Rak",
IF(AND(DAY(J16)&lt;=22,MONTH(J16)=7),"Rak",
IF(AND(DAY(J16)&gt;=23,MONTH(J16)=7),"Lev",
IF(AND(DAY(J16)&lt;=22,MONTH(J16)=8),"Lev",
IF(AND(DAY(J16)&gt;=23,MONTH(J16)=8),"Panna",
IF(AND(DAY(J16)&lt;=22,MONTH(J16)=9),"Panna",
IF(AND(DAY(J16)&gt;=23,MONTH(J16)=9),"Váhy",
IF(AND(DAY(J16)&lt;=23,MONTH(J16)=10),"Váhy",
IF(AND(DAY(J16)&gt;=24,MONTH(J16)=10),"Štír",
IF(AND(DAY(J16)&lt;=22,MONTH(J16)=11),"Štír",
IF(AND(DAY(J16)&gt;=23,MONTH(J16)=11),"Střelec",
IF(AND(DAY(J16)&lt;=21,MONTH(J16)=12),"Střelec",
IF(AND(DAY(J16)&gt;=22,MONTH(J16)=12),"Kozoroh",
IF(AND(DAY(J16)&lt;=20,MONTH(J16)=1),"Kozoroh",
IF(AND(DAY(J16)&gt;=21,MONTH(J16)=1),"Vodnář",
IF(AND(DAY(J16)&lt;=20,MONTH(J16)=2),"Vodnář",
IF(AND(DAY(J16)&gt;=21,MONTH(J16)=2),"Ryby",
IF(AND(DAY(J16)&lt;=20,MONTH(J16)=3),"Ryby",
"Neznámé znamení"))))))))))))))))))))))))</f>
        <v>Váhy</v>
      </c>
      <c r="R16" s="19" t="b">
        <f>P16=Q16</f>
        <v>1</v>
      </c>
      <c r="S16" s="19">
        <v>15</v>
      </c>
      <c r="T16" s="23">
        <f ca="1">DATEDIF(J16, TODAY(), "Y")</f>
        <v>16</v>
      </c>
      <c r="U16" s="23" t="b">
        <f ca="1">S16=T16</f>
        <v>0</v>
      </c>
      <c r="V16" s="6" t="s">
        <v>5601</v>
      </c>
      <c r="W16" s="19">
        <v>24</v>
      </c>
      <c r="X16" s="19">
        <v>10</v>
      </c>
      <c r="Y16">
        <f>W16+X16</f>
        <v>34</v>
      </c>
      <c r="Z16" s="6">
        <f>IF(V16="ne", Y16, Y16 + VLOOKUP(V16, $AH$3:$AI$6, 2, FALSE))</f>
        <v>34</v>
      </c>
      <c r="AA16" s="6" t="str">
        <f>IF(Z16 &gt; 30, "Ano", "Ne")</f>
        <v>Ano</v>
      </c>
      <c r="AB16" s="6" t="str">
        <f>IF(Z16&lt;=5,"0-5",IF(Z16&lt;=10,"5,1-10",IF(Z16&lt;=15,"10,1-15",IF(Z16&lt;=20,"15,1-20",IF(Z16&lt;=25,"20,1-25",IF(Z16&lt;=30,"25,1-30",IF(Z16&lt;=35,"30,1-35",IF(Z16&lt;=40,"35,1-40",IF(Z16&lt;=45,"40,1-45",IF(Z16&lt;=50,"45,1-50","Mimo rozsah"))))))))))</f>
        <v>30,1-35</v>
      </c>
      <c r="AC16" s="6">
        <f>_xlfn.RANK.EQ(Z16, Z$3:Z$37, 1)</f>
        <v>14</v>
      </c>
      <c r="AD16" s="6">
        <f t="shared" si="0"/>
        <v>38.200000000000003</v>
      </c>
      <c r="AE16" t="str">
        <f ca="1">IF(COUNTIFS(B$3:B$37, B16, C$3:C$37, C16, D$3:D$37, D16, E$3:E$37, E16, F$3:F$37, F16, G$3:G$37, G16, H$3:H$37, H16, I$3:I$37, I16, J$3:J$37, J16, K$3:K$37, K16, L$3:L$37, L16, M$3:M$37, M16, N$3:N$37, N16, O$3:O$37, O16, P$3:P$37, P16, Q$3:Q$37, Q16, R$3:R$37, R16, S$3:S$37, S16, T$3:T$37, T16, U$3:U$37, U16, V$3:V$37, V16, W$3:W$37, W16, X$3:X$37, X16, Y$3:Y$37, Y16, Z$3:Z$37, Z16, AA$3:AA$37, AA16, AB$3:AB$37, AB16, AC$3:AC$37, AC16, AD$3:AD$37, AD16) &gt; 1, "Ano", "Ne")</f>
        <v>Ne</v>
      </c>
      <c r="AF16">
        <f ca="1">COUNTBLANK(B16:Y16)</f>
        <v>0</v>
      </c>
      <c r="AH16" s="6" t="s">
        <v>5611</v>
      </c>
      <c r="AI16" s="17" t="s">
        <v>5612</v>
      </c>
      <c r="AK16" s="22" t="str">
        <f t="shared" si="1"/>
        <v>23</v>
      </c>
      <c r="AL16" s="22">
        <f t="shared" si="2"/>
        <v>7</v>
      </c>
      <c r="AM16" s="6">
        <f t="shared" si="3"/>
        <v>22</v>
      </c>
      <c r="AN16" s="6" t="str">
        <f t="shared" si="4"/>
        <v>8</v>
      </c>
      <c r="AO16" t="str">
        <f t="shared" si="5"/>
        <v>Lev</v>
      </c>
    </row>
    <row r="17" spans="1:41" ht="30" x14ac:dyDescent="0.25">
      <c r="A17">
        <v>9</v>
      </c>
      <c r="B17" s="19" t="s">
        <v>5660</v>
      </c>
      <c r="C17" s="19" t="s">
        <v>5661</v>
      </c>
      <c r="D17" s="19" t="str">
        <f>B17 &amp; " " &amp; C17</f>
        <v>Kristýna Růžičková</v>
      </c>
      <c r="E17" s="19" t="str">
        <f>LEFT(D17, FIND(" ", D17) - 1)</f>
        <v>Kristýna</v>
      </c>
      <c r="F17" s="19" t="str">
        <f>RIGHT(D17, LEN(D17) - FIND(" ", D17))</f>
        <v>Růžičková</v>
      </c>
      <c r="G17" s="19" t="str">
        <f>LOWER(B17)</f>
        <v>kristýna</v>
      </c>
      <c r="H17" s="19" t="str">
        <f>UPPER(G17)</f>
        <v>KRISTÝNA</v>
      </c>
      <c r="I17" s="19" t="str">
        <f>PROPER(G17)</f>
        <v>Kristýna</v>
      </c>
      <c r="J17" s="20">
        <v>39671</v>
      </c>
      <c r="K17" s="19">
        <f>DAY(J17)</f>
        <v>11</v>
      </c>
      <c r="L17" s="19">
        <f>MONTH(J17)</f>
        <v>8</v>
      </c>
      <c r="M17" s="19">
        <f>WEEKNUM(J17)</f>
        <v>33</v>
      </c>
      <c r="N17" s="19">
        <f>WEEKDAY(J17, 2)</f>
        <v>1</v>
      </c>
      <c r="O17" s="19" t="str">
        <f>CHOOSE(WEEKDAY(N17),"Po","Út","St","Čt","Pá","Se","Ne")</f>
        <v>Po</v>
      </c>
      <c r="P17" s="19" t="s">
        <v>5612</v>
      </c>
      <c r="Q17" s="19" t="str">
        <f>IF(AND(DAY(J17)&gt;=21,MONTH(J17)=3),"Beran",
IF(AND(DAY(J17)&lt;=21,MONTH(J17)=4),"Beran",
IF(AND(DAY(J17)&gt;=21,MONTH(J17)=4),"Býk",
IF(AND(DAY(J17)&lt;=21,MONTH(J17)=5),"Býk",
IF(AND(DAY(J17)&gt;=22,MONTH(J17)=5),"Blíženci",
IF(AND(DAY(J17)&lt;=21,MONTH(J17)=6),"Blíženci",
IF(AND(DAY(J17)&gt;=22,MONTH(J17)=6),"Rak",
IF(AND(DAY(J17)&lt;=22,MONTH(J17)=7),"Rak",
IF(AND(DAY(J17)&gt;=23,MONTH(J17)=7),"Lev",
IF(AND(DAY(J17)&lt;=22,MONTH(J17)=8),"Lev",
IF(AND(DAY(J17)&gt;=23,MONTH(J17)=8),"Panna",
IF(AND(DAY(J17)&lt;=22,MONTH(J17)=9),"Panna",
IF(AND(DAY(J17)&gt;=23,MONTH(J17)=9),"Váhy",
IF(AND(DAY(J17)&lt;=23,MONTH(J17)=10),"Váhy",
IF(AND(DAY(J17)&gt;=24,MONTH(J17)=10),"Štír",
IF(AND(DAY(J17)&lt;=22,MONTH(J17)=11),"Štír",
IF(AND(DAY(J17)&gt;=23,MONTH(J17)=11),"Střelec",
IF(AND(DAY(J17)&lt;=21,MONTH(J17)=12),"Střelec",
IF(AND(DAY(J17)&gt;=22,MONTH(J17)=12),"Kozoroh",
IF(AND(DAY(J17)&lt;=20,MONTH(J17)=1),"Kozoroh",
IF(AND(DAY(J17)&gt;=21,MONTH(J17)=1),"Vodnář",
IF(AND(DAY(J17)&lt;=20,MONTH(J17)=2),"Vodnář",
IF(AND(DAY(J17)&gt;=21,MONTH(J17)=2),"Ryby",
IF(AND(DAY(J17)&lt;=20,MONTH(J17)=3),"Ryby",
"Neznámé znamení"))))))))))))))))))))))))</f>
        <v>Lev</v>
      </c>
      <c r="R17" s="19" t="b">
        <f>P17=Q17</f>
        <v>1</v>
      </c>
      <c r="S17" s="19">
        <v>16</v>
      </c>
      <c r="T17" s="23">
        <f ca="1">DATEDIF(J17, TODAY(), "Y")</f>
        <v>16</v>
      </c>
      <c r="U17" s="23" t="b">
        <f ca="1">S17=T17</f>
        <v>1</v>
      </c>
      <c r="V17" s="6" t="s">
        <v>5601</v>
      </c>
      <c r="W17" s="19">
        <v>25</v>
      </c>
      <c r="X17" s="19">
        <v>10</v>
      </c>
      <c r="Y17">
        <f>W17+X17</f>
        <v>35</v>
      </c>
      <c r="Z17" s="6">
        <f>IF(V17="ne", Y17, Y17 + VLOOKUP(V17, $AH$3:$AI$6, 2, FALSE))</f>
        <v>35</v>
      </c>
      <c r="AA17" s="6" t="str">
        <f>IF(Z17 &gt; 30, "Ano", "Ne")</f>
        <v>Ano</v>
      </c>
      <c r="AB17" s="6" t="str">
        <f>IF(Z17&lt;=5,"0-5",IF(Z17&lt;=10,"5,1-10",IF(Z17&lt;=15,"10,1-15",IF(Z17&lt;=20,"15,1-20",IF(Z17&lt;=25,"20,1-25",IF(Z17&lt;=30,"25,1-30",IF(Z17&lt;=35,"30,1-35",IF(Z17&lt;=40,"35,1-40",IF(Z17&lt;=45,"40,1-45",IF(Z17&lt;=50,"45,1-50","Mimo rozsah"))))))))))</f>
        <v>30,1-35</v>
      </c>
      <c r="AC17" s="6">
        <f>_xlfn.RANK.EQ(Z17, Z$3:Z$37, 1)</f>
        <v>15</v>
      </c>
      <c r="AD17" s="6">
        <f t="shared" si="0"/>
        <v>41.099999999999994</v>
      </c>
      <c r="AE17" t="str">
        <f ca="1">IF(COUNTIFS(B$3:B$37, B17, C$3:C$37, C17, D$3:D$37, D17, E$3:E$37, E17, F$3:F$37, F17, G$3:G$37, G17, H$3:H$37, H17, I$3:I$37, I17, J$3:J$37, J17, K$3:K$37, K17, L$3:L$37, L17, M$3:M$37, M17, N$3:N$37, N17, O$3:O$37, O17, P$3:P$37, P17, Q$3:Q$37, Q17, R$3:R$37, R17, S$3:S$37, S17, T$3:T$37, T17, U$3:U$37, U17, V$3:V$37, V17, W$3:W$37, W17, X$3:X$37, X17, Y$3:Y$37, Y17, Z$3:Z$37, Z17, AA$3:AA$37, AA17, AB$3:AB$37, AB17, AC$3:AC$37, AC17, AD$3:AD$37, AD17) &gt; 1, "Ano", "Ne")</f>
        <v>Ne</v>
      </c>
      <c r="AF17">
        <f ca="1">COUNTBLANK(B17:Y17)</f>
        <v>0</v>
      </c>
      <c r="AH17" s="6" t="s">
        <v>5613</v>
      </c>
      <c r="AI17" s="17" t="s">
        <v>5614</v>
      </c>
      <c r="AK17" s="22" t="str">
        <f t="shared" si="1"/>
        <v>23</v>
      </c>
      <c r="AL17" s="22">
        <f t="shared" si="2"/>
        <v>8</v>
      </c>
      <c r="AM17" s="6">
        <f t="shared" si="3"/>
        <v>22</v>
      </c>
      <c r="AN17" s="6" t="str">
        <f t="shared" si="4"/>
        <v>9</v>
      </c>
      <c r="AO17" t="str">
        <f t="shared" si="5"/>
        <v>Panna</v>
      </c>
    </row>
    <row r="18" spans="1:41" ht="30" x14ac:dyDescent="0.25">
      <c r="A18">
        <v>27</v>
      </c>
      <c r="B18" s="19" t="s">
        <v>5648</v>
      </c>
      <c r="C18" s="19" t="s">
        <v>5683</v>
      </c>
      <c r="D18" s="19" t="str">
        <f>B18 &amp; " " &amp; C18</f>
        <v>Jakub Kovařík</v>
      </c>
      <c r="E18" s="19" t="str">
        <f>LEFT(D18, FIND(" ", D18) - 1)</f>
        <v>Jakub</v>
      </c>
      <c r="F18" s="19" t="str">
        <f>RIGHT(D18, LEN(D18) - FIND(" ", D18))</f>
        <v>Kovařík</v>
      </c>
      <c r="G18" s="19" t="str">
        <f>LOWER(B18)</f>
        <v>jakub</v>
      </c>
      <c r="H18" s="19" t="str">
        <f>UPPER(G18)</f>
        <v>JAKUB</v>
      </c>
      <c r="I18" s="19" t="str">
        <f>PROPER(G18)</f>
        <v>Jakub</v>
      </c>
      <c r="J18" s="20">
        <v>39807</v>
      </c>
      <c r="K18" s="19">
        <f>DAY(J18)</f>
        <v>25</v>
      </c>
      <c r="L18" s="19">
        <f>MONTH(J18)</f>
        <v>12</v>
      </c>
      <c r="M18" s="19">
        <f>WEEKNUM(J18)</f>
        <v>52</v>
      </c>
      <c r="N18" s="19">
        <f>WEEKDAY(J18, 2)</f>
        <v>4</v>
      </c>
      <c r="O18" s="19" t="str">
        <f>CHOOSE(WEEKDAY(N18),"Po","Út","St","Čt","Pá","Se","Ne")</f>
        <v>Čt</v>
      </c>
      <c r="P18" s="19" t="s">
        <v>5622</v>
      </c>
      <c r="Q18" s="19" t="str">
        <f>IF(AND(DAY(J18)&gt;=21,MONTH(J18)=3),"Beran",
IF(AND(DAY(J18)&lt;=21,MONTH(J18)=4),"Beran",
IF(AND(DAY(J18)&gt;=21,MONTH(J18)=4),"Býk",
IF(AND(DAY(J18)&lt;=21,MONTH(J18)=5),"Býk",
IF(AND(DAY(J18)&gt;=22,MONTH(J18)=5),"Blíženci",
IF(AND(DAY(J18)&lt;=21,MONTH(J18)=6),"Blíženci",
IF(AND(DAY(J18)&gt;=22,MONTH(J18)=6),"Rak",
IF(AND(DAY(J18)&lt;=22,MONTH(J18)=7),"Rak",
IF(AND(DAY(J18)&gt;=23,MONTH(J18)=7),"Lev",
IF(AND(DAY(J18)&lt;=22,MONTH(J18)=8),"Lev",
IF(AND(DAY(J18)&gt;=23,MONTH(J18)=8),"Panna",
IF(AND(DAY(J18)&lt;=22,MONTH(J18)=9),"Panna",
IF(AND(DAY(J18)&gt;=23,MONTH(J18)=9),"Váhy",
IF(AND(DAY(J18)&lt;=23,MONTH(J18)=10),"Váhy",
IF(AND(DAY(J18)&gt;=24,MONTH(J18)=10),"Štír",
IF(AND(DAY(J18)&lt;=22,MONTH(J18)=11),"Štír",
IF(AND(DAY(J18)&gt;=23,MONTH(J18)=11),"Střelec",
IF(AND(DAY(J18)&lt;=21,MONTH(J18)=12),"Střelec",
IF(AND(DAY(J18)&gt;=22,MONTH(J18)=12),"Kozoroh",
IF(AND(DAY(J18)&lt;=20,MONTH(J18)=1),"Kozoroh",
IF(AND(DAY(J18)&gt;=21,MONTH(J18)=1),"Vodnář",
IF(AND(DAY(J18)&lt;=20,MONTH(J18)=2),"Vodnář",
IF(AND(DAY(J18)&gt;=21,MONTH(J18)=2),"Ryby",
IF(AND(DAY(J18)&lt;=20,MONTH(J18)=3),"Ryby",
"Neznámé znamení"))))))))))))))))))))))))</f>
        <v>Kozoroh</v>
      </c>
      <c r="R18" s="19" t="b">
        <f>P18=Q18</f>
        <v>1</v>
      </c>
      <c r="S18" s="19">
        <v>15</v>
      </c>
      <c r="T18" s="23">
        <f ca="1">DATEDIF(J18, TODAY(), "Y")</f>
        <v>15</v>
      </c>
      <c r="U18" s="23" t="b">
        <f ca="1">S18=T18</f>
        <v>1</v>
      </c>
      <c r="V18" s="6">
        <v>3</v>
      </c>
      <c r="W18" s="19">
        <v>22</v>
      </c>
      <c r="X18" s="19">
        <v>11</v>
      </c>
      <c r="Y18">
        <f>W18+X18</f>
        <v>33</v>
      </c>
      <c r="Z18" s="6">
        <f>IF(V18="ne", Y18, Y18 + VLOOKUP(V18, $AH$3:$AI$6, 2, FALSE))</f>
        <v>35</v>
      </c>
      <c r="AA18" s="6" t="str">
        <f>IF(Z18 &gt; 30, "Ano", "Ne")</f>
        <v>Ano</v>
      </c>
      <c r="AB18" s="6" t="str">
        <f>IF(Z18&lt;=5,"0-5",IF(Z18&lt;=10,"5,1-10",IF(Z18&lt;=15,"10,1-15",IF(Z18&lt;=20,"15,1-20",IF(Z18&lt;=25,"20,1-25",IF(Z18&lt;=30,"25,1-30",IF(Z18&lt;=35,"30,1-35",IF(Z18&lt;=40,"35,1-40",IF(Z18&lt;=45,"40,1-45",IF(Z18&lt;=50,"45,1-50","Mimo rozsah"))))))))))</f>
        <v>30,1-35</v>
      </c>
      <c r="AC18" s="6">
        <f>_xlfn.RANK.EQ(Z18, Z$3:Z$37, 1)</f>
        <v>15</v>
      </c>
      <c r="AD18" s="6">
        <f t="shared" si="0"/>
        <v>41.099999999999994</v>
      </c>
      <c r="AE18" t="str">
        <f ca="1">IF(COUNTIFS(B$3:B$37, B18, C$3:C$37, C18, D$3:D$37, D18, E$3:E$37, E18, F$3:F$37, F18, G$3:G$37, G18, H$3:H$37, H18, I$3:I$37, I18, J$3:J$37, J18, K$3:K$37, K18, L$3:L$37, L18, M$3:M$37, M18, N$3:N$37, N18, O$3:O$37, O18, P$3:P$37, P18, Q$3:Q$37, Q18, R$3:R$37, R18, S$3:S$37, S18, T$3:T$37, T18, U$3:U$37, U18, V$3:V$37, V18, W$3:W$37, W18, X$3:X$37, X18, Y$3:Y$37, Y18, Z$3:Z$37, Z18, AA$3:AA$37, AA18, AB$3:AB$37, AB18, AC$3:AC$37, AC18, AD$3:AD$37, AD18) &gt; 1, "Ano", "Ne")</f>
        <v>Ne</v>
      </c>
      <c r="AF18">
        <f ca="1">COUNTBLANK(B18:Y18)</f>
        <v>0</v>
      </c>
      <c r="AH18" s="6" t="s">
        <v>5615</v>
      </c>
      <c r="AI18" s="17" t="s">
        <v>5616</v>
      </c>
      <c r="AK18" s="22" t="str">
        <f t="shared" si="1"/>
        <v>23</v>
      </c>
      <c r="AL18" s="22">
        <f t="shared" si="2"/>
        <v>9</v>
      </c>
      <c r="AM18" s="6">
        <f t="shared" si="3"/>
        <v>23</v>
      </c>
      <c r="AN18" s="6" t="str">
        <f t="shared" si="4"/>
        <v>10</v>
      </c>
      <c r="AO18" t="str">
        <f t="shared" si="5"/>
        <v>Váhy</v>
      </c>
    </row>
    <row r="19" spans="1:41" x14ac:dyDescent="0.25">
      <c r="A19">
        <v>26</v>
      </c>
      <c r="B19" s="19" t="s">
        <v>5658</v>
      </c>
      <c r="C19" s="19" t="s">
        <v>5682</v>
      </c>
      <c r="D19" s="19" t="str">
        <f>B19 &amp; " " &amp; C19</f>
        <v>Pavel Černý</v>
      </c>
      <c r="E19" s="19" t="str">
        <f>LEFT(D19, FIND(" ", D19) - 1)</f>
        <v>Pavel</v>
      </c>
      <c r="F19" s="19" t="str">
        <f>RIGHT(D19, LEN(D19) - FIND(" ", D19))</f>
        <v>Černý</v>
      </c>
      <c r="G19" s="19" t="str">
        <f>LOWER(B19)</f>
        <v>pavel</v>
      </c>
      <c r="H19" s="19" t="str">
        <f>UPPER(G19)</f>
        <v>PAVEL</v>
      </c>
      <c r="I19" s="19" t="str">
        <f>PROPER(G19)</f>
        <v>Pavel</v>
      </c>
      <c r="J19" s="20">
        <v>40073</v>
      </c>
      <c r="K19" s="19">
        <f>DAY(J19)</f>
        <v>17</v>
      </c>
      <c r="L19" s="19">
        <f>MONTH(J19)</f>
        <v>9</v>
      </c>
      <c r="M19" s="19">
        <f>WEEKNUM(J19)</f>
        <v>38</v>
      </c>
      <c r="N19" s="19">
        <f>WEEKDAY(J19, 2)</f>
        <v>4</v>
      </c>
      <c r="O19" s="19" t="str">
        <f>CHOOSE(WEEKDAY(N19),"Po","Út","St","Čt","Pá","Se","Ne")</f>
        <v>Čt</v>
      </c>
      <c r="P19" s="19" t="s">
        <v>5614</v>
      </c>
      <c r="Q19" s="19" t="str">
        <f>IF(AND(DAY(J19)&gt;=21,MONTH(J19)=3),"Beran",
IF(AND(DAY(J19)&lt;=21,MONTH(J19)=4),"Beran",
IF(AND(DAY(J19)&gt;=21,MONTH(J19)=4),"Býk",
IF(AND(DAY(J19)&lt;=21,MONTH(J19)=5),"Býk",
IF(AND(DAY(J19)&gt;=22,MONTH(J19)=5),"Blíženci",
IF(AND(DAY(J19)&lt;=21,MONTH(J19)=6),"Blíženci",
IF(AND(DAY(J19)&gt;=22,MONTH(J19)=6),"Rak",
IF(AND(DAY(J19)&lt;=22,MONTH(J19)=7),"Rak",
IF(AND(DAY(J19)&gt;=23,MONTH(J19)=7),"Lev",
IF(AND(DAY(J19)&lt;=22,MONTH(J19)=8),"Lev",
IF(AND(DAY(J19)&gt;=23,MONTH(J19)=8),"Panna",
IF(AND(DAY(J19)&lt;=22,MONTH(J19)=9),"Panna",
IF(AND(DAY(J19)&gt;=23,MONTH(J19)=9),"Váhy",
IF(AND(DAY(J19)&lt;=23,MONTH(J19)=10),"Váhy",
IF(AND(DAY(J19)&gt;=24,MONTH(J19)=10),"Štír",
IF(AND(DAY(J19)&lt;=22,MONTH(J19)=11),"Štír",
IF(AND(DAY(J19)&gt;=23,MONTH(J19)=11),"Střelec",
IF(AND(DAY(J19)&lt;=21,MONTH(J19)=12),"Střelec",
IF(AND(DAY(J19)&gt;=22,MONTH(J19)=12),"Kozoroh",
IF(AND(DAY(J19)&lt;=20,MONTH(J19)=1),"Kozoroh",
IF(AND(DAY(J19)&gt;=21,MONTH(J19)=1),"Vodnář",
IF(AND(DAY(J19)&lt;=20,MONTH(J19)=2),"Vodnář",
IF(AND(DAY(J19)&gt;=21,MONTH(J19)=2),"Ryby",
IF(AND(DAY(J19)&lt;=20,MONTH(J19)=3),"Ryby",
"Neznámé znamení"))))))))))))))))))))))))</f>
        <v>Panna</v>
      </c>
      <c r="R19" s="19" t="b">
        <f>P19=Q19</f>
        <v>1</v>
      </c>
      <c r="S19" s="19">
        <v>14</v>
      </c>
      <c r="T19" s="23">
        <f ca="1">DATEDIF(J19, TODAY(), "Y")</f>
        <v>15</v>
      </c>
      <c r="U19" s="23" t="b">
        <f ca="1">S19=T19</f>
        <v>0</v>
      </c>
      <c r="V19" s="6">
        <v>3</v>
      </c>
      <c r="W19" s="19">
        <v>22</v>
      </c>
      <c r="X19" s="19">
        <v>12</v>
      </c>
      <c r="Y19">
        <f>W19+X19</f>
        <v>34</v>
      </c>
      <c r="Z19" s="6">
        <f>IF(V19="ne", Y19, Y19 + VLOOKUP(V19, $AH$3:$AI$6, 2, FALSE))</f>
        <v>36</v>
      </c>
      <c r="AA19" s="6" t="str">
        <f>IF(Z19 &gt; 30, "Ano", "Ne")</f>
        <v>Ano</v>
      </c>
      <c r="AB19" s="6" t="str">
        <f>IF(Z19&lt;=5,"0-5",IF(Z19&lt;=10,"5,1-10",IF(Z19&lt;=15,"10,1-15",IF(Z19&lt;=20,"15,1-20",IF(Z19&lt;=25,"20,1-25",IF(Z19&lt;=30,"25,1-30",IF(Z19&lt;=35,"30,1-35",IF(Z19&lt;=40,"35,1-40",IF(Z19&lt;=45,"40,1-45",IF(Z19&lt;=50,"45,1-50","Mimo rozsah"))))))))))</f>
        <v>35,1-40</v>
      </c>
      <c r="AC19" s="6">
        <f>_xlfn.RANK.EQ(Z19, Z$3:Z$37, 1)</f>
        <v>17</v>
      </c>
      <c r="AD19" s="6">
        <f t="shared" si="0"/>
        <v>47</v>
      </c>
      <c r="AE19" t="str">
        <f ca="1">IF(COUNTIFS(B$3:B$37, B19, C$3:C$37, C19, D$3:D$37, D19, E$3:E$37, E19, F$3:F$37, F19, G$3:G$37, G19, H$3:H$37, H19, I$3:I$37, I19, J$3:J$37, J19, K$3:K$37, K19, L$3:L$37, L19, M$3:M$37, M19, N$3:N$37, N19, O$3:O$37, O19, P$3:P$37, P19, Q$3:Q$37, Q19, R$3:R$37, R19, S$3:S$37, S19, T$3:T$37, T19, U$3:U$37, U19, V$3:V$37, V19, W$3:W$37, W19, X$3:X$37, X19, Y$3:Y$37, Y19, Z$3:Z$37, Z19, AA$3:AA$37, AA19, AB$3:AB$37, AB19, AC$3:AC$37, AC19, AD$3:AD$37, AD19) &gt; 1, "Ano", "Ne")</f>
        <v>Ne</v>
      </c>
      <c r="AF19">
        <f ca="1">COUNTBLANK(B19:Y19)</f>
        <v>0</v>
      </c>
      <c r="AH19" s="6" t="s">
        <v>5617</v>
      </c>
      <c r="AI19" s="17" t="s">
        <v>5618</v>
      </c>
      <c r="AK19" s="22" t="str">
        <f t="shared" si="1"/>
        <v>24</v>
      </c>
      <c r="AL19" s="22">
        <f t="shared" si="2"/>
        <v>10</v>
      </c>
      <c r="AM19" s="6">
        <f t="shared" si="3"/>
        <v>22</v>
      </c>
      <c r="AN19" s="6" t="str">
        <f t="shared" si="4"/>
        <v>11</v>
      </c>
      <c r="AO19" t="str">
        <f t="shared" si="5"/>
        <v>Štír</v>
      </c>
    </row>
    <row r="20" spans="1:41" ht="30" x14ac:dyDescent="0.25">
      <c r="A20">
        <v>25</v>
      </c>
      <c r="B20" s="19" t="s">
        <v>5660</v>
      </c>
      <c r="C20" s="19" t="s">
        <v>5681</v>
      </c>
      <c r="D20" s="19" t="str">
        <f>B20 &amp; " " &amp; C20</f>
        <v>Kristýna Nováková</v>
      </c>
      <c r="E20" s="19" t="str">
        <f>LEFT(D20, FIND(" ", D20) - 1)</f>
        <v>Kristýna</v>
      </c>
      <c r="F20" s="19" t="str">
        <f>RIGHT(D20, LEN(D20) - FIND(" ", D20))</f>
        <v>Nováková</v>
      </c>
      <c r="G20" s="19" t="str">
        <f>LOWER(B20)</f>
        <v>kristýna</v>
      </c>
      <c r="H20" s="19" t="str">
        <f>UPPER(G20)</f>
        <v>KRISTÝNA</v>
      </c>
      <c r="I20" s="19" t="str">
        <f>PROPER(G20)</f>
        <v>Kristýna</v>
      </c>
      <c r="J20" s="20">
        <v>39666</v>
      </c>
      <c r="K20" s="19">
        <f>DAY(J20)</f>
        <v>6</v>
      </c>
      <c r="L20" s="19">
        <f>MONTH(J20)</f>
        <v>8</v>
      </c>
      <c r="M20" s="19">
        <f>WEEKNUM(J20)</f>
        <v>32</v>
      </c>
      <c r="N20" s="19">
        <f>WEEKDAY(J20, 2)</f>
        <v>3</v>
      </c>
      <c r="O20" s="19" t="str">
        <f>CHOOSE(WEEKDAY(N20),"Po","Út","St","Čt","Pá","Se","Ne")</f>
        <v>St</v>
      </c>
      <c r="P20" s="19" t="s">
        <v>5612</v>
      </c>
      <c r="Q20" s="19" t="str">
        <f>IF(AND(DAY(J20)&gt;=21,MONTH(J20)=3),"Beran",
IF(AND(DAY(J20)&lt;=21,MONTH(J20)=4),"Beran",
IF(AND(DAY(J20)&gt;=21,MONTH(J20)=4),"Býk",
IF(AND(DAY(J20)&lt;=21,MONTH(J20)=5),"Býk",
IF(AND(DAY(J20)&gt;=22,MONTH(J20)=5),"Blíženci",
IF(AND(DAY(J20)&lt;=21,MONTH(J20)=6),"Blíženci",
IF(AND(DAY(J20)&gt;=22,MONTH(J20)=6),"Rak",
IF(AND(DAY(J20)&lt;=22,MONTH(J20)=7),"Rak",
IF(AND(DAY(J20)&gt;=23,MONTH(J20)=7),"Lev",
IF(AND(DAY(J20)&lt;=22,MONTH(J20)=8),"Lev",
IF(AND(DAY(J20)&gt;=23,MONTH(J20)=8),"Panna",
IF(AND(DAY(J20)&lt;=22,MONTH(J20)=9),"Panna",
IF(AND(DAY(J20)&gt;=23,MONTH(J20)=9),"Váhy",
IF(AND(DAY(J20)&lt;=23,MONTH(J20)=10),"Váhy",
IF(AND(DAY(J20)&gt;=24,MONTH(J20)=10),"Štír",
IF(AND(DAY(J20)&lt;=22,MONTH(J20)=11),"Štír",
IF(AND(DAY(J20)&gt;=23,MONTH(J20)=11),"Střelec",
IF(AND(DAY(J20)&lt;=21,MONTH(J20)=12),"Střelec",
IF(AND(DAY(J20)&gt;=22,MONTH(J20)=12),"Kozoroh",
IF(AND(DAY(J20)&lt;=20,MONTH(J20)=1),"Kozoroh",
IF(AND(DAY(J20)&gt;=21,MONTH(J20)=1),"Vodnář",
IF(AND(DAY(J20)&lt;=20,MONTH(J20)=2),"Vodnář",
IF(AND(DAY(J20)&gt;=21,MONTH(J20)=2),"Ryby",
IF(AND(DAY(J20)&lt;=20,MONTH(J20)=3),"Ryby",
"Neznámé znamení"))))))))))))))))))))))))</f>
        <v>Lev</v>
      </c>
      <c r="R20" s="19" t="b">
        <f>P20=Q20</f>
        <v>1</v>
      </c>
      <c r="S20" s="19">
        <v>16</v>
      </c>
      <c r="T20" s="23">
        <f ca="1">DATEDIF(J20, TODAY(), "Y")</f>
        <v>16</v>
      </c>
      <c r="U20" s="23" t="b">
        <f ca="1">S20=T20</f>
        <v>1</v>
      </c>
      <c r="V20" s="6">
        <v>3</v>
      </c>
      <c r="W20" s="19">
        <v>22</v>
      </c>
      <c r="X20" s="19">
        <v>13</v>
      </c>
      <c r="Y20">
        <f>W20+X20</f>
        <v>35</v>
      </c>
      <c r="Z20" s="6">
        <f>IF(V20="ne", Y20, Y20 + VLOOKUP(V20, $AH$3:$AI$6, 2, FALSE))</f>
        <v>37</v>
      </c>
      <c r="AA20" s="6" t="str">
        <f>IF(Z20 &gt; 30, "Ano", "Ne")</f>
        <v>Ano</v>
      </c>
      <c r="AB20" s="6" t="str">
        <f>IF(Z20&lt;=5,"0-5",IF(Z20&lt;=10,"5,1-10",IF(Z20&lt;=15,"10,1-15",IF(Z20&lt;=20,"15,1-20",IF(Z20&lt;=25,"20,1-25",IF(Z20&lt;=30,"25,1-30",IF(Z20&lt;=35,"30,1-35",IF(Z20&lt;=40,"35,1-40",IF(Z20&lt;=45,"40,1-45",IF(Z20&lt;=50,"45,1-50","Mimo rozsah"))))))))))</f>
        <v>35,1-40</v>
      </c>
      <c r="AC20" s="6">
        <f>_xlfn.RANK.EQ(Z20, Z$3:Z$37, 1)</f>
        <v>18</v>
      </c>
      <c r="AD20" s="6">
        <f t="shared" si="0"/>
        <v>50</v>
      </c>
      <c r="AE20" t="str">
        <f ca="1">IF(COUNTIFS(B$3:B$37, B20, C$3:C$37, C20, D$3:D$37, D20, E$3:E$37, E20, F$3:F$37, F20, G$3:G$37, G20, H$3:H$37, H20, I$3:I$37, I20, J$3:J$37, J20, K$3:K$37, K20, L$3:L$37, L20, M$3:M$37, M20, N$3:N$37, N20, O$3:O$37, O20, P$3:P$37, P20, Q$3:Q$37, Q20, R$3:R$37, R20, S$3:S$37, S20, T$3:T$37, T20, U$3:U$37, U20, V$3:V$37, V20, W$3:W$37, W20, X$3:X$37, X20, Y$3:Y$37, Y20, Z$3:Z$37, Z20, AA$3:AA$37, AA20, AB$3:AB$37, AB20, AC$3:AC$37, AC20, AD$3:AD$37, AD20) &gt; 1, "Ano", "Ne")</f>
        <v>Ne</v>
      </c>
      <c r="AF20">
        <f ca="1">COUNTBLANK(B20:Y20)</f>
        <v>0</v>
      </c>
      <c r="AH20" s="6" t="s">
        <v>5619</v>
      </c>
      <c r="AI20" s="17" t="s">
        <v>5620</v>
      </c>
      <c r="AK20" s="22" t="str">
        <f t="shared" si="1"/>
        <v>23</v>
      </c>
      <c r="AL20" s="22">
        <f t="shared" si="2"/>
        <v>11</v>
      </c>
      <c r="AM20" s="6">
        <f t="shared" si="3"/>
        <v>21</v>
      </c>
      <c r="AN20" s="6" t="str">
        <f t="shared" si="4"/>
        <v>12</v>
      </c>
      <c r="AO20" t="str">
        <f t="shared" si="5"/>
        <v>Střelec</v>
      </c>
    </row>
    <row r="21" spans="1:41" x14ac:dyDescent="0.25">
      <c r="A21">
        <v>10</v>
      </c>
      <c r="B21" s="19" t="s">
        <v>5662</v>
      </c>
      <c r="C21" s="19" t="s">
        <v>5663</v>
      </c>
      <c r="D21" s="19" t="str">
        <f>B21 &amp; " " &amp; C21</f>
        <v>Jan Pokorný</v>
      </c>
      <c r="E21" s="19" t="str">
        <f>LEFT(D21, FIND(" ", D21) - 1)</f>
        <v>Jan</v>
      </c>
      <c r="F21" s="19" t="str">
        <f>RIGHT(D21, LEN(D21) - FIND(" ", D21))</f>
        <v>Pokorný</v>
      </c>
      <c r="G21" s="19" t="str">
        <f>LOWER(B21)</f>
        <v>jan</v>
      </c>
      <c r="H21" s="19" t="str">
        <f>UPPER(G21)</f>
        <v>JAN</v>
      </c>
      <c r="I21" s="19" t="str">
        <f>PROPER(G21)</f>
        <v>Jan</v>
      </c>
      <c r="J21" s="20">
        <v>39814</v>
      </c>
      <c r="K21" s="19">
        <f>DAY(J21)</f>
        <v>1</v>
      </c>
      <c r="L21" s="19">
        <f>MONTH(J21)</f>
        <v>1</v>
      </c>
      <c r="M21" s="19">
        <f>WEEKNUM(J21)</f>
        <v>1</v>
      </c>
      <c r="N21" s="19">
        <f>WEEKDAY(J21, 2)</f>
        <v>4</v>
      </c>
      <c r="O21" s="19" t="str">
        <f>CHOOSE(WEEKDAY(N21),"Po","Út","St","Čt","Pá","Se","Ne")</f>
        <v>Čt</v>
      </c>
      <c r="P21" s="19" t="s">
        <v>5622</v>
      </c>
      <c r="Q21" s="19" t="str">
        <f>IF(AND(DAY(J21)&gt;=21,MONTH(J21)=3),"Beran",
IF(AND(DAY(J21)&lt;=21,MONTH(J21)=4),"Beran",
IF(AND(DAY(J21)&gt;=21,MONTH(J21)=4),"Býk",
IF(AND(DAY(J21)&lt;=21,MONTH(J21)=5),"Býk",
IF(AND(DAY(J21)&gt;=22,MONTH(J21)=5),"Blíženci",
IF(AND(DAY(J21)&lt;=21,MONTH(J21)=6),"Blíženci",
IF(AND(DAY(J21)&gt;=22,MONTH(J21)=6),"Rak",
IF(AND(DAY(J21)&lt;=22,MONTH(J21)=7),"Rak",
IF(AND(DAY(J21)&gt;=23,MONTH(J21)=7),"Lev",
IF(AND(DAY(J21)&lt;=22,MONTH(J21)=8),"Lev",
IF(AND(DAY(J21)&gt;=23,MONTH(J21)=8),"Panna",
IF(AND(DAY(J21)&lt;=22,MONTH(J21)=9),"Panna",
IF(AND(DAY(J21)&gt;=23,MONTH(J21)=9),"Váhy",
IF(AND(DAY(J21)&lt;=23,MONTH(J21)=10),"Váhy",
IF(AND(DAY(J21)&gt;=24,MONTH(J21)=10),"Štír",
IF(AND(DAY(J21)&lt;=22,MONTH(J21)=11),"Štír",
IF(AND(DAY(J21)&gt;=23,MONTH(J21)=11),"Střelec",
IF(AND(DAY(J21)&lt;=21,MONTH(J21)=12),"Střelec",
IF(AND(DAY(J21)&gt;=22,MONTH(J21)=12),"Kozoroh",
IF(AND(DAY(J21)&lt;=20,MONTH(J21)=1),"Kozoroh",
IF(AND(DAY(J21)&gt;=21,MONTH(J21)=1),"Vodnář",
IF(AND(DAY(J21)&lt;=20,MONTH(J21)=2),"Vodnář",
IF(AND(DAY(J21)&gt;=21,MONTH(J21)=2),"Ryby",
IF(AND(DAY(J21)&lt;=20,MONTH(J21)=3),"Ryby",
"Neznámé znamení"))))))))))))))))))))))))</f>
        <v>Kozoroh</v>
      </c>
      <c r="R21" s="19" t="b">
        <f>P21=Q21</f>
        <v>1</v>
      </c>
      <c r="S21" s="19">
        <v>15</v>
      </c>
      <c r="T21" s="23">
        <f ca="1">DATEDIF(J21, TODAY(), "Y")</f>
        <v>15</v>
      </c>
      <c r="U21" s="23" t="b">
        <f ca="1">S21=T21</f>
        <v>1</v>
      </c>
      <c r="V21" s="6" t="s">
        <v>5601</v>
      </c>
      <c r="W21" s="19">
        <v>26</v>
      </c>
      <c r="X21" s="19">
        <v>12</v>
      </c>
      <c r="Y21">
        <f>W21+X21</f>
        <v>38</v>
      </c>
      <c r="Z21" s="6">
        <f>IF(V21="ne", Y21, Y21 + VLOOKUP(V21, $AH$3:$AI$6, 2, FALSE))</f>
        <v>38</v>
      </c>
      <c r="AA21" s="6" t="str">
        <f>IF(Z21 &gt; 30, "Ano", "Ne")</f>
        <v>Ano</v>
      </c>
      <c r="AB21" s="6" t="str">
        <f>IF(Z21&lt;=5,"0-5",IF(Z21&lt;=10,"5,1-10",IF(Z21&lt;=15,"10,1-15",IF(Z21&lt;=20,"15,1-20",IF(Z21&lt;=25,"20,1-25",IF(Z21&lt;=30,"25,1-30",IF(Z21&lt;=35,"30,1-35",IF(Z21&lt;=40,"35,1-40",IF(Z21&lt;=45,"40,1-45",IF(Z21&lt;=50,"45,1-50","Mimo rozsah"))))))))))</f>
        <v>35,1-40</v>
      </c>
      <c r="AC21" s="6">
        <f>_xlfn.RANK.EQ(Z21, Z$3:Z$37, 1)</f>
        <v>19</v>
      </c>
      <c r="AD21" s="6">
        <f t="shared" si="0"/>
        <v>52.900000000000006</v>
      </c>
      <c r="AE21" t="str">
        <f ca="1">IF(COUNTIFS(B$3:B$37, B21, C$3:C$37, C21, D$3:D$37, D21, E$3:E$37, E21, F$3:F$37, F21, G$3:G$37, G21, H$3:H$37, H21, I$3:I$37, I21, J$3:J$37, J21, K$3:K$37, K21, L$3:L$37, L21, M$3:M$37, M21, N$3:N$37, N21, O$3:O$37, O21, P$3:P$37, P21, Q$3:Q$37, Q21, R$3:R$37, R21, S$3:S$37, S21, T$3:T$37, T21, U$3:U$37, U21, V$3:V$37, V21, W$3:W$37, W21, X$3:X$37, X21, Y$3:Y$37, Y21, Z$3:Z$37, Z21, AA$3:AA$37, AA21, AB$3:AB$37, AB21, AC$3:AC$37, AC21, AD$3:AD$37, AD21) &gt; 1, "Ano", "Ne")</f>
        <v>Ne</v>
      </c>
      <c r="AF21">
        <f ca="1">COUNTBLANK(B21:Y21)</f>
        <v>0</v>
      </c>
      <c r="AH21" s="6" t="s">
        <v>5621</v>
      </c>
      <c r="AI21" s="17" t="s">
        <v>5622</v>
      </c>
      <c r="AK21" s="22" t="str">
        <f t="shared" si="1"/>
        <v>22</v>
      </c>
      <c r="AL21" s="22">
        <f t="shared" si="2"/>
        <v>12</v>
      </c>
      <c r="AM21" s="6">
        <f t="shared" si="3"/>
        <v>20</v>
      </c>
      <c r="AN21" s="6" t="str">
        <f t="shared" si="4"/>
        <v>1</v>
      </c>
      <c r="AO21" t="str">
        <f t="shared" si="5"/>
        <v>Kozoroh</v>
      </c>
    </row>
    <row r="22" spans="1:41" ht="30" x14ac:dyDescent="0.25">
      <c r="A22">
        <v>24</v>
      </c>
      <c r="B22" s="19" t="s">
        <v>5654</v>
      </c>
      <c r="C22" s="19" t="s">
        <v>5655</v>
      </c>
      <c r="D22" s="19" t="str">
        <f>B22 &amp; " " &amp; C22</f>
        <v>David Procházka</v>
      </c>
      <c r="E22" s="19" t="str">
        <f>LEFT(D22, FIND(" ", D22) - 1)</f>
        <v>David</v>
      </c>
      <c r="F22" s="19" t="str">
        <f>RIGHT(D22, LEN(D22) - FIND(" ", D22))</f>
        <v>Procházka</v>
      </c>
      <c r="G22" s="19" t="str">
        <f>LOWER(B22)</f>
        <v>david</v>
      </c>
      <c r="H22" s="19" t="str">
        <f>UPPER(G22)</f>
        <v>DAVID</v>
      </c>
      <c r="I22" s="19" t="str">
        <f>PROPER(G22)</f>
        <v>David</v>
      </c>
      <c r="J22" s="20">
        <v>39884</v>
      </c>
      <c r="K22" s="19">
        <f>DAY(J22)</f>
        <v>12</v>
      </c>
      <c r="L22" s="19">
        <f>MONTH(J22)</f>
        <v>3</v>
      </c>
      <c r="M22" s="19">
        <f>WEEKNUM(J22)</f>
        <v>11</v>
      </c>
      <c r="N22" s="19">
        <f>WEEKDAY(J22, 2)</f>
        <v>4</v>
      </c>
      <c r="O22" s="19" t="str">
        <f>CHOOSE(WEEKDAY(N22),"Po","Út","St","Čt","Pá","Se","Ne")</f>
        <v>Čt</v>
      </c>
      <c r="P22" s="19" t="s">
        <v>5626</v>
      </c>
      <c r="Q22" s="19" t="str">
        <f>IF(AND(DAY(J22)&gt;=21,MONTH(J22)=3),"Beran",
IF(AND(DAY(J22)&lt;=21,MONTH(J22)=4),"Beran",
IF(AND(DAY(J22)&gt;=21,MONTH(J22)=4),"Býk",
IF(AND(DAY(J22)&lt;=21,MONTH(J22)=5),"Býk",
IF(AND(DAY(J22)&gt;=22,MONTH(J22)=5),"Blíženci",
IF(AND(DAY(J22)&lt;=21,MONTH(J22)=6),"Blíženci",
IF(AND(DAY(J22)&gt;=22,MONTH(J22)=6),"Rak",
IF(AND(DAY(J22)&lt;=22,MONTH(J22)=7),"Rak",
IF(AND(DAY(J22)&gt;=23,MONTH(J22)=7),"Lev",
IF(AND(DAY(J22)&lt;=22,MONTH(J22)=8),"Lev",
IF(AND(DAY(J22)&gt;=23,MONTH(J22)=8),"Panna",
IF(AND(DAY(J22)&lt;=22,MONTH(J22)=9),"Panna",
IF(AND(DAY(J22)&gt;=23,MONTH(J22)=9),"Váhy",
IF(AND(DAY(J22)&lt;=23,MONTH(J22)=10),"Váhy",
IF(AND(DAY(J22)&gt;=24,MONTH(J22)=10),"Štír",
IF(AND(DAY(J22)&lt;=22,MONTH(J22)=11),"Štír",
IF(AND(DAY(J22)&gt;=23,MONTH(J22)=11),"Střelec",
IF(AND(DAY(J22)&lt;=21,MONTH(J22)=12),"Střelec",
IF(AND(DAY(J22)&gt;=22,MONTH(J22)=12),"Kozoroh",
IF(AND(DAY(J22)&lt;=20,MONTH(J22)=1),"Kozoroh",
IF(AND(DAY(J22)&gt;=21,MONTH(J22)=1),"Vodnář",
IF(AND(DAY(J22)&lt;=20,MONTH(J22)=2),"Vodnář",
IF(AND(DAY(J22)&gt;=21,MONTH(J22)=2),"Ryby",
IF(AND(DAY(J22)&lt;=20,MONTH(J22)=3),"Ryby",
"Neznámé znamení"))))))))))))))))))))))))</f>
        <v>Ryby</v>
      </c>
      <c r="R22" s="19" t="b">
        <f>P22=Q22</f>
        <v>1</v>
      </c>
      <c r="S22" s="19">
        <v>15</v>
      </c>
      <c r="T22" s="23">
        <f ca="1">DATEDIF(J22, TODAY(), "Y")</f>
        <v>15</v>
      </c>
      <c r="U22" s="23" t="b">
        <f ca="1">S22=T22</f>
        <v>1</v>
      </c>
      <c r="V22" s="6">
        <v>3</v>
      </c>
      <c r="W22" s="19">
        <v>22</v>
      </c>
      <c r="X22" s="19">
        <v>14</v>
      </c>
      <c r="Y22">
        <f>W22+X22</f>
        <v>36</v>
      </c>
      <c r="Z22" s="6">
        <f>IF(V22="ne", Y22, Y22 + VLOOKUP(V22, $AH$3:$AI$6, 2, FALSE))</f>
        <v>38</v>
      </c>
      <c r="AA22" s="6" t="str">
        <f>IF(Z22 &gt; 30, "Ano", "Ne")</f>
        <v>Ano</v>
      </c>
      <c r="AB22" s="6" t="str">
        <f>IF(Z22&lt;=5,"0-5",IF(Z22&lt;=10,"5,1-10",IF(Z22&lt;=15,"10,1-15",IF(Z22&lt;=20,"15,1-20",IF(Z22&lt;=25,"20,1-25",IF(Z22&lt;=30,"25,1-30",IF(Z22&lt;=35,"30,1-35",IF(Z22&lt;=40,"35,1-40",IF(Z22&lt;=45,"40,1-45",IF(Z22&lt;=50,"45,1-50","Mimo rozsah"))))))))))</f>
        <v>35,1-40</v>
      </c>
      <c r="AC22" s="6">
        <f>_xlfn.RANK.EQ(Z22, Z$3:Z$37, 1)</f>
        <v>19</v>
      </c>
      <c r="AD22" s="6">
        <f t="shared" si="0"/>
        <v>52.900000000000006</v>
      </c>
      <c r="AE22" t="str">
        <f ca="1">IF(COUNTIFS(B$3:B$37, B22, C$3:C$37, C22, D$3:D$37, D22, E$3:E$37, E22, F$3:F$37, F22, G$3:G$37, G22, H$3:H$37, H22, I$3:I$37, I22, J$3:J$37, J22, K$3:K$37, K22, L$3:L$37, L22, M$3:M$37, M22, N$3:N$37, N22, O$3:O$37, O22, P$3:P$37, P22, Q$3:Q$37, Q22, R$3:R$37, R22, S$3:S$37, S22, T$3:T$37, T22, U$3:U$37, U22, V$3:V$37, V22, W$3:W$37, W22, X$3:X$37, X22, Y$3:Y$37, Y22, Z$3:Z$37, Z22, AA$3:AA$37, AA22, AB$3:AB$37, AB22, AC$3:AC$37, AC22, AD$3:AD$37, AD22) &gt; 1, "Ano", "Ne")</f>
        <v>Ne</v>
      </c>
      <c r="AF22">
        <f ca="1">COUNTBLANK(B22:Y22)</f>
        <v>0</v>
      </c>
      <c r="AH22" s="6" t="s">
        <v>5623</v>
      </c>
      <c r="AI22" s="17" t="s">
        <v>5624</v>
      </c>
      <c r="AK22" s="22" t="str">
        <f t="shared" si="1"/>
        <v>21</v>
      </c>
      <c r="AL22" s="22">
        <f t="shared" si="2"/>
        <v>1</v>
      </c>
      <c r="AM22" s="6">
        <f t="shared" si="3"/>
        <v>20</v>
      </c>
      <c r="AN22" s="6" t="str">
        <f t="shared" si="4"/>
        <v>2</v>
      </c>
      <c r="AO22" t="str">
        <f t="shared" si="5"/>
        <v>Vodnář</v>
      </c>
    </row>
    <row r="23" spans="1:41" ht="30" x14ac:dyDescent="0.25">
      <c r="A23">
        <v>19</v>
      </c>
      <c r="B23" s="19" t="s">
        <v>5650</v>
      </c>
      <c r="C23" s="19" t="s">
        <v>5677</v>
      </c>
      <c r="D23" s="19" t="str">
        <f>B23 &amp; " " &amp; C23</f>
        <v>Tereza Benešová</v>
      </c>
      <c r="E23" s="19" t="str">
        <f>LEFT(D23, FIND(" ", D23) - 1)</f>
        <v>Tereza</v>
      </c>
      <c r="F23" s="19" t="str">
        <f>RIGHT(D23, LEN(D23) - FIND(" ", D23))</f>
        <v>Benešová</v>
      </c>
      <c r="G23" s="19" t="str">
        <f>LOWER(B23)</f>
        <v>tereza</v>
      </c>
      <c r="H23" s="19" t="str">
        <f>UPPER(G23)</f>
        <v>TEREZA</v>
      </c>
      <c r="I23" s="19" t="str">
        <f>PROPER(G23)</f>
        <v>Tereza</v>
      </c>
      <c r="J23" s="20">
        <v>39699</v>
      </c>
      <c r="K23" s="19">
        <f>DAY(J23)</f>
        <v>8</v>
      </c>
      <c r="L23" s="19">
        <f>MONTH(J23)</f>
        <v>9</v>
      </c>
      <c r="M23" s="19">
        <f>WEEKNUM(J23)</f>
        <v>37</v>
      </c>
      <c r="N23" s="19">
        <f>WEEKDAY(J23, 2)</f>
        <v>1</v>
      </c>
      <c r="O23" s="19" t="str">
        <f>CHOOSE(WEEKDAY(N23),"Po","Út","St","Čt","Pá","Se","Ne")</f>
        <v>Po</v>
      </c>
      <c r="P23" s="19" t="s">
        <v>5614</v>
      </c>
      <c r="Q23" s="19" t="str">
        <f>IF(AND(DAY(J23)&gt;=21,MONTH(J23)=3),"Beran",
IF(AND(DAY(J23)&lt;=21,MONTH(J23)=4),"Beran",
IF(AND(DAY(J23)&gt;=21,MONTH(J23)=4),"Býk",
IF(AND(DAY(J23)&lt;=21,MONTH(J23)=5),"Býk",
IF(AND(DAY(J23)&gt;=22,MONTH(J23)=5),"Blíženci",
IF(AND(DAY(J23)&lt;=21,MONTH(J23)=6),"Blíženci",
IF(AND(DAY(J23)&gt;=22,MONTH(J23)=6),"Rak",
IF(AND(DAY(J23)&lt;=22,MONTH(J23)=7),"Rak",
IF(AND(DAY(J23)&gt;=23,MONTH(J23)=7),"Lev",
IF(AND(DAY(J23)&lt;=22,MONTH(J23)=8),"Lev",
IF(AND(DAY(J23)&gt;=23,MONTH(J23)=8),"Panna",
IF(AND(DAY(J23)&lt;=22,MONTH(J23)=9),"Panna",
IF(AND(DAY(J23)&gt;=23,MONTH(J23)=9),"Váhy",
IF(AND(DAY(J23)&lt;=23,MONTH(J23)=10),"Váhy",
IF(AND(DAY(J23)&gt;=24,MONTH(J23)=10),"Štír",
IF(AND(DAY(J23)&lt;=22,MONTH(J23)=11),"Štír",
IF(AND(DAY(J23)&gt;=23,MONTH(J23)=11),"Střelec",
IF(AND(DAY(J23)&lt;=21,MONTH(J23)=12),"Střelec",
IF(AND(DAY(J23)&gt;=22,MONTH(J23)=12),"Kozoroh",
IF(AND(DAY(J23)&lt;=20,MONTH(J23)=1),"Kozoroh",
IF(AND(DAY(J23)&gt;=21,MONTH(J23)=1),"Vodnář",
IF(AND(DAY(J23)&lt;=20,MONTH(J23)=2),"Vodnář",
IF(AND(DAY(J23)&gt;=21,MONTH(J23)=2),"Ryby",
IF(AND(DAY(J23)&lt;=20,MONTH(J23)=3),"Ryby",
"Neznámé znamení"))))))))))))))))))))))))</f>
        <v>Panna</v>
      </c>
      <c r="R23" s="19" t="b">
        <f>P23=Q23</f>
        <v>1</v>
      </c>
      <c r="S23" s="19">
        <v>15</v>
      </c>
      <c r="T23" s="23">
        <f ca="1">DATEDIF(J23, TODAY(), "Y")</f>
        <v>16</v>
      </c>
      <c r="U23" s="23" t="b">
        <f ca="1">S23=T23</f>
        <v>0</v>
      </c>
      <c r="V23" s="6">
        <v>1</v>
      </c>
      <c r="W23" s="19">
        <v>20</v>
      </c>
      <c r="X23" s="19">
        <v>18</v>
      </c>
      <c r="Y23">
        <f>W23+X23</f>
        <v>38</v>
      </c>
      <c r="Z23" s="6">
        <f>IF(V23="ne", Y23, Y23 + VLOOKUP(V23, $AH$3:$AI$6, 2, FALSE))</f>
        <v>38.5</v>
      </c>
      <c r="AA23" s="6" t="str">
        <f>IF(Z23 &gt; 30, "Ano", "Ne")</f>
        <v>Ano</v>
      </c>
      <c r="AB23" s="6" t="str">
        <f>IF(Z23&lt;=5,"0-5",IF(Z23&lt;=10,"5,1-10",IF(Z23&lt;=15,"10,1-15",IF(Z23&lt;=20,"15,1-20",IF(Z23&lt;=25,"20,1-25",IF(Z23&lt;=30,"25,1-30",IF(Z23&lt;=35,"30,1-35",IF(Z23&lt;=40,"35,1-40",IF(Z23&lt;=45,"40,1-45",IF(Z23&lt;=50,"45,1-50","Mimo rozsah"))))))))))</f>
        <v>35,1-40</v>
      </c>
      <c r="AC23" s="6">
        <f>_xlfn.RANK.EQ(Z23, Z$3:Z$37, 1)</f>
        <v>21</v>
      </c>
      <c r="AD23" s="6">
        <f t="shared" si="0"/>
        <v>58.8</v>
      </c>
      <c r="AE23" t="str">
        <f ca="1">IF(COUNTIFS(B$3:B$37, B23, C$3:C$37, C23, D$3:D$37, D23, E$3:E$37, E23, F$3:F$37, F23, G$3:G$37, G23, H$3:H$37, H23, I$3:I$37, I23, J$3:J$37, J23, K$3:K$37, K23, L$3:L$37, L23, M$3:M$37, M23, N$3:N$37, N23, O$3:O$37, O23, P$3:P$37, P23, Q$3:Q$37, Q23, R$3:R$37, R23, S$3:S$37, S23, T$3:T$37, T23, U$3:U$37, U23, V$3:V$37, V23, W$3:W$37, W23, X$3:X$37, X23, Y$3:Y$37, Y23, Z$3:Z$37, Z23, AA$3:AA$37, AA23, AB$3:AB$37, AB23, AC$3:AC$37, AC23, AD$3:AD$37, AD23) &gt; 1, "Ano", "Ne")</f>
        <v>Ne</v>
      </c>
      <c r="AF23">
        <f ca="1">COUNTBLANK(B23:Y23)</f>
        <v>0</v>
      </c>
      <c r="AH23" s="6" t="s">
        <v>5625</v>
      </c>
      <c r="AI23" s="17" t="s">
        <v>5626</v>
      </c>
      <c r="AK23" s="22" t="str">
        <f t="shared" si="1"/>
        <v>21</v>
      </c>
      <c r="AL23" s="22">
        <f t="shared" si="2"/>
        <v>2</v>
      </c>
      <c r="AM23" s="6">
        <f t="shared" si="3"/>
        <v>20</v>
      </c>
      <c r="AN23" s="6" t="str">
        <f t="shared" si="4"/>
        <v>3</v>
      </c>
      <c r="AO23" t="str">
        <f t="shared" si="5"/>
        <v>Ryby</v>
      </c>
    </row>
    <row r="24" spans="1:41" x14ac:dyDescent="0.25">
      <c r="A24">
        <v>11</v>
      </c>
      <c r="B24" s="19" t="s">
        <v>5664</v>
      </c>
      <c r="C24" s="19" t="s">
        <v>5665</v>
      </c>
      <c r="D24" s="19" t="str">
        <f>B24 &amp; " " &amp; C24</f>
        <v>Filip Veselý</v>
      </c>
      <c r="E24" s="19" t="str">
        <f>LEFT(D24, FIND(" ", D24) - 1)</f>
        <v>Filip</v>
      </c>
      <c r="F24" s="19" t="str">
        <f>RIGHT(D24, LEN(D24) - FIND(" ", D24))</f>
        <v>Veselý</v>
      </c>
      <c r="G24" s="19" t="str">
        <f>LOWER(B24)</f>
        <v>filip</v>
      </c>
      <c r="H24" s="19" t="str">
        <f>UPPER(G24)</f>
        <v>FILIP</v>
      </c>
      <c r="I24" s="19" t="str">
        <f>PROPER(G24)</f>
        <v>Filip</v>
      </c>
      <c r="J24" s="20">
        <v>39652</v>
      </c>
      <c r="K24" s="19">
        <f>DAY(J24)</f>
        <v>23</v>
      </c>
      <c r="L24" s="19">
        <f>MONTH(J24)</f>
        <v>7</v>
      </c>
      <c r="M24" s="19">
        <f>WEEKNUM(J24)</f>
        <v>30</v>
      </c>
      <c r="N24" s="19">
        <f>WEEKDAY(J24, 2)</f>
        <v>3</v>
      </c>
      <c r="O24" s="19" t="str">
        <f>CHOOSE(WEEKDAY(N24),"Po","Út","St","Čt","Pá","Se","Ne")</f>
        <v>St</v>
      </c>
      <c r="P24" s="19" t="s">
        <v>5610</v>
      </c>
      <c r="Q24" s="19" t="str">
        <f>IF(AND(DAY(J24)&gt;=21,MONTH(J24)=3),"Beran",
IF(AND(DAY(J24)&lt;=21,MONTH(J24)=4),"Beran",
IF(AND(DAY(J24)&gt;=21,MONTH(J24)=4),"Býk",
IF(AND(DAY(J24)&lt;=21,MONTH(J24)=5),"Býk",
IF(AND(DAY(J24)&gt;=22,MONTH(J24)=5),"Blíženci",
IF(AND(DAY(J24)&lt;=21,MONTH(J24)=6),"Blíženci",
IF(AND(DAY(J24)&gt;=22,MONTH(J24)=6),"Rak",
IF(AND(DAY(J24)&lt;=22,MONTH(J24)=7),"Rak",
IF(AND(DAY(J24)&gt;=23,MONTH(J24)=7),"Lev",
IF(AND(DAY(J24)&lt;=22,MONTH(J24)=8),"Lev",
IF(AND(DAY(J24)&gt;=23,MONTH(J24)=8),"Panna",
IF(AND(DAY(J24)&lt;=22,MONTH(J24)=9),"Panna",
IF(AND(DAY(J24)&gt;=23,MONTH(J24)=9),"Váhy",
IF(AND(DAY(J24)&lt;=23,MONTH(J24)=10),"Váhy",
IF(AND(DAY(J24)&gt;=24,MONTH(J24)=10),"Štír",
IF(AND(DAY(J24)&lt;=22,MONTH(J24)=11),"Štír",
IF(AND(DAY(J24)&gt;=23,MONTH(J24)=11),"Střelec",
IF(AND(DAY(J24)&lt;=21,MONTH(J24)=12),"Střelec",
IF(AND(DAY(J24)&gt;=22,MONTH(J24)=12),"Kozoroh",
IF(AND(DAY(J24)&lt;=20,MONTH(J24)=1),"Kozoroh",
IF(AND(DAY(J24)&gt;=21,MONTH(J24)=1),"Vodnář",
IF(AND(DAY(J24)&lt;=20,MONTH(J24)=2),"Vodnář",
IF(AND(DAY(J24)&gt;=21,MONTH(J24)=2),"Ryby",
IF(AND(DAY(J24)&lt;=20,MONTH(J24)=3),"Ryby",
"Neznámé znamení"))))))))))))))))))))))))</f>
        <v>Lev</v>
      </c>
      <c r="R24" s="19" t="b">
        <f>P24=Q24</f>
        <v>0</v>
      </c>
      <c r="S24" s="19">
        <v>16</v>
      </c>
      <c r="T24" s="23">
        <f ca="1">DATEDIF(J24, TODAY(), "Y")</f>
        <v>16</v>
      </c>
      <c r="U24" s="23" t="b">
        <f ca="1">S24=T24</f>
        <v>1</v>
      </c>
      <c r="V24" s="6" t="s">
        <v>5601</v>
      </c>
      <c r="W24" s="19">
        <v>27</v>
      </c>
      <c r="X24" s="19">
        <v>12</v>
      </c>
      <c r="Y24">
        <f>W24+X24</f>
        <v>39</v>
      </c>
      <c r="Z24" s="6">
        <f>IF(V24="ne", Y24, Y24 + VLOOKUP(V24, $AH$3:$AI$6, 2, FALSE))</f>
        <v>39</v>
      </c>
      <c r="AA24" s="6" t="str">
        <f>IF(Z24 &gt; 30, "Ano", "Ne")</f>
        <v>Ano</v>
      </c>
      <c r="AB24" s="6" t="str">
        <f>IF(Z24&lt;=5,"0-5",IF(Z24&lt;=10,"5,1-10",IF(Z24&lt;=15,"10,1-15",IF(Z24&lt;=20,"15,1-20",IF(Z24&lt;=25,"20,1-25",IF(Z24&lt;=30,"25,1-30",IF(Z24&lt;=35,"30,1-35",IF(Z24&lt;=40,"35,1-40",IF(Z24&lt;=45,"40,1-45",IF(Z24&lt;=50,"45,1-50","Mimo rozsah"))))))))))</f>
        <v>35,1-40</v>
      </c>
      <c r="AC24" s="6">
        <f>_xlfn.RANK.EQ(Z24, Z$3:Z$37, 1)</f>
        <v>22</v>
      </c>
      <c r="AD24" s="6">
        <f t="shared" si="0"/>
        <v>61.7</v>
      </c>
      <c r="AE24" t="str">
        <f ca="1">IF(COUNTIFS(B$3:B$37, B24, C$3:C$37, C24, D$3:D$37, D24, E$3:E$37, E24, F$3:F$37, F24, G$3:G$37, G24, H$3:H$37, H24, I$3:I$37, I24, J$3:J$37, J24, K$3:K$37, K24, L$3:L$37, L24, M$3:M$37, M24, N$3:N$37, N24, O$3:O$37, O24, P$3:P$37, P24, Q$3:Q$37, Q24, R$3:R$37, R24, S$3:S$37, S24, T$3:T$37, T24, U$3:U$37, U24, V$3:V$37, V24, W$3:W$37, W24, X$3:X$37, X24, Y$3:Y$37, Y24, Z$3:Z$37, Z24, AA$3:AA$37, AA24, AB$3:AB$37, AB24, AC$3:AC$37, AC24, AD$3:AD$37, AD24) &gt; 1, "Ano", "Ne")</f>
        <v>Ne</v>
      </c>
      <c r="AF24">
        <f ca="1">COUNTBLANK(B24:Y24)</f>
        <v>0</v>
      </c>
    </row>
    <row r="25" spans="1:41" x14ac:dyDescent="0.25">
      <c r="A25">
        <v>20</v>
      </c>
      <c r="B25" s="19" t="s">
        <v>5648</v>
      </c>
      <c r="C25" s="19" t="s">
        <v>5678</v>
      </c>
      <c r="D25" s="19" t="str">
        <f>B25 &amp; " " &amp; C25</f>
        <v>Jakub Cikán</v>
      </c>
      <c r="E25" s="19" t="str">
        <f>LEFT(D25, FIND(" ", D25) - 1)</f>
        <v>Jakub</v>
      </c>
      <c r="F25" s="19" t="str">
        <f>RIGHT(D25, LEN(D25) - FIND(" ", D25))</f>
        <v>Cikán</v>
      </c>
      <c r="G25" s="19" t="str">
        <f>LOWER(B25)</f>
        <v>jakub</v>
      </c>
      <c r="H25" s="19" t="str">
        <f>UPPER(G25)</f>
        <v>JAKUB</v>
      </c>
      <c r="I25" s="19" t="str">
        <f>PROPER(G25)</f>
        <v>Jakub</v>
      </c>
      <c r="J25" s="20">
        <v>40136</v>
      </c>
      <c r="K25" s="19">
        <f>DAY(J25)</f>
        <v>19</v>
      </c>
      <c r="L25" s="19">
        <f>MONTH(J25)</f>
        <v>11</v>
      </c>
      <c r="M25" s="19">
        <f>WEEKNUM(J25)</f>
        <v>47</v>
      </c>
      <c r="N25" s="19">
        <f>WEEKDAY(J25, 2)</f>
        <v>4</v>
      </c>
      <c r="O25" s="19" t="str">
        <f>CHOOSE(WEEKDAY(N25),"Po","Út","St","Čt","Pá","Se","Ne")</f>
        <v>Čt</v>
      </c>
      <c r="P25" s="19" t="s">
        <v>5618</v>
      </c>
      <c r="Q25" s="19" t="str">
        <f>IF(AND(DAY(J25)&gt;=21,MONTH(J25)=3),"Beran",
IF(AND(DAY(J25)&lt;=21,MONTH(J25)=4),"Beran",
IF(AND(DAY(J25)&gt;=21,MONTH(J25)=4),"Býk",
IF(AND(DAY(J25)&lt;=21,MONTH(J25)=5),"Býk",
IF(AND(DAY(J25)&gt;=22,MONTH(J25)=5),"Blíženci",
IF(AND(DAY(J25)&lt;=21,MONTH(J25)=6),"Blíženci",
IF(AND(DAY(J25)&gt;=22,MONTH(J25)=6),"Rak",
IF(AND(DAY(J25)&lt;=22,MONTH(J25)=7),"Rak",
IF(AND(DAY(J25)&gt;=23,MONTH(J25)=7),"Lev",
IF(AND(DAY(J25)&lt;=22,MONTH(J25)=8),"Lev",
IF(AND(DAY(J25)&gt;=23,MONTH(J25)=8),"Panna",
IF(AND(DAY(J25)&lt;=22,MONTH(J25)=9),"Panna",
IF(AND(DAY(J25)&gt;=23,MONTH(J25)=9),"Váhy",
IF(AND(DAY(J25)&lt;=23,MONTH(J25)=10),"Váhy",
IF(AND(DAY(J25)&gt;=24,MONTH(J25)=10),"Štír",
IF(AND(DAY(J25)&lt;=22,MONTH(J25)=11),"Štír",
IF(AND(DAY(J25)&gt;=23,MONTH(J25)=11),"Střelec",
IF(AND(DAY(J25)&lt;=21,MONTH(J25)=12),"Střelec",
IF(AND(DAY(J25)&gt;=22,MONTH(J25)=12),"Kozoroh",
IF(AND(DAY(J25)&lt;=20,MONTH(J25)=1),"Kozoroh",
IF(AND(DAY(J25)&gt;=21,MONTH(J25)=1),"Vodnář",
IF(AND(DAY(J25)&lt;=20,MONTH(J25)=2),"Vodnář",
IF(AND(DAY(J25)&gt;=21,MONTH(J25)=2),"Ryby",
IF(AND(DAY(J25)&lt;=20,MONTH(J25)=3),"Ryby",
"Neznámé znamení"))))))))))))))))))))))))</f>
        <v>Štír</v>
      </c>
      <c r="R25" s="19" t="b">
        <f>P25=Q25</f>
        <v>1</v>
      </c>
      <c r="S25" s="19">
        <v>14</v>
      </c>
      <c r="T25" s="23">
        <f ca="1">DATEDIF(J25, TODAY(), "Y")</f>
        <v>14</v>
      </c>
      <c r="U25" s="23" t="b">
        <f ca="1">S25=T25</f>
        <v>1</v>
      </c>
      <c r="V25" s="6">
        <v>1</v>
      </c>
      <c r="W25" s="19">
        <v>25</v>
      </c>
      <c r="X25" s="19">
        <v>14</v>
      </c>
      <c r="Y25">
        <f>W25+X25</f>
        <v>39</v>
      </c>
      <c r="Z25" s="6">
        <f>IF(V25="ne", Y25, Y25 + VLOOKUP(V25, $AH$3:$AI$6, 2, FALSE))</f>
        <v>39.5</v>
      </c>
      <c r="AA25" s="6" t="str">
        <f>IF(Z25 &gt; 30, "Ano", "Ne")</f>
        <v>Ano</v>
      </c>
      <c r="AB25" s="6" t="str">
        <f>IF(Z25&lt;=5,"0-5",IF(Z25&lt;=10,"5,1-10",IF(Z25&lt;=15,"10,1-15",IF(Z25&lt;=20,"15,1-20",IF(Z25&lt;=25,"20,1-25",IF(Z25&lt;=30,"25,1-30",IF(Z25&lt;=35,"30,1-35",IF(Z25&lt;=40,"35,1-40",IF(Z25&lt;=45,"40,1-45",IF(Z25&lt;=50,"45,1-50","Mimo rozsah"))))))))))</f>
        <v>35,1-40</v>
      </c>
      <c r="AC25" s="6">
        <f>_xlfn.RANK.EQ(Z25, Z$3:Z$37, 1)</f>
        <v>23</v>
      </c>
      <c r="AD25" s="6">
        <f t="shared" si="0"/>
        <v>64.7</v>
      </c>
      <c r="AE25" t="str">
        <f ca="1">IF(COUNTIFS(B$3:B$37, B25, C$3:C$37, C25, D$3:D$37, D25, E$3:E$37, E25, F$3:F$37, F25, G$3:G$37, G25, H$3:H$37, H25, I$3:I$37, I25, J$3:J$37, J25, K$3:K$37, K25, L$3:L$37, L25, M$3:M$37, M25, N$3:N$37, N25, O$3:O$37, O25, P$3:P$37, P25, Q$3:Q$37, Q25, R$3:R$37, R25, S$3:S$37, S25, T$3:T$37, T25, U$3:U$37, U25, V$3:V$37, V25, W$3:W$37, W25, X$3:X$37, X25, Y$3:Y$37, Y25, Z$3:Z$37, Z25, AA$3:AA$37, AA25, AB$3:AB$37, AB25, AC$3:AC$37, AC25, AD$3:AD$37, AD25) &gt; 1, "Ano", "Ne")</f>
        <v>Ne</v>
      </c>
      <c r="AF25">
        <f ca="1">COUNTBLANK(B25:Y25)</f>
        <v>0</v>
      </c>
      <c r="AH25" s="9"/>
      <c r="AI25" s="31" t="s">
        <v>5705</v>
      </c>
      <c r="AJ25" s="9"/>
    </row>
    <row r="26" spans="1:41" ht="30" x14ac:dyDescent="0.25">
      <c r="A26">
        <v>12</v>
      </c>
      <c r="B26" s="19" t="s">
        <v>5666</v>
      </c>
      <c r="C26" s="19" t="s">
        <v>5667</v>
      </c>
      <c r="D26" s="19" t="str">
        <f>B26 &amp; " " &amp; C26</f>
        <v>Eliška Havlíčková</v>
      </c>
      <c r="E26" s="19" t="str">
        <f>LEFT(D26, FIND(" ", D26) - 1)</f>
        <v>Eliška</v>
      </c>
      <c r="F26" s="19" t="str">
        <f>RIGHT(D26, LEN(D26) - FIND(" ", D26))</f>
        <v>Havlíčková</v>
      </c>
      <c r="G26" s="19" t="str">
        <f>LOWER(B26)</f>
        <v>eliška</v>
      </c>
      <c r="H26" s="19" t="str">
        <f>UPPER(G26)</f>
        <v>ELIŠKA</v>
      </c>
      <c r="I26" s="19" t="str">
        <f>PROPER(G26)</f>
        <v>Eliška</v>
      </c>
      <c r="J26" s="20">
        <v>39913</v>
      </c>
      <c r="K26" s="19">
        <f>DAY(J26)</f>
        <v>10</v>
      </c>
      <c r="L26" s="19">
        <f>MONTH(J26)</f>
        <v>4</v>
      </c>
      <c r="M26" s="19">
        <f>WEEKNUM(J26)</f>
        <v>15</v>
      </c>
      <c r="N26" s="19">
        <f>WEEKDAY(J26, 2)</f>
        <v>5</v>
      </c>
      <c r="O26" s="19" t="str">
        <f>CHOOSE(WEEKDAY(N26),"Po","Út","St","Čt","Pá","Se","Ne")</f>
        <v>Pá</v>
      </c>
      <c r="P26" s="19" t="s">
        <v>5604</v>
      </c>
      <c r="Q26" s="19" t="str">
        <f>IF(AND(DAY(J26)&gt;=21,MONTH(J26)=3),"Beran",
IF(AND(DAY(J26)&lt;=21,MONTH(J26)=4),"Beran",
IF(AND(DAY(J26)&gt;=21,MONTH(J26)=4),"Býk",
IF(AND(DAY(J26)&lt;=21,MONTH(J26)=5),"Býk",
IF(AND(DAY(J26)&gt;=22,MONTH(J26)=5),"Blíženci",
IF(AND(DAY(J26)&lt;=21,MONTH(J26)=6),"Blíženci",
IF(AND(DAY(J26)&gt;=22,MONTH(J26)=6),"Rak",
IF(AND(DAY(J26)&lt;=22,MONTH(J26)=7),"Rak",
IF(AND(DAY(J26)&gt;=23,MONTH(J26)=7),"Lev",
IF(AND(DAY(J26)&lt;=22,MONTH(J26)=8),"Lev",
IF(AND(DAY(J26)&gt;=23,MONTH(J26)=8),"Panna",
IF(AND(DAY(J26)&lt;=22,MONTH(J26)=9),"Panna",
IF(AND(DAY(J26)&gt;=23,MONTH(J26)=9),"Váhy",
IF(AND(DAY(J26)&lt;=23,MONTH(J26)=10),"Váhy",
IF(AND(DAY(J26)&gt;=24,MONTH(J26)=10),"Štír",
IF(AND(DAY(J26)&lt;=22,MONTH(J26)=11),"Štír",
IF(AND(DAY(J26)&gt;=23,MONTH(J26)=11),"Střelec",
IF(AND(DAY(J26)&lt;=21,MONTH(J26)=12),"Střelec",
IF(AND(DAY(J26)&gt;=22,MONTH(J26)=12),"Kozoroh",
IF(AND(DAY(J26)&lt;=20,MONTH(J26)=1),"Kozoroh",
IF(AND(DAY(J26)&gt;=21,MONTH(J26)=1),"Vodnář",
IF(AND(DAY(J26)&lt;=20,MONTH(J26)=2),"Vodnář",
IF(AND(DAY(J26)&gt;=21,MONTH(J26)=2),"Ryby",
IF(AND(DAY(J26)&lt;=20,MONTH(J26)=3),"Ryby",
"Neznámé znamení"))))))))))))))))))))))))</f>
        <v>Beran</v>
      </c>
      <c r="R26" s="19" t="b">
        <f>P26=Q26</f>
        <v>1</v>
      </c>
      <c r="S26" s="19">
        <v>15</v>
      </c>
      <c r="T26" s="23">
        <f ca="1">DATEDIF(J26, TODAY(), "Y")</f>
        <v>15</v>
      </c>
      <c r="U26" s="23" t="b">
        <f ca="1">S26=T26</f>
        <v>1</v>
      </c>
      <c r="V26" s="6" t="s">
        <v>5601</v>
      </c>
      <c r="W26" s="19">
        <v>28</v>
      </c>
      <c r="X26" s="19">
        <v>12</v>
      </c>
      <c r="Y26">
        <f>W26+X26</f>
        <v>40</v>
      </c>
      <c r="Z26" s="6">
        <f>IF(V26="ne", Y26, Y26 + VLOOKUP(V26, $AH$3:$AI$6, 2, FALSE))</f>
        <v>40</v>
      </c>
      <c r="AA26" s="6" t="str">
        <f>IF(Z26 &gt; 30, "Ano", "Ne")</f>
        <v>Ano</v>
      </c>
      <c r="AB26" s="6" t="str">
        <f>IF(Z26&lt;=5,"0-5",IF(Z26&lt;=10,"5,1-10",IF(Z26&lt;=15,"10,1-15",IF(Z26&lt;=20,"15,1-20",IF(Z26&lt;=25,"20,1-25",IF(Z26&lt;=30,"25,1-30",IF(Z26&lt;=35,"30,1-35",IF(Z26&lt;=40,"35,1-40",IF(Z26&lt;=45,"40,1-45",IF(Z26&lt;=50,"45,1-50","Mimo rozsah"))))))))))</f>
        <v>35,1-40</v>
      </c>
      <c r="AC26" s="6">
        <f>_xlfn.RANK.EQ(Z26, Z$3:Z$37, 1)</f>
        <v>24</v>
      </c>
      <c r="AD26" s="6">
        <f t="shared" si="0"/>
        <v>67.600000000000009</v>
      </c>
      <c r="AE26" t="str">
        <f ca="1">IF(COUNTIFS(B$3:B$37, B26, C$3:C$37, C26, D$3:D$37, D26, E$3:E$37, E26, F$3:F$37, F26, G$3:G$37, G26, H$3:H$37, H26, I$3:I$37, I26, J$3:J$37, J26, K$3:K$37, K26, L$3:L$37, L26, M$3:M$37, M26, N$3:N$37, N26, O$3:O$37, O26, P$3:P$37, P26, Q$3:Q$37, Q26, R$3:R$37, R26, S$3:S$37, S26, T$3:T$37, T26, U$3:U$37, U26, V$3:V$37, V26, W$3:W$37, W26, X$3:X$37, X26, Y$3:Y$37, Y26, Z$3:Z$37, Z26, AA$3:AA$37, AA26, AB$3:AB$37, AB26, AC$3:AC$37, AC26, AD$3:AD$37, AD26) &gt; 1, "Ano", "Ne")</f>
        <v>Ne</v>
      </c>
      <c r="AF26">
        <f ca="1">COUNTBLANK(B26:Y26)</f>
        <v>0</v>
      </c>
      <c r="AH26" s="2" t="s">
        <v>5706</v>
      </c>
      <c r="AI26" s="6" t="s">
        <v>5610</v>
      </c>
      <c r="AJ26">
        <f>MATCH(AI26,AI12:AI23,0)</f>
        <v>4</v>
      </c>
    </row>
    <row r="27" spans="1:41" ht="30" x14ac:dyDescent="0.25">
      <c r="A27">
        <v>23</v>
      </c>
      <c r="B27" s="19" t="s">
        <v>5666</v>
      </c>
      <c r="C27" s="19" t="s">
        <v>5680</v>
      </c>
      <c r="D27" s="19" t="str">
        <f>B27 &amp; " " &amp; C27</f>
        <v>Eliška Dvořáková</v>
      </c>
      <c r="E27" s="19" t="str">
        <f>LEFT(D27, FIND(" ", D27) - 1)</f>
        <v>Eliška</v>
      </c>
      <c r="F27" s="19" t="str">
        <f>RIGHT(D27, LEN(D27) - FIND(" ", D27))</f>
        <v>Dvořáková</v>
      </c>
      <c r="G27" s="19" t="str">
        <f>LOWER(B27)</f>
        <v>eliška</v>
      </c>
      <c r="H27" s="19" t="str">
        <f>UPPER(G27)</f>
        <v>ELIŠKA</v>
      </c>
      <c r="I27" s="19" t="str">
        <f>PROPER(G27)</f>
        <v>Eliška</v>
      </c>
      <c r="J27" s="20">
        <v>39583</v>
      </c>
      <c r="K27" s="19">
        <f>DAY(J27)</f>
        <v>15</v>
      </c>
      <c r="L27" s="19">
        <f>MONTH(J27)</f>
        <v>5</v>
      </c>
      <c r="M27" s="19">
        <f>WEEKNUM(J27)</f>
        <v>20</v>
      </c>
      <c r="N27" s="19">
        <f>WEEKDAY(J27, 2)</f>
        <v>4</v>
      </c>
      <c r="O27" s="19" t="str">
        <f>CHOOSE(WEEKDAY(N27),"Po","Út","St","Čt","Pá","Se","Ne")</f>
        <v>Čt</v>
      </c>
      <c r="P27" s="19" t="s">
        <v>5606</v>
      </c>
      <c r="Q27" s="19" t="str">
        <f>IF(AND(DAY(J27)&gt;=21,MONTH(J27)=3),"Beran",
IF(AND(DAY(J27)&lt;=21,MONTH(J27)=4),"Beran",
IF(AND(DAY(J27)&gt;=21,MONTH(J27)=4),"Býk",
IF(AND(DAY(J27)&lt;=21,MONTH(J27)=5),"Býk",
IF(AND(DAY(J27)&gt;=22,MONTH(J27)=5),"Blíženci",
IF(AND(DAY(J27)&lt;=21,MONTH(J27)=6),"Blíženci",
IF(AND(DAY(J27)&gt;=22,MONTH(J27)=6),"Rak",
IF(AND(DAY(J27)&lt;=22,MONTH(J27)=7),"Rak",
IF(AND(DAY(J27)&gt;=23,MONTH(J27)=7),"Lev",
IF(AND(DAY(J27)&lt;=22,MONTH(J27)=8),"Lev",
IF(AND(DAY(J27)&gt;=23,MONTH(J27)=8),"Panna",
IF(AND(DAY(J27)&lt;=22,MONTH(J27)=9),"Panna",
IF(AND(DAY(J27)&gt;=23,MONTH(J27)=9),"Váhy",
IF(AND(DAY(J27)&lt;=23,MONTH(J27)=10),"Váhy",
IF(AND(DAY(J27)&gt;=24,MONTH(J27)=10),"Štír",
IF(AND(DAY(J27)&lt;=22,MONTH(J27)=11),"Štír",
IF(AND(DAY(J27)&gt;=23,MONTH(J27)=11),"Střelec",
IF(AND(DAY(J27)&lt;=21,MONTH(J27)=12),"Střelec",
IF(AND(DAY(J27)&gt;=22,MONTH(J27)=12),"Kozoroh",
IF(AND(DAY(J27)&lt;=20,MONTH(J27)=1),"Kozoroh",
IF(AND(DAY(J27)&gt;=21,MONTH(J27)=1),"Vodnář",
IF(AND(DAY(J27)&lt;=20,MONTH(J27)=2),"Vodnář",
IF(AND(DAY(J27)&gt;=21,MONTH(J27)=2),"Ryby",
IF(AND(DAY(J27)&lt;=20,MONTH(J27)=3),"Ryby",
"Neznámé znamení"))))))))))))))))))))))))</f>
        <v>Býk</v>
      </c>
      <c r="R27" s="19" t="b">
        <f>P27=Q27</f>
        <v>1</v>
      </c>
      <c r="S27" s="19">
        <v>16</v>
      </c>
      <c r="T27" s="23">
        <f ca="1">DATEDIF(J27, TODAY(), "Y")</f>
        <v>16</v>
      </c>
      <c r="U27" s="23" t="b">
        <f ca="1">S27=T27</f>
        <v>1</v>
      </c>
      <c r="V27" s="6" t="s">
        <v>5601</v>
      </c>
      <c r="W27" s="19">
        <v>25</v>
      </c>
      <c r="X27" s="19">
        <v>15</v>
      </c>
      <c r="Y27">
        <f>W27+X27</f>
        <v>40</v>
      </c>
      <c r="Z27" s="6">
        <f>IF(V27="ne", Y27, Y27 + VLOOKUP(V27, $AH$3:$AI$6, 2, FALSE))</f>
        <v>40</v>
      </c>
      <c r="AA27" s="6" t="str">
        <f>IF(Z27 &gt; 30, "Ano", "Ne")</f>
        <v>Ano</v>
      </c>
      <c r="AB27" s="6" t="str">
        <f>IF(Z27&lt;=5,"0-5",IF(Z27&lt;=10,"5,1-10",IF(Z27&lt;=15,"10,1-15",IF(Z27&lt;=20,"15,1-20",IF(Z27&lt;=25,"20,1-25",IF(Z27&lt;=30,"25,1-30",IF(Z27&lt;=35,"30,1-35",IF(Z27&lt;=40,"35,1-40",IF(Z27&lt;=45,"40,1-45",IF(Z27&lt;=50,"45,1-50","Mimo rozsah"))))))))))</f>
        <v>35,1-40</v>
      </c>
      <c r="AC27" s="6">
        <f>_xlfn.RANK.EQ(Z27, Z$3:Z$37, 1)</f>
        <v>24</v>
      </c>
      <c r="AD27" s="6">
        <f t="shared" si="0"/>
        <v>67.600000000000009</v>
      </c>
      <c r="AE27" t="str">
        <f ca="1">IF(COUNTIFS(B$3:B$37, B27, C$3:C$37, C27, D$3:D$37, D27, E$3:E$37, E27, F$3:F$37, F27, G$3:G$37, G27, H$3:H$37, H27, I$3:I$37, I27, J$3:J$37, J27, K$3:K$37, K27, L$3:L$37, L27, M$3:M$37, M27, N$3:N$37, N27, O$3:O$37, O27, P$3:P$37, P27, Q$3:Q$37, Q27, R$3:R$37, R27, S$3:S$37, S27, T$3:T$37, T27, U$3:U$37, U27, V$3:V$37, V27, W$3:W$37, W27, X$3:X$37, X27, Y$3:Y$37, Y27, Z$3:Z$37, Z27, AA$3:AA$37, AA27, AB$3:AB$37, AB27, AC$3:AC$37, AC27, AD$3:AD$37, AD27) &gt; 1, "Ano", "Ne")</f>
        <v>Ne</v>
      </c>
      <c r="AF27">
        <f ca="1">COUNTBLANK(B27:Y27)</f>
        <v>0</v>
      </c>
      <c r="AH27"/>
      <c r="AI27" s="6"/>
    </row>
    <row r="28" spans="1:41" ht="30" x14ac:dyDescent="0.25">
      <c r="A28">
        <v>22</v>
      </c>
      <c r="B28" s="19" t="s">
        <v>5656</v>
      </c>
      <c r="C28" s="19" t="s">
        <v>5651</v>
      </c>
      <c r="D28" s="19" t="str">
        <f>B28 &amp; " " &amp; C28</f>
        <v>Natálie Svobodová</v>
      </c>
      <c r="E28" s="19" t="str">
        <f>LEFT(D28, FIND(" ", D28) - 1)</f>
        <v>Natálie</v>
      </c>
      <c r="F28" s="19" t="str">
        <f>RIGHT(D28, LEN(D28) - FIND(" ", D28))</f>
        <v>Svobodová</v>
      </c>
      <c r="G28" s="19" t="str">
        <f>LOWER(B28)</f>
        <v>natálie</v>
      </c>
      <c r="H28" s="19" t="str">
        <f>UPPER(G28)</f>
        <v>NATÁLIE</v>
      </c>
      <c r="I28" s="19" t="str">
        <f>PROPER(G28)</f>
        <v>Natálie</v>
      </c>
      <c r="J28" s="20">
        <v>39906</v>
      </c>
      <c r="K28" s="19">
        <f>DAY(J28)</f>
        <v>3</v>
      </c>
      <c r="L28" s="19">
        <f>MONTH(J28)</f>
        <v>4</v>
      </c>
      <c r="M28" s="19">
        <f>WEEKNUM(J28)</f>
        <v>14</v>
      </c>
      <c r="N28" s="19">
        <f>WEEKDAY(J28, 2)</f>
        <v>5</v>
      </c>
      <c r="O28" s="19" t="str">
        <f>CHOOSE(WEEKDAY(N28),"Po","Út","St","Čt","Pá","Se","Ne")</f>
        <v>Pá</v>
      </c>
      <c r="P28" s="19" t="s">
        <v>5604</v>
      </c>
      <c r="Q28" s="19" t="str">
        <f>IF(AND(DAY(J28)&gt;=21,MONTH(J28)=3),"Beran",
IF(AND(DAY(J28)&lt;=21,MONTH(J28)=4),"Beran",
IF(AND(DAY(J28)&gt;=21,MONTH(J28)=4),"Býk",
IF(AND(DAY(J28)&lt;=21,MONTH(J28)=5),"Býk",
IF(AND(DAY(J28)&gt;=22,MONTH(J28)=5),"Blíženci",
IF(AND(DAY(J28)&lt;=21,MONTH(J28)=6),"Blíženci",
IF(AND(DAY(J28)&gt;=22,MONTH(J28)=6),"Rak",
IF(AND(DAY(J28)&lt;=22,MONTH(J28)=7),"Rak",
IF(AND(DAY(J28)&gt;=23,MONTH(J28)=7),"Lev",
IF(AND(DAY(J28)&lt;=22,MONTH(J28)=8),"Lev",
IF(AND(DAY(J28)&gt;=23,MONTH(J28)=8),"Panna",
IF(AND(DAY(J28)&lt;=22,MONTH(J28)=9),"Panna",
IF(AND(DAY(J28)&gt;=23,MONTH(J28)=9),"Váhy",
IF(AND(DAY(J28)&lt;=23,MONTH(J28)=10),"Váhy",
IF(AND(DAY(J28)&gt;=24,MONTH(J28)=10),"Štír",
IF(AND(DAY(J28)&lt;=22,MONTH(J28)=11),"Štír",
IF(AND(DAY(J28)&gt;=23,MONTH(J28)=11),"Střelec",
IF(AND(DAY(J28)&lt;=21,MONTH(J28)=12),"Střelec",
IF(AND(DAY(J28)&gt;=22,MONTH(J28)=12),"Kozoroh",
IF(AND(DAY(J28)&lt;=20,MONTH(J28)=1),"Kozoroh",
IF(AND(DAY(J28)&gt;=21,MONTH(J28)=1),"Vodnář",
IF(AND(DAY(J28)&lt;=20,MONTH(J28)=2),"Vodnář",
IF(AND(DAY(J28)&gt;=21,MONTH(J28)=2),"Ryby",
IF(AND(DAY(J28)&lt;=20,MONTH(J28)=3),"Ryby",
"Neznámé znamení"))))))))))))))))))))))))</f>
        <v>Beran</v>
      </c>
      <c r="R28" s="19" t="b">
        <f>P28=Q28</f>
        <v>1</v>
      </c>
      <c r="S28" s="19">
        <v>15</v>
      </c>
      <c r="T28" s="23">
        <f ca="1">DATEDIF(J28, TODAY(), "Y")</f>
        <v>15</v>
      </c>
      <c r="U28" s="23" t="b">
        <f ca="1">S28=T28</f>
        <v>1</v>
      </c>
      <c r="V28" s="6" t="s">
        <v>5601</v>
      </c>
      <c r="W28" s="19">
        <v>25</v>
      </c>
      <c r="X28" s="19">
        <v>16</v>
      </c>
      <c r="Y28">
        <f>W28+X28</f>
        <v>41</v>
      </c>
      <c r="Z28" s="6">
        <f>IF(V28="ne", Y28, Y28 + VLOOKUP(V28, $AH$3:$AI$6, 2, FALSE))</f>
        <v>41</v>
      </c>
      <c r="AA28" s="6" t="str">
        <f>IF(Z28 &gt; 30, "Ano", "Ne")</f>
        <v>Ano</v>
      </c>
      <c r="AB28" s="6" t="str">
        <f>IF(Z28&lt;=5,"0-5",IF(Z28&lt;=10,"5,1-10",IF(Z28&lt;=15,"10,1-15",IF(Z28&lt;=20,"15,1-20",IF(Z28&lt;=25,"20,1-25",IF(Z28&lt;=30,"25,1-30",IF(Z28&lt;=35,"30,1-35",IF(Z28&lt;=40,"35,1-40",IF(Z28&lt;=45,"40,1-45",IF(Z28&lt;=50,"45,1-50","Mimo rozsah"))))))))))</f>
        <v>40,1-45</v>
      </c>
      <c r="AC28" s="6">
        <f>_xlfn.RANK.EQ(Z28, Z$3:Z$37, 1)</f>
        <v>26</v>
      </c>
      <c r="AD28" s="6">
        <f t="shared" si="0"/>
        <v>73.5</v>
      </c>
      <c r="AE28" t="str">
        <f ca="1">IF(COUNTIFS(B$3:B$37, B28, C$3:C$37, C28, D$3:D$37, D28, E$3:E$37, E28, F$3:F$37, F28, G$3:G$37, G28, H$3:H$37, H28, I$3:I$37, I28, J$3:J$37, J28, K$3:K$37, K28, L$3:L$37, L28, M$3:M$37, M28, N$3:N$37, N28, O$3:O$37, O28, P$3:P$37, P28, Q$3:Q$37, Q28, R$3:R$37, R28, S$3:S$37, S28, T$3:T$37, T28, U$3:U$37, U28, V$3:V$37, V28, W$3:W$37, W28, X$3:X$37, X28, Y$3:Y$37, Y28, Z$3:Z$37, Z28, AA$3:AA$37, AA28, AB$3:AB$37, AB28, AC$3:AC$37, AC28, AD$3:AD$37, AD28) &gt; 1, "Ano", "Ne")</f>
        <v>Ne</v>
      </c>
      <c r="AF28">
        <f ca="1">COUNTBLANK(B28:Y28)</f>
        <v>0</v>
      </c>
      <c r="AH28"/>
      <c r="AI28" s="6"/>
    </row>
    <row r="29" spans="1:41" ht="30" x14ac:dyDescent="0.25">
      <c r="A29">
        <v>7</v>
      </c>
      <c r="B29" s="19" t="s">
        <v>5652</v>
      </c>
      <c r="C29" s="19" t="s">
        <v>5679</v>
      </c>
      <c r="D29" s="19" t="str">
        <f>B29 &amp; " " &amp; C29</f>
        <v>Martin Novotný</v>
      </c>
      <c r="E29" s="19" t="str">
        <f>LEFT(D29, FIND(" ", D29) - 1)</f>
        <v>Martin</v>
      </c>
      <c r="F29" s="19" t="str">
        <f>RIGHT(D29, LEN(D29) - FIND(" ", D29))</f>
        <v>Novotný</v>
      </c>
      <c r="G29" s="19" t="str">
        <f>LOWER(B29)</f>
        <v>martin</v>
      </c>
      <c r="H29" s="19" t="str">
        <f>UPPER(G29)</f>
        <v>MARTIN</v>
      </c>
      <c r="I29" s="19" t="str">
        <f>PROPER(G29)</f>
        <v>Martin</v>
      </c>
      <c r="J29" s="20">
        <v>39750</v>
      </c>
      <c r="K29" s="19">
        <f>DAY(J29)</f>
        <v>29</v>
      </c>
      <c r="L29" s="19">
        <f>MONTH(J29)</f>
        <v>10</v>
      </c>
      <c r="M29" s="19">
        <f>WEEKNUM(J29)</f>
        <v>44</v>
      </c>
      <c r="N29" s="19">
        <f>WEEKDAY(J29, 2)</f>
        <v>3</v>
      </c>
      <c r="O29" s="19" t="str">
        <f>CHOOSE(WEEKDAY(N29),"Po","Út","St","Čt","Pá","Se","Ne")</f>
        <v>St</v>
      </c>
      <c r="P29" s="19" t="s">
        <v>5618</v>
      </c>
      <c r="Q29" s="19" t="str">
        <f>IF(AND(DAY(J29)&gt;=21,MONTH(J29)=3),"Beran",
IF(AND(DAY(J29)&lt;=21,MONTH(J29)=4),"Beran",
IF(AND(DAY(J29)&gt;=21,MONTH(J29)=4),"Býk",
IF(AND(DAY(J29)&lt;=21,MONTH(J29)=5),"Býk",
IF(AND(DAY(J29)&gt;=22,MONTH(J29)=5),"Blíženci",
IF(AND(DAY(J29)&lt;=21,MONTH(J29)=6),"Blíženci",
IF(AND(DAY(J29)&gt;=22,MONTH(J29)=6),"Rak",
IF(AND(DAY(J29)&lt;=22,MONTH(J29)=7),"Rak",
IF(AND(DAY(J29)&gt;=23,MONTH(J29)=7),"Lev",
IF(AND(DAY(J29)&lt;=22,MONTH(J29)=8),"Lev",
IF(AND(DAY(J29)&gt;=23,MONTH(J29)=8),"Panna",
IF(AND(DAY(J29)&lt;=22,MONTH(J29)=9),"Panna",
IF(AND(DAY(J29)&gt;=23,MONTH(J29)=9),"Váhy",
IF(AND(DAY(J29)&lt;=23,MONTH(J29)=10),"Váhy",
IF(AND(DAY(J29)&gt;=24,MONTH(J29)=10),"Štír",
IF(AND(DAY(J29)&lt;=22,MONTH(J29)=11),"Štír",
IF(AND(DAY(J29)&gt;=23,MONTH(J29)=11),"Střelec",
IF(AND(DAY(J29)&lt;=21,MONTH(J29)=12),"Střelec",
IF(AND(DAY(J29)&gt;=22,MONTH(J29)=12),"Kozoroh",
IF(AND(DAY(J29)&lt;=20,MONTH(J29)=1),"Kozoroh",
IF(AND(DAY(J29)&gt;=21,MONTH(J29)=1),"Vodnář",
IF(AND(DAY(J29)&lt;=20,MONTH(J29)=2),"Vodnář",
IF(AND(DAY(J29)&gt;=21,MONTH(J29)=2),"Ryby",
IF(AND(DAY(J29)&lt;=20,MONTH(J29)=3),"Ryby",
"Neznámé znamení"))))))))))))))))))))))))</f>
        <v>Štír</v>
      </c>
      <c r="R29" s="19" t="b">
        <f>P29=Q29</f>
        <v>1</v>
      </c>
      <c r="S29" s="19">
        <v>15</v>
      </c>
      <c r="T29" s="23">
        <f ca="1">DATEDIF(J29, TODAY(), "Y")</f>
        <v>15</v>
      </c>
      <c r="U29" s="23" t="b">
        <f ca="1">S29=T29</f>
        <v>1</v>
      </c>
      <c r="V29" s="6">
        <v>2</v>
      </c>
      <c r="W29" s="19">
        <v>25</v>
      </c>
      <c r="X29" s="19">
        <v>17</v>
      </c>
      <c r="Y29">
        <f>W29+X29</f>
        <v>42</v>
      </c>
      <c r="Z29" s="6">
        <f>IF(V29="ne", Y29, Y29 + VLOOKUP(V29, $AH$3:$AI$6, 2, FALSE))</f>
        <v>43</v>
      </c>
      <c r="AA29" s="6" t="str">
        <f>IF(Z29 &gt; 30, "Ano", "Ne")</f>
        <v>Ano</v>
      </c>
      <c r="AB29" s="6" t="str">
        <f>IF(Z29&lt;=5,"0-5",IF(Z29&lt;=10,"5,1-10",IF(Z29&lt;=15,"10,1-15",IF(Z29&lt;=20,"15,1-20",IF(Z29&lt;=25,"20,1-25",IF(Z29&lt;=30,"25,1-30",IF(Z29&lt;=35,"30,1-35",IF(Z29&lt;=40,"35,1-40",IF(Z29&lt;=45,"40,1-45",IF(Z29&lt;=50,"45,1-50","Mimo rozsah"))))))))))</f>
        <v>40,1-45</v>
      </c>
      <c r="AC29" s="6">
        <f>_xlfn.RANK.EQ(Z29, Z$3:Z$37, 1)</f>
        <v>27</v>
      </c>
      <c r="AD29" s="6">
        <f t="shared" si="0"/>
        <v>76.400000000000006</v>
      </c>
      <c r="AE29" t="str">
        <f ca="1">IF(COUNTIFS(B$3:B$37, B29, C$3:C$37, C29, D$3:D$37, D29, E$3:E$37, E29, F$3:F$37, F29, G$3:G$37, G29, H$3:H$37, H29, I$3:I$37, I29, J$3:J$37, J29, K$3:K$37, K29, L$3:L$37, L29, M$3:M$37, M29, N$3:N$37, N29, O$3:O$37, O29, P$3:P$37, P29, Q$3:Q$37, Q29, R$3:R$37, R29, S$3:S$37, S29, T$3:T$37, T29, U$3:U$37, U29, V$3:V$37, V29, W$3:W$37, W29, X$3:X$37, X29, Y$3:Y$37, Y29, Z$3:Z$37, Z29, AA$3:AA$37, AA29, AB$3:AB$37, AB29, AC$3:AC$37, AC29, AD$3:AD$37, AD29) &gt; 1, "Ano", "Ne")</f>
        <v>Ano</v>
      </c>
      <c r="AF29">
        <f ca="1">COUNTBLANK(B29:Y29)</f>
        <v>0</v>
      </c>
      <c r="AH29"/>
      <c r="AI29" s="6"/>
      <c r="AJ29" s="6"/>
    </row>
    <row r="30" spans="1:41" ht="30" x14ac:dyDescent="0.25">
      <c r="A30">
        <v>21</v>
      </c>
      <c r="B30" s="19" t="s">
        <v>5652</v>
      </c>
      <c r="C30" s="19" t="s">
        <v>5679</v>
      </c>
      <c r="D30" s="19" t="str">
        <f>B30 &amp; " " &amp; C30</f>
        <v>Martin Novotný</v>
      </c>
      <c r="E30" s="19" t="str">
        <f>LEFT(D30, FIND(" ", D30) - 1)</f>
        <v>Martin</v>
      </c>
      <c r="F30" s="19" t="str">
        <f>RIGHT(D30, LEN(D30) - FIND(" ", D30))</f>
        <v>Novotný</v>
      </c>
      <c r="G30" s="19" t="str">
        <f>LOWER(B30)</f>
        <v>martin</v>
      </c>
      <c r="H30" s="19" t="str">
        <f>UPPER(G30)</f>
        <v>MARTIN</v>
      </c>
      <c r="I30" s="19" t="str">
        <f>PROPER(G30)</f>
        <v>Martin</v>
      </c>
      <c r="J30" s="20">
        <v>39750</v>
      </c>
      <c r="K30" s="19">
        <f>DAY(J30)</f>
        <v>29</v>
      </c>
      <c r="L30" s="19">
        <f>MONTH(J30)</f>
        <v>10</v>
      </c>
      <c r="M30" s="19">
        <f>WEEKNUM(J30)</f>
        <v>44</v>
      </c>
      <c r="N30" s="19">
        <f>WEEKDAY(J30, 2)</f>
        <v>3</v>
      </c>
      <c r="O30" s="19" t="str">
        <f>CHOOSE(WEEKDAY(N30),"Po","Út","St","Čt","Pá","Se","Ne")</f>
        <v>St</v>
      </c>
      <c r="P30" s="19" t="s">
        <v>5618</v>
      </c>
      <c r="Q30" s="19" t="str">
        <f>IF(AND(DAY(J30)&gt;=21,MONTH(J30)=3),"Beran",
IF(AND(DAY(J30)&lt;=21,MONTH(J30)=4),"Beran",
IF(AND(DAY(J30)&gt;=21,MONTH(J30)=4),"Býk",
IF(AND(DAY(J30)&lt;=21,MONTH(J30)=5),"Býk",
IF(AND(DAY(J30)&gt;=22,MONTH(J30)=5),"Blíženci",
IF(AND(DAY(J30)&lt;=21,MONTH(J30)=6),"Blíženci",
IF(AND(DAY(J30)&gt;=22,MONTH(J30)=6),"Rak",
IF(AND(DAY(J30)&lt;=22,MONTH(J30)=7),"Rak",
IF(AND(DAY(J30)&gt;=23,MONTH(J30)=7),"Lev",
IF(AND(DAY(J30)&lt;=22,MONTH(J30)=8),"Lev",
IF(AND(DAY(J30)&gt;=23,MONTH(J30)=8),"Panna",
IF(AND(DAY(J30)&lt;=22,MONTH(J30)=9),"Panna",
IF(AND(DAY(J30)&gt;=23,MONTH(J30)=9),"Váhy",
IF(AND(DAY(J30)&lt;=23,MONTH(J30)=10),"Váhy",
IF(AND(DAY(J30)&gt;=24,MONTH(J30)=10),"Štír",
IF(AND(DAY(J30)&lt;=22,MONTH(J30)=11),"Štír",
IF(AND(DAY(J30)&gt;=23,MONTH(J30)=11),"Střelec",
IF(AND(DAY(J30)&lt;=21,MONTH(J30)=12),"Střelec",
IF(AND(DAY(J30)&gt;=22,MONTH(J30)=12),"Kozoroh",
IF(AND(DAY(J30)&lt;=20,MONTH(J30)=1),"Kozoroh",
IF(AND(DAY(J30)&gt;=21,MONTH(J30)=1),"Vodnář",
IF(AND(DAY(J30)&lt;=20,MONTH(J30)=2),"Vodnář",
IF(AND(DAY(J30)&gt;=21,MONTH(J30)=2),"Ryby",
IF(AND(DAY(J30)&lt;=20,MONTH(J30)=3),"Ryby",
"Neznámé znamení"))))))))))))))))))))))))</f>
        <v>Štír</v>
      </c>
      <c r="R30" s="19" t="b">
        <f>P30=Q30</f>
        <v>1</v>
      </c>
      <c r="S30" s="19">
        <v>15</v>
      </c>
      <c r="T30" s="23">
        <f ca="1">DATEDIF(J30, TODAY(), "Y")</f>
        <v>15</v>
      </c>
      <c r="U30" s="23" t="b">
        <f ca="1">S30=T30</f>
        <v>1</v>
      </c>
      <c r="V30" s="6">
        <v>2</v>
      </c>
      <c r="W30" s="19">
        <v>25</v>
      </c>
      <c r="X30" s="19">
        <v>17</v>
      </c>
      <c r="Y30">
        <f>W30+X30</f>
        <v>42</v>
      </c>
      <c r="Z30" s="6">
        <f>IF(V30="ne", Y30, Y30 + VLOOKUP(V30, $AH$3:$AI$6, 2, FALSE))</f>
        <v>43</v>
      </c>
      <c r="AA30" s="6" t="str">
        <f>IF(Z30 &gt; 30, "Ano", "Ne")</f>
        <v>Ano</v>
      </c>
      <c r="AB30" s="6" t="str">
        <f>IF(Z30&lt;=5,"0-5",IF(Z30&lt;=10,"5,1-10",IF(Z30&lt;=15,"10,1-15",IF(Z30&lt;=20,"15,1-20",IF(Z30&lt;=25,"20,1-25",IF(Z30&lt;=30,"25,1-30",IF(Z30&lt;=35,"30,1-35",IF(Z30&lt;=40,"35,1-40",IF(Z30&lt;=45,"40,1-45",IF(Z30&lt;=50,"45,1-50","Mimo rozsah"))))))))))</f>
        <v>40,1-45</v>
      </c>
      <c r="AC30" s="6">
        <f>_xlfn.RANK.EQ(Z30, Z$3:Z$37, 1)</f>
        <v>27</v>
      </c>
      <c r="AD30" s="6">
        <f t="shared" si="0"/>
        <v>76.400000000000006</v>
      </c>
      <c r="AE30" t="str">
        <f ca="1">IF(COUNTIFS(B$3:B$37, B30, C$3:C$37, C30, D$3:D$37, D30, E$3:E$37, E30, F$3:F$37, F30, G$3:G$37, G30, H$3:H$37, H30, I$3:I$37, I30, J$3:J$37, J30, K$3:K$37, K30, L$3:L$37, L30, M$3:M$37, M30, N$3:N$37, N30, O$3:O$37, O30, P$3:P$37, P30, Q$3:Q$37, Q30, R$3:R$37, R30, S$3:S$37, S30, T$3:T$37, T30, U$3:U$37, U30, V$3:V$37, V30, W$3:W$37, W30, X$3:X$37, X30, Y$3:Y$37, Y30, Z$3:Z$37, Z30, AA$3:AA$37, AA30, AB$3:AB$37, AB30, AC$3:AC$37, AC30, AD$3:AD$37, AD30) &gt; 1, "Ano", "Ne")</f>
        <v>Ano</v>
      </c>
      <c r="AF30">
        <f ca="1">COUNTBLANK(B30:Y30)</f>
        <v>0</v>
      </c>
      <c r="AI30" s="6"/>
    </row>
    <row r="31" spans="1:41" ht="30" x14ac:dyDescent="0.25">
      <c r="A31">
        <v>13</v>
      </c>
      <c r="B31" s="19" t="s">
        <v>5668</v>
      </c>
      <c r="C31" s="19" t="s">
        <v>5669</v>
      </c>
      <c r="D31" s="19" t="str">
        <f>B31 &amp; " " &amp; C31</f>
        <v>Veronika Pavlíčková</v>
      </c>
      <c r="E31" s="19" t="str">
        <f>LEFT(D31, FIND(" ", D31) - 1)</f>
        <v>Veronika</v>
      </c>
      <c r="F31" s="19" t="str">
        <f>RIGHT(D31, LEN(D31) - FIND(" ", D31))</f>
        <v>Pavlíčková</v>
      </c>
      <c r="G31" s="19" t="str">
        <f>LOWER(B31)</f>
        <v>veronika</v>
      </c>
      <c r="H31" s="19" t="str">
        <f>UPPER(G31)</f>
        <v>VERONIKA</v>
      </c>
      <c r="I31" s="19" t="str">
        <f>PROPER(G31)</f>
        <v>Veronika</v>
      </c>
      <c r="J31" s="20">
        <v>39789</v>
      </c>
      <c r="K31" s="19">
        <f>DAY(J31)</f>
        <v>7</v>
      </c>
      <c r="L31" s="19">
        <f>MONTH(J31)</f>
        <v>12</v>
      </c>
      <c r="M31" s="19">
        <f>WEEKNUM(J31)</f>
        <v>50</v>
      </c>
      <c r="N31" s="19">
        <f>WEEKDAY(J31, 2)</f>
        <v>7</v>
      </c>
      <c r="O31" s="19" t="str">
        <f>CHOOSE(WEEKDAY(N31),"Po","Út","St","Čt","Pá","Se","Ne")</f>
        <v>Ne</v>
      </c>
      <c r="P31" s="19" t="s">
        <v>5620</v>
      </c>
      <c r="Q31" s="19" t="str">
        <f>IF(AND(DAY(J31)&gt;=21,MONTH(J31)=3),"Beran",
IF(AND(DAY(J31)&lt;=21,MONTH(J31)=4),"Beran",
IF(AND(DAY(J31)&gt;=21,MONTH(J31)=4),"Býk",
IF(AND(DAY(J31)&lt;=21,MONTH(J31)=5),"Býk",
IF(AND(DAY(J31)&gt;=22,MONTH(J31)=5),"Blíženci",
IF(AND(DAY(J31)&lt;=21,MONTH(J31)=6),"Blíženci",
IF(AND(DAY(J31)&gt;=22,MONTH(J31)=6),"Rak",
IF(AND(DAY(J31)&lt;=22,MONTH(J31)=7),"Rak",
IF(AND(DAY(J31)&gt;=23,MONTH(J31)=7),"Lev",
IF(AND(DAY(J31)&lt;=22,MONTH(J31)=8),"Lev",
IF(AND(DAY(J31)&gt;=23,MONTH(J31)=8),"Panna",
IF(AND(DAY(J31)&lt;=22,MONTH(J31)=9),"Panna",
IF(AND(DAY(J31)&gt;=23,MONTH(J31)=9),"Váhy",
IF(AND(DAY(J31)&lt;=23,MONTH(J31)=10),"Váhy",
IF(AND(DAY(J31)&gt;=24,MONTH(J31)=10),"Štír",
IF(AND(DAY(J31)&lt;=22,MONTH(J31)=11),"Štír",
IF(AND(DAY(J31)&gt;=23,MONTH(J31)=11),"Střelec",
IF(AND(DAY(J31)&lt;=21,MONTH(J31)=12),"Střelec",
IF(AND(DAY(J31)&gt;=22,MONTH(J31)=12),"Kozoroh",
IF(AND(DAY(J31)&lt;=20,MONTH(J31)=1),"Kozoroh",
IF(AND(DAY(J31)&gt;=21,MONTH(J31)=1),"Vodnář",
IF(AND(DAY(J31)&lt;=20,MONTH(J31)=2),"Vodnář",
IF(AND(DAY(J31)&gt;=21,MONTH(J31)=2),"Ryby",
IF(AND(DAY(J31)&lt;=20,MONTH(J31)=3),"Ryby",
"Neznámé znamení"))))))))))))))))))))))))</f>
        <v>Střelec</v>
      </c>
      <c r="R31" s="19" t="b">
        <f>P31=Q31</f>
        <v>1</v>
      </c>
      <c r="S31" s="19">
        <v>15</v>
      </c>
      <c r="T31" s="23">
        <f ca="1">DATEDIF(J31, TODAY(), "Y")</f>
        <v>15</v>
      </c>
      <c r="U31" s="23" t="b">
        <f ca="1">S31=T31</f>
        <v>1</v>
      </c>
      <c r="V31" s="6" t="s">
        <v>5601</v>
      </c>
      <c r="W31" s="19">
        <v>30</v>
      </c>
      <c r="X31" s="19">
        <v>15</v>
      </c>
      <c r="Y31">
        <f>W31+X31</f>
        <v>45</v>
      </c>
      <c r="Z31" s="6">
        <f>IF(V31="ne", Y31, Y31 + VLOOKUP(V31, $AH$3:$AI$6, 2, FALSE))</f>
        <v>45</v>
      </c>
      <c r="AA31" s="6" t="str">
        <f>IF(Z31 &gt; 30, "Ano", "Ne")</f>
        <v>Ano</v>
      </c>
      <c r="AB31" s="6" t="str">
        <f>IF(Z31&lt;=5,"0-5",IF(Z31&lt;=10,"5,1-10",IF(Z31&lt;=15,"10,1-15",IF(Z31&lt;=20,"15,1-20",IF(Z31&lt;=25,"20,1-25",IF(Z31&lt;=30,"25,1-30",IF(Z31&lt;=35,"30,1-35",IF(Z31&lt;=40,"35,1-40",IF(Z31&lt;=45,"40,1-45",IF(Z31&lt;=50,"45,1-50","Mimo rozsah"))))))))))</f>
        <v>40,1-45</v>
      </c>
      <c r="AC31" s="6">
        <f>_xlfn.RANK.EQ(Z31, Z$3:Z$37, 1)</f>
        <v>29</v>
      </c>
      <c r="AD31" s="6">
        <f t="shared" si="0"/>
        <v>82.3</v>
      </c>
      <c r="AE31" t="str">
        <f ca="1">IF(COUNTIFS(B$3:B$37, B31, C$3:C$37, C31, D$3:D$37, D31, E$3:E$37, E31, F$3:F$37, F31, G$3:G$37, G31, H$3:H$37, H31, I$3:I$37, I31, J$3:J$37, J31, K$3:K$37, K31, L$3:L$37, L31, M$3:M$37, M31, N$3:N$37, N31, O$3:O$37, O31, P$3:P$37, P31, Q$3:Q$37, Q31, R$3:R$37, R31, S$3:S$37, S31, T$3:T$37, T31, U$3:U$37, U31, V$3:V$37, V31, W$3:W$37, W31, X$3:X$37, X31, Y$3:Y$37, Y31, Z$3:Z$37, Z31, AA$3:AA$37, AA31, AB$3:AB$37, AB31, AC$3:AC$37, AC31, AD$3:AD$37, AD31) &gt; 1, "Ano", "Ne")</f>
        <v>Ne</v>
      </c>
      <c r="AF31">
        <f ca="1">COUNTBLANK(B31:Y31)</f>
        <v>0</v>
      </c>
    </row>
    <row r="32" spans="1:41" x14ac:dyDescent="0.25">
      <c r="A32">
        <v>14</v>
      </c>
      <c r="B32" s="19" t="s">
        <v>5670</v>
      </c>
      <c r="D32" s="19" t="str">
        <f>B32 &amp; " " &amp; C32</f>
        <v xml:space="preserve">Tomáš </v>
      </c>
      <c r="E32" s="19" t="str">
        <f>LEFT(D32, FIND(" ", D32) - 1)</f>
        <v>Tomáš</v>
      </c>
      <c r="F32" s="19" t="str">
        <f>RIGHT(D32, LEN(D32) - FIND(" ", D32))</f>
        <v/>
      </c>
      <c r="G32" s="19" t="str">
        <f>LOWER(B32)</f>
        <v>tomáš</v>
      </c>
      <c r="H32" s="19" t="str">
        <f>UPPER(G32)</f>
        <v>TOMÁŠ</v>
      </c>
      <c r="I32" s="19" t="str">
        <f>PROPER(G32)</f>
        <v>Tomáš</v>
      </c>
      <c r="J32" s="20">
        <v>39861</v>
      </c>
      <c r="K32" s="19">
        <f>DAY(J32)</f>
        <v>17</v>
      </c>
      <c r="L32" s="19">
        <f>MONTH(J32)</f>
        <v>2</v>
      </c>
      <c r="M32" s="19">
        <f>WEEKNUM(J32)</f>
        <v>8</v>
      </c>
      <c r="N32" s="19"/>
      <c r="O32" s="19" t="str">
        <f>CHOOSE(WEEKDAY(N32),"Po","Út","St","Čt","Pá","Se","Ne")</f>
        <v>Ne</v>
      </c>
      <c r="P32" s="19" t="s">
        <v>5624</v>
      </c>
      <c r="Q32" s="19" t="str">
        <f>IF(AND(DAY(J32)&gt;=21,MONTH(J32)=3),"Beran",
IF(AND(DAY(J32)&lt;=21,MONTH(J32)=4),"Beran",
IF(AND(DAY(J32)&gt;=21,MONTH(J32)=4),"Býk",
IF(AND(DAY(J32)&lt;=21,MONTH(J32)=5),"Býk",
IF(AND(DAY(J32)&gt;=22,MONTH(J32)=5),"Blíženci",
IF(AND(DAY(J32)&lt;=21,MONTH(J32)=6),"Blíženci",
IF(AND(DAY(J32)&gt;=22,MONTH(J32)=6),"Rak",
IF(AND(DAY(J32)&lt;=22,MONTH(J32)=7),"Rak",
IF(AND(DAY(J32)&gt;=23,MONTH(J32)=7),"Lev",
IF(AND(DAY(J32)&lt;=22,MONTH(J32)=8),"Lev",
IF(AND(DAY(J32)&gt;=23,MONTH(J32)=8),"Panna",
IF(AND(DAY(J32)&lt;=22,MONTH(J32)=9),"Panna",
IF(AND(DAY(J32)&gt;=23,MONTH(J32)=9),"Váhy",
IF(AND(DAY(J32)&lt;=23,MONTH(J32)=10),"Váhy",
IF(AND(DAY(J32)&gt;=24,MONTH(J32)=10),"Štír",
IF(AND(DAY(J32)&lt;=22,MONTH(J32)=11),"Štír",
IF(AND(DAY(J32)&gt;=23,MONTH(J32)=11),"Střelec",
IF(AND(DAY(J32)&lt;=21,MONTH(J32)=12),"Střelec",
IF(AND(DAY(J32)&gt;=22,MONTH(J32)=12),"Kozoroh",
IF(AND(DAY(J32)&lt;=20,MONTH(J32)=1),"Kozoroh",
IF(AND(DAY(J32)&gt;=21,MONTH(J32)=1),"Vodnář",
IF(AND(DAY(J32)&lt;=20,MONTH(J32)=2),"Vodnář",
IF(AND(DAY(J32)&gt;=21,MONTH(J32)=2),"Ryby",
IF(AND(DAY(J32)&lt;=20,MONTH(J32)=3),"Ryby",
"Neznámé znamení"))))))))))))))))))))))))</f>
        <v>Vodnář</v>
      </c>
      <c r="R32" s="19" t="b">
        <f>P32=Q32</f>
        <v>1</v>
      </c>
      <c r="S32" s="19">
        <v>15</v>
      </c>
      <c r="T32" s="23">
        <f ca="1">DATEDIF(J32, TODAY(), "Y")</f>
        <v>15</v>
      </c>
      <c r="U32" s="23" t="b">
        <f ca="1">S32=T32</f>
        <v>1</v>
      </c>
      <c r="V32" s="6" t="s">
        <v>5601</v>
      </c>
      <c r="W32" s="19">
        <v>30</v>
      </c>
      <c r="X32" s="19">
        <v>15</v>
      </c>
      <c r="Y32">
        <f>W32+X32</f>
        <v>45</v>
      </c>
      <c r="Z32" s="6">
        <f>IF(V32="ne", Y32, Y32 + VLOOKUP(V32, $AH$3:$AI$6, 2, FALSE))</f>
        <v>45</v>
      </c>
      <c r="AA32" s="6" t="str">
        <f>IF(Z32 &gt; 30, "Ano", "Ne")</f>
        <v>Ano</v>
      </c>
      <c r="AB32" s="6" t="str">
        <f>IF(Z32&lt;=5,"0-5",IF(Z32&lt;=10,"5,1-10",IF(Z32&lt;=15,"10,1-15",IF(Z32&lt;=20,"15,1-20",IF(Z32&lt;=25,"20,1-25",IF(Z32&lt;=30,"25,1-30",IF(Z32&lt;=35,"30,1-35",IF(Z32&lt;=40,"35,1-40",IF(Z32&lt;=45,"40,1-45",IF(Z32&lt;=50,"45,1-50","Mimo rozsah"))))))))))</f>
        <v>40,1-45</v>
      </c>
      <c r="AC32" s="6">
        <f>_xlfn.RANK.EQ(Z32, Z$3:Z$37, 1)</f>
        <v>29</v>
      </c>
      <c r="AD32" s="6">
        <f t="shared" si="0"/>
        <v>82.3</v>
      </c>
      <c r="AE32" t="str">
        <f ca="1">IF(COUNTIFS(B$3:B$37, B32, C$3:C$37, C32, D$3:D$37, D32, E$3:E$37, E32, F$3:F$37, F32, G$3:G$37, G32, H$3:H$37, H32, I$3:I$37, I32, J$3:J$37, J32, K$3:K$37, K32, L$3:L$37, L32, M$3:M$37, M32, N$3:N$37, N32, O$3:O$37, O32, P$3:P$37, P32, Q$3:Q$37, Q32, R$3:R$37, R32, S$3:S$37, S32, T$3:T$37, T32, U$3:U$37, U32, V$3:V$37, V32, W$3:W$37, W32, X$3:X$37, X32, Y$3:Y$37, Y32, Z$3:Z$37, Z32, AA$3:AA$37, AA32, AB$3:AB$37, AB32, AC$3:AC$37, AC32, AD$3:AD$37, AD32) &gt; 1, "Ano", "Ne")</f>
        <v>Ne</v>
      </c>
      <c r="AF32">
        <f ca="1">COUNTBLANK(B32:Y32)</f>
        <v>3</v>
      </c>
    </row>
    <row r="33" spans="1:32" ht="30" x14ac:dyDescent="0.25">
      <c r="A33">
        <v>15</v>
      </c>
      <c r="B33" s="19" t="s">
        <v>5648</v>
      </c>
      <c r="C33" s="19" t="s">
        <v>5671</v>
      </c>
      <c r="D33" s="19" t="str">
        <f>B33 &amp; " " &amp; C33</f>
        <v>Jakub Čermák</v>
      </c>
      <c r="E33" s="19" t="str">
        <f>LEFT(D33, FIND(" ", D33) - 1)</f>
        <v>Jakub</v>
      </c>
      <c r="F33" s="19" t="str">
        <f>RIGHT(D33, LEN(D33) - FIND(" ", D33))</f>
        <v>Čermák</v>
      </c>
      <c r="G33" s="19" t="str">
        <f>LOWER(B33)</f>
        <v>jakub</v>
      </c>
      <c r="H33" s="19" t="str">
        <f>UPPER(G33)</f>
        <v>JAKUB</v>
      </c>
      <c r="I33" s="19" t="str">
        <f>PROPER(G33)</f>
        <v>Jakub</v>
      </c>
      <c r="J33" s="20">
        <v>39986</v>
      </c>
      <c r="K33" s="19">
        <f>DAY(J33)</f>
        <v>22</v>
      </c>
      <c r="L33" s="19">
        <f>MONTH(J33)</f>
        <v>6</v>
      </c>
      <c r="M33" s="19">
        <f>WEEKNUM(J33)</f>
        <v>26</v>
      </c>
      <c r="N33" s="19">
        <f>WEEKDAY(J33, 2)</f>
        <v>1</v>
      </c>
      <c r="O33" s="19" t="str">
        <f>CHOOSE(WEEKDAY(N33),"Po","Út","St","Čt","Pá","Se","Ne")</f>
        <v>Po</v>
      </c>
      <c r="P33" s="19" t="s">
        <v>5610</v>
      </c>
      <c r="Q33" s="19" t="str">
        <f>IF(AND(DAY(J33)&gt;=21,MONTH(J33)=3),"Beran",
IF(AND(DAY(J33)&lt;=21,MONTH(J33)=4),"Beran",
IF(AND(DAY(J33)&gt;=21,MONTH(J33)=4),"Býk",
IF(AND(DAY(J33)&lt;=21,MONTH(J33)=5),"Býk",
IF(AND(DAY(J33)&gt;=22,MONTH(J33)=5),"Blíženci",
IF(AND(DAY(J33)&lt;=21,MONTH(J33)=6),"Blíženci",
IF(AND(DAY(J33)&gt;=22,MONTH(J33)=6),"Rak",
IF(AND(DAY(J33)&lt;=22,MONTH(J33)=7),"Rak",
IF(AND(DAY(J33)&gt;=23,MONTH(J33)=7),"Lev",
IF(AND(DAY(J33)&lt;=22,MONTH(J33)=8),"Lev",
IF(AND(DAY(J33)&gt;=23,MONTH(J33)=8),"Panna",
IF(AND(DAY(J33)&lt;=22,MONTH(J33)=9),"Panna",
IF(AND(DAY(J33)&gt;=23,MONTH(J33)=9),"Váhy",
IF(AND(DAY(J33)&lt;=23,MONTH(J33)=10),"Váhy",
IF(AND(DAY(J33)&gt;=24,MONTH(J33)=10),"Štír",
IF(AND(DAY(J33)&lt;=22,MONTH(J33)=11),"Štír",
IF(AND(DAY(J33)&gt;=23,MONTH(J33)=11),"Střelec",
IF(AND(DAY(J33)&lt;=21,MONTH(J33)=12),"Střelec",
IF(AND(DAY(J33)&gt;=22,MONTH(J33)=12),"Kozoroh",
IF(AND(DAY(J33)&lt;=20,MONTH(J33)=1),"Kozoroh",
IF(AND(DAY(J33)&gt;=21,MONTH(J33)=1),"Vodnář",
IF(AND(DAY(J33)&lt;=20,MONTH(J33)=2),"Vodnář",
IF(AND(DAY(J33)&gt;=21,MONTH(J33)=2),"Ryby",
IF(AND(DAY(J33)&lt;=20,MONTH(J33)=3),"Ryby",
"Neznámé znamení"))))))))))))))))))))))))</f>
        <v>Rak</v>
      </c>
      <c r="R33" s="19" t="b">
        <f>P33=Q33</f>
        <v>1</v>
      </c>
      <c r="S33" s="19">
        <v>15</v>
      </c>
      <c r="T33" s="23">
        <f ca="1">DATEDIF(J33, TODAY(), "Y")</f>
        <v>15</v>
      </c>
      <c r="U33" s="23" t="b">
        <f ca="1">S33=T33</f>
        <v>1</v>
      </c>
      <c r="V33" s="6" t="s">
        <v>5601</v>
      </c>
      <c r="W33" s="19">
        <v>30</v>
      </c>
      <c r="X33" s="19">
        <v>15</v>
      </c>
      <c r="Y33">
        <f>W33+X33</f>
        <v>45</v>
      </c>
      <c r="Z33" s="6">
        <f>IF(V33="ne", Y33, Y33 + VLOOKUP(V33, $AH$3:$AI$6, 2, FALSE))</f>
        <v>45</v>
      </c>
      <c r="AA33" s="6" t="str">
        <f>IF(Z33 &gt; 30, "Ano", "Ne")</f>
        <v>Ano</v>
      </c>
      <c r="AB33" s="6" t="str">
        <f>IF(Z33&lt;=5,"0-5",IF(Z33&lt;=10,"5,1-10",IF(Z33&lt;=15,"10,1-15",IF(Z33&lt;=20,"15,1-20",IF(Z33&lt;=25,"20,1-25",IF(Z33&lt;=30,"25,1-30",IF(Z33&lt;=35,"30,1-35",IF(Z33&lt;=40,"35,1-40",IF(Z33&lt;=45,"40,1-45",IF(Z33&lt;=50,"45,1-50","Mimo rozsah"))))))))))</f>
        <v>40,1-45</v>
      </c>
      <c r="AC33" s="6">
        <f>_xlfn.RANK.EQ(Z33, Z$3:Z$37, 1)</f>
        <v>29</v>
      </c>
      <c r="AD33" s="6">
        <f t="shared" si="0"/>
        <v>82.3</v>
      </c>
      <c r="AE33" t="str">
        <f ca="1">IF(COUNTIFS(B$3:B$37, B33, C$3:C$37, C33, D$3:D$37, D33, E$3:E$37, E33, F$3:F$37, F33, G$3:G$37, G33, H$3:H$37, H33, I$3:I$37, I33, J$3:J$37, J33, K$3:K$37, K33, L$3:L$37, L33, M$3:M$37, M33, N$3:N$37, N33, O$3:O$37, O33, P$3:P$37, P33, Q$3:Q$37, Q33, R$3:R$37, R33, S$3:S$37, S33, T$3:T$37, T33, U$3:U$37, U33, V$3:V$37, V33, W$3:W$37, W33, X$3:X$37, X33, Y$3:Y$37, Y33, Z$3:Z$37, Z33, AA$3:AA$37, AA33, AB$3:AB$37, AB33, AC$3:AC$37, AC33, AD$3:AD$37, AD33) &gt; 1, "Ano", "Ne")</f>
        <v>Ne</v>
      </c>
      <c r="AF33">
        <f ca="1">COUNTBLANK(B33:Y33)</f>
        <v>0</v>
      </c>
    </row>
    <row r="34" spans="1:32" ht="30" x14ac:dyDescent="0.25">
      <c r="A34">
        <v>16</v>
      </c>
      <c r="B34" s="19" t="s">
        <v>5672</v>
      </c>
      <c r="C34" s="19" t="s">
        <v>5325</v>
      </c>
      <c r="D34" s="19" t="str">
        <f>B34 &amp; " " &amp; C34</f>
        <v>Marie Machová</v>
      </c>
      <c r="E34" s="19" t="str">
        <f>LEFT(D34, FIND(" ", D34) - 1)</f>
        <v>Marie</v>
      </c>
      <c r="F34" s="19" t="str">
        <f>RIGHT(D34, LEN(D34) - FIND(" ", D34))</f>
        <v>Machová</v>
      </c>
      <c r="G34" s="19" t="str">
        <f>LOWER(B34)</f>
        <v>marie</v>
      </c>
      <c r="H34" s="19" t="str">
        <f>UPPER(G34)</f>
        <v>MARIE</v>
      </c>
      <c r="I34" s="19" t="str">
        <f>PROPER(G34)</f>
        <v>Marie</v>
      </c>
      <c r="J34" s="20">
        <v>39537</v>
      </c>
      <c r="K34" s="19">
        <f>DAY(J34)</f>
        <v>30</v>
      </c>
      <c r="L34" s="19">
        <f>MONTH(J34)</f>
        <v>3</v>
      </c>
      <c r="M34" s="19">
        <f>WEEKNUM(J34)</f>
        <v>14</v>
      </c>
      <c r="N34" s="19">
        <f>WEEKDAY(J34, 2)</f>
        <v>7</v>
      </c>
      <c r="O34" s="19" t="str">
        <f>CHOOSE(WEEKDAY(N34),"Po","Út","St","Čt","Pá","Se","Ne")</f>
        <v>Ne</v>
      </c>
      <c r="P34" s="19" t="s">
        <v>5604</v>
      </c>
      <c r="Q34" s="19" t="str">
        <f>IF(AND(DAY(J34)&gt;=21,MONTH(J34)=3),"Beran",
IF(AND(DAY(J34)&lt;=21,MONTH(J34)=4),"Beran",
IF(AND(DAY(J34)&gt;=21,MONTH(J34)=4),"Býk",
IF(AND(DAY(J34)&lt;=21,MONTH(J34)=5),"Býk",
IF(AND(DAY(J34)&gt;=22,MONTH(J34)=5),"Blíženci",
IF(AND(DAY(J34)&lt;=21,MONTH(J34)=6),"Blíženci",
IF(AND(DAY(J34)&gt;=22,MONTH(J34)=6),"Rak",
IF(AND(DAY(J34)&lt;=22,MONTH(J34)=7),"Rak",
IF(AND(DAY(J34)&gt;=23,MONTH(J34)=7),"Lev",
IF(AND(DAY(J34)&lt;=22,MONTH(J34)=8),"Lev",
IF(AND(DAY(J34)&gt;=23,MONTH(J34)=8),"Panna",
IF(AND(DAY(J34)&lt;=22,MONTH(J34)=9),"Panna",
IF(AND(DAY(J34)&gt;=23,MONTH(J34)=9),"Váhy",
IF(AND(DAY(J34)&lt;=23,MONTH(J34)=10),"Váhy",
IF(AND(DAY(J34)&gt;=24,MONTH(J34)=10),"Štír",
IF(AND(DAY(J34)&lt;=22,MONTH(J34)=11),"Štír",
IF(AND(DAY(J34)&gt;=23,MONTH(J34)=11),"Střelec",
IF(AND(DAY(J34)&lt;=21,MONTH(J34)=12),"Střelec",
IF(AND(DAY(J34)&gt;=22,MONTH(J34)=12),"Kozoroh",
IF(AND(DAY(J34)&lt;=20,MONTH(J34)=1),"Kozoroh",
IF(AND(DAY(J34)&gt;=21,MONTH(J34)=1),"Vodnář",
IF(AND(DAY(J34)&lt;=20,MONTH(J34)=2),"Vodnář",
IF(AND(DAY(J34)&gt;=21,MONTH(J34)=2),"Ryby",
IF(AND(DAY(J34)&lt;=20,MONTH(J34)=3),"Ryby",
"Neznámé znamení"))))))))))))))))))))))))</f>
        <v>Beran</v>
      </c>
      <c r="R34" s="19" t="b">
        <f>P34=Q34</f>
        <v>1</v>
      </c>
      <c r="S34" s="19">
        <v>16</v>
      </c>
      <c r="T34" s="23">
        <f ca="1">DATEDIF(J34, TODAY(), "Y")</f>
        <v>16</v>
      </c>
      <c r="U34" s="23" t="b">
        <f ca="1">S34=T34</f>
        <v>1</v>
      </c>
      <c r="V34" s="6" t="s">
        <v>5601</v>
      </c>
      <c r="W34" s="19">
        <v>30</v>
      </c>
      <c r="X34" s="19">
        <v>15</v>
      </c>
      <c r="Y34">
        <f>W34+X34</f>
        <v>45</v>
      </c>
      <c r="Z34" s="6">
        <f>IF(V34="ne", Y34, Y34 + VLOOKUP(V34, $AH$3:$AI$6, 2, FALSE))</f>
        <v>45</v>
      </c>
      <c r="AA34" s="6" t="str">
        <f>IF(Z34 &gt; 30, "Ano", "Ne")</f>
        <v>Ano</v>
      </c>
      <c r="AB34" s="6" t="str">
        <f>IF(Z34&lt;=5,"0-5",IF(Z34&lt;=10,"5,1-10",IF(Z34&lt;=15,"10,1-15",IF(Z34&lt;=20,"15,1-20",IF(Z34&lt;=25,"20,1-25",IF(Z34&lt;=30,"25,1-30",IF(Z34&lt;=35,"30,1-35",IF(Z34&lt;=40,"35,1-40",IF(Z34&lt;=45,"40,1-45",IF(Z34&lt;=50,"45,1-50","Mimo rozsah"))))))))))</f>
        <v>40,1-45</v>
      </c>
      <c r="AC34" s="6">
        <f>_xlfn.RANK.EQ(Z34, Z$3:Z$37, 1)</f>
        <v>29</v>
      </c>
      <c r="AD34" s="6">
        <f t="shared" si="0"/>
        <v>82.3</v>
      </c>
      <c r="AE34" t="str">
        <f ca="1">IF(COUNTIFS(B$3:B$37, B34, C$3:C$37, C34, D$3:D$37, D34, E$3:E$37, E34, F$3:F$37, F34, G$3:G$37, G34, H$3:H$37, H34, I$3:I$37, I34, J$3:J$37, J34, K$3:K$37, K34, L$3:L$37, L34, M$3:M$37, M34, N$3:N$37, N34, O$3:O$37, O34, P$3:P$37, P34, Q$3:Q$37, Q34, R$3:R$37, R34, S$3:S$37, S34, T$3:T$37, T34, U$3:U$37, U34, V$3:V$37, V34, W$3:W$37, W34, X$3:X$37, X34, Y$3:Y$37, Y34, Z$3:Z$37, Z34, AA$3:AA$37, AA34, AB$3:AB$37, AB34, AC$3:AC$37, AC34, AD$3:AD$37, AD34) &gt; 1, "Ano", "Ne")</f>
        <v>Ne</v>
      </c>
      <c r="AF34">
        <f ca="1">COUNTBLANK(B34:Y34)</f>
        <v>0</v>
      </c>
    </row>
    <row r="35" spans="1:32" ht="30" x14ac:dyDescent="0.25">
      <c r="A35">
        <v>17</v>
      </c>
      <c r="B35" s="19" t="s">
        <v>5673</v>
      </c>
      <c r="C35" s="19" t="s">
        <v>5674</v>
      </c>
      <c r="D35" s="19" t="str">
        <f>B35 &amp; " " &amp; C35</f>
        <v>Barbora Holá</v>
      </c>
      <c r="E35" s="19" t="str">
        <f>LEFT(D35, FIND(" ", D35) - 1)</f>
        <v>Barbora</v>
      </c>
      <c r="F35" s="19" t="str">
        <f>RIGHT(D35, LEN(D35) - FIND(" ", D35))</f>
        <v>Holá</v>
      </c>
      <c r="G35" s="19" t="str">
        <f>LOWER(B35)</f>
        <v>barbora</v>
      </c>
      <c r="H35" s="19" t="str">
        <f>UPPER(G35)</f>
        <v>BARBORA</v>
      </c>
      <c r="I35" s="19" t="str">
        <f>PROPER(G35)</f>
        <v>Barbora</v>
      </c>
      <c r="J35" s="20">
        <v>39949</v>
      </c>
      <c r="K35" s="19">
        <f>DAY(J35)</f>
        <v>16</v>
      </c>
      <c r="L35" s="19">
        <f>MONTH(J35)</f>
        <v>5</v>
      </c>
      <c r="M35" s="19">
        <f>WEEKNUM(J35)</f>
        <v>20</v>
      </c>
      <c r="N35" s="19">
        <f>WEEKDAY(J35, 2)</f>
        <v>6</v>
      </c>
      <c r="O35" s="19" t="str">
        <f>CHOOSE(WEEKDAY(N35),"Po","Út","St","Čt","Pá","Se","Ne")</f>
        <v>Se</v>
      </c>
      <c r="P35" s="19" t="s">
        <v>5606</v>
      </c>
      <c r="Q35" s="19" t="str">
        <f>IF(AND(DAY(J35)&gt;=21,MONTH(J35)=3),"Beran",
IF(AND(DAY(J35)&lt;=21,MONTH(J35)=4),"Beran",
IF(AND(DAY(J35)&gt;=21,MONTH(J35)=4),"Býk",
IF(AND(DAY(J35)&lt;=21,MONTH(J35)=5),"Býk",
IF(AND(DAY(J35)&gt;=22,MONTH(J35)=5),"Blíženci",
IF(AND(DAY(J35)&lt;=21,MONTH(J35)=6),"Blíženci",
IF(AND(DAY(J35)&gt;=22,MONTH(J35)=6),"Rak",
IF(AND(DAY(J35)&lt;=22,MONTH(J35)=7),"Rak",
IF(AND(DAY(J35)&gt;=23,MONTH(J35)=7),"Lev",
IF(AND(DAY(J35)&lt;=22,MONTH(J35)=8),"Lev",
IF(AND(DAY(J35)&gt;=23,MONTH(J35)=8),"Panna",
IF(AND(DAY(J35)&lt;=22,MONTH(J35)=9),"Panna",
IF(AND(DAY(J35)&gt;=23,MONTH(J35)=9),"Váhy",
IF(AND(DAY(J35)&lt;=23,MONTH(J35)=10),"Váhy",
IF(AND(DAY(J35)&gt;=24,MONTH(J35)=10),"Štír",
IF(AND(DAY(J35)&lt;=22,MONTH(J35)=11),"Štír",
IF(AND(DAY(J35)&gt;=23,MONTH(J35)=11),"Střelec",
IF(AND(DAY(J35)&lt;=21,MONTH(J35)=12),"Střelec",
IF(AND(DAY(J35)&gt;=22,MONTH(J35)=12),"Kozoroh",
IF(AND(DAY(J35)&lt;=20,MONTH(J35)=1),"Kozoroh",
IF(AND(DAY(J35)&gt;=21,MONTH(J35)=1),"Vodnář",
IF(AND(DAY(J35)&lt;=20,MONTH(J35)=2),"Vodnář",
IF(AND(DAY(J35)&gt;=21,MONTH(J35)=2),"Ryby",
IF(AND(DAY(J35)&lt;=20,MONTH(J35)=3),"Ryby",
"Neznámé znamení"))))))))))))))))))))))))</f>
        <v>Býk</v>
      </c>
      <c r="R35" s="19" t="b">
        <f>P35=Q35</f>
        <v>1</v>
      </c>
      <c r="S35" s="19">
        <v>15</v>
      </c>
      <c r="T35" s="23">
        <f ca="1">DATEDIF(J35, TODAY(), "Y")</f>
        <v>15</v>
      </c>
      <c r="U35" s="23" t="b">
        <f ca="1">S35=T35</f>
        <v>1</v>
      </c>
      <c r="V35" s="6" t="s">
        <v>5601</v>
      </c>
      <c r="W35" s="19">
        <v>30</v>
      </c>
      <c r="X35" s="19">
        <v>15</v>
      </c>
      <c r="Y35">
        <f>W35+X35</f>
        <v>45</v>
      </c>
      <c r="Z35" s="6">
        <f>IF(V35="ne", Y35, Y35 + VLOOKUP(V35, $AH$3:$AI$6, 2, FALSE))</f>
        <v>45</v>
      </c>
      <c r="AA35" s="6" t="str">
        <f>IF(Z35 &gt; 30, "Ano", "Ne")</f>
        <v>Ano</v>
      </c>
      <c r="AB35" s="6" t="str">
        <f>IF(Z35&lt;=5,"0-5",IF(Z35&lt;=10,"5,1-10",IF(Z35&lt;=15,"10,1-15",IF(Z35&lt;=20,"15,1-20",IF(Z35&lt;=25,"20,1-25",IF(Z35&lt;=30,"25,1-30",IF(Z35&lt;=35,"30,1-35",IF(Z35&lt;=40,"35,1-40",IF(Z35&lt;=45,"40,1-45",IF(Z35&lt;=50,"45,1-50","Mimo rozsah"))))))))))</f>
        <v>40,1-45</v>
      </c>
      <c r="AC35" s="6">
        <f>_xlfn.RANK.EQ(Z35, Z$3:Z$37, 1)</f>
        <v>29</v>
      </c>
      <c r="AD35" s="6">
        <f t="shared" si="0"/>
        <v>82.3</v>
      </c>
      <c r="AE35" t="str">
        <f ca="1">IF(COUNTIFS(B$3:B$37, B35, C$3:C$37, C35, D$3:D$37, D35, E$3:E$37, E35, F$3:F$37, F35, G$3:G$37, G35, H$3:H$37, H35, I$3:I$37, I35, J$3:J$37, J35, K$3:K$37, K35, L$3:L$37, L35, M$3:M$37, M35, N$3:N$37, N35, O$3:O$37, O35, P$3:P$37, P35, Q$3:Q$37, Q35, R$3:R$37, R35, S$3:S$37, S35, T$3:T$37, T35, U$3:U$37, U35, V$3:V$37, V35, W$3:W$37, W35, X$3:X$37, X35, Y$3:Y$37, Y35, Z$3:Z$37, Z35, AA$3:AA$37, AA35, AB$3:AB$37, AB35, AC$3:AC$37, AC35, AD$3:AD$37, AD35) &gt; 1, "Ano", "Ne")</f>
        <v>Ne</v>
      </c>
      <c r="AF35">
        <f ca="1">COUNTBLANK(B35:Y35)</f>
        <v>0</v>
      </c>
    </row>
    <row r="36" spans="1:32" ht="30" x14ac:dyDescent="0.25">
      <c r="A36">
        <v>18</v>
      </c>
      <c r="B36" s="19" t="s">
        <v>5675</v>
      </c>
      <c r="C36" s="19" t="s">
        <v>5676</v>
      </c>
      <c r="D36" s="19" t="str">
        <f>B36 &amp; " " &amp; C36</f>
        <v>Daniel Šimek</v>
      </c>
      <c r="E36" s="19" t="str">
        <f>LEFT(D36, FIND(" ", D36) - 1)</f>
        <v>Daniel</v>
      </c>
      <c r="F36" s="19" t="str">
        <f>RIGHT(D36, LEN(D36) - FIND(" ", D36))</f>
        <v>Šimek</v>
      </c>
      <c r="G36" s="19" t="str">
        <f>LOWER(B36)</f>
        <v>daniel</v>
      </c>
      <c r="H36" s="19" t="str">
        <f>UPPER(G36)</f>
        <v>DANIEL</v>
      </c>
      <c r="I36" s="19" t="str">
        <f>PROPER(G36)</f>
        <v>Daniel</v>
      </c>
      <c r="J36" s="20">
        <v>39817</v>
      </c>
      <c r="K36" s="19">
        <f>DAY(J36)</f>
        <v>4</v>
      </c>
      <c r="L36" s="19">
        <f>MONTH(J36)</f>
        <v>1</v>
      </c>
      <c r="M36" s="19">
        <f>WEEKNUM(J36)</f>
        <v>2</v>
      </c>
      <c r="N36" s="19">
        <f>WEEKDAY(J36, 2)</f>
        <v>7</v>
      </c>
      <c r="O36" s="19" t="str">
        <f>CHOOSE(WEEKDAY(N36),"Po","Út","St","Čt","Pá","Se","Ne")</f>
        <v>Ne</v>
      </c>
      <c r="P36" s="19" t="s">
        <v>5622</v>
      </c>
      <c r="Q36" s="19" t="str">
        <f>IF(AND(DAY(J36)&gt;=21,MONTH(J36)=3),"Beran",
IF(AND(DAY(J36)&lt;=21,MONTH(J36)=4),"Beran",
IF(AND(DAY(J36)&gt;=21,MONTH(J36)=4),"Býk",
IF(AND(DAY(J36)&lt;=21,MONTH(J36)=5),"Býk",
IF(AND(DAY(J36)&gt;=22,MONTH(J36)=5),"Blíženci",
IF(AND(DAY(J36)&lt;=21,MONTH(J36)=6),"Blíženci",
IF(AND(DAY(J36)&gt;=22,MONTH(J36)=6),"Rak",
IF(AND(DAY(J36)&lt;=22,MONTH(J36)=7),"Rak",
IF(AND(DAY(J36)&gt;=23,MONTH(J36)=7),"Lev",
IF(AND(DAY(J36)&lt;=22,MONTH(J36)=8),"Lev",
IF(AND(DAY(J36)&gt;=23,MONTH(J36)=8),"Panna",
IF(AND(DAY(J36)&lt;=22,MONTH(J36)=9),"Panna",
IF(AND(DAY(J36)&gt;=23,MONTH(J36)=9),"Váhy",
IF(AND(DAY(J36)&lt;=23,MONTH(J36)=10),"Váhy",
IF(AND(DAY(J36)&gt;=24,MONTH(J36)=10),"Štír",
IF(AND(DAY(J36)&lt;=22,MONTH(J36)=11),"Štír",
IF(AND(DAY(J36)&gt;=23,MONTH(J36)=11),"Střelec",
IF(AND(DAY(J36)&lt;=21,MONTH(J36)=12),"Střelec",
IF(AND(DAY(J36)&gt;=22,MONTH(J36)=12),"Kozoroh",
IF(AND(DAY(J36)&lt;=20,MONTH(J36)=1),"Kozoroh",
IF(AND(DAY(J36)&gt;=21,MONTH(J36)=1),"Vodnář",
IF(AND(DAY(J36)&lt;=20,MONTH(J36)=2),"Vodnář",
IF(AND(DAY(J36)&gt;=21,MONTH(J36)=2),"Ryby",
IF(AND(DAY(J36)&lt;=20,MONTH(J36)=3),"Ryby",
"Neznámé znamení"))))))))))))))))))))))))</f>
        <v>Kozoroh</v>
      </c>
      <c r="R36" s="19" t="b">
        <f>P36=Q36</f>
        <v>1</v>
      </c>
      <c r="S36" s="19">
        <v>15</v>
      </c>
      <c r="T36" s="23">
        <f ca="1">DATEDIF(J36, TODAY(), "Y")</f>
        <v>15</v>
      </c>
      <c r="U36" s="23" t="b">
        <f ca="1">S36=T36</f>
        <v>1</v>
      </c>
      <c r="V36" s="6" t="s">
        <v>5601</v>
      </c>
      <c r="W36" s="19">
        <v>30</v>
      </c>
      <c r="X36" s="19">
        <v>15</v>
      </c>
      <c r="Y36">
        <f>W36+X36</f>
        <v>45</v>
      </c>
      <c r="Z36" s="6">
        <f>IF(V36="ne", Y36, Y36 + VLOOKUP(V36, $AH$3:$AI$6, 2, FALSE))</f>
        <v>45</v>
      </c>
      <c r="AA36" s="6" t="str">
        <f>IF(Z36 &gt; 30, "Ano", "Ne")</f>
        <v>Ano</v>
      </c>
      <c r="AB36" s="6" t="str">
        <f>IF(Z36&lt;=5,"0-5",IF(Z36&lt;=10,"5,1-10",IF(Z36&lt;=15,"10,1-15",IF(Z36&lt;=20,"15,1-20",IF(Z36&lt;=25,"20,1-25",IF(Z36&lt;=30,"25,1-30",IF(Z36&lt;=35,"30,1-35",IF(Z36&lt;=40,"35,1-40",IF(Z36&lt;=45,"40,1-45",IF(Z36&lt;=50,"45,1-50","Mimo rozsah"))))))))))</f>
        <v>40,1-45</v>
      </c>
      <c r="AC36" s="6">
        <f>_xlfn.RANK.EQ(Z36, Z$3:Z$37, 1)</f>
        <v>29</v>
      </c>
      <c r="AD36" s="6">
        <f t="shared" si="0"/>
        <v>82.3</v>
      </c>
      <c r="AE36" t="str">
        <f ca="1">IF(COUNTIFS(B$3:B$37, B36, C$3:C$37, C36, D$3:D$37, D36, E$3:E$37, E36, F$3:F$37, F36, G$3:G$37, G36, H$3:H$37, H36, I$3:I$37, I36, J$3:J$37, J36, K$3:K$37, K36, L$3:L$37, L36, M$3:M$37, M36, N$3:N$37, N36, O$3:O$37, O36, P$3:P$37, P36, Q$3:Q$37, Q36, R$3:R$37, R36, S$3:S$37, S36, T$3:T$37, T36, U$3:U$37, U36, V$3:V$37, V36, W$3:W$37, W36, X$3:X$37, X36, Y$3:Y$37, Y36, Z$3:Z$37, Z36, AA$3:AA$37, AA36, AB$3:AB$37, AB36, AC$3:AC$37, AC36, AD$3:AD$37, AD36) &gt; 1, "Ano", "Ne")</f>
        <v>Ne</v>
      </c>
      <c r="AF36">
        <f ca="1">COUNTBLANK(B36:Y36)</f>
        <v>0</v>
      </c>
    </row>
    <row r="37" spans="1:32" ht="30" x14ac:dyDescent="0.25">
      <c r="A37">
        <v>30</v>
      </c>
      <c r="B37" s="19" t="s">
        <v>5670</v>
      </c>
      <c r="C37" s="19" t="s">
        <v>5685</v>
      </c>
      <c r="D37" s="19" t="str">
        <f>B37 &amp; " " &amp; C37</f>
        <v>Tomáš Pavlíček</v>
      </c>
      <c r="E37" s="19" t="str">
        <f>LEFT(D37, FIND(" ", D37) - 1)</f>
        <v>Tomáš</v>
      </c>
      <c r="F37" s="19" t="str">
        <f>RIGHT(D37, LEN(D37) - FIND(" ", D37))</f>
        <v>Pavlíček</v>
      </c>
      <c r="G37" s="19" t="str">
        <f>LOWER(B37)</f>
        <v>tomáš</v>
      </c>
      <c r="H37" s="19" t="str">
        <f>UPPER(G37)</f>
        <v>TOMÁŠ</v>
      </c>
      <c r="I37" s="19" t="str">
        <f>PROPER(G37)</f>
        <v>Tomáš</v>
      </c>
      <c r="J37" s="20">
        <v>39730</v>
      </c>
      <c r="K37" s="19">
        <f>DAY(J37)</f>
        <v>9</v>
      </c>
      <c r="L37" s="19">
        <f>MONTH(J37)</f>
        <v>10</v>
      </c>
      <c r="M37" s="19">
        <f>WEEKNUM(J37)</f>
        <v>41</v>
      </c>
      <c r="N37" s="19">
        <f>WEEKDAY(J37, 2)</f>
        <v>4</v>
      </c>
      <c r="O37" s="19" t="str">
        <f>CHOOSE(WEEKDAY(N37),"Po","Út","St","Čt","Pá","Se","Ne")</f>
        <v>Čt</v>
      </c>
      <c r="P37" s="19" t="s">
        <v>5616</v>
      </c>
      <c r="Q37" s="19" t="str">
        <f>IF(AND(DAY(J37)&gt;=21,MONTH(J37)=3),"Beran",
IF(AND(DAY(J37)&lt;=21,MONTH(J37)=4),"Beran",
IF(AND(DAY(J37)&gt;=21,MONTH(J37)=4),"Býk",
IF(AND(DAY(J37)&lt;=21,MONTH(J37)=5),"Býk",
IF(AND(DAY(J37)&gt;=22,MONTH(J37)=5),"Blíženci",
IF(AND(DAY(J37)&lt;=21,MONTH(J37)=6),"Blíženci",
IF(AND(DAY(J37)&gt;=22,MONTH(J37)=6),"Rak",
IF(AND(DAY(J37)&lt;=22,MONTH(J37)=7),"Rak",
IF(AND(DAY(J37)&gt;=23,MONTH(J37)=7),"Lev",
IF(AND(DAY(J37)&lt;=22,MONTH(J37)=8),"Lev",
IF(AND(DAY(J37)&gt;=23,MONTH(J37)=8),"Panna",
IF(AND(DAY(J37)&lt;=22,MONTH(J37)=9),"Panna",
IF(AND(DAY(J37)&gt;=23,MONTH(J37)=9),"Váhy",
IF(AND(DAY(J37)&lt;=23,MONTH(J37)=10),"Váhy",
IF(AND(DAY(J37)&gt;=24,MONTH(J37)=10),"Štír",
IF(AND(DAY(J37)&lt;=22,MONTH(J37)=11),"Štír",
IF(AND(DAY(J37)&gt;=23,MONTH(J37)=11),"Střelec",
IF(AND(DAY(J37)&lt;=21,MONTH(J37)=12),"Střelec",
IF(AND(DAY(J37)&gt;=22,MONTH(J37)=12),"Kozoroh",
IF(AND(DAY(J37)&lt;=20,MONTH(J37)=1),"Kozoroh",
IF(AND(DAY(J37)&gt;=21,MONTH(J37)=1),"Vodnář",
IF(AND(DAY(J37)&lt;=20,MONTH(J37)=2),"Vodnář",
IF(AND(DAY(J37)&gt;=21,MONTH(J37)=2),"Ryby",
IF(AND(DAY(J37)&lt;=20,MONTH(J37)=3),"Ryby",
"Neznámé znamení"))))))))))))))))))))))))</f>
        <v>Váhy</v>
      </c>
      <c r="R37" s="19" t="b">
        <f>P37=Q37</f>
        <v>1</v>
      </c>
      <c r="S37" s="19">
        <v>15</v>
      </c>
      <c r="T37" s="23">
        <f ca="1">DATEDIF(J37, TODAY(), "Y")</f>
        <v>15</v>
      </c>
      <c r="U37" s="23" t="b">
        <f ca="1">S37=T37</f>
        <v>1</v>
      </c>
      <c r="V37" s="6">
        <v>2</v>
      </c>
      <c r="W37" s="19">
        <v>17</v>
      </c>
      <c r="X37" s="19">
        <v>78</v>
      </c>
      <c r="Y37">
        <f>W37+X37</f>
        <v>95</v>
      </c>
      <c r="Z37" s="6">
        <f>IF(V37="ne", Y37, Y37 + VLOOKUP(V37, $AH$3:$AI$6, 2, FALSE))</f>
        <v>96</v>
      </c>
      <c r="AA37" s="6" t="str">
        <f>IF(Z37 &gt; 30, "Ano", "Ne")</f>
        <v>Ano</v>
      </c>
      <c r="AB37" s="6" t="str">
        <f>IF(Z37&lt;=5,"0-5",IF(Z37&lt;=10,"5,1-10",IF(Z37&lt;=15,"10,1-15",IF(Z37&lt;=20,"15,1-20",IF(Z37&lt;=25,"20,1-25",IF(Z37&lt;=30,"25,1-30",IF(Z37&lt;=35,"30,1-35",IF(Z37&lt;=40,"35,1-40",IF(Z37&lt;=45,"40,1-45",IF(Z37&lt;=50,"45,1-50","Mimo rozsah"))))))))))</f>
        <v>Mimo rozsah</v>
      </c>
      <c r="AC37" s="6">
        <f>_xlfn.RANK.EQ(Z37, Z$3:Z$37, 1)</f>
        <v>35</v>
      </c>
      <c r="AD37" s="6">
        <f t="shared" si="0"/>
        <v>100</v>
      </c>
      <c r="AE37" t="str">
        <f ca="1">IF(COUNTIFS(B$3:B$37, B37, C$3:C$37, C37, D$3:D$37, D37, E$3:E$37, E37, F$3:F$37, F37, G$3:G$37, G37, H$3:H$37, H37, I$3:I$37, I37, J$3:J$37, J37, K$3:K$37, K37, L$3:L$37, L37, M$3:M$37, M37, N$3:N$37, N37, O$3:O$37, O37, P$3:P$37, P37, Q$3:Q$37, Q37, R$3:R$37, R37, S$3:S$37, S37, T$3:T$37, T37, U$3:U$37, U37, V$3:V$37, V37, W$3:W$37, W37, X$3:X$37, X37, Y$3:Y$37, Y37, Z$3:Z$37, Z37, AA$3:AA$37, AA37, AB$3:AB$37, AB37, AC$3:AC$37, AC37, AD$3:AD$37, AD37) &gt; 1, "Ano", "Ne")</f>
        <v>Ne</v>
      </c>
      <c r="AF37">
        <f ca="1">COUNTBLANK(B37:Y37)</f>
        <v>0</v>
      </c>
    </row>
  </sheetData>
  <autoFilter ref="A2:AF2" xr:uid="{EF11359F-B46B-413C-B14D-BE52638BDB05}">
    <sortState xmlns:xlrd2="http://schemas.microsoft.com/office/spreadsheetml/2017/richdata2" ref="A3:AF37">
      <sortCondition ref="AD2"/>
    </sortState>
  </autoFilter>
  <mergeCells count="2">
    <mergeCell ref="E1:F1"/>
    <mergeCell ref="G1:I1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legenda</vt:lpstr>
      <vt:lpstr>orp_zdroj</vt:lpstr>
      <vt:lpstr>orp_excel_doplneno</vt:lpstr>
      <vt:lpstr>telefony_zdroj</vt:lpstr>
      <vt:lpstr>telefony_excel_doplneno</vt:lpstr>
      <vt:lpstr>studenti_zdroj</vt:lpstr>
      <vt:lpstr>studenti_excel_doplneno</vt:lpstr>
    </vt:vector>
  </TitlesOfParts>
  <Company>MPSV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Šafářová Kateřina Mgr. (MPSV)</dc:creator>
  <cp:lastModifiedBy>Šafářová Kateřina Mgr. (MPSV)</cp:lastModifiedBy>
  <dcterms:created xsi:type="dcterms:W3CDTF">2024-07-16T08:09:31Z</dcterms:created>
  <dcterms:modified xsi:type="dcterms:W3CDTF">2024-10-08T10:21:33Z</dcterms:modified>
</cp:coreProperties>
</file>