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5B236841-A896-D044-A82A-C69022270498}" xr6:coauthVersionLast="47" xr6:coauthVersionMax="47" xr10:uidLastSave="{00000000-0000-0000-0000-000000000000}"/>
  <bookViews>
    <workbookView xWindow="8560" yWindow="500" windowWidth="27200" windowHeight="19360" activeTab="1" xr2:uid="{00000000-000D-0000-FFFF-FFFF00000000}"/>
  </bookViews>
  <sheets>
    <sheet name="problem_size_MIP" sheetId="5" r:id="rId1"/>
    <sheet name="problem_size_pattern" sheetId="9" r:id="rId2"/>
    <sheet name="Pattern_vs_MIP" sheetId="10" r:id="rId3"/>
    <sheet name="flexibility_complexety" sheetId="7" r:id="rId4"/>
    <sheet name="Bed_ward_complexety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A5" i="10" l="1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CA26" i="10"/>
  <c r="CA27" i="10"/>
  <c r="CA28" i="10"/>
  <c r="CA29" i="10"/>
  <c r="CA30" i="10"/>
  <c r="CA31" i="10"/>
  <c r="CA32" i="10"/>
  <c r="CA33" i="10"/>
  <c r="CA34" i="10"/>
  <c r="CA35" i="10"/>
  <c r="CA36" i="10"/>
  <c r="CA37" i="10"/>
  <c r="CA38" i="10"/>
  <c r="CA39" i="10"/>
  <c r="CA40" i="10"/>
  <c r="CA41" i="10"/>
  <c r="CA42" i="10"/>
  <c r="CA43" i="10"/>
  <c r="CA44" i="10"/>
  <c r="CA45" i="10"/>
  <c r="CA46" i="10"/>
  <c r="CA47" i="10"/>
  <c r="CA48" i="10"/>
  <c r="CA49" i="10"/>
  <c r="CA50" i="10"/>
  <c r="CA51" i="10"/>
  <c r="CA52" i="10"/>
  <c r="CA53" i="10"/>
  <c r="CA54" i="10"/>
  <c r="CA55" i="10"/>
  <c r="CA56" i="10"/>
  <c r="CA4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Z26" i="10"/>
  <c r="BZ27" i="10"/>
  <c r="BZ28" i="10"/>
  <c r="BZ29" i="10"/>
  <c r="BZ30" i="10"/>
  <c r="BZ31" i="10"/>
  <c r="BZ32" i="10"/>
  <c r="BZ33" i="10"/>
  <c r="BZ34" i="10"/>
  <c r="BZ35" i="10"/>
  <c r="BZ36" i="10"/>
  <c r="BZ37" i="10"/>
  <c r="BZ38" i="10"/>
  <c r="BZ39" i="10"/>
  <c r="BZ40" i="10"/>
  <c r="BZ41" i="10"/>
  <c r="BZ42" i="10"/>
  <c r="BZ43" i="10"/>
  <c r="BZ44" i="10"/>
  <c r="BZ45" i="10"/>
  <c r="BZ46" i="10"/>
  <c r="BZ47" i="10"/>
  <c r="BZ48" i="10"/>
  <c r="BZ49" i="10"/>
  <c r="BZ50" i="10"/>
  <c r="BZ51" i="10"/>
  <c r="BZ52" i="10"/>
  <c r="BZ53" i="10"/>
  <c r="BZ54" i="10"/>
  <c r="BZ55" i="10"/>
  <c r="BZ56" i="10"/>
  <c r="BZ3" i="10"/>
  <c r="BY3" i="10"/>
  <c r="BX3" i="10"/>
  <c r="BU4" i="10"/>
  <c r="BU5" i="10"/>
  <c r="BU6" i="10"/>
  <c r="BU7" i="10"/>
  <c r="BU8" i="10"/>
  <c r="BU9" i="10"/>
  <c r="BU10" i="10"/>
  <c r="BU11" i="10"/>
  <c r="BU12" i="10"/>
  <c r="BU13" i="10"/>
  <c r="BU14" i="10"/>
  <c r="BU15" i="10"/>
  <c r="BU16" i="10"/>
  <c r="BU17" i="10"/>
  <c r="BU18" i="10"/>
  <c r="BU19" i="10"/>
  <c r="BU20" i="10"/>
  <c r="BU21" i="10"/>
  <c r="BU22" i="10"/>
  <c r="BU23" i="10"/>
  <c r="BU24" i="10"/>
  <c r="BU25" i="10"/>
  <c r="BU26" i="10"/>
  <c r="BU27" i="10"/>
  <c r="BU28" i="10"/>
  <c r="BU29" i="10"/>
  <c r="BU30" i="10"/>
  <c r="BU31" i="10"/>
  <c r="BU32" i="10"/>
  <c r="BU33" i="10"/>
  <c r="BU34" i="10"/>
  <c r="BU35" i="10"/>
  <c r="BU36" i="10"/>
  <c r="BU37" i="10"/>
  <c r="BU38" i="10"/>
  <c r="BU39" i="10"/>
  <c r="BU40" i="10"/>
  <c r="BU41" i="10"/>
  <c r="BU42" i="10"/>
  <c r="BU43" i="10"/>
  <c r="BU44" i="10"/>
  <c r="BU45" i="10"/>
  <c r="BU46" i="10"/>
  <c r="BU47" i="10"/>
  <c r="BU48" i="10"/>
  <c r="BU49" i="10"/>
  <c r="BU50" i="10"/>
  <c r="BU51" i="10"/>
  <c r="BU52" i="10"/>
  <c r="BU53" i="10"/>
  <c r="BU54" i="10"/>
  <c r="BU55" i="10"/>
  <c r="BU56" i="10"/>
  <c r="BU3" i="10"/>
  <c r="BT56" i="10"/>
  <c r="BT55" i="10"/>
  <c r="BT54" i="10"/>
  <c r="BT53" i="10"/>
  <c r="BT52" i="10"/>
  <c r="BT51" i="10"/>
  <c r="BT50" i="10"/>
  <c r="BT49" i="10"/>
  <c r="BT48" i="10"/>
  <c r="BT47" i="10"/>
  <c r="BT46" i="10"/>
  <c r="BT45" i="10"/>
  <c r="BT44" i="10"/>
  <c r="BT43" i="10"/>
  <c r="BT42" i="10"/>
  <c r="BT41" i="10"/>
  <c r="BT40" i="10"/>
  <c r="BT39" i="10"/>
  <c r="BT38" i="10"/>
  <c r="BT37" i="10"/>
  <c r="BT36" i="10"/>
  <c r="BT35" i="10"/>
  <c r="BT34" i="10"/>
  <c r="BT33" i="10"/>
  <c r="BT32" i="10"/>
  <c r="BT31" i="10"/>
  <c r="BT30" i="10"/>
  <c r="BT29" i="10"/>
  <c r="BT28" i="10"/>
  <c r="BT27" i="10"/>
  <c r="BT26" i="10"/>
  <c r="BT25" i="10"/>
  <c r="BT24" i="10"/>
  <c r="BT23" i="10"/>
  <c r="BT22" i="10"/>
  <c r="BT21" i="10"/>
  <c r="BT20" i="10"/>
  <c r="BT19" i="10"/>
  <c r="BT18" i="10"/>
  <c r="BT17" i="10"/>
  <c r="BT16" i="10"/>
  <c r="BT15" i="10"/>
  <c r="BT14" i="10"/>
  <c r="BT13" i="10"/>
  <c r="BT12" i="10"/>
  <c r="BT11" i="10"/>
  <c r="BT10" i="10"/>
  <c r="BT9" i="10"/>
  <c r="BT8" i="10"/>
  <c r="BT7" i="10"/>
  <c r="BT6" i="10"/>
  <c r="BT5" i="10"/>
  <c r="BT4" i="10"/>
  <c r="BT3" i="10"/>
  <c r="BR4" i="10"/>
  <c r="BS4" i="10"/>
  <c r="BR5" i="10"/>
  <c r="BS5" i="10"/>
  <c r="BR6" i="10"/>
  <c r="BS6" i="10"/>
  <c r="BR7" i="10"/>
  <c r="BS7" i="10"/>
  <c r="BR8" i="10"/>
  <c r="BS8" i="10"/>
  <c r="BR9" i="10"/>
  <c r="BS9" i="10"/>
  <c r="BR10" i="10"/>
  <c r="BS10" i="10"/>
  <c r="BR11" i="10"/>
  <c r="BS11" i="10"/>
  <c r="BR12" i="10"/>
  <c r="BS12" i="10"/>
  <c r="BR13" i="10"/>
  <c r="BS13" i="10"/>
  <c r="BR14" i="10"/>
  <c r="BS14" i="10"/>
  <c r="BR15" i="10"/>
  <c r="BS15" i="10"/>
  <c r="BR16" i="10"/>
  <c r="BS16" i="10"/>
  <c r="BR17" i="10"/>
  <c r="BS17" i="10"/>
  <c r="BR18" i="10"/>
  <c r="BS18" i="10"/>
  <c r="BR19" i="10"/>
  <c r="BS19" i="10"/>
  <c r="BR20" i="10"/>
  <c r="BS20" i="10"/>
  <c r="BR21" i="10"/>
  <c r="BS21" i="10"/>
  <c r="BR22" i="10"/>
  <c r="BS22" i="10"/>
  <c r="BR23" i="10"/>
  <c r="BS23" i="10"/>
  <c r="BR24" i="10"/>
  <c r="BS24" i="10"/>
  <c r="BR25" i="10"/>
  <c r="BS25" i="10"/>
  <c r="BR26" i="10"/>
  <c r="BS26" i="10"/>
  <c r="BR27" i="10"/>
  <c r="BS27" i="10"/>
  <c r="BR28" i="10"/>
  <c r="BS28" i="10"/>
  <c r="BR29" i="10"/>
  <c r="BS29" i="10"/>
  <c r="BR30" i="10"/>
  <c r="BS30" i="10"/>
  <c r="BR31" i="10"/>
  <c r="BS31" i="10"/>
  <c r="BR32" i="10"/>
  <c r="BS32" i="10"/>
  <c r="BR33" i="10"/>
  <c r="BS33" i="10"/>
  <c r="BR34" i="10"/>
  <c r="BS34" i="10"/>
  <c r="BR35" i="10"/>
  <c r="BS35" i="10"/>
  <c r="BR36" i="10"/>
  <c r="BS36" i="10"/>
  <c r="BR37" i="10"/>
  <c r="BS37" i="10"/>
  <c r="BR38" i="10"/>
  <c r="BS38" i="10"/>
  <c r="BR39" i="10"/>
  <c r="BS39" i="10"/>
  <c r="BR40" i="10"/>
  <c r="BS40" i="10"/>
  <c r="BR41" i="10"/>
  <c r="BS41" i="10"/>
  <c r="BR42" i="10"/>
  <c r="BS42" i="10"/>
  <c r="BR43" i="10"/>
  <c r="BS43" i="10"/>
  <c r="BR44" i="10"/>
  <c r="BS44" i="10"/>
  <c r="BR45" i="10"/>
  <c r="BS45" i="10"/>
  <c r="BR46" i="10"/>
  <c r="BS46" i="10"/>
  <c r="BR47" i="10"/>
  <c r="BS47" i="10"/>
  <c r="BR48" i="10"/>
  <c r="BS48" i="10"/>
  <c r="BR49" i="10"/>
  <c r="BS49" i="10"/>
  <c r="BR50" i="10"/>
  <c r="BS50" i="10"/>
  <c r="BR51" i="10"/>
  <c r="BS51" i="10"/>
  <c r="BR52" i="10"/>
  <c r="BS52" i="10"/>
  <c r="BR53" i="10"/>
  <c r="BS53" i="10"/>
  <c r="BR54" i="10"/>
  <c r="BS54" i="10"/>
  <c r="BR55" i="10"/>
  <c r="BS55" i="10"/>
  <c r="BR56" i="10"/>
  <c r="BS56" i="10"/>
  <c r="BS3" i="10"/>
  <c r="BR3" i="10"/>
  <c r="BN56" i="10"/>
  <c r="BO56" i="10"/>
  <c r="BP56" i="10"/>
  <c r="BN4" i="10"/>
  <c r="BO4" i="10"/>
  <c r="BP4" i="10"/>
  <c r="BN5" i="10"/>
  <c r="BP5" i="10" s="1"/>
  <c r="BO5" i="10"/>
  <c r="BN6" i="10"/>
  <c r="BP6" i="10" s="1"/>
  <c r="BO6" i="10"/>
  <c r="BN7" i="10"/>
  <c r="BO7" i="10"/>
  <c r="BP7" i="10"/>
  <c r="BN8" i="10"/>
  <c r="BO8" i="10"/>
  <c r="BP8" i="10"/>
  <c r="BN9" i="10"/>
  <c r="BP9" i="10" s="1"/>
  <c r="BO9" i="10"/>
  <c r="BN10" i="10"/>
  <c r="BP10" i="10" s="1"/>
  <c r="BO10" i="10"/>
  <c r="BN11" i="10"/>
  <c r="BO11" i="10"/>
  <c r="BP11" i="10"/>
  <c r="BN12" i="10"/>
  <c r="BO12" i="10"/>
  <c r="BP12" i="10"/>
  <c r="BN13" i="10"/>
  <c r="BP13" i="10" s="1"/>
  <c r="BO13" i="10"/>
  <c r="BN14" i="10"/>
  <c r="BP14" i="10" s="1"/>
  <c r="BO14" i="10"/>
  <c r="BN15" i="10"/>
  <c r="BO15" i="10"/>
  <c r="BP15" i="10"/>
  <c r="BN16" i="10"/>
  <c r="BO16" i="10"/>
  <c r="BP16" i="10"/>
  <c r="BN17" i="10"/>
  <c r="BP17" i="10" s="1"/>
  <c r="BO17" i="10"/>
  <c r="BN18" i="10"/>
  <c r="BP18" i="10" s="1"/>
  <c r="BO18" i="10"/>
  <c r="BN19" i="10"/>
  <c r="BO19" i="10"/>
  <c r="BP19" i="10" s="1"/>
  <c r="BN20" i="10"/>
  <c r="BO20" i="10"/>
  <c r="BP20" i="10"/>
  <c r="BN21" i="10"/>
  <c r="BP21" i="10" s="1"/>
  <c r="BO21" i="10"/>
  <c r="BN22" i="10"/>
  <c r="BP22" i="10" s="1"/>
  <c r="BO22" i="10"/>
  <c r="BN23" i="10"/>
  <c r="BO23" i="10"/>
  <c r="BP23" i="10" s="1"/>
  <c r="BN24" i="10"/>
  <c r="BO24" i="10"/>
  <c r="BP24" i="10"/>
  <c r="BN25" i="10"/>
  <c r="BP25" i="10" s="1"/>
  <c r="BO25" i="10"/>
  <c r="BN26" i="10"/>
  <c r="BP26" i="10" s="1"/>
  <c r="BO26" i="10"/>
  <c r="BN27" i="10"/>
  <c r="BO27" i="10"/>
  <c r="BP27" i="10" s="1"/>
  <c r="BN28" i="10"/>
  <c r="BO28" i="10"/>
  <c r="BP28" i="10"/>
  <c r="BN29" i="10"/>
  <c r="BP29" i="10" s="1"/>
  <c r="BO29" i="10"/>
  <c r="BN30" i="10"/>
  <c r="BP30" i="10" s="1"/>
  <c r="BO30" i="10"/>
  <c r="BN31" i="10"/>
  <c r="BO31" i="10"/>
  <c r="BP31" i="10" s="1"/>
  <c r="BN32" i="10"/>
  <c r="BO32" i="10"/>
  <c r="BP32" i="10"/>
  <c r="BN33" i="10"/>
  <c r="BP33" i="10" s="1"/>
  <c r="BO33" i="10"/>
  <c r="BN34" i="10"/>
  <c r="BP34" i="10" s="1"/>
  <c r="BO34" i="10"/>
  <c r="BN35" i="10"/>
  <c r="BO35" i="10"/>
  <c r="BP35" i="10" s="1"/>
  <c r="BN36" i="10"/>
  <c r="BO36" i="10"/>
  <c r="BP36" i="10"/>
  <c r="BN37" i="10"/>
  <c r="BP37" i="10" s="1"/>
  <c r="BO37" i="10"/>
  <c r="BN38" i="10"/>
  <c r="BP38" i="10" s="1"/>
  <c r="BO38" i="10"/>
  <c r="BN39" i="10"/>
  <c r="BO39" i="10"/>
  <c r="BP39" i="10" s="1"/>
  <c r="BN40" i="10"/>
  <c r="BO40" i="10"/>
  <c r="BP40" i="10"/>
  <c r="BN41" i="10"/>
  <c r="BP41" i="10" s="1"/>
  <c r="BO41" i="10"/>
  <c r="BN42" i="10"/>
  <c r="BP42" i="10" s="1"/>
  <c r="BO42" i="10"/>
  <c r="BN43" i="10"/>
  <c r="BO43" i="10"/>
  <c r="BP43" i="10" s="1"/>
  <c r="BN44" i="10"/>
  <c r="BO44" i="10"/>
  <c r="BP44" i="10"/>
  <c r="BN45" i="10"/>
  <c r="BP45" i="10" s="1"/>
  <c r="BO45" i="10"/>
  <c r="BN46" i="10"/>
  <c r="BP46" i="10" s="1"/>
  <c r="BO46" i="10"/>
  <c r="BN47" i="10"/>
  <c r="BO47" i="10"/>
  <c r="BP47" i="10" s="1"/>
  <c r="BN48" i="10"/>
  <c r="BO48" i="10"/>
  <c r="BP48" i="10"/>
  <c r="BN49" i="10"/>
  <c r="BP49" i="10" s="1"/>
  <c r="BO49" i="10"/>
  <c r="BN50" i="10"/>
  <c r="BP50" i="10" s="1"/>
  <c r="BO50" i="10"/>
  <c r="BN51" i="10"/>
  <c r="BO51" i="10"/>
  <c r="BP51" i="10" s="1"/>
  <c r="BN52" i="10"/>
  <c r="BO52" i="10"/>
  <c r="BP52" i="10"/>
  <c r="BN53" i="10"/>
  <c r="BP53" i="10" s="1"/>
  <c r="BO53" i="10"/>
  <c r="BN54" i="10"/>
  <c r="BP54" i="10" s="1"/>
  <c r="BO54" i="10"/>
  <c r="BN55" i="10"/>
  <c r="BO55" i="10"/>
  <c r="BP55" i="10" s="1"/>
  <c r="BP3" i="10"/>
  <c r="BO3" i="10"/>
  <c r="BN3" i="10"/>
  <c r="BX9" i="10"/>
  <c r="BX4" i="10"/>
  <c r="BW15" i="10"/>
  <c r="BY15" i="10" s="1"/>
  <c r="BX15" i="10"/>
  <c r="BW16" i="10"/>
  <c r="BX16" i="10"/>
  <c r="BW17" i="10"/>
  <c r="BX17" i="10"/>
  <c r="BW18" i="10"/>
  <c r="BX18" i="10"/>
  <c r="BW19" i="10"/>
  <c r="BY19" i="10" s="1"/>
  <c r="BX19" i="10"/>
  <c r="BW20" i="10"/>
  <c r="BX20" i="10"/>
  <c r="BW21" i="10"/>
  <c r="BX21" i="10"/>
  <c r="BW22" i="10"/>
  <c r="BX22" i="10"/>
  <c r="BW23" i="10"/>
  <c r="BY23" i="10" s="1"/>
  <c r="BX23" i="10"/>
  <c r="BW24" i="10"/>
  <c r="BX24" i="10"/>
  <c r="BW25" i="10"/>
  <c r="BX25" i="10"/>
  <c r="BW26" i="10"/>
  <c r="BX26" i="10"/>
  <c r="BW27" i="10"/>
  <c r="BY27" i="10" s="1"/>
  <c r="BX27" i="10"/>
  <c r="BW28" i="10"/>
  <c r="BY28" i="10" s="1"/>
  <c r="BX28" i="10"/>
  <c r="BW29" i="10"/>
  <c r="BX29" i="10"/>
  <c r="BY29" i="10" s="1"/>
  <c r="BW30" i="10"/>
  <c r="BX30" i="10"/>
  <c r="BW31" i="10"/>
  <c r="BY31" i="10" s="1"/>
  <c r="BX31" i="10"/>
  <c r="BW32" i="10"/>
  <c r="BX32" i="10"/>
  <c r="BW33" i="10"/>
  <c r="BX33" i="10"/>
  <c r="BY33" i="10" s="1"/>
  <c r="BW34" i="10"/>
  <c r="BX34" i="10"/>
  <c r="BW35" i="10"/>
  <c r="BY35" i="10" s="1"/>
  <c r="BX35" i="10"/>
  <c r="BW36" i="10"/>
  <c r="BY36" i="10" s="1"/>
  <c r="BX36" i="10"/>
  <c r="BW37" i="10"/>
  <c r="BY37" i="10" s="1"/>
  <c r="BX37" i="10"/>
  <c r="BW38" i="10"/>
  <c r="BX38" i="10"/>
  <c r="BW39" i="10"/>
  <c r="BX39" i="10"/>
  <c r="BW40" i="10"/>
  <c r="BY40" i="10" s="1"/>
  <c r="BX40" i="10"/>
  <c r="BW41" i="10"/>
  <c r="BY41" i="10" s="1"/>
  <c r="BX41" i="10"/>
  <c r="BW42" i="10"/>
  <c r="BX42" i="10"/>
  <c r="BW43" i="10"/>
  <c r="BX43" i="10"/>
  <c r="BY43" i="10" s="1"/>
  <c r="BW44" i="10"/>
  <c r="BY44" i="10" s="1"/>
  <c r="BX44" i="10"/>
  <c r="BW45" i="10"/>
  <c r="BX45" i="10"/>
  <c r="BW46" i="10"/>
  <c r="BX46" i="10"/>
  <c r="BW47" i="10"/>
  <c r="BY47" i="10" s="1"/>
  <c r="BX47" i="10"/>
  <c r="BW48" i="10"/>
  <c r="BY48" i="10" s="1"/>
  <c r="BX48" i="10"/>
  <c r="BW49" i="10"/>
  <c r="BX49" i="10"/>
  <c r="BY49" i="10" s="1"/>
  <c r="BW50" i="10"/>
  <c r="BX50" i="10"/>
  <c r="BW51" i="10"/>
  <c r="BY51" i="10" s="1"/>
  <c r="BX51" i="10"/>
  <c r="BW52" i="10"/>
  <c r="BY52" i="10" s="1"/>
  <c r="BX52" i="10"/>
  <c r="BW53" i="10"/>
  <c r="BY53" i="10" s="1"/>
  <c r="BX53" i="10"/>
  <c r="BW54" i="10"/>
  <c r="BX54" i="10"/>
  <c r="BW55" i="10"/>
  <c r="BX55" i="10"/>
  <c r="BW4" i="10"/>
  <c r="BW5" i="10"/>
  <c r="BX5" i="10"/>
  <c r="BW6" i="10"/>
  <c r="BX6" i="10"/>
  <c r="BW7" i="10"/>
  <c r="BX7" i="10"/>
  <c r="BW8" i="10"/>
  <c r="BY8" i="10" s="1"/>
  <c r="BX8" i="10"/>
  <c r="BW9" i="10"/>
  <c r="BY9" i="10"/>
  <c r="BW10" i="10"/>
  <c r="BX10" i="10"/>
  <c r="BW11" i="10"/>
  <c r="BX11" i="10"/>
  <c r="BW12" i="10"/>
  <c r="BY12" i="10" s="1"/>
  <c r="BX12" i="10"/>
  <c r="BW13" i="10"/>
  <c r="BX13" i="10"/>
  <c r="BY13" i="10" s="1"/>
  <c r="BW14" i="10"/>
  <c r="BX14" i="10"/>
  <c r="BY7" i="10"/>
  <c r="BJ3" i="10"/>
  <c r="BL3" i="10" s="1"/>
  <c r="BL7" i="10"/>
  <c r="BL11" i="10"/>
  <c r="BL15" i="10"/>
  <c r="BL19" i="10"/>
  <c r="BL23" i="10"/>
  <c r="BL27" i="10"/>
  <c r="BL31" i="10"/>
  <c r="BL35" i="10"/>
  <c r="BL39" i="10"/>
  <c r="BL43" i="10"/>
  <c r="BL47" i="10"/>
  <c r="BL51" i="10"/>
  <c r="BL55" i="10"/>
  <c r="BY4" i="10"/>
  <c r="BY10" i="10"/>
  <c r="BY16" i="10"/>
  <c r="BY17" i="10"/>
  <c r="BY18" i="10"/>
  <c r="BY20" i="10"/>
  <c r="BY21" i="10"/>
  <c r="BY22" i="10"/>
  <c r="BY24" i="10"/>
  <c r="BY25" i="10"/>
  <c r="BY26" i="10"/>
  <c r="BY30" i="10"/>
  <c r="BY32" i="10"/>
  <c r="BY34" i="10"/>
  <c r="BY38" i="10"/>
  <c r="BY39" i="10"/>
  <c r="BY42" i="10"/>
  <c r="BY45" i="10"/>
  <c r="BY46" i="10"/>
  <c r="BY50" i="10"/>
  <c r="BY54" i="10"/>
  <c r="BY55" i="10"/>
  <c r="BW56" i="10"/>
  <c r="BX56" i="10" s="1"/>
  <c r="BY56" i="10" s="1"/>
  <c r="BW3" i="10"/>
  <c r="BJ4" i="10"/>
  <c r="BL4" i="10" s="1"/>
  <c r="BK4" i="10"/>
  <c r="BJ5" i="10"/>
  <c r="BL5" i="10" s="1"/>
  <c r="BK5" i="10"/>
  <c r="BJ6" i="10"/>
  <c r="BL6" i="10" s="1"/>
  <c r="BK6" i="10"/>
  <c r="BJ7" i="10"/>
  <c r="BK7" i="10"/>
  <c r="BJ8" i="10"/>
  <c r="BL8" i="10" s="1"/>
  <c r="BK8" i="10"/>
  <c r="BJ9" i="10"/>
  <c r="BL9" i="10" s="1"/>
  <c r="BK9" i="10"/>
  <c r="BJ10" i="10"/>
  <c r="BL10" i="10" s="1"/>
  <c r="BK10" i="10"/>
  <c r="BJ11" i="10"/>
  <c r="BK11" i="10"/>
  <c r="BJ12" i="10"/>
  <c r="BL12" i="10" s="1"/>
  <c r="BK12" i="10"/>
  <c r="BJ13" i="10"/>
  <c r="BL13" i="10" s="1"/>
  <c r="BK13" i="10"/>
  <c r="BJ14" i="10"/>
  <c r="BK14" i="10"/>
  <c r="BL14" i="10" s="1"/>
  <c r="BJ15" i="10"/>
  <c r="BK15" i="10"/>
  <c r="BJ16" i="10"/>
  <c r="BK16" i="10"/>
  <c r="BL16" i="10" s="1"/>
  <c r="BJ17" i="10"/>
  <c r="BL17" i="10" s="1"/>
  <c r="BK17" i="10"/>
  <c r="BJ18" i="10"/>
  <c r="BL18" i="10" s="1"/>
  <c r="BK18" i="10"/>
  <c r="BJ19" i="10"/>
  <c r="BK19" i="10"/>
  <c r="BJ20" i="10"/>
  <c r="BK20" i="10"/>
  <c r="BL20" i="10" s="1"/>
  <c r="BJ21" i="10"/>
  <c r="BL21" i="10" s="1"/>
  <c r="BK21" i="10"/>
  <c r="BJ22" i="10"/>
  <c r="BL22" i="10" s="1"/>
  <c r="BK22" i="10"/>
  <c r="BJ23" i="10"/>
  <c r="BK23" i="10"/>
  <c r="BJ24" i="10"/>
  <c r="BK24" i="10"/>
  <c r="BL24" i="10" s="1"/>
  <c r="BJ25" i="10"/>
  <c r="BL25" i="10" s="1"/>
  <c r="BK25" i="10"/>
  <c r="BJ26" i="10"/>
  <c r="BL26" i="10" s="1"/>
  <c r="BK26" i="10"/>
  <c r="BJ27" i="10"/>
  <c r="BK27" i="10"/>
  <c r="BJ28" i="10"/>
  <c r="BK28" i="10"/>
  <c r="BL28" i="10" s="1"/>
  <c r="BJ29" i="10"/>
  <c r="BL29" i="10" s="1"/>
  <c r="BK29" i="10"/>
  <c r="BJ30" i="10"/>
  <c r="BL30" i="10" s="1"/>
  <c r="BK30" i="10"/>
  <c r="BJ31" i="10"/>
  <c r="BK31" i="10"/>
  <c r="BJ32" i="10"/>
  <c r="BK32" i="10"/>
  <c r="BL32" i="10" s="1"/>
  <c r="BJ33" i="10"/>
  <c r="BL33" i="10" s="1"/>
  <c r="BK33" i="10"/>
  <c r="BJ34" i="10"/>
  <c r="BL34" i="10" s="1"/>
  <c r="BK34" i="10"/>
  <c r="BJ35" i="10"/>
  <c r="BK35" i="10"/>
  <c r="BJ36" i="10"/>
  <c r="BK36" i="10"/>
  <c r="BL36" i="10" s="1"/>
  <c r="BJ37" i="10"/>
  <c r="BL37" i="10" s="1"/>
  <c r="BK37" i="10"/>
  <c r="BJ38" i="10"/>
  <c r="BL38" i="10" s="1"/>
  <c r="BK38" i="10"/>
  <c r="BJ39" i="10"/>
  <c r="BK39" i="10"/>
  <c r="BJ40" i="10"/>
  <c r="BK40" i="10"/>
  <c r="BL40" i="10" s="1"/>
  <c r="BJ41" i="10"/>
  <c r="BL41" i="10" s="1"/>
  <c r="BK41" i="10"/>
  <c r="BJ42" i="10"/>
  <c r="BL42" i="10" s="1"/>
  <c r="BK42" i="10"/>
  <c r="BJ43" i="10"/>
  <c r="BK43" i="10"/>
  <c r="BJ44" i="10"/>
  <c r="BK44" i="10"/>
  <c r="BL44" i="10" s="1"/>
  <c r="BJ45" i="10"/>
  <c r="BL45" i="10" s="1"/>
  <c r="BK45" i="10"/>
  <c r="BJ46" i="10"/>
  <c r="BL46" i="10" s="1"/>
  <c r="BK46" i="10"/>
  <c r="BJ47" i="10"/>
  <c r="BK47" i="10"/>
  <c r="BJ48" i="10"/>
  <c r="BK48" i="10"/>
  <c r="BL48" i="10" s="1"/>
  <c r="BJ49" i="10"/>
  <c r="BL49" i="10" s="1"/>
  <c r="BK49" i="10"/>
  <c r="BJ50" i="10"/>
  <c r="BL50" i="10" s="1"/>
  <c r="BK50" i="10"/>
  <c r="BJ51" i="10"/>
  <c r="BK51" i="10"/>
  <c r="BJ52" i="10"/>
  <c r="BK52" i="10"/>
  <c r="BL52" i="10" s="1"/>
  <c r="BJ53" i="10"/>
  <c r="BL53" i="10" s="1"/>
  <c r="BK53" i="10"/>
  <c r="BJ54" i="10"/>
  <c r="BL54" i="10" s="1"/>
  <c r="BK54" i="10"/>
  <c r="BJ55" i="10"/>
  <c r="BK55" i="10"/>
  <c r="BJ56" i="10"/>
  <c r="BK56" i="10"/>
  <c r="BL56" i="10" s="1"/>
  <c r="BK3" i="10"/>
  <c r="AT3" i="10"/>
  <c r="AT58" i="10" s="1"/>
  <c r="AW3" i="10"/>
  <c r="AX3" i="10"/>
  <c r="AY3" i="10"/>
  <c r="AZ3" i="10"/>
  <c r="BA3" i="10"/>
  <c r="BB3" i="10"/>
  <c r="BC3" i="10"/>
  <c r="BD3" i="10"/>
  <c r="BE3" i="10"/>
  <c r="BF3" i="10"/>
  <c r="BG3" i="10"/>
  <c r="AY4" i="10"/>
  <c r="AZ4" i="10"/>
  <c r="BA4" i="10"/>
  <c r="BB4" i="10"/>
  <c r="BC4" i="10"/>
  <c r="BD4" i="10"/>
  <c r="BE4" i="10"/>
  <c r="BF4" i="10"/>
  <c r="BG4" i="10"/>
  <c r="AY5" i="10"/>
  <c r="AZ5" i="10"/>
  <c r="BA5" i="10"/>
  <c r="BB5" i="10"/>
  <c r="BC5" i="10"/>
  <c r="BD5" i="10"/>
  <c r="BE5" i="10"/>
  <c r="BF5" i="10"/>
  <c r="BG5" i="10"/>
  <c r="AY6" i="10"/>
  <c r="AZ6" i="10"/>
  <c r="BA6" i="10"/>
  <c r="BB6" i="10"/>
  <c r="BC6" i="10"/>
  <c r="BD6" i="10"/>
  <c r="BE6" i="10"/>
  <c r="BF6" i="10"/>
  <c r="BG6" i="10"/>
  <c r="AY7" i="10"/>
  <c r="AZ7" i="10"/>
  <c r="BA7" i="10"/>
  <c r="BB7" i="10"/>
  <c r="BC7" i="10"/>
  <c r="BD7" i="10"/>
  <c r="BE7" i="10"/>
  <c r="BF7" i="10"/>
  <c r="BG7" i="10"/>
  <c r="AY8" i="10"/>
  <c r="AZ8" i="10"/>
  <c r="BA8" i="10"/>
  <c r="BB8" i="10"/>
  <c r="BC8" i="10"/>
  <c r="BD8" i="10"/>
  <c r="BE8" i="10"/>
  <c r="BF8" i="10"/>
  <c r="BG8" i="10"/>
  <c r="AY9" i="10"/>
  <c r="AZ9" i="10"/>
  <c r="BA9" i="10"/>
  <c r="BB9" i="10"/>
  <c r="BC9" i="10"/>
  <c r="BD9" i="10"/>
  <c r="BE9" i="10"/>
  <c r="BF9" i="10"/>
  <c r="BG9" i="10"/>
  <c r="AY10" i="10"/>
  <c r="AZ10" i="10"/>
  <c r="BA10" i="10"/>
  <c r="BB10" i="10"/>
  <c r="BC10" i="10"/>
  <c r="BD10" i="10"/>
  <c r="BE10" i="10"/>
  <c r="BF10" i="10"/>
  <c r="BG10" i="10"/>
  <c r="AY11" i="10"/>
  <c r="AZ11" i="10"/>
  <c r="BA11" i="10"/>
  <c r="BB11" i="10"/>
  <c r="BC11" i="10"/>
  <c r="BD11" i="10"/>
  <c r="BE11" i="10"/>
  <c r="BF11" i="10"/>
  <c r="BG11" i="10"/>
  <c r="AY12" i="10"/>
  <c r="AZ12" i="10"/>
  <c r="BA12" i="10"/>
  <c r="BB12" i="10"/>
  <c r="BC12" i="10"/>
  <c r="BD12" i="10"/>
  <c r="BE12" i="10"/>
  <c r="BF12" i="10"/>
  <c r="BG12" i="10"/>
  <c r="AY13" i="10"/>
  <c r="AZ13" i="10"/>
  <c r="BA13" i="10"/>
  <c r="BB13" i="10"/>
  <c r="BC13" i="10"/>
  <c r="BD13" i="10"/>
  <c r="BE13" i="10"/>
  <c r="BF13" i="10"/>
  <c r="BG13" i="10"/>
  <c r="AY14" i="10"/>
  <c r="AZ14" i="10"/>
  <c r="BA14" i="10"/>
  <c r="BB14" i="10"/>
  <c r="BC14" i="10"/>
  <c r="BD14" i="10"/>
  <c r="BE14" i="10"/>
  <c r="BF14" i="10"/>
  <c r="BG14" i="10"/>
  <c r="AY15" i="10"/>
  <c r="AZ15" i="10"/>
  <c r="BA15" i="10"/>
  <c r="BB15" i="10"/>
  <c r="BC15" i="10"/>
  <c r="BD15" i="10"/>
  <c r="BE15" i="10"/>
  <c r="BF15" i="10"/>
  <c r="BG15" i="10"/>
  <c r="AY16" i="10"/>
  <c r="AZ16" i="10"/>
  <c r="BA16" i="10"/>
  <c r="BB16" i="10"/>
  <c r="BC16" i="10"/>
  <c r="BD16" i="10"/>
  <c r="BE16" i="10"/>
  <c r="BF16" i="10"/>
  <c r="BG16" i="10"/>
  <c r="AY17" i="10"/>
  <c r="AZ17" i="10"/>
  <c r="BA17" i="10"/>
  <c r="BB17" i="10"/>
  <c r="BC17" i="10"/>
  <c r="BD17" i="10"/>
  <c r="BE17" i="10"/>
  <c r="BF17" i="10"/>
  <c r="BG17" i="10"/>
  <c r="AY18" i="10"/>
  <c r="AZ18" i="10"/>
  <c r="BA18" i="10"/>
  <c r="BB18" i="10"/>
  <c r="BC18" i="10"/>
  <c r="BD18" i="10"/>
  <c r="BE18" i="10"/>
  <c r="BF18" i="10"/>
  <c r="BG18" i="10"/>
  <c r="AY19" i="10"/>
  <c r="AZ19" i="10"/>
  <c r="BA19" i="10"/>
  <c r="BB19" i="10"/>
  <c r="BC19" i="10"/>
  <c r="BD19" i="10"/>
  <c r="BE19" i="10"/>
  <c r="BF19" i="10"/>
  <c r="BG19" i="10"/>
  <c r="AY20" i="10"/>
  <c r="AZ20" i="10"/>
  <c r="BA20" i="10"/>
  <c r="BB20" i="10"/>
  <c r="BC20" i="10"/>
  <c r="BD20" i="10"/>
  <c r="BE20" i="10"/>
  <c r="BF20" i="10"/>
  <c r="BG20" i="10"/>
  <c r="AY21" i="10"/>
  <c r="AZ21" i="10"/>
  <c r="BA21" i="10"/>
  <c r="BB21" i="10"/>
  <c r="BC21" i="10"/>
  <c r="BD21" i="10"/>
  <c r="BE21" i="10"/>
  <c r="BF21" i="10"/>
  <c r="BG21" i="10"/>
  <c r="AY22" i="10"/>
  <c r="AZ22" i="10"/>
  <c r="BA22" i="10"/>
  <c r="BB22" i="10"/>
  <c r="BC22" i="10"/>
  <c r="BD22" i="10"/>
  <c r="BE22" i="10"/>
  <c r="BF22" i="10"/>
  <c r="BG22" i="10"/>
  <c r="AY23" i="10"/>
  <c r="AZ23" i="10"/>
  <c r="BA23" i="10"/>
  <c r="BB23" i="10"/>
  <c r="BC23" i="10"/>
  <c r="BD23" i="10"/>
  <c r="BE23" i="10"/>
  <c r="BF23" i="10"/>
  <c r="BG23" i="10"/>
  <c r="AY24" i="10"/>
  <c r="AZ24" i="10"/>
  <c r="BA24" i="10"/>
  <c r="BB24" i="10"/>
  <c r="BC24" i="10"/>
  <c r="BD24" i="10"/>
  <c r="BE24" i="10"/>
  <c r="BF24" i="10"/>
  <c r="BG24" i="10"/>
  <c r="AY25" i="10"/>
  <c r="AZ25" i="10"/>
  <c r="BA25" i="10"/>
  <c r="BB25" i="10"/>
  <c r="BC25" i="10"/>
  <c r="BD25" i="10"/>
  <c r="BE25" i="10"/>
  <c r="BF25" i="10"/>
  <c r="BG25" i="10"/>
  <c r="AY26" i="10"/>
  <c r="AZ26" i="10"/>
  <c r="BA26" i="10"/>
  <c r="BB26" i="10"/>
  <c r="BC26" i="10"/>
  <c r="BD26" i="10"/>
  <c r="BE26" i="10"/>
  <c r="BF26" i="10"/>
  <c r="BG26" i="10"/>
  <c r="AY27" i="10"/>
  <c r="AZ27" i="10"/>
  <c r="BA27" i="10"/>
  <c r="BB27" i="10"/>
  <c r="BC27" i="10"/>
  <c r="BD27" i="10"/>
  <c r="BE27" i="10"/>
  <c r="BF27" i="10"/>
  <c r="BG27" i="10"/>
  <c r="AY28" i="10"/>
  <c r="AZ28" i="10"/>
  <c r="BA28" i="10"/>
  <c r="BB28" i="10"/>
  <c r="BC28" i="10"/>
  <c r="BD28" i="10"/>
  <c r="BE28" i="10"/>
  <c r="BF28" i="10"/>
  <c r="BG28" i="10"/>
  <c r="AY29" i="10"/>
  <c r="AZ29" i="10"/>
  <c r="BA29" i="10"/>
  <c r="BB29" i="10"/>
  <c r="BC29" i="10"/>
  <c r="BD29" i="10"/>
  <c r="BE29" i="10"/>
  <c r="BF29" i="10"/>
  <c r="BG29" i="10"/>
  <c r="AY30" i="10"/>
  <c r="AZ30" i="10"/>
  <c r="BA30" i="10"/>
  <c r="BB30" i="10"/>
  <c r="BC30" i="10"/>
  <c r="BD30" i="10"/>
  <c r="BE30" i="10"/>
  <c r="BF30" i="10"/>
  <c r="BG30" i="10"/>
  <c r="AY31" i="10"/>
  <c r="AZ31" i="10"/>
  <c r="BA31" i="10"/>
  <c r="BB31" i="10"/>
  <c r="BC31" i="10"/>
  <c r="BD31" i="10"/>
  <c r="BE31" i="10"/>
  <c r="BF31" i="10"/>
  <c r="BG31" i="10"/>
  <c r="AY32" i="10"/>
  <c r="AZ32" i="10"/>
  <c r="BA32" i="10"/>
  <c r="BB32" i="10"/>
  <c r="BC32" i="10"/>
  <c r="BD32" i="10"/>
  <c r="BE32" i="10"/>
  <c r="BF32" i="10"/>
  <c r="BG32" i="10"/>
  <c r="AY33" i="10"/>
  <c r="AZ33" i="10"/>
  <c r="BA33" i="10"/>
  <c r="BB33" i="10"/>
  <c r="BC33" i="10"/>
  <c r="BD33" i="10"/>
  <c r="BE33" i="10"/>
  <c r="BF33" i="10"/>
  <c r="BG33" i="10"/>
  <c r="AY34" i="10"/>
  <c r="AZ34" i="10"/>
  <c r="BA34" i="10"/>
  <c r="BB34" i="10"/>
  <c r="BC34" i="10"/>
  <c r="BD34" i="10"/>
  <c r="BE34" i="10"/>
  <c r="BF34" i="10"/>
  <c r="BG34" i="10"/>
  <c r="AY35" i="10"/>
  <c r="AZ35" i="10"/>
  <c r="BA35" i="10"/>
  <c r="BB35" i="10"/>
  <c r="BC35" i="10"/>
  <c r="BD35" i="10"/>
  <c r="BE35" i="10"/>
  <c r="BF35" i="10"/>
  <c r="BG35" i="10"/>
  <c r="AY36" i="10"/>
  <c r="AZ36" i="10"/>
  <c r="BA36" i="10"/>
  <c r="BB36" i="10"/>
  <c r="BC36" i="10"/>
  <c r="BD36" i="10"/>
  <c r="BE36" i="10"/>
  <c r="BF36" i="10"/>
  <c r="BG36" i="10"/>
  <c r="AY37" i="10"/>
  <c r="AZ37" i="10"/>
  <c r="BA37" i="10"/>
  <c r="BB37" i="10"/>
  <c r="BC37" i="10"/>
  <c r="BD37" i="10"/>
  <c r="BE37" i="10"/>
  <c r="BF37" i="10"/>
  <c r="BG37" i="10"/>
  <c r="AY38" i="10"/>
  <c r="AZ38" i="10"/>
  <c r="BA38" i="10"/>
  <c r="BB38" i="10"/>
  <c r="BC38" i="10"/>
  <c r="BD38" i="10"/>
  <c r="BE38" i="10"/>
  <c r="BF38" i="10"/>
  <c r="BG38" i="10"/>
  <c r="AY39" i="10"/>
  <c r="AZ39" i="10"/>
  <c r="BA39" i="10"/>
  <c r="BB39" i="10"/>
  <c r="BC39" i="10"/>
  <c r="BD39" i="10"/>
  <c r="BE39" i="10"/>
  <c r="BF39" i="10"/>
  <c r="BG39" i="10"/>
  <c r="AY40" i="10"/>
  <c r="AZ40" i="10"/>
  <c r="BA40" i="10"/>
  <c r="BB40" i="10"/>
  <c r="BC40" i="10"/>
  <c r="BD40" i="10"/>
  <c r="BE40" i="10"/>
  <c r="BF40" i="10"/>
  <c r="BG40" i="10"/>
  <c r="AY41" i="10"/>
  <c r="AZ41" i="10"/>
  <c r="BA41" i="10"/>
  <c r="BB41" i="10"/>
  <c r="BC41" i="10"/>
  <c r="BD41" i="10"/>
  <c r="BE41" i="10"/>
  <c r="BF41" i="10"/>
  <c r="BG41" i="10"/>
  <c r="AY42" i="10"/>
  <c r="AZ42" i="10"/>
  <c r="BA42" i="10"/>
  <c r="BB42" i="10"/>
  <c r="BC42" i="10"/>
  <c r="BD42" i="10"/>
  <c r="BE42" i="10"/>
  <c r="BF42" i="10"/>
  <c r="BG42" i="10"/>
  <c r="AY43" i="10"/>
  <c r="AZ43" i="10"/>
  <c r="BA43" i="10"/>
  <c r="BB43" i="10"/>
  <c r="BC43" i="10"/>
  <c r="BD43" i="10"/>
  <c r="BE43" i="10"/>
  <c r="BF43" i="10"/>
  <c r="BG43" i="10"/>
  <c r="AY44" i="10"/>
  <c r="AZ44" i="10"/>
  <c r="BA44" i="10"/>
  <c r="BB44" i="10"/>
  <c r="BC44" i="10"/>
  <c r="BD44" i="10"/>
  <c r="BE44" i="10"/>
  <c r="BF44" i="10"/>
  <c r="BG44" i="10"/>
  <c r="AY45" i="10"/>
  <c r="AZ45" i="10"/>
  <c r="BA45" i="10"/>
  <c r="BB45" i="10"/>
  <c r="BC45" i="10"/>
  <c r="BD45" i="10"/>
  <c r="BE45" i="10"/>
  <c r="BF45" i="10"/>
  <c r="BG45" i="10"/>
  <c r="AY46" i="10"/>
  <c r="AZ46" i="10"/>
  <c r="BA46" i="10"/>
  <c r="BB46" i="10"/>
  <c r="BC46" i="10"/>
  <c r="BD46" i="10"/>
  <c r="BE46" i="10"/>
  <c r="BF46" i="10"/>
  <c r="BG46" i="10"/>
  <c r="AY47" i="10"/>
  <c r="AZ47" i="10"/>
  <c r="BA47" i="10"/>
  <c r="BB47" i="10"/>
  <c r="BC47" i="10"/>
  <c r="BD47" i="10"/>
  <c r="BE47" i="10"/>
  <c r="BF47" i="10"/>
  <c r="BG47" i="10"/>
  <c r="AY48" i="10"/>
  <c r="AZ48" i="10"/>
  <c r="BA48" i="10"/>
  <c r="BB48" i="10"/>
  <c r="BC48" i="10"/>
  <c r="BD48" i="10"/>
  <c r="BE48" i="10"/>
  <c r="BF48" i="10"/>
  <c r="BG48" i="10"/>
  <c r="AY49" i="10"/>
  <c r="AZ49" i="10"/>
  <c r="BA49" i="10"/>
  <c r="BB49" i="10"/>
  <c r="BC49" i="10"/>
  <c r="BD49" i="10"/>
  <c r="BE49" i="10"/>
  <c r="BF49" i="10"/>
  <c r="BG49" i="10"/>
  <c r="AY50" i="10"/>
  <c r="AZ50" i="10"/>
  <c r="BA50" i="10"/>
  <c r="BB50" i="10"/>
  <c r="BC50" i="10"/>
  <c r="BD50" i="10"/>
  <c r="BE50" i="10"/>
  <c r="BF50" i="10"/>
  <c r="BG50" i="10"/>
  <c r="AY51" i="10"/>
  <c r="AZ51" i="10"/>
  <c r="BA51" i="10"/>
  <c r="BB51" i="10"/>
  <c r="BC51" i="10"/>
  <c r="BD51" i="10"/>
  <c r="BE51" i="10"/>
  <c r="BF51" i="10"/>
  <c r="BG51" i="10"/>
  <c r="AY52" i="10"/>
  <c r="AZ52" i="10"/>
  <c r="BA52" i="10"/>
  <c r="BB52" i="10"/>
  <c r="BC52" i="10"/>
  <c r="BD52" i="10"/>
  <c r="BE52" i="10"/>
  <c r="BF52" i="10"/>
  <c r="BG52" i="10"/>
  <c r="AY53" i="10"/>
  <c r="AZ53" i="10"/>
  <c r="BA53" i="10"/>
  <c r="BB53" i="10"/>
  <c r="BC53" i="10"/>
  <c r="BD53" i="10"/>
  <c r="BE53" i="10"/>
  <c r="BF53" i="10"/>
  <c r="BG53" i="10"/>
  <c r="AY54" i="10"/>
  <c r="AZ54" i="10"/>
  <c r="BA54" i="10"/>
  <c r="BB54" i="10"/>
  <c r="BC54" i="10"/>
  <c r="BD54" i="10"/>
  <c r="BE54" i="10"/>
  <c r="BF54" i="10"/>
  <c r="BG54" i="10"/>
  <c r="AY55" i="10"/>
  <c r="AZ55" i="10"/>
  <c r="BA55" i="10"/>
  <c r="BB55" i="10"/>
  <c r="BC55" i="10"/>
  <c r="BD55" i="10"/>
  <c r="BE55" i="10"/>
  <c r="BF55" i="10"/>
  <c r="BG55" i="10"/>
  <c r="AY56" i="10"/>
  <c r="AZ56" i="10"/>
  <c r="BA56" i="10"/>
  <c r="BB56" i="10"/>
  <c r="BC56" i="10"/>
  <c r="BD56" i="10"/>
  <c r="BE56" i="10"/>
  <c r="BF56" i="10"/>
  <c r="BG56" i="10"/>
  <c r="AU3" i="10"/>
  <c r="AV3" i="10"/>
  <c r="AT4" i="10"/>
  <c r="AU4" i="10"/>
  <c r="AV4" i="10"/>
  <c r="AW4" i="10"/>
  <c r="AX4" i="10"/>
  <c r="AT5" i="10"/>
  <c r="AU5" i="10"/>
  <c r="AV5" i="10"/>
  <c r="AW5" i="10"/>
  <c r="AX5" i="10"/>
  <c r="AT6" i="10"/>
  <c r="AU6" i="10"/>
  <c r="AV6" i="10"/>
  <c r="AW6" i="10"/>
  <c r="AX6" i="10"/>
  <c r="AT7" i="10"/>
  <c r="AU7" i="10"/>
  <c r="AV7" i="10"/>
  <c r="AW7" i="10"/>
  <c r="AX7" i="10"/>
  <c r="AT8" i="10"/>
  <c r="AU8" i="10"/>
  <c r="AV8" i="10"/>
  <c r="AW8" i="10"/>
  <c r="AX8" i="10"/>
  <c r="AT9" i="10"/>
  <c r="AU9" i="10"/>
  <c r="AV9" i="10"/>
  <c r="AW9" i="10"/>
  <c r="AX9" i="10"/>
  <c r="AT10" i="10"/>
  <c r="AU10" i="10"/>
  <c r="AV10" i="10"/>
  <c r="AW10" i="10"/>
  <c r="AX10" i="10"/>
  <c r="AT11" i="10"/>
  <c r="AU11" i="10"/>
  <c r="AV11" i="10"/>
  <c r="AW11" i="10"/>
  <c r="AX11" i="10"/>
  <c r="AT12" i="10"/>
  <c r="AU12" i="10"/>
  <c r="AV12" i="10"/>
  <c r="AW12" i="10"/>
  <c r="AX12" i="10"/>
  <c r="AT13" i="10"/>
  <c r="AU13" i="10"/>
  <c r="AV13" i="10"/>
  <c r="AW13" i="10"/>
  <c r="AX13" i="10"/>
  <c r="AT14" i="10"/>
  <c r="AU14" i="10"/>
  <c r="AV14" i="10"/>
  <c r="AW14" i="10"/>
  <c r="AX14" i="10"/>
  <c r="AT15" i="10"/>
  <c r="AU15" i="10"/>
  <c r="AV15" i="10"/>
  <c r="AW15" i="10"/>
  <c r="AX15" i="10"/>
  <c r="AT16" i="10"/>
  <c r="AU16" i="10"/>
  <c r="AV16" i="10"/>
  <c r="AW16" i="10"/>
  <c r="AX16" i="10"/>
  <c r="AT17" i="10"/>
  <c r="AU17" i="10"/>
  <c r="AV17" i="10"/>
  <c r="AW17" i="10"/>
  <c r="AX17" i="10"/>
  <c r="AT18" i="10"/>
  <c r="AU18" i="10"/>
  <c r="AV18" i="10"/>
  <c r="AW18" i="10"/>
  <c r="AX18" i="10"/>
  <c r="AT19" i="10"/>
  <c r="AU19" i="10"/>
  <c r="AV19" i="10"/>
  <c r="AW19" i="10"/>
  <c r="AX19" i="10"/>
  <c r="AT20" i="10"/>
  <c r="AU20" i="10"/>
  <c r="AV20" i="10"/>
  <c r="AW20" i="10"/>
  <c r="AX20" i="10"/>
  <c r="AT21" i="10"/>
  <c r="AU21" i="10"/>
  <c r="AV21" i="10"/>
  <c r="AW21" i="10"/>
  <c r="AX21" i="10"/>
  <c r="AT22" i="10"/>
  <c r="AU22" i="10"/>
  <c r="AV22" i="10"/>
  <c r="AW22" i="10"/>
  <c r="AX22" i="10"/>
  <c r="AT23" i="10"/>
  <c r="AU23" i="10"/>
  <c r="AV23" i="10"/>
  <c r="AW23" i="10"/>
  <c r="AX23" i="10"/>
  <c r="AT24" i="10"/>
  <c r="AU24" i="10"/>
  <c r="AV24" i="10"/>
  <c r="AW24" i="10"/>
  <c r="AX24" i="10"/>
  <c r="AT25" i="10"/>
  <c r="AU25" i="10"/>
  <c r="AV25" i="10"/>
  <c r="AW25" i="10"/>
  <c r="AX25" i="10"/>
  <c r="AT26" i="10"/>
  <c r="AU26" i="10"/>
  <c r="AV26" i="10"/>
  <c r="AW26" i="10"/>
  <c r="AX26" i="10"/>
  <c r="AT27" i="10"/>
  <c r="AU27" i="10"/>
  <c r="AV27" i="10"/>
  <c r="AW27" i="10"/>
  <c r="AX27" i="10"/>
  <c r="AT28" i="10"/>
  <c r="AU28" i="10"/>
  <c r="AV28" i="10"/>
  <c r="AW28" i="10"/>
  <c r="AX28" i="10"/>
  <c r="AT29" i="10"/>
  <c r="AU29" i="10"/>
  <c r="AV29" i="10"/>
  <c r="AW29" i="10"/>
  <c r="AX29" i="10"/>
  <c r="AT30" i="10"/>
  <c r="AU30" i="10"/>
  <c r="AV30" i="10"/>
  <c r="AW30" i="10"/>
  <c r="AX30" i="10"/>
  <c r="AT31" i="10"/>
  <c r="AU31" i="10"/>
  <c r="AV31" i="10"/>
  <c r="AW31" i="10"/>
  <c r="AX31" i="10"/>
  <c r="AT32" i="10"/>
  <c r="AU32" i="10"/>
  <c r="AV32" i="10"/>
  <c r="AW32" i="10"/>
  <c r="AX32" i="10"/>
  <c r="AT33" i="10"/>
  <c r="AU33" i="10"/>
  <c r="AV33" i="10"/>
  <c r="AW33" i="10"/>
  <c r="AX33" i="10"/>
  <c r="AT34" i="10"/>
  <c r="AU34" i="10"/>
  <c r="AV34" i="10"/>
  <c r="AW34" i="10"/>
  <c r="AX34" i="10"/>
  <c r="AT35" i="10"/>
  <c r="AU35" i="10"/>
  <c r="AV35" i="10"/>
  <c r="AW35" i="10"/>
  <c r="AX35" i="10"/>
  <c r="AT36" i="10"/>
  <c r="AU36" i="10"/>
  <c r="AV36" i="10"/>
  <c r="AW36" i="10"/>
  <c r="AX36" i="10"/>
  <c r="AT37" i="10"/>
  <c r="AU37" i="10"/>
  <c r="AV37" i="10"/>
  <c r="AW37" i="10"/>
  <c r="AX37" i="10"/>
  <c r="AT38" i="10"/>
  <c r="AU38" i="10"/>
  <c r="AV38" i="10"/>
  <c r="AW38" i="10"/>
  <c r="AX38" i="10"/>
  <c r="AT39" i="10"/>
  <c r="AU39" i="10"/>
  <c r="AV39" i="10"/>
  <c r="AW39" i="10"/>
  <c r="AX39" i="10"/>
  <c r="AT40" i="10"/>
  <c r="AU40" i="10"/>
  <c r="AV40" i="10"/>
  <c r="AW40" i="10"/>
  <c r="AX40" i="10"/>
  <c r="AT41" i="10"/>
  <c r="AU41" i="10"/>
  <c r="AV41" i="10"/>
  <c r="AW41" i="10"/>
  <c r="AX41" i="10"/>
  <c r="AT42" i="10"/>
  <c r="AU42" i="10"/>
  <c r="AV42" i="10"/>
  <c r="AW42" i="10"/>
  <c r="AX42" i="10"/>
  <c r="AT43" i="10"/>
  <c r="AU43" i="10"/>
  <c r="AV43" i="10"/>
  <c r="AW43" i="10"/>
  <c r="AX43" i="10"/>
  <c r="AT44" i="10"/>
  <c r="AU44" i="10"/>
  <c r="AV44" i="10"/>
  <c r="AW44" i="10"/>
  <c r="AX44" i="10"/>
  <c r="AT45" i="10"/>
  <c r="AU45" i="10"/>
  <c r="AV45" i="10"/>
  <c r="AW45" i="10"/>
  <c r="AX45" i="10"/>
  <c r="AT46" i="10"/>
  <c r="AU46" i="10"/>
  <c r="AV46" i="10"/>
  <c r="AW46" i="10"/>
  <c r="AX46" i="10"/>
  <c r="AT47" i="10"/>
  <c r="AU47" i="10"/>
  <c r="AV47" i="10"/>
  <c r="AW47" i="10"/>
  <c r="AX47" i="10"/>
  <c r="AT48" i="10"/>
  <c r="AU48" i="10"/>
  <c r="AV48" i="10"/>
  <c r="AW48" i="10"/>
  <c r="AX48" i="10"/>
  <c r="AT49" i="10"/>
  <c r="AU49" i="10"/>
  <c r="AV49" i="10"/>
  <c r="AW49" i="10"/>
  <c r="AX49" i="10"/>
  <c r="AT50" i="10"/>
  <c r="AU50" i="10"/>
  <c r="AV50" i="10"/>
  <c r="AW50" i="10"/>
  <c r="AX50" i="10"/>
  <c r="AT51" i="10"/>
  <c r="AU51" i="10"/>
  <c r="AV51" i="10"/>
  <c r="AW51" i="10"/>
  <c r="AX51" i="10"/>
  <c r="AT52" i="10"/>
  <c r="AU52" i="10"/>
  <c r="AV52" i="10"/>
  <c r="AW52" i="10"/>
  <c r="AX52" i="10"/>
  <c r="AT53" i="10"/>
  <c r="AU53" i="10"/>
  <c r="AV53" i="10"/>
  <c r="AW53" i="10"/>
  <c r="AX53" i="10"/>
  <c r="AT54" i="10"/>
  <c r="AU54" i="10"/>
  <c r="AV54" i="10"/>
  <c r="AW54" i="10"/>
  <c r="AX54" i="10"/>
  <c r="AT55" i="10"/>
  <c r="AU55" i="10"/>
  <c r="AV55" i="10"/>
  <c r="AW55" i="10"/>
  <c r="AX55" i="10"/>
  <c r="AT56" i="10"/>
  <c r="AU56" i="10"/>
  <c r="AV56" i="10"/>
  <c r="AW56" i="10"/>
  <c r="AX56" i="10"/>
  <c r="AO4" i="10" a="1"/>
  <c r="AO4" i="10" s="1"/>
  <c r="AO5" i="10" a="1"/>
  <c r="AO5" i="10" s="1"/>
  <c r="AO6" i="10" a="1"/>
  <c r="AO6" i="10" s="1"/>
  <c r="AO7" i="10" a="1"/>
  <c r="AO7" i="10" s="1"/>
  <c r="AO8" i="10" a="1"/>
  <c r="AO8" i="10" s="1"/>
  <c r="AO9" i="10" a="1"/>
  <c r="AO9" i="10" s="1"/>
  <c r="AO10" i="10" a="1"/>
  <c r="AO10" i="10" s="1"/>
  <c r="AO11" i="10" a="1"/>
  <c r="AO11" i="10" s="1"/>
  <c r="AO12" i="10" a="1"/>
  <c r="AO12" i="10" s="1"/>
  <c r="AO13" i="10" a="1"/>
  <c r="AO13" i="10" s="1"/>
  <c r="AO14" i="10" a="1"/>
  <c r="AO14" i="10" s="1"/>
  <c r="AO15" i="10" a="1"/>
  <c r="AO15" i="10" s="1"/>
  <c r="AO16" i="10" a="1"/>
  <c r="AO16" i="10" s="1"/>
  <c r="AO17" i="10" a="1"/>
  <c r="AO17" i="10" s="1"/>
  <c r="AO18" i="10" a="1"/>
  <c r="AO18" i="10" s="1"/>
  <c r="AO19" i="10" a="1"/>
  <c r="AO19" i="10" s="1"/>
  <c r="AO20" i="10" a="1"/>
  <c r="AO20" i="10" s="1"/>
  <c r="AO21" i="10" a="1"/>
  <c r="AO21" i="10" s="1"/>
  <c r="AO22" i="10" a="1"/>
  <c r="AO22" i="10" s="1"/>
  <c r="AO23" i="10" a="1"/>
  <c r="AO23" i="10" s="1"/>
  <c r="AO24" i="10" a="1"/>
  <c r="AO24" i="10" s="1"/>
  <c r="AO25" i="10" a="1"/>
  <c r="AO25" i="10" s="1"/>
  <c r="AO26" i="10" a="1"/>
  <c r="AO26" i="10" s="1"/>
  <c r="AO27" i="10" a="1"/>
  <c r="AO27" i="10" s="1"/>
  <c r="AO28" i="10" a="1"/>
  <c r="AO28" i="10" s="1"/>
  <c r="AO29" i="10" a="1"/>
  <c r="AO29" i="10" s="1"/>
  <c r="AO30" i="10" a="1"/>
  <c r="AO30" i="10" s="1"/>
  <c r="AO31" i="10" a="1"/>
  <c r="AO31" i="10" s="1"/>
  <c r="AO32" i="10" a="1"/>
  <c r="AO32" i="10" s="1"/>
  <c r="AO33" i="10" a="1"/>
  <c r="AO33" i="10" s="1"/>
  <c r="AO34" i="10" a="1"/>
  <c r="AO34" i="10" s="1"/>
  <c r="AO35" i="10" a="1"/>
  <c r="AO35" i="10" s="1"/>
  <c r="AO36" i="10" a="1"/>
  <c r="AO36" i="10" s="1"/>
  <c r="AO37" i="10" a="1"/>
  <c r="AO37" i="10" s="1"/>
  <c r="AO38" i="10" a="1"/>
  <c r="AO38" i="10" s="1"/>
  <c r="AO39" i="10" a="1"/>
  <c r="AO39" i="10" s="1"/>
  <c r="AO40" i="10" a="1"/>
  <c r="AO40" i="10" s="1"/>
  <c r="AO41" i="10" a="1"/>
  <c r="AO41" i="10" s="1"/>
  <c r="AO42" i="10" a="1"/>
  <c r="AO42" i="10" s="1"/>
  <c r="AO43" i="10" a="1"/>
  <c r="AO43" i="10" s="1"/>
  <c r="AO44" i="10" a="1"/>
  <c r="AO44" i="10" s="1"/>
  <c r="AO45" i="10" a="1"/>
  <c r="AO45" i="10" s="1"/>
  <c r="AO46" i="10" a="1"/>
  <c r="AO46" i="10" s="1"/>
  <c r="AO47" i="10" a="1"/>
  <c r="AO47" i="10" s="1"/>
  <c r="AO48" i="10" a="1"/>
  <c r="AO48" i="10" s="1"/>
  <c r="AO49" i="10" a="1"/>
  <c r="AO49" i="10" s="1"/>
  <c r="AO50" i="10" a="1"/>
  <c r="AO50" i="10" s="1"/>
  <c r="AO51" i="10" a="1"/>
  <c r="AO51" i="10" s="1"/>
  <c r="AO52" i="10" a="1"/>
  <c r="AO52" i="10" s="1"/>
  <c r="AO53" i="10" a="1"/>
  <c r="AO53" i="10" s="1"/>
  <c r="AO54" i="10" a="1"/>
  <c r="AO54" i="10" s="1"/>
  <c r="AO55" i="10" a="1"/>
  <c r="AO55" i="10" s="1"/>
  <c r="AO56" i="10" a="1"/>
  <c r="AO56" i="10" s="1"/>
  <c r="AO3" i="10" a="1"/>
  <c r="AO3" i="10" s="1"/>
  <c r="AO2" i="10" a="1"/>
  <c r="AO2" i="10" s="1"/>
  <c r="BY11" i="10" l="1"/>
  <c r="BY5" i="10"/>
  <c r="AU58" i="10"/>
  <c r="BY6" i="10"/>
  <c r="BY14" i="10"/>
  <c r="AE41" i="7" l="1"/>
  <c r="AJ87" i="8"/>
  <c r="M38" i="7"/>
  <c r="Q38" i="7"/>
  <c r="L37" i="7"/>
  <c r="K29" i="7"/>
  <c r="Q39" i="7" s="1"/>
  <c r="K28" i="7"/>
  <c r="K27" i="7"/>
  <c r="Q37" i="7" s="1"/>
  <c r="K24" i="7"/>
  <c r="P39" i="7" s="1"/>
  <c r="K23" i="7"/>
  <c r="P38" i="7" s="1"/>
  <c r="K22" i="7"/>
  <c r="P37" i="7" s="1"/>
  <c r="K19" i="7"/>
  <c r="O39" i="7" s="1"/>
  <c r="K18" i="7"/>
  <c r="O38" i="7" s="1"/>
  <c r="K17" i="7"/>
  <c r="O37" i="7" s="1"/>
  <c r="K14" i="7"/>
  <c r="N39" i="7" s="1"/>
  <c r="K13" i="7"/>
  <c r="N38" i="7" s="1"/>
  <c r="K12" i="7"/>
  <c r="N37" i="7" s="1"/>
  <c r="K9" i="7"/>
  <c r="M39" i="7" s="1"/>
  <c r="K8" i="7"/>
  <c r="K7" i="7"/>
  <c r="M37" i="7" s="1"/>
  <c r="K4" i="7"/>
  <c r="L39" i="7" s="1"/>
  <c r="K3" i="7"/>
  <c r="L38" i="7" s="1"/>
  <c r="K2" i="7"/>
  <c r="AS38" i="8"/>
  <c r="AS36" i="8"/>
  <c r="AS31" i="8"/>
  <c r="AS26" i="8"/>
  <c r="AS37" i="8"/>
  <c r="AS34" i="8"/>
  <c r="AS28" i="8"/>
  <c r="AS27" i="8"/>
  <c r="AB70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41" i="8"/>
  <c r="AB56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26" i="8"/>
  <c r="AJ85" i="8"/>
  <c r="AJ84" i="8"/>
  <c r="AJ83" i="8"/>
  <c r="AJ82" i="8"/>
  <c r="AJ81" i="8"/>
  <c r="AJ80" i="8"/>
  <c r="AJ79" i="8"/>
  <c r="AJ78" i="8"/>
  <c r="AJ77" i="8"/>
  <c r="AJ76" i="8"/>
  <c r="AJ75" i="8"/>
  <c r="AJ74" i="8"/>
  <c r="AJ73" i="8"/>
  <c r="AJ72" i="8"/>
  <c r="AJ71" i="8"/>
  <c r="AJ70" i="8"/>
  <c r="AJ69" i="8"/>
  <c r="AJ68" i="8"/>
  <c r="AJ67" i="8"/>
  <c r="AJ66" i="8"/>
  <c r="AJ65" i="8"/>
  <c r="AJ64" i="8"/>
  <c r="AJ63" i="8"/>
  <c r="AJ62" i="8"/>
  <c r="AJ61" i="8"/>
  <c r="AJ60" i="8"/>
  <c r="AJ59" i="8"/>
  <c r="AJ58" i="8"/>
  <c r="AJ57" i="8"/>
  <c r="AJ56" i="8"/>
  <c r="AJ55" i="8"/>
  <c r="AJ54" i="8"/>
  <c r="AJ53" i="8"/>
  <c r="AJ52" i="8"/>
  <c r="AJ51" i="8"/>
  <c r="AJ50" i="8"/>
  <c r="AJ49" i="8"/>
  <c r="AJ48" i="8"/>
  <c r="AJ47" i="8"/>
  <c r="AJ46" i="8"/>
  <c r="AJ4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32" i="8"/>
  <c r="AJ31" i="8"/>
  <c r="AJ30" i="8"/>
  <c r="AJ29" i="8"/>
  <c r="AJ28" i="8"/>
  <c r="AJ27" i="8"/>
  <c r="AJ26" i="8"/>
  <c r="R44" i="8"/>
  <c r="Q44" i="8"/>
  <c r="Q43" i="8"/>
  <c r="R43" i="8"/>
  <c r="P43" i="8"/>
  <c r="P42" i="8"/>
  <c r="P44" i="8"/>
  <c r="Q42" i="8"/>
  <c r="R42" i="8"/>
  <c r="AE50" i="7" l="1"/>
  <c r="AE55" i="7"/>
  <c r="AE51" i="7"/>
  <c r="AE54" i="7"/>
  <c r="AE53" i="7"/>
  <c r="AE52" i="7"/>
  <c r="AE57" i="7"/>
  <c r="AE61" i="7"/>
  <c r="AE62" i="7"/>
  <c r="AE60" i="7"/>
  <c r="AE59" i="7"/>
  <c r="AE58" i="7"/>
  <c r="AE43" i="7"/>
  <c r="AE45" i="7"/>
  <c r="AE46" i="7"/>
  <c r="AE48" i="7"/>
  <c r="AE44" i="7"/>
  <c r="AE47" i="7"/>
  <c r="AS33" i="8"/>
  <c r="AS32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26" i="8"/>
  <c r="P2" i="8" a="1"/>
  <c r="P2" i="8" s="1"/>
  <c r="P3" i="8" a="1"/>
  <c r="P3" i="8" s="1"/>
  <c r="P4" i="8" a="1"/>
  <c r="P4" i="8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E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<sst xmlns="http://schemas.openxmlformats.org/spreadsheetml/2006/main" count="699" uniqueCount="133">
  <si>
    <t>nGroups</t>
  </si>
  <si>
    <t>flex</t>
  </si>
  <si>
    <t>nScenarios</t>
  </si>
  <si>
    <t>seed</t>
  </si>
  <si>
    <t>bed_cap_factor</t>
  </si>
  <si>
    <t>primal</t>
  </si>
  <si>
    <t>dual</t>
  </si>
  <si>
    <t>MIPGap</t>
  </si>
  <si>
    <t>runtime</t>
  </si>
  <si>
    <t>rows</t>
  </si>
  <si>
    <t>cols</t>
  </si>
  <si>
    <t>integer</t>
  </si>
  <si>
    <t>binary</t>
  </si>
  <si>
    <t>N</t>
  </si>
  <si>
    <t>F</t>
  </si>
  <si>
    <t>Primal</t>
  </si>
  <si>
    <t>Dual</t>
  </si>
  <si>
    <t>Gap</t>
  </si>
  <si>
    <t>Rows</t>
  </si>
  <si>
    <t>G</t>
  </si>
  <si>
    <t>nonzero</t>
  </si>
  <si>
    <t>presolver</t>
  </si>
  <si>
    <t>Colombs</t>
  </si>
  <si>
    <t>Binary</t>
  </si>
  <si>
    <t>Nonzeros</t>
  </si>
  <si>
    <t>(</t>
  </si>
  <si>
    <t>,</t>
  </si>
  <si>
    <t>)</t>
  </si>
  <si>
    <t>avg</t>
  </si>
  <si>
    <t>0.4</t>
  </si>
  <si>
    <t>0.6</t>
  </si>
  <si>
    <t>0.075</t>
  </si>
  <si>
    <t>0.091</t>
  </si>
  <si>
    <t>0.072</t>
  </si>
  <si>
    <t>0.093</t>
  </si>
  <si>
    <t>0.097</t>
  </si>
  <si>
    <t>0.063</t>
  </si>
  <si>
    <t>0.09</t>
  </si>
  <si>
    <t>0.071</t>
  </si>
  <si>
    <t>0.095</t>
  </si>
  <si>
    <t>0.092</t>
  </si>
  <si>
    <t>0.076</t>
  </si>
  <si>
    <t>0.588</t>
  </si>
  <si>
    <t>0.417</t>
  </si>
  <si>
    <t>0.374</t>
  </si>
  <si>
    <t>0.365</t>
  </si>
  <si>
    <t>0.441</t>
  </si>
  <si>
    <t>0.432</t>
  </si>
  <si>
    <t>0.392</t>
  </si>
  <si>
    <t>0.458</t>
  </si>
  <si>
    <t>0.363</t>
  </si>
  <si>
    <t>0.51</t>
  </si>
  <si>
    <t>0.366</t>
  </si>
  <si>
    <t>0.29</t>
  </si>
  <si>
    <t>0.502</t>
  </si>
  <si>
    <t>0.382</t>
  </si>
  <si>
    <t>0.567</t>
  </si>
  <si>
    <t>0.287</t>
  </si>
  <si>
    <t>0.318</t>
  </si>
  <si>
    <t>0.301</t>
  </si>
  <si>
    <t>0.239</t>
  </si>
  <si>
    <t>0.306</t>
  </si>
  <si>
    <t>0.348</t>
  </si>
  <si>
    <t>0.618</t>
  </si>
  <si>
    <t>0.171</t>
  </si>
  <si>
    <t>0.434</t>
  </si>
  <si>
    <t>0.504</t>
  </si>
  <si>
    <t>0.337</t>
  </si>
  <si>
    <t>0.057</t>
  </si>
  <si>
    <t>0.272</t>
  </si>
  <si>
    <t>0.336</t>
  </si>
  <si>
    <t>0.274</t>
  </si>
  <si>
    <t>0.25</t>
  </si>
  <si>
    <t>0.75</t>
  </si>
  <si>
    <t>0.05</t>
  </si>
  <si>
    <t>0.1</t>
  </si>
  <si>
    <t>0.15</t>
  </si>
  <si>
    <t>0.2</t>
  </si>
  <si>
    <t>0.012</t>
  </si>
  <si>
    <t>0.005</t>
  </si>
  <si>
    <t>0.016</t>
  </si>
  <si>
    <t>0.143</t>
  </si>
  <si>
    <t>0.174</t>
  </si>
  <si>
    <t>0.188</t>
  </si>
  <si>
    <t>0.134</t>
  </si>
  <si>
    <t>0.231</t>
  </si>
  <si>
    <t>0.944</t>
  </si>
  <si>
    <t>0.098</t>
  </si>
  <si>
    <t>0.882</t>
  </si>
  <si>
    <t>0.278</t>
  </si>
  <si>
    <t>0.14</t>
  </si>
  <si>
    <t>0.932</t>
  </si>
  <si>
    <t>0.258</t>
  </si>
  <si>
    <t>0.97</t>
  </si>
  <si>
    <t>0.37</t>
  </si>
  <si>
    <t>0.483</t>
  </si>
  <si>
    <t>0.953</t>
  </si>
  <si>
    <t>0.342</t>
  </si>
  <si>
    <t>0.00662727809904037</t>
  </si>
  <si>
    <t>0.173939397741772</t>
  </si>
  <si>
    <t>0.2901876</t>
  </si>
  <si>
    <t>0.468573014579345</t>
  </si>
  <si>
    <t>0.51351866119697</t>
  </si>
  <si>
    <t>0.498004647562834</t>
  </si>
  <si>
    <t>0.142690589753614</t>
  </si>
  <si>
    <t>0.287222</t>
  </si>
  <si>
    <t>0.140031148059881</t>
  </si>
  <si>
    <t>0.257691316255253</t>
  </si>
  <si>
    <t>0.342234376725119</t>
  </si>
  <si>
    <t>0.0124998630927794</t>
  </si>
  <si>
    <t>0.188003138241881</t>
  </si>
  <si>
    <t>0.306153</t>
  </si>
  <si>
    <t>0.882386458410881</t>
  </si>
  <si>
    <t>0.931750340188925</t>
  </si>
  <si>
    <t>0.48250027917716</t>
  </si>
  <si>
    <t>pattern model</t>
  </si>
  <si>
    <t>MIP Model</t>
  </si>
  <si>
    <t>differance: Patt-MIP</t>
  </si>
  <si>
    <t>PRIMAL</t>
  </si>
  <si>
    <t>DUAL</t>
  </si>
  <si>
    <t>MIP MODEL</t>
  </si>
  <si>
    <t>GAP</t>
  </si>
  <si>
    <t>PATTERN MODEL</t>
  </si>
  <si>
    <t>BEST Solution</t>
  </si>
  <si>
    <t>Pattern Best</t>
  </si>
  <si>
    <t>USE BOTH</t>
  </si>
  <si>
    <t>Better GAP?</t>
  </si>
  <si>
    <t>by how much?</t>
  </si>
  <si>
    <t>rows2</t>
  </si>
  <si>
    <t>cols3</t>
  </si>
  <si>
    <t>integer4</t>
  </si>
  <si>
    <t>binary5</t>
  </si>
  <si>
    <t>nonzero6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</si>
</sst>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9" fontId="0" fillId="0" borderId="0" xfId="1" applyFont="1"/>
    <xf numFmtId="166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flexibility(only 5 seeds)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flexibility_complexety!$B$2:$B$30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</c:numCache>
            </c:numRef>
          </c:xVal>
          <c:yVal>
            <c:numRef>
              <c:f>flexibility_complexety!$H$2:$H$30</c:f>
              <c:numCache>
                <c:formatCode>General</c:formatCode>
                <c:ptCount val="29"/>
                <c:pt idx="0">
                  <c:v>1.249986309277939E-2</c:v>
                </c:pt>
                <c:pt idx="1">
                  <c:v>4.8087399403282773E-3</c:v>
                </c:pt>
                <c:pt idx="2">
                  <c:v>0</c:v>
                </c:pt>
                <c:pt idx="3">
                  <c:v>1.5827787462094199E-2</c:v>
                </c:pt>
                <c:pt idx="4">
                  <c:v>0</c:v>
                </c:pt>
                <c:pt idx="5">
                  <c:v>0.14269058975361401</c:v>
                </c:pt>
                <c:pt idx="6">
                  <c:v>0.17368458555717309</c:v>
                </c:pt>
                <c:pt idx="7">
                  <c:v>0.18800313824188089</c:v>
                </c:pt>
                <c:pt idx="8">
                  <c:v>0.1342567813584388</c:v>
                </c:pt>
                <c:pt idx="9">
                  <c:v>0.23106189379775341</c:v>
                </c:pt>
                <c:pt idx="10">
                  <c:v>0.28722199999999998</c:v>
                </c:pt>
                <c:pt idx="11">
                  <c:v>0.31761600000000001</c:v>
                </c:pt>
                <c:pt idx="12">
                  <c:v>0.30059599999999997</c:v>
                </c:pt>
                <c:pt idx="13">
                  <c:v>0.23935100000000001</c:v>
                </c:pt>
                <c:pt idx="14">
                  <c:v>0.30615300000000001</c:v>
                </c:pt>
                <c:pt idx="15">
                  <c:v>0.94441103987796893</c:v>
                </c:pt>
                <c:pt idx="16">
                  <c:v>9.801296021253636E-2</c:v>
                </c:pt>
                <c:pt idx="17">
                  <c:v>0.8823864584108807</c:v>
                </c:pt>
                <c:pt idx="18">
                  <c:v>0.27802346633545549</c:v>
                </c:pt>
                <c:pt idx="19">
                  <c:v>0.1400311480598809</c:v>
                </c:pt>
                <c:pt idx="20">
                  <c:v>0.93175034018892511</c:v>
                </c:pt>
                <c:pt idx="21">
                  <c:v>0.25769131625525271</c:v>
                </c:pt>
                <c:pt idx="22">
                  <c:v>0.96958853610057816</c:v>
                </c:pt>
                <c:pt idx="23">
                  <c:v>0.13385524824628861</c:v>
                </c:pt>
                <c:pt idx="24">
                  <c:v>0.27470786519380452</c:v>
                </c:pt>
                <c:pt idx="25">
                  <c:v>0.37030101527914461</c:v>
                </c:pt>
                <c:pt idx="26">
                  <c:v>0.48250027917716037</c:v>
                </c:pt>
                <c:pt idx="27">
                  <c:v>0.95319879120305995</c:v>
                </c:pt>
                <c:pt idx="28">
                  <c:v>0.34178877542968672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E5-6C40-A4D1-8A2AE8AE4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8767"/>
        <c:axId val="36309279"/>
      </c:scatterChart>
      <c:valAx>
        <c:axId val="3978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6309279"/>
        <c:crosses val="autoZero"/>
        <c:crossBetween val="midCat"/>
      </c:valAx>
      <c:valAx>
        <c:axId val="36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978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bed ward factor</a:t>
            </a:r>
            <a:endParaRPr lang="en-GB"/>
          </a:p>
        </c:rich>
      </c:tx>
      <c:layout>
        <c:manualLayout>
          <c:xMode val="edge"/>
          <c:yMode val="edge"/>
          <c:x val="0.3242915573053368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Bed_ward_complexety!$P$1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Bed_ward_complexety!$P$2:$P$4</c:f>
              <c:numCache>
                <c:formatCode>General</c:formatCode>
                <c:ptCount val="3"/>
                <c:pt idx="0">
                  <c:v>0.28722199999999998</c:v>
                </c:pt>
                <c:pt idx="1">
                  <c:v>0.58797999999999995</c:v>
                </c:pt>
                <c:pt idx="2">
                  <c:v>7.5495000000000007E-2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4-8049-8833-1C6AE13C9BA2}"/>
            </c:ext>
          </c:extLst>
        </c:ser>
        <c:ser>
          <c:idx val="1"/>
          <c:order val="1"/>
          <c:tx>
            <c:strRef>
              <c:f>Bed_ward_complexety!$Q$1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Bed_ward_complexety!$Q$2:$Q$4</c:f>
              <c:numCache>
                <c:formatCode>General</c:formatCode>
                <c:ptCount val="3"/>
                <c:pt idx="0">
                  <c:v>0.31761600000000001</c:v>
                </c:pt>
                <c:pt idx="1">
                  <c:v>0.41707899999999998</c:v>
                </c:pt>
                <c:pt idx="2">
                  <c:v>9.1284000000000004E-2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74-8049-8833-1C6AE13C9BA2}"/>
            </c:ext>
          </c:extLst>
        </c:ser>
        <c:ser>
          <c:idx val="2"/>
          <c:order val="2"/>
          <c:tx>
            <c:strRef>
              <c:f>Bed_ward_complexety!$R$1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Bed_ward_complexety!$R$2:$R$4</c:f>
              <c:numCache>
                <c:formatCode>General</c:formatCode>
                <c:ptCount val="3"/>
                <c:pt idx="0">
                  <c:v>0.30059599999999997</c:v>
                </c:pt>
                <c:pt idx="1">
                  <c:v>0.37416300000000002</c:v>
                </c:pt>
                <c:pt idx="2">
                  <c:v>7.2258000000000003E-2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74-8049-8833-1C6AE13C9BA2}"/>
            </c:ext>
          </c:extLst>
        </c:ser>
        <c:ser>
          <c:idx val="3"/>
          <c:order val="3"/>
          <c:tx>
            <c:strRef>
              <c:f>Bed_ward_complexety!$S$1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Bed_ward_complexety!$S$2:$S$4</c:f>
              <c:numCache>
                <c:formatCode>General</c:formatCode>
                <c:ptCount val="3"/>
                <c:pt idx="0">
                  <c:v>0.23935100000000001</c:v>
                </c:pt>
                <c:pt idx="1">
                  <c:v>0.36458600000000002</c:v>
                </c:pt>
                <c:pt idx="2">
                  <c:v>9.2780000000000001E-2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4-8049-8833-1C6AE13C9BA2}"/>
            </c:ext>
          </c:extLst>
        </c:ser>
        <c:ser>
          <c:idx val="4"/>
          <c:order val="4"/>
          <c:tx>
            <c:strRef>
              <c:f>Bed_ward_complexety!$T$1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Bed_ward_complexety!$T$2:$T$4</c:f>
              <c:numCache>
                <c:formatCode>General</c:formatCode>
                <c:ptCount val="3"/>
                <c:pt idx="0">
                  <c:v>0.30615300000000001</c:v>
                </c:pt>
                <c:pt idx="1">
                  <c:v>0.44109199999999998</c:v>
                </c:pt>
                <c:pt idx="2">
                  <c:v>9.7203999999999999E-2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74-8049-8833-1C6AE13C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4143"/>
        <c:axId val="169202143"/>
      </c:scatterChart>
      <c:valAx>
        <c:axId val="200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9202143"/>
        <c:crosses val="autoZero"/>
        <c:crossBetween val="midCat"/>
      </c:valAx>
      <c:valAx>
        <c:axId val="169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00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Bed_ward_complexety!$O$26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Bed_ward_complexety!$P$26:$R$26</c:f>
              <c:numCache>
                <c:formatCode>General</c:formatCode>
                <c:ptCount val="3"/>
                <c:pt idx="0">
                  <c:v>7.5494782755571033E-2</c:v>
                </c:pt>
                <c:pt idx="1">
                  <c:v>0.58797986452193796</c:v>
                </c:pt>
                <c:pt idx="2">
                  <c:v>0.28722199999999998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A-DE47-AA9A-1505883864C3}"/>
            </c:ext>
          </c:extLst>
        </c:ser>
        <c:ser>
          <c:idx val="1"/>
          <c:order val="1"/>
          <c:tx>
            <c:strRef>
              <c:f>Bed_ward_complexety!$O$27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Bed_ward_complexety!$P$27:$R$27</c:f>
              <c:numCache>
                <c:formatCode>General</c:formatCode>
                <c:ptCount val="3"/>
                <c:pt idx="0">
                  <c:v>9.1283693483001152E-2</c:v>
                </c:pt>
                <c:pt idx="1">
                  <c:v>0.41707928911677361</c:v>
                </c:pt>
                <c:pt idx="2">
                  <c:v>0.31761600000000001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2A-DE47-AA9A-1505883864C3}"/>
            </c:ext>
          </c:extLst>
        </c:ser>
        <c:ser>
          <c:idx val="2"/>
          <c:order val="2"/>
          <c:tx>
            <c:strRef>
              <c:f>Bed_ward_complexety!$O$28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Bed_ward_complexety!$P$28:$R$28</c:f>
              <c:numCache>
                <c:formatCode>General</c:formatCode>
                <c:ptCount val="3"/>
                <c:pt idx="0">
                  <c:v>7.2257659211897668E-2</c:v>
                </c:pt>
                <c:pt idx="1">
                  <c:v>0.3741634837857491</c:v>
                </c:pt>
                <c:pt idx="2">
                  <c:v>0.30059599999999997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2A-DE47-AA9A-1505883864C3}"/>
            </c:ext>
          </c:extLst>
        </c:ser>
        <c:ser>
          <c:idx val="3"/>
          <c:order val="3"/>
          <c:tx>
            <c:strRef>
              <c:f>Bed_ward_complexety!$O$29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Bed_ward_complexety!$P$29:$R$29</c:f>
              <c:numCache>
                <c:formatCode>General</c:formatCode>
                <c:ptCount val="3"/>
                <c:pt idx="0">
                  <c:v>9.2780009829809856E-2</c:v>
                </c:pt>
                <c:pt idx="1">
                  <c:v>0.36458559471465862</c:v>
                </c:pt>
                <c:pt idx="2">
                  <c:v>0.23935100000000001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2A-DE47-AA9A-1505883864C3}"/>
            </c:ext>
          </c:extLst>
        </c:ser>
        <c:ser>
          <c:idx val="4"/>
          <c:order val="4"/>
          <c:tx>
            <c:strRef>
              <c:f>Bed_ward_complexety!$O$30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Bed_ward_complexety!$P$30:$R$30</c:f>
              <c:numCache>
                <c:formatCode>General</c:formatCode>
                <c:ptCount val="3"/>
                <c:pt idx="0">
                  <c:v>9.7204003518009369E-2</c:v>
                </c:pt>
                <c:pt idx="1">
                  <c:v>0.44109237182607097</c:v>
                </c:pt>
                <c:pt idx="2">
                  <c:v>0.30615300000000001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2A-DE47-AA9A-1505883864C3}"/>
            </c:ext>
          </c:extLst>
        </c:ser>
        <c:ser>
          <c:idx val="5"/>
          <c:order val="5"/>
          <c:tx>
            <c:strRef>
              <c:f>Bed_ward_complexety!$O$31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Bed_ward_complexety!$P$31:$R$31</c:f>
              <c:numCache>
                <c:formatCode>General</c:formatCode>
                <c:ptCount val="3"/>
                <c:pt idx="0">
                  <c:v>6.3154916594589272E-2</c:v>
                </c:pt>
                <c:pt idx="1">
                  <c:v>0.43198200285006388</c:v>
                </c:pt>
                <c:pt idx="2">
                  <c:v>0.34811147137321879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2A-DE47-AA9A-1505883864C3}"/>
            </c:ext>
          </c:extLst>
        </c:ser>
        <c:ser>
          <c:idx val="6"/>
          <c:order val="6"/>
          <c:tx>
            <c:strRef>
              <c:f>Bed_ward_complexety!$O$32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Bed_ward_complexety!$P$32:$R$32</c:f>
              <c:numCache>
                <c:formatCode>General</c:formatCode>
                <c:ptCount val="3"/>
                <c:pt idx="0">
                  <c:v>9.118113927531675E-2</c:v>
                </c:pt>
                <c:pt idx="1">
                  <c:v>0.39152593245591177</c:v>
                </c:pt>
                <c:pt idx="2">
                  <c:v>0.61801039672970348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2A-DE47-AA9A-1505883864C3}"/>
            </c:ext>
          </c:extLst>
        </c:ser>
        <c:ser>
          <c:idx val="7"/>
          <c:order val="7"/>
          <c:tx>
            <c:strRef>
              <c:f>Bed_ward_complexety!$O$33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Bed_ward_complexety!$P$33:$R$33</c:f>
              <c:numCache>
                <c:formatCode>General</c:formatCode>
                <c:ptCount val="3"/>
                <c:pt idx="0">
                  <c:v>9.0136638672149008E-2</c:v>
                </c:pt>
                <c:pt idx="1">
                  <c:v>0.45841174859659761</c:v>
                </c:pt>
                <c:pt idx="2">
                  <c:v>0.1706690255494713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2A-DE47-AA9A-1505883864C3}"/>
            </c:ext>
          </c:extLst>
        </c:ser>
        <c:ser>
          <c:idx val="8"/>
          <c:order val="8"/>
          <c:tx>
            <c:strRef>
              <c:f>Bed_ward_complexety!$O$34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Bed_ward_complexety!$P$34:$R$34</c:f>
              <c:numCache>
                <c:formatCode>General</c:formatCode>
                <c:ptCount val="3"/>
                <c:pt idx="0">
                  <c:v>7.073199540743795E-2</c:v>
                </c:pt>
                <c:pt idx="1">
                  <c:v>0.36297108427333458</c:v>
                </c:pt>
                <c:pt idx="2">
                  <c:v>0.43372536952984658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2A-DE47-AA9A-1505883864C3}"/>
            </c:ext>
          </c:extLst>
        </c:ser>
        <c:ser>
          <c:idx val="9"/>
          <c:order val="9"/>
          <c:tx>
            <c:strRef>
              <c:f>Bed_ward_complexety!$O$35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Bed_ward_complexety!$P$35:$R$35</c:f>
              <c:numCache>
                <c:formatCode>General</c:formatCode>
                <c:ptCount val="3"/>
                <c:pt idx="0">
                  <c:v>9.5291142112992402E-2</c:v>
                </c:pt>
                <c:pt idx="1">
                  <c:v>0.51037596017452791</c:v>
                </c:pt>
                <c:pt idx="2">
                  <c:v>0.50367130040821972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72A-DE47-AA9A-1505883864C3}"/>
            </c:ext>
          </c:extLst>
        </c:ser>
        <c:ser>
          <c:idx val="10"/>
          <c:order val="10"/>
          <c:tx>
            <c:strRef>
              <c:f>Bed_ward_complexety!$O$36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Bed_ward_complexety!$P$36:$R$36</c:f>
              <c:numCache>
                <c:formatCode>General</c:formatCode>
                <c:ptCount val="3"/>
                <c:pt idx="0">
                  <c:v>9.2013698296172605E-2</c:v>
                </c:pt>
                <c:pt idx="1">
                  <c:v>0.36614365329970122</c:v>
                </c:pt>
                <c:pt idx="2">
                  <c:v>0.33698822725224081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2A-DE47-AA9A-1505883864C3}"/>
            </c:ext>
          </c:extLst>
        </c:ser>
        <c:ser>
          <c:idx val="11"/>
          <c:order val="11"/>
          <c:tx>
            <c:strRef>
              <c:f>Bed_ward_complexety!$O$37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Bed_ward_complexety!$P$37:$R$37</c:f>
              <c:numCache>
                <c:formatCode>General</c:formatCode>
                <c:ptCount val="3"/>
                <c:pt idx="0">
                  <c:v>7.5673690017795961E-2</c:v>
                </c:pt>
                <c:pt idx="1">
                  <c:v>0.28950415618768238</c:v>
                </c:pt>
                <c:pt idx="2">
                  <c:v>5.7467624573047417E-2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72A-DE47-AA9A-1505883864C3}"/>
            </c:ext>
          </c:extLst>
        </c:ser>
        <c:ser>
          <c:idx val="12"/>
          <c:order val="12"/>
          <c:tx>
            <c:strRef>
              <c:f>Bed_ward_complexety!$O$38</c:f>
              <c:strCache>
                <c:ptCount val="1"/>
                <c:pt idx="0">
                  <c:v>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Bed_ward_complexety!$P$38:$R$38</c:f>
              <c:numCache>
                <c:formatCode>General</c:formatCode>
                <c:ptCount val="3"/>
                <c:pt idx="0">
                  <c:v>7.5761943320223693E-2</c:v>
                </c:pt>
                <c:pt idx="1">
                  <c:v>0.50210018838024439</c:v>
                </c:pt>
                <c:pt idx="2">
                  <c:v>0.27209785109769302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72A-DE47-AA9A-1505883864C3}"/>
            </c:ext>
          </c:extLst>
        </c:ser>
        <c:ser>
          <c:idx val="13"/>
          <c:order val="13"/>
          <c:tx>
            <c:strRef>
              <c:f>Bed_ward_complexety!$O$39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Bed_ward_complexety!$P$39:$R$39</c:f>
              <c:numCache>
                <c:formatCode>General</c:formatCode>
                <c:ptCount val="3"/>
                <c:pt idx="0">
                  <c:v>7.1108472059565289E-2</c:v>
                </c:pt>
                <c:pt idx="1">
                  <c:v>0.38184650401432901</c:v>
                </c:pt>
                <c:pt idx="2">
                  <c:v>0.33627956340432658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2A-DE47-AA9A-1505883864C3}"/>
            </c:ext>
          </c:extLst>
        </c:ser>
        <c:ser>
          <c:idx val="14"/>
          <c:order val="14"/>
          <c:tx>
            <c:strRef>
              <c:f>Bed_ward_complexety!$O$40</c:f>
              <c:strCache>
                <c:ptCount val="1"/>
                <c:pt idx="0">
                  <c:v>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Bed_ward_complexety!$P$25:$R$25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Bed_ward_complexety!$P$40:$R$40</c:f>
              <c:numCache>
                <c:formatCode>General</c:formatCode>
                <c:ptCount val="3"/>
                <c:pt idx="0">
                  <c:v>9.6699879042445661E-2</c:v>
                </c:pt>
                <c:pt idx="1">
                  <c:v>0.56729632131063201</c:v>
                </c:pt>
                <c:pt idx="2">
                  <c:v>0.27436912016103432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72A-DE47-AA9A-15058838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52767"/>
        <c:axId val="122745855"/>
      </c:scatterChart>
      <c:valAx>
        <c:axId val="1441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22745855"/>
        <c:crosses val="autoZero"/>
        <c:crossBetween val="midCat"/>
      </c:valAx>
      <c:valAx>
        <c:axId val="1227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4415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Bed_ward_complexety!$O$42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Bed_ward_complexety!$P$42:$R$42</c:f>
              <c:numCache>
                <c:formatCode>General</c:formatCode>
                <c:ptCount val="3"/>
                <c:pt idx="0">
                  <c:v>8.3384910906465187E-2</c:v>
                </c:pt>
                <c:pt idx="1">
                  <c:v>0.42980387703388101</c:v>
                </c:pt>
                <c:pt idx="2">
                  <c:v>0.32015519667192016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6-5348-B57A-67669EC6BE33}"/>
            </c:ext>
          </c:extLst>
        </c:ser>
        <c:ser>
          <c:idx val="1"/>
          <c:order val="1"/>
          <c:tx>
            <c:strRef>
              <c:f>Bed_ward_complexety!$O$43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Bed_ward_complexety!$P$43:$R$43</c:f>
              <c:numCache>
                <c:formatCode>General</c:formatCode>
                <c:ptCount val="3"/>
                <c:pt idx="0">
                  <c:v>9.2396854062991224E-2</c:v>
                </c:pt>
                <c:pt idx="1">
                  <c:v>0.480255968488421</c:v>
                </c:pt>
                <c:pt idx="2">
                  <c:v>0.3425498493127298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76-5348-B57A-67669EC6BE33}"/>
            </c:ext>
          </c:extLst>
        </c:ser>
        <c:ser>
          <c:idx val="2"/>
          <c:order val="2"/>
          <c:tx>
            <c:strRef>
              <c:f>Bed_ward_complexety!$O$44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Bed_ward_complexety!$P$41:$R$41</c:f>
              <c:numCache>
                <c:formatCode>General</c:formatCode>
                <c:ptCount val="3"/>
                <c:pt idx="0">
                  <c:v>0.4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Bed_ward_complexety!$P$44:$R$44</c:f>
              <c:numCache>
                <c:formatCode>General</c:formatCode>
                <c:ptCount val="3"/>
                <c:pt idx="0">
                  <c:v>7.387622098373435E-2</c:v>
                </c:pt>
                <c:pt idx="1">
                  <c:v>0.37015356854272519</c:v>
                </c:pt>
                <c:pt idx="2">
                  <c:v>0.27323348562936367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76-5348-B57A-67669EC6B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9487"/>
        <c:axId val="168880255"/>
      </c:scatterChart>
      <c:valAx>
        <c:axId val="5671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8880255"/>
        <c:crosses val="autoZero"/>
        <c:crossBetween val="midCat"/>
      </c:valAx>
      <c:valAx>
        <c:axId val="1688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671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88900</xdr:colOff>
      <xdr:row>0</xdr:row>
      <xdr:rowOff>139700</xdr:rowOff>
    </xdr:from>
    <xdr:to>
      <xdr:col>20</xdr:col>
      <xdr:colOff>38100</xdr:colOff>
      <xdr:row>15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4F36F-B386-FB41-9119-07ED6AFB9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4</xdr:row>
      <xdr:rowOff>101600</xdr:rowOff>
    </xdr:from>
    <xdr:to>
      <xdr:col>24</xdr:col>
      <xdr:colOff>203200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60023-E0AA-444F-85C6-57F4A51B2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12700</xdr:colOff>
      <xdr:row>23</xdr:row>
      <xdr:rowOff>146050</xdr:rowOff>
    </xdr:from>
    <xdr:to>
      <xdr:col>25</xdr:col>
      <xdr:colOff>546100</xdr:colOff>
      <xdr:row>38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D2F4C-8C30-7A31-D758-1D3379152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114300</xdr:colOff>
      <xdr:row>38</xdr:row>
      <xdr:rowOff>82550</xdr:rowOff>
    </xdr:from>
    <xdr:to>
      <xdr:col>25</xdr:col>
      <xdr:colOff>647700</xdr:colOff>
      <xdr:row>52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660028-6ADD-34CB-D840-8E42A50C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70FCC-CB42-7C4D-A80A-DA73BC21529F}" name="Table1" displayName="Table1" ref="A1:S55" totalsRowShown="0">
  <sortState xmlns:xlrd2="http://schemas.microsoft.com/office/spreadsheetml/2017/richdata2" ref="A29:S37">
    <sortCondition ref="A1:A55"/>
  </sortState>
  <tableColumns count="19">
    <tableColumn id="1" xr3:uid="{25CA01A5-A299-A440-B4D6-EC205AFE44EC}" name="nGroups"/>
    <tableColumn id="2" xr3:uid="{69792C6D-C522-DC4D-A6A3-B6893A2FAC91}" name="flex"/>
    <tableColumn id="3" xr3:uid="{AB525253-6A29-A44F-926E-A5ED33BE972D}" name="nScenarios"/>
    <tableColumn id="4" xr3:uid="{C9902227-12C8-A043-B2E3-DD28C3122066}" name="seed"/>
    <tableColumn id="5" xr3:uid="{7C4A516C-7618-3A44-9157-E239878E718A}" name="bed_cap_factor"/>
    <tableColumn id="6" xr3:uid="{96A4CBA0-15FE-6348-AE31-98F97363AD78}" name="primal"/>
    <tableColumn id="7" xr3:uid="{B7541309-5D9B-B84D-AFBC-E662FF25E399}" name="dual"/>
    <tableColumn id="8" xr3:uid="{65B15580-0E5A-2843-B84A-9836E0D01BCE}" name="MIPGap"/>
    <tableColumn id="9" xr3:uid="{BDFB1B49-332C-B544-8E0C-C46A99A9CBA3}" name="runtime"/>
    <tableColumn id="10" xr3:uid="{682C3331-D012-A848-AA80-CD2D0074084F}" name="rows"/>
    <tableColumn id="11" xr3:uid="{1B7EA137-9C0A-0244-BA52-789A9D09E2FA}" name="cols"/>
    <tableColumn id="12" xr3:uid="{10EAD367-EFA9-0748-8994-B3A874202E4E}" name="integer"/>
    <tableColumn id="13" xr3:uid="{376DC252-9788-E545-A2FB-562C72B78BE3}" name="binary"/>
    <tableColumn id="14" xr3:uid="{A200495A-3BFE-BB44-B137-FEAE6786611E}" name="nonzero"/>
    <tableColumn id="15" xr3:uid="{00AD5468-08F3-F643-8E6E-B511920CE70A}" name="rows2"/>
    <tableColumn id="16" xr3:uid="{2A280C94-91CB-D048-9E55-53A14902DCA1}" name="cols3"/>
    <tableColumn id="17" xr3:uid="{4AB61876-CFD2-144B-A792-FE1FA79981DC}" name="integer4"/>
    <tableColumn id="18" xr3:uid="{6745B834-6C3E-654C-856A-BD604A8AD7B7}" name="binary5"/>
    <tableColumn id="19" xr3:uid="{6013B871-7C44-A44A-8780-557272DB02FA}" name="nonzero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1DA-2C44-F148-8389-9ED7DC1DA6E2}">
  <dimension ref="A1:AT55"/>
  <sheetViews>
    <sheetView topLeftCell="P1" workbookViewId="0">
      <selection activeCell="Y1" sqref="Y1:AI13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20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20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46" x14ac:dyDescent="0.2">
      <c r="A2">
        <v>5</v>
      </c>
      <c r="B2">
        <v>0</v>
      </c>
      <c r="C2">
        <v>10</v>
      </c>
      <c r="D2">
        <v>1</v>
      </c>
      <c r="E2">
        <v>0.4</v>
      </c>
      <c r="F2">
        <v>6731.0349999999999</v>
      </c>
      <c r="G2">
        <v>6483.0359951885657</v>
      </c>
      <c r="H2">
        <v>3.6844111613063092E-2</v>
      </c>
      <c r="I2">
        <v>3600.0407657623291</v>
      </c>
      <c r="J2" s="4">
        <v>11200</v>
      </c>
      <c r="K2" s="4">
        <v>21610</v>
      </c>
      <c r="L2" s="4">
        <v>21610</v>
      </c>
      <c r="M2" s="4">
        <v>11760</v>
      </c>
      <c r="N2" s="4">
        <v>228746</v>
      </c>
      <c r="O2" s="4">
        <v>5504</v>
      </c>
      <c r="P2" s="4">
        <v>5019</v>
      </c>
      <c r="Q2" s="4">
        <v>5019</v>
      </c>
      <c r="R2" s="4">
        <v>2390</v>
      </c>
      <c r="S2" s="4">
        <v>51043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  <c r="AQ2" s="4" t="s">
        <v>18</v>
      </c>
      <c r="AR2" s="4" t="s">
        <v>22</v>
      </c>
      <c r="AS2" s="4" t="s">
        <v>23</v>
      </c>
      <c r="AT2" s="4" t="s">
        <v>24</v>
      </c>
    </row>
    <row r="3" spans="1:46" x14ac:dyDescent="0.2">
      <c r="A3">
        <v>5</v>
      </c>
      <c r="B3">
        <v>0</v>
      </c>
      <c r="C3">
        <v>50</v>
      </c>
      <c r="D3">
        <v>1</v>
      </c>
      <c r="E3">
        <v>0.4</v>
      </c>
      <c r="F3">
        <v>7165.822000000001</v>
      </c>
      <c r="G3">
        <v>6892.0420570770566</v>
      </c>
      <c r="H3">
        <v>3.8206355519707913E-2</v>
      </c>
      <c r="I3">
        <v>3600.150684356689</v>
      </c>
      <c r="J3" s="4">
        <v>50600</v>
      </c>
      <c r="K3" s="4">
        <v>100210</v>
      </c>
      <c r="L3" s="4">
        <v>100210</v>
      </c>
      <c r="M3" s="4">
        <v>50960</v>
      </c>
      <c r="N3" s="4">
        <v>1130066</v>
      </c>
      <c r="O3" s="4">
        <v>27243</v>
      </c>
      <c r="P3" s="4">
        <v>24378</v>
      </c>
      <c r="Q3" s="4">
        <v>24378</v>
      </c>
      <c r="R3" s="4">
        <v>11233</v>
      </c>
      <c r="S3" s="4">
        <v>254686</v>
      </c>
      <c r="Y3">
        <v>5</v>
      </c>
      <c r="Z3" s="2">
        <v>0.1</v>
      </c>
      <c r="AA3">
        <v>10</v>
      </c>
      <c r="AB3" s="1">
        <v>666.52</v>
      </c>
      <c r="AC3" s="1">
        <v>666.52</v>
      </c>
      <c r="AD3" s="3">
        <v>0</v>
      </c>
      <c r="AE3" s="4">
        <v>6310</v>
      </c>
      <c r="AF3" s="4">
        <v>5439</v>
      </c>
      <c r="AG3" s="4">
        <v>2810</v>
      </c>
      <c r="AH3" s="4">
        <v>53197</v>
      </c>
      <c r="AI3" s="1">
        <v>123.7407493591309</v>
      </c>
      <c r="AQ3" s="4">
        <v>11200</v>
      </c>
      <c r="AR3" s="4">
        <v>21610</v>
      </c>
      <c r="AS3" s="4">
        <v>11760</v>
      </c>
      <c r="AT3" s="4">
        <v>228746</v>
      </c>
    </row>
    <row r="4" spans="1:46" x14ac:dyDescent="0.2">
      <c r="A4">
        <v>5</v>
      </c>
      <c r="B4">
        <v>0</v>
      </c>
      <c r="C4">
        <v>100</v>
      </c>
      <c r="D4">
        <v>1</v>
      </c>
      <c r="E4">
        <v>0.4</v>
      </c>
      <c r="F4">
        <v>7334.6969999999992</v>
      </c>
      <c r="G4">
        <v>6960.6683372827174</v>
      </c>
      <c r="H4">
        <v>5.0994425907066349E-2</v>
      </c>
      <c r="I4">
        <v>3600.0724639892578</v>
      </c>
      <c r="J4" s="4">
        <v>99850</v>
      </c>
      <c r="K4" s="4">
        <v>198460</v>
      </c>
      <c r="L4" s="4">
        <v>198460</v>
      </c>
      <c r="M4" s="4">
        <v>99960</v>
      </c>
      <c r="N4" s="4">
        <v>2256716</v>
      </c>
      <c r="O4" s="4">
        <v>54422</v>
      </c>
      <c r="P4" s="4">
        <v>48587</v>
      </c>
      <c r="Q4" s="4">
        <v>48587</v>
      </c>
      <c r="R4" s="4">
        <v>22318</v>
      </c>
      <c r="S4" s="4">
        <v>509299</v>
      </c>
      <c r="Y4">
        <v>5</v>
      </c>
      <c r="Z4" s="2">
        <v>0.1</v>
      </c>
      <c r="AA4">
        <v>50</v>
      </c>
      <c r="AB4" s="1">
        <v>1086.7949932050601</v>
      </c>
      <c r="AC4" s="1">
        <v>1086.7949932050601</v>
      </c>
      <c r="AD4" s="3">
        <v>0</v>
      </c>
      <c r="AE4" s="4">
        <v>31205</v>
      </c>
      <c r="AF4" s="4">
        <v>26398</v>
      </c>
      <c r="AG4" s="4">
        <v>13253</v>
      </c>
      <c r="AH4" s="4">
        <v>265354</v>
      </c>
      <c r="AI4" s="1">
        <v>160.97661590576169</v>
      </c>
      <c r="AQ4" s="4">
        <v>50600</v>
      </c>
      <c r="AR4" s="4">
        <v>100210</v>
      </c>
      <c r="AS4" s="4">
        <v>50960</v>
      </c>
      <c r="AT4" s="4">
        <v>1130066</v>
      </c>
    </row>
    <row r="5" spans="1:46" x14ac:dyDescent="0.2">
      <c r="A5">
        <v>9</v>
      </c>
      <c r="B5">
        <v>0</v>
      </c>
      <c r="C5">
        <v>10</v>
      </c>
      <c r="D5">
        <v>1</v>
      </c>
      <c r="E5">
        <v>0.4</v>
      </c>
      <c r="F5">
        <v>7611.9949999999999</v>
      </c>
      <c r="G5">
        <v>7255.4242555577584</v>
      </c>
      <c r="H5">
        <v>4.6843270974592392E-2</v>
      </c>
      <c r="I5">
        <v>3600.041547775269</v>
      </c>
      <c r="J5" s="4">
        <v>11240</v>
      </c>
      <c r="K5" s="4">
        <v>29490</v>
      </c>
      <c r="L5" s="4">
        <v>29490</v>
      </c>
      <c r="M5" s="4">
        <v>11760</v>
      </c>
      <c r="N5" s="4">
        <v>353106</v>
      </c>
      <c r="O5" s="4">
        <v>5604</v>
      </c>
      <c r="P5" s="4">
        <v>7448</v>
      </c>
      <c r="Q5" s="4">
        <v>7448</v>
      </c>
      <c r="R5" s="4">
        <v>4604</v>
      </c>
      <c r="S5" s="4">
        <v>82704</v>
      </c>
      <c r="Y5">
        <v>5</v>
      </c>
      <c r="Z5" s="2">
        <v>0.1</v>
      </c>
      <c r="AA5">
        <v>100</v>
      </c>
      <c r="AB5" s="1">
        <v>1002.253989840479</v>
      </c>
      <c r="AC5" s="1">
        <v>1002.253989754485</v>
      </c>
      <c r="AD5" s="3">
        <v>8.5799900383041516E-11</v>
      </c>
      <c r="AE5" s="4">
        <v>62330</v>
      </c>
      <c r="AF5" s="4">
        <v>52607</v>
      </c>
      <c r="AG5" s="4">
        <v>26338</v>
      </c>
      <c r="AH5" s="4">
        <v>530621</v>
      </c>
      <c r="AI5" s="1">
        <v>602.51957321166992</v>
      </c>
      <c r="AQ5" s="4">
        <v>99850</v>
      </c>
      <c r="AR5" s="4">
        <v>198460</v>
      </c>
      <c r="AS5" s="4">
        <v>99960</v>
      </c>
      <c r="AT5" s="4">
        <v>2256716</v>
      </c>
    </row>
    <row r="6" spans="1:46" x14ac:dyDescent="0.2">
      <c r="A6">
        <v>9</v>
      </c>
      <c r="B6">
        <v>0</v>
      </c>
      <c r="C6">
        <v>50</v>
      </c>
      <c r="D6">
        <v>1</v>
      </c>
      <c r="E6">
        <v>0.4</v>
      </c>
      <c r="F6">
        <v>8650.351999999999</v>
      </c>
      <c r="G6">
        <v>7990.4308828984294</v>
      </c>
      <c r="H6">
        <v>7.6288354173514511E-2</v>
      </c>
      <c r="I6">
        <v>3600.093635559082</v>
      </c>
      <c r="J6" s="4">
        <v>50800</v>
      </c>
      <c r="K6" s="4">
        <v>139610</v>
      </c>
      <c r="L6" s="4">
        <v>139610</v>
      </c>
      <c r="M6" s="4">
        <v>50960</v>
      </c>
      <c r="N6" s="4">
        <v>1751866</v>
      </c>
      <c r="O6" s="4">
        <v>27560</v>
      </c>
      <c r="P6" s="4">
        <v>36444</v>
      </c>
      <c r="Q6" s="4">
        <v>36444</v>
      </c>
      <c r="R6" s="4">
        <v>21898</v>
      </c>
      <c r="S6" s="4">
        <v>413632</v>
      </c>
      <c r="Z6" s="2"/>
      <c r="AB6" s="1"/>
      <c r="AC6" s="1"/>
      <c r="AD6" s="3"/>
      <c r="AI6" s="1"/>
    </row>
    <row r="7" spans="1:46" x14ac:dyDescent="0.2">
      <c r="A7">
        <v>9</v>
      </c>
      <c r="B7">
        <v>0</v>
      </c>
      <c r="C7">
        <v>100</v>
      </c>
      <c r="D7">
        <v>1</v>
      </c>
      <c r="E7">
        <v>0.4</v>
      </c>
      <c r="F7">
        <v>8710.1579999999976</v>
      </c>
      <c r="G7">
        <v>8008.0601804451317</v>
      </c>
      <c r="H7">
        <v>8.0606783430893697E-2</v>
      </c>
      <c r="I7">
        <v>3600.153930664062</v>
      </c>
      <c r="J7" s="4">
        <v>100250</v>
      </c>
      <c r="K7" s="4">
        <v>277260</v>
      </c>
      <c r="L7" s="4">
        <v>277260</v>
      </c>
      <c r="M7" s="4">
        <v>99960</v>
      </c>
      <c r="N7" s="4">
        <v>3500316</v>
      </c>
      <c r="O7" s="4">
        <v>54963</v>
      </c>
      <c r="P7" s="4">
        <v>72607</v>
      </c>
      <c r="Q7" s="4">
        <v>72607</v>
      </c>
      <c r="R7" s="4">
        <v>43617</v>
      </c>
      <c r="S7" s="4">
        <v>826831</v>
      </c>
      <c r="Y7">
        <v>9</v>
      </c>
      <c r="Z7" s="2">
        <v>0.1</v>
      </c>
      <c r="AA7">
        <v>10</v>
      </c>
      <c r="AB7" s="1">
        <v>309.89999999999998</v>
      </c>
      <c r="AC7" s="1">
        <v>236.30000000000041</v>
      </c>
      <c r="AD7" s="3">
        <v>0.23749596644078619</v>
      </c>
      <c r="AE7" s="4">
        <v>6404</v>
      </c>
      <c r="AF7" s="4">
        <v>7868</v>
      </c>
      <c r="AG7" s="4">
        <v>5024</v>
      </c>
      <c r="AH7" s="4">
        <v>84826</v>
      </c>
      <c r="AI7" s="1">
        <v>3600.0688877105708</v>
      </c>
      <c r="AQ7" s="4">
        <v>11240</v>
      </c>
      <c r="AR7" s="4">
        <v>29490</v>
      </c>
      <c r="AS7" s="4">
        <v>11760</v>
      </c>
      <c r="AT7" s="4">
        <v>353106</v>
      </c>
    </row>
    <row r="8" spans="1:46" x14ac:dyDescent="0.2">
      <c r="A8">
        <v>25</v>
      </c>
      <c r="B8">
        <v>0</v>
      </c>
      <c r="C8">
        <v>10</v>
      </c>
      <c r="D8">
        <v>1</v>
      </c>
      <c r="E8">
        <v>0.4</v>
      </c>
      <c r="F8">
        <v>7158.0500000000011</v>
      </c>
      <c r="G8">
        <v>6269.3</v>
      </c>
      <c r="H8">
        <v>0.1241609097449726</v>
      </c>
      <c r="I8">
        <v>3600.0658226013179</v>
      </c>
      <c r="J8" s="4">
        <v>11400</v>
      </c>
      <c r="K8" s="4">
        <v>61010</v>
      </c>
      <c r="L8" s="4">
        <v>61010</v>
      </c>
      <c r="M8" s="4">
        <v>11760</v>
      </c>
      <c r="N8" s="4">
        <v>761366</v>
      </c>
      <c r="O8" s="4">
        <v>5751</v>
      </c>
      <c r="P8" s="4">
        <v>17456</v>
      </c>
      <c r="Q8" s="4">
        <v>17456</v>
      </c>
      <c r="R8" s="4">
        <v>6802</v>
      </c>
      <c r="S8" s="4">
        <v>192985</v>
      </c>
      <c r="Y8">
        <v>9</v>
      </c>
      <c r="Z8" s="2">
        <v>0.1</v>
      </c>
      <c r="AA8">
        <v>50</v>
      </c>
      <c r="AB8" s="1">
        <v>792.27999437265487</v>
      </c>
      <c r="AC8" s="1">
        <v>564.7198948313993</v>
      </c>
      <c r="AD8" s="3">
        <v>0.28722181698080462</v>
      </c>
      <c r="AE8" s="4">
        <v>31480</v>
      </c>
      <c r="AF8" s="4">
        <v>38464</v>
      </c>
      <c r="AG8" s="4">
        <v>23918</v>
      </c>
      <c r="AH8" s="4">
        <v>423978</v>
      </c>
      <c r="AI8" s="1">
        <v>3600.1118831634521</v>
      </c>
      <c r="AQ8" s="4">
        <v>50800</v>
      </c>
      <c r="AR8" s="4">
        <v>139610</v>
      </c>
      <c r="AS8" s="4">
        <v>50960</v>
      </c>
      <c r="AT8" s="4">
        <v>1751866</v>
      </c>
    </row>
    <row r="9" spans="1:46" x14ac:dyDescent="0.2">
      <c r="A9">
        <v>25</v>
      </c>
      <c r="B9">
        <v>0</v>
      </c>
      <c r="C9">
        <v>50</v>
      </c>
      <c r="D9">
        <v>1</v>
      </c>
      <c r="E9">
        <v>0.4</v>
      </c>
      <c r="F9">
        <v>8272.32</v>
      </c>
      <c r="G9">
        <v>6284.06</v>
      </c>
      <c r="H9">
        <v>0.240350953541449</v>
      </c>
      <c r="I9">
        <v>3600.1841506958008</v>
      </c>
      <c r="J9" s="4">
        <v>51600</v>
      </c>
      <c r="K9" s="4">
        <v>297210</v>
      </c>
      <c r="L9" s="4">
        <v>297210</v>
      </c>
      <c r="M9" s="4">
        <v>50960</v>
      </c>
      <c r="N9" s="4">
        <v>3793166</v>
      </c>
      <c r="O9" s="4">
        <v>28320</v>
      </c>
      <c r="P9" s="4">
        <v>86665</v>
      </c>
      <c r="Q9" s="4">
        <v>86665</v>
      </c>
      <c r="R9" s="4">
        <v>33450</v>
      </c>
      <c r="S9" s="4">
        <v>966239</v>
      </c>
      <c r="Y9">
        <v>9</v>
      </c>
      <c r="Z9" s="2">
        <v>0.1</v>
      </c>
      <c r="AA9">
        <v>100</v>
      </c>
      <c r="AB9" s="1">
        <v>2125.6975000000002</v>
      </c>
      <c r="AC9" s="1">
        <v>606.13832372485024</v>
      </c>
      <c r="AD9" s="3">
        <v>0.71485203152148868</v>
      </c>
      <c r="AE9" s="4">
        <v>62883</v>
      </c>
      <c r="AF9" s="4">
        <v>76627</v>
      </c>
      <c r="AG9" s="4">
        <v>47637</v>
      </c>
      <c r="AH9" s="4">
        <v>852415</v>
      </c>
      <c r="AI9" s="1">
        <v>3600.0336570739751</v>
      </c>
      <c r="AQ9" s="4">
        <v>100250</v>
      </c>
      <c r="AR9" s="4">
        <v>277260</v>
      </c>
      <c r="AS9" s="4">
        <v>99960</v>
      </c>
      <c r="AT9" s="4">
        <v>3500316</v>
      </c>
    </row>
    <row r="10" spans="1:46" x14ac:dyDescent="0.2">
      <c r="A10">
        <v>25</v>
      </c>
      <c r="B10">
        <v>0</v>
      </c>
      <c r="C10">
        <v>100</v>
      </c>
      <c r="D10">
        <v>1</v>
      </c>
      <c r="E10">
        <v>0.4</v>
      </c>
      <c r="F10">
        <v>12429.21999988455</v>
      </c>
      <c r="G10">
        <v>5854.0732628315136</v>
      </c>
      <c r="H10">
        <v>0.52900718927769474</v>
      </c>
      <c r="I10">
        <v>3600.0702877044678</v>
      </c>
      <c r="J10" s="4">
        <v>101850</v>
      </c>
      <c r="K10" s="4">
        <v>592460</v>
      </c>
      <c r="L10" s="4">
        <v>592460</v>
      </c>
      <c r="M10" s="4">
        <v>99960</v>
      </c>
      <c r="N10" s="4">
        <v>7582916</v>
      </c>
      <c r="O10" s="4">
        <v>56552</v>
      </c>
      <c r="P10" s="4">
        <v>172797</v>
      </c>
      <c r="Q10" s="4">
        <v>172797</v>
      </c>
      <c r="R10" s="4">
        <v>66139</v>
      </c>
      <c r="S10" s="4">
        <v>1926044</v>
      </c>
      <c r="Z10" s="2"/>
      <c r="AB10" s="1"/>
      <c r="AC10" s="1"/>
      <c r="AD10" s="3"/>
      <c r="AI10" s="1"/>
    </row>
    <row r="11" spans="1:46" x14ac:dyDescent="0.2">
      <c r="A11">
        <v>5</v>
      </c>
      <c r="B11">
        <v>0</v>
      </c>
      <c r="C11">
        <v>10</v>
      </c>
      <c r="D11">
        <v>1</v>
      </c>
      <c r="E11">
        <v>0.6</v>
      </c>
      <c r="F11">
        <v>1086.835</v>
      </c>
      <c r="G11">
        <v>1047.54</v>
      </c>
      <c r="H11">
        <v>3.6155442178435623E-2</v>
      </c>
      <c r="I11">
        <v>3600.036003112793</v>
      </c>
      <c r="J11" s="4">
        <v>11200</v>
      </c>
      <c r="K11" s="4">
        <v>21610</v>
      </c>
      <c r="L11" s="4">
        <v>21610</v>
      </c>
      <c r="M11" s="4">
        <v>11760</v>
      </c>
      <c r="N11" s="4">
        <v>228746</v>
      </c>
      <c r="O11" s="4">
        <v>5514</v>
      </c>
      <c r="P11" s="4">
        <v>5019</v>
      </c>
      <c r="Q11" s="4">
        <v>5019</v>
      </c>
      <c r="R11" s="4">
        <v>2390</v>
      </c>
      <c r="S11" s="4">
        <v>51172</v>
      </c>
      <c r="Y11">
        <v>25</v>
      </c>
      <c r="Z11" s="2">
        <v>0.1</v>
      </c>
      <c r="AA11">
        <v>10</v>
      </c>
      <c r="AB11" s="1">
        <v>1580.2</v>
      </c>
      <c r="AC11" s="1">
        <v>737.95</v>
      </c>
      <c r="AD11" s="3">
        <v>0.53300215162637643</v>
      </c>
      <c r="AE11" s="4">
        <v>6571</v>
      </c>
      <c r="AF11" s="4">
        <v>17876</v>
      </c>
      <c r="AG11" s="4">
        <v>7222</v>
      </c>
      <c r="AH11" s="4">
        <v>197845</v>
      </c>
      <c r="AI11" s="1">
        <v>3600.0723896026611</v>
      </c>
      <c r="AQ11" s="4">
        <v>11400</v>
      </c>
      <c r="AR11" s="4">
        <v>61010</v>
      </c>
      <c r="AS11" s="4">
        <v>11760</v>
      </c>
      <c r="AT11" s="4">
        <v>761366</v>
      </c>
    </row>
    <row r="12" spans="1:46" x14ac:dyDescent="0.2">
      <c r="A12">
        <v>5</v>
      </c>
      <c r="B12">
        <v>0</v>
      </c>
      <c r="C12">
        <v>50</v>
      </c>
      <c r="D12">
        <v>1</v>
      </c>
      <c r="E12">
        <v>0.6</v>
      </c>
      <c r="F12">
        <v>1632.942</v>
      </c>
      <c r="G12">
        <v>1615.334533655677</v>
      </c>
      <c r="H12">
        <v>1.07826648737821E-2</v>
      </c>
      <c r="I12">
        <v>3600.153177261353</v>
      </c>
      <c r="J12" s="4">
        <v>50600</v>
      </c>
      <c r="K12" s="4">
        <v>100210</v>
      </c>
      <c r="L12" s="4">
        <v>100210</v>
      </c>
      <c r="M12" s="4">
        <v>50960</v>
      </c>
      <c r="N12" s="4">
        <v>1130066</v>
      </c>
      <c r="O12" s="4">
        <v>27290</v>
      </c>
      <c r="P12" s="4">
        <v>24378</v>
      </c>
      <c r="Q12" s="4">
        <v>24378</v>
      </c>
      <c r="R12" s="4">
        <v>11233</v>
      </c>
      <c r="S12" s="4">
        <v>255295</v>
      </c>
      <c r="Y12">
        <v>25</v>
      </c>
      <c r="Z12" s="2">
        <v>0.1</v>
      </c>
      <c r="AA12">
        <v>50</v>
      </c>
      <c r="AB12" s="1">
        <v>3494.14</v>
      </c>
      <c r="AC12" s="1">
        <v>224.56</v>
      </c>
      <c r="AD12" s="3">
        <v>0.93573239767153005</v>
      </c>
      <c r="AE12" s="4">
        <v>32340</v>
      </c>
      <c r="AF12" s="4">
        <v>88685</v>
      </c>
      <c r="AG12" s="4">
        <v>35470</v>
      </c>
      <c r="AH12" s="4">
        <v>990299</v>
      </c>
      <c r="AI12" s="1">
        <v>3600.135765075684</v>
      </c>
      <c r="AQ12" s="4">
        <v>51600</v>
      </c>
      <c r="AR12" s="4">
        <v>297210</v>
      </c>
      <c r="AS12" s="4">
        <v>50960</v>
      </c>
      <c r="AT12" s="4">
        <v>3793166</v>
      </c>
    </row>
    <row r="13" spans="1:46" x14ac:dyDescent="0.2">
      <c r="A13">
        <v>5</v>
      </c>
      <c r="B13">
        <v>0</v>
      </c>
      <c r="C13">
        <v>100</v>
      </c>
      <c r="D13">
        <v>1</v>
      </c>
      <c r="E13">
        <v>0.6</v>
      </c>
      <c r="F13">
        <v>1493.3769982769079</v>
      </c>
      <c r="G13">
        <v>1461.1015370424541</v>
      </c>
      <c r="H13">
        <v>2.1612400131844931E-2</v>
      </c>
      <c r="I13">
        <v>3600.1538906097412</v>
      </c>
      <c r="J13" s="4">
        <v>99850</v>
      </c>
      <c r="K13" s="4">
        <v>198460</v>
      </c>
      <c r="L13" s="4">
        <v>198460</v>
      </c>
      <c r="M13" s="4">
        <v>99960</v>
      </c>
      <c r="N13" s="4">
        <v>2256716</v>
      </c>
      <c r="O13" s="4">
        <v>54522</v>
      </c>
      <c r="P13" s="4">
        <v>48587</v>
      </c>
      <c r="Q13" s="4">
        <v>48587</v>
      </c>
      <c r="R13" s="4">
        <v>22318</v>
      </c>
      <c r="S13" s="4">
        <v>510596</v>
      </c>
      <c r="Y13">
        <v>25</v>
      </c>
      <c r="Z13" s="2">
        <v>0.1</v>
      </c>
      <c r="AA13">
        <v>100</v>
      </c>
      <c r="AB13" s="1">
        <v>2189.6149999999998</v>
      </c>
      <c r="AC13" s="1">
        <v>325.14999999999998</v>
      </c>
      <c r="AD13" s="3">
        <v>0.85150357482936501</v>
      </c>
      <c r="AE13" s="4">
        <v>64572</v>
      </c>
      <c r="AF13" s="4">
        <v>176817</v>
      </c>
      <c r="AG13" s="4">
        <v>70159</v>
      </c>
      <c r="AH13" s="4">
        <v>1973904</v>
      </c>
      <c r="AI13" s="1">
        <v>3600.197616577148</v>
      </c>
      <c r="AQ13" s="4">
        <v>101850</v>
      </c>
      <c r="AR13" s="4">
        <v>592460</v>
      </c>
      <c r="AS13" s="4">
        <v>99960</v>
      </c>
      <c r="AT13" s="4">
        <v>7582916</v>
      </c>
    </row>
    <row r="14" spans="1:46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1007.22</v>
      </c>
      <c r="G14">
        <v>988.88</v>
      </c>
      <c r="H14">
        <v>1.8208534381763591E-2</v>
      </c>
      <c r="I14">
        <v>3600.0597839355469</v>
      </c>
      <c r="J14" s="4">
        <v>11240</v>
      </c>
      <c r="K14" s="4">
        <v>29490</v>
      </c>
      <c r="L14" s="4">
        <v>29490</v>
      </c>
      <c r="M14" s="4">
        <v>11760</v>
      </c>
      <c r="N14" s="4">
        <v>353106</v>
      </c>
      <c r="O14" s="4">
        <v>5604</v>
      </c>
      <c r="P14" s="4">
        <v>7448</v>
      </c>
      <c r="Q14" s="4">
        <v>7448</v>
      </c>
      <c r="R14" s="4">
        <v>4604</v>
      </c>
      <c r="S14" s="4">
        <v>82704</v>
      </c>
    </row>
    <row r="15" spans="1:46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1650.123999482769</v>
      </c>
      <c r="G15">
        <v>1463.3878143484519</v>
      </c>
      <c r="H15">
        <v>0.11316494105464189</v>
      </c>
      <c r="I15">
        <v>3600.463020324707</v>
      </c>
      <c r="J15" s="4">
        <v>50800</v>
      </c>
      <c r="K15" s="4">
        <v>139610</v>
      </c>
      <c r="L15" s="4">
        <v>139610</v>
      </c>
      <c r="M15" s="4">
        <v>50960</v>
      </c>
      <c r="N15" s="4">
        <v>1751866</v>
      </c>
      <c r="O15" s="4">
        <v>27560</v>
      </c>
      <c r="P15" s="4">
        <v>36444</v>
      </c>
      <c r="Q15" s="4">
        <v>36444</v>
      </c>
      <c r="R15" s="4">
        <v>21898</v>
      </c>
      <c r="S15" s="4">
        <v>413632</v>
      </c>
    </row>
    <row r="16" spans="1:46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2019.125499148264</v>
      </c>
      <c r="G16">
        <v>1510.958072158101</v>
      </c>
      <c r="H16">
        <v>0.25167698947119721</v>
      </c>
      <c r="I16">
        <v>3600.2296695709229</v>
      </c>
      <c r="J16" s="4">
        <v>100250</v>
      </c>
      <c r="K16" s="4">
        <v>277260</v>
      </c>
      <c r="L16" s="4">
        <v>277260</v>
      </c>
      <c r="M16" s="4">
        <v>99960</v>
      </c>
      <c r="N16" s="4">
        <v>3500316</v>
      </c>
      <c r="O16" s="4">
        <v>54963</v>
      </c>
      <c r="P16" s="4">
        <v>72607</v>
      </c>
      <c r="Q16" s="4">
        <v>72607</v>
      </c>
      <c r="R16" s="4">
        <v>43617</v>
      </c>
      <c r="S16" s="4">
        <v>826831</v>
      </c>
    </row>
    <row r="17" spans="1:19" x14ac:dyDescent="0.2">
      <c r="A17">
        <v>25</v>
      </c>
      <c r="B17">
        <v>0</v>
      </c>
      <c r="C17">
        <v>10</v>
      </c>
      <c r="D17">
        <v>1</v>
      </c>
      <c r="E17">
        <v>0.6</v>
      </c>
      <c r="F17">
        <v>2644.85</v>
      </c>
      <c r="G17">
        <v>2196.9499999999998</v>
      </c>
      <c r="H17">
        <v>0.16934797814620869</v>
      </c>
      <c r="I17">
        <v>3600.0313186645508</v>
      </c>
      <c r="J17" s="4">
        <v>11400</v>
      </c>
      <c r="K17" s="4">
        <v>61010</v>
      </c>
      <c r="L17" s="4">
        <v>61010</v>
      </c>
      <c r="M17" s="4">
        <v>11760</v>
      </c>
      <c r="N17" s="4">
        <v>761366</v>
      </c>
      <c r="O17" s="4">
        <v>5751</v>
      </c>
      <c r="P17" s="4">
        <v>17456</v>
      </c>
      <c r="Q17" s="4">
        <v>17456</v>
      </c>
      <c r="R17" s="4">
        <v>6802</v>
      </c>
      <c r="S17" s="4">
        <v>192985</v>
      </c>
    </row>
    <row r="18" spans="1:19" x14ac:dyDescent="0.2">
      <c r="A18">
        <v>25</v>
      </c>
      <c r="B18">
        <v>0</v>
      </c>
      <c r="C18">
        <v>50</v>
      </c>
      <c r="D18">
        <v>1</v>
      </c>
      <c r="E18">
        <v>0.6</v>
      </c>
      <c r="F18">
        <v>9065.3899999999976</v>
      </c>
      <c r="G18">
        <v>1236.08</v>
      </c>
      <c r="H18">
        <v>0.86364844755713766</v>
      </c>
      <c r="I18">
        <v>3600.045001983643</v>
      </c>
      <c r="J18" s="4">
        <v>51600</v>
      </c>
      <c r="K18" s="4">
        <v>297210</v>
      </c>
      <c r="L18" s="4">
        <v>297210</v>
      </c>
      <c r="M18" s="4">
        <v>50960</v>
      </c>
      <c r="N18" s="4">
        <v>3793166</v>
      </c>
      <c r="O18" s="4">
        <v>28320</v>
      </c>
      <c r="P18" s="4">
        <v>86665</v>
      </c>
      <c r="Q18" s="4">
        <v>86665</v>
      </c>
      <c r="R18" s="4">
        <v>33450</v>
      </c>
      <c r="S18" s="4">
        <v>966239</v>
      </c>
    </row>
    <row r="19" spans="1:19" x14ac:dyDescent="0.2">
      <c r="A19">
        <v>25</v>
      </c>
      <c r="B19">
        <v>0</v>
      </c>
      <c r="C19">
        <v>100</v>
      </c>
      <c r="D19">
        <v>1</v>
      </c>
      <c r="E19">
        <v>0.6</v>
      </c>
      <c r="F19">
        <v>14831.24999996843</v>
      </c>
      <c r="G19">
        <v>966.08500000000004</v>
      </c>
      <c r="H19">
        <v>0.93486152549501522</v>
      </c>
      <c r="I19">
        <v>3600.070096969604</v>
      </c>
      <c r="J19" s="4">
        <v>101850</v>
      </c>
      <c r="K19" s="4">
        <v>592460</v>
      </c>
      <c r="L19" s="4">
        <v>592460</v>
      </c>
      <c r="M19" s="4">
        <v>99960</v>
      </c>
      <c r="N19" s="4">
        <v>7582916</v>
      </c>
      <c r="O19" s="4">
        <v>56552</v>
      </c>
      <c r="P19" s="4">
        <v>172797</v>
      </c>
      <c r="Q19" s="4">
        <v>172797</v>
      </c>
      <c r="R19" s="4">
        <v>66139</v>
      </c>
      <c r="S19" s="4">
        <v>1926044</v>
      </c>
    </row>
    <row r="20" spans="1:19" x14ac:dyDescent="0.2">
      <c r="A20">
        <v>5</v>
      </c>
      <c r="B20">
        <v>0</v>
      </c>
      <c r="C20">
        <v>10</v>
      </c>
      <c r="D20">
        <v>1</v>
      </c>
      <c r="E20">
        <v>1</v>
      </c>
      <c r="F20">
        <v>996.5350000000002</v>
      </c>
      <c r="G20">
        <v>996.53500000000008</v>
      </c>
      <c r="H20">
        <v>0</v>
      </c>
      <c r="I20">
        <v>5.6766033172607422</v>
      </c>
      <c r="J20" s="4">
        <v>11200</v>
      </c>
      <c r="K20" s="4">
        <v>21610</v>
      </c>
      <c r="L20" s="4">
        <v>21610</v>
      </c>
      <c r="M20" s="4">
        <v>11760</v>
      </c>
      <c r="N20" s="4">
        <v>228746</v>
      </c>
      <c r="O20" s="4">
        <v>5490</v>
      </c>
      <c r="P20" s="4">
        <v>5019</v>
      </c>
      <c r="Q20" s="4">
        <v>5019</v>
      </c>
      <c r="R20" s="4">
        <v>2390</v>
      </c>
      <c r="S20" s="4">
        <v>50737</v>
      </c>
    </row>
    <row r="21" spans="1:19" x14ac:dyDescent="0.2">
      <c r="A21">
        <v>5</v>
      </c>
      <c r="B21">
        <v>0</v>
      </c>
      <c r="C21">
        <v>50</v>
      </c>
      <c r="D21">
        <v>1</v>
      </c>
      <c r="E21">
        <v>1</v>
      </c>
      <c r="F21">
        <v>1614.8819990784341</v>
      </c>
      <c r="G21">
        <v>1614.8819957910191</v>
      </c>
      <c r="H21">
        <v>2.0356996723540149E-9</v>
      </c>
      <c r="I21">
        <v>57.068264007568359</v>
      </c>
      <c r="J21" s="4">
        <v>50600</v>
      </c>
      <c r="K21" s="4">
        <v>100210</v>
      </c>
      <c r="L21" s="4">
        <v>100210</v>
      </c>
      <c r="M21" s="4">
        <v>50960</v>
      </c>
      <c r="N21" s="4">
        <v>1130066</v>
      </c>
      <c r="O21" s="4">
        <v>27185</v>
      </c>
      <c r="P21" s="4">
        <v>24378</v>
      </c>
      <c r="Q21" s="4">
        <v>24378</v>
      </c>
      <c r="R21" s="4">
        <v>11233</v>
      </c>
      <c r="S21" s="4">
        <v>253294</v>
      </c>
    </row>
    <row r="22" spans="1:19" x14ac:dyDescent="0.2">
      <c r="A22">
        <v>5</v>
      </c>
      <c r="B22">
        <v>0</v>
      </c>
      <c r="C22">
        <v>100</v>
      </c>
      <c r="D22">
        <v>1</v>
      </c>
      <c r="E22">
        <v>1</v>
      </c>
      <c r="F22">
        <v>1476.9569955242121</v>
      </c>
      <c r="G22">
        <v>1476.9569955242121</v>
      </c>
      <c r="H22">
        <v>0</v>
      </c>
      <c r="I22">
        <v>951.20763969421387</v>
      </c>
      <c r="J22" s="4">
        <v>99850</v>
      </c>
      <c r="K22" s="4">
        <v>198460</v>
      </c>
      <c r="L22" s="4">
        <v>198460</v>
      </c>
      <c r="M22" s="4">
        <v>99960</v>
      </c>
      <c r="N22" s="4">
        <v>2256716</v>
      </c>
      <c r="O22" s="4">
        <v>54310</v>
      </c>
      <c r="P22" s="4">
        <v>48587</v>
      </c>
      <c r="Q22" s="4">
        <v>48587</v>
      </c>
      <c r="R22" s="4">
        <v>22318</v>
      </c>
      <c r="S22" s="4">
        <v>506561</v>
      </c>
    </row>
    <row r="23" spans="1:19" x14ac:dyDescent="0.2">
      <c r="A23">
        <v>9</v>
      </c>
      <c r="B23">
        <v>0</v>
      </c>
      <c r="C23">
        <v>10</v>
      </c>
      <c r="D23">
        <v>1</v>
      </c>
      <c r="E23">
        <v>1</v>
      </c>
      <c r="F23">
        <v>966.07499999999993</v>
      </c>
      <c r="G23">
        <v>966.07499999999993</v>
      </c>
      <c r="H23">
        <v>0</v>
      </c>
      <c r="I23">
        <v>138.79704666137701</v>
      </c>
      <c r="J23" s="4">
        <v>11240</v>
      </c>
      <c r="K23" s="4">
        <v>29490</v>
      </c>
      <c r="L23" s="4">
        <v>29490</v>
      </c>
      <c r="M23" s="4">
        <v>11760</v>
      </c>
      <c r="N23" s="4">
        <v>353106</v>
      </c>
      <c r="O23" s="4">
        <v>5584</v>
      </c>
      <c r="P23" s="4">
        <v>7448</v>
      </c>
      <c r="Q23" s="4">
        <v>7448</v>
      </c>
      <c r="R23" s="4">
        <v>4604</v>
      </c>
      <c r="S23" s="4">
        <v>81966</v>
      </c>
    </row>
    <row r="24" spans="1:19" x14ac:dyDescent="0.2">
      <c r="A24">
        <v>9</v>
      </c>
      <c r="B24">
        <v>0</v>
      </c>
      <c r="C24">
        <v>50</v>
      </c>
      <c r="D24">
        <v>1</v>
      </c>
      <c r="E24">
        <v>1</v>
      </c>
      <c r="F24">
        <v>1418.93</v>
      </c>
      <c r="G24">
        <v>1400.701424424383</v>
      </c>
      <c r="H24">
        <v>1.2846705317117299E-2</v>
      </c>
      <c r="I24">
        <v>3600.2525672912602</v>
      </c>
      <c r="J24" s="4">
        <v>50800</v>
      </c>
      <c r="K24" s="4">
        <v>139610</v>
      </c>
      <c r="L24" s="4">
        <v>139610</v>
      </c>
      <c r="M24" s="4">
        <v>50960</v>
      </c>
      <c r="N24" s="4">
        <v>1751866</v>
      </c>
      <c r="O24" s="4">
        <v>27460</v>
      </c>
      <c r="P24" s="4">
        <v>36444</v>
      </c>
      <c r="Q24" s="4">
        <v>36444</v>
      </c>
      <c r="R24" s="4">
        <v>21898</v>
      </c>
      <c r="S24" s="4">
        <v>409918</v>
      </c>
    </row>
    <row r="25" spans="1:19" x14ac:dyDescent="0.2">
      <c r="A25">
        <v>9</v>
      </c>
      <c r="B25">
        <v>0</v>
      </c>
      <c r="C25">
        <v>100</v>
      </c>
      <c r="D25">
        <v>1</v>
      </c>
      <c r="E25">
        <v>1</v>
      </c>
      <c r="F25">
        <v>1463.5124989164699</v>
      </c>
      <c r="G25">
        <v>1446.7465736455031</v>
      </c>
      <c r="H25">
        <v>1.1455949493686911E-2</v>
      </c>
      <c r="I25">
        <v>3600.292667388916</v>
      </c>
      <c r="J25" s="4">
        <v>100250</v>
      </c>
      <c r="K25" s="4">
        <v>277260</v>
      </c>
      <c r="L25" s="4">
        <v>277260</v>
      </c>
      <c r="M25" s="4">
        <v>99960</v>
      </c>
      <c r="N25" s="4">
        <v>3500316</v>
      </c>
      <c r="O25" s="4">
        <v>54863</v>
      </c>
      <c r="P25" s="4">
        <v>72607</v>
      </c>
      <c r="Q25" s="4">
        <v>72607</v>
      </c>
      <c r="R25" s="4">
        <v>43617</v>
      </c>
      <c r="S25" s="4">
        <v>824355</v>
      </c>
    </row>
    <row r="26" spans="1:19" x14ac:dyDescent="0.2">
      <c r="A26">
        <v>25</v>
      </c>
      <c r="B26">
        <v>0</v>
      </c>
      <c r="C26">
        <v>10</v>
      </c>
      <c r="D26">
        <v>1</v>
      </c>
      <c r="E26">
        <v>1</v>
      </c>
      <c r="F26">
        <v>2524.0500000000002</v>
      </c>
      <c r="G26">
        <v>2270.9499999999998</v>
      </c>
      <c r="H26">
        <v>0.1002753511222044</v>
      </c>
      <c r="I26">
        <v>3600.1231784820561</v>
      </c>
      <c r="J26" s="4">
        <v>11400</v>
      </c>
      <c r="K26" s="4">
        <v>61010</v>
      </c>
      <c r="L26" s="4">
        <v>61010</v>
      </c>
      <c r="M26" s="4">
        <v>11760</v>
      </c>
      <c r="N26" s="4">
        <v>761366</v>
      </c>
      <c r="O26" s="4">
        <v>5751</v>
      </c>
      <c r="P26" s="4">
        <v>17456</v>
      </c>
      <c r="Q26" s="4">
        <v>17456</v>
      </c>
      <c r="R26" s="4">
        <v>6802</v>
      </c>
      <c r="S26" s="4">
        <v>192985</v>
      </c>
    </row>
    <row r="27" spans="1:19" x14ac:dyDescent="0.2">
      <c r="A27">
        <v>25</v>
      </c>
      <c r="B27">
        <v>0</v>
      </c>
      <c r="C27">
        <v>50</v>
      </c>
      <c r="D27">
        <v>1</v>
      </c>
      <c r="E27">
        <v>1</v>
      </c>
      <c r="F27">
        <v>1956.52</v>
      </c>
      <c r="G27">
        <v>932.32</v>
      </c>
      <c r="H27">
        <v>0.52348046531596915</v>
      </c>
      <c r="I27">
        <v>3600.212581634521</v>
      </c>
      <c r="J27" s="4">
        <v>51600</v>
      </c>
      <c r="K27" s="4">
        <v>297210</v>
      </c>
      <c r="L27" s="4">
        <v>297210</v>
      </c>
      <c r="M27" s="4">
        <v>50960</v>
      </c>
      <c r="N27" s="4">
        <v>3793166</v>
      </c>
      <c r="O27" s="4">
        <v>28320</v>
      </c>
      <c r="P27" s="4">
        <v>86665</v>
      </c>
      <c r="Q27" s="4">
        <v>86665</v>
      </c>
      <c r="R27" s="4">
        <v>33450</v>
      </c>
      <c r="S27" s="4">
        <v>966239</v>
      </c>
    </row>
    <row r="28" spans="1:19" x14ac:dyDescent="0.2">
      <c r="A28">
        <v>25</v>
      </c>
      <c r="B28">
        <v>0</v>
      </c>
      <c r="C28">
        <v>100</v>
      </c>
      <c r="D28">
        <v>1</v>
      </c>
      <c r="E28">
        <v>1</v>
      </c>
      <c r="F28">
        <v>3447.315000000001</v>
      </c>
      <c r="G28">
        <v>949.95</v>
      </c>
      <c r="H28">
        <v>0.72443771456916473</v>
      </c>
      <c r="I28">
        <v>3600.2274932861328</v>
      </c>
      <c r="J28" s="4">
        <v>101850</v>
      </c>
      <c r="K28" s="4">
        <v>592460</v>
      </c>
      <c r="L28" s="4">
        <v>592460</v>
      </c>
      <c r="M28" s="4">
        <v>99960</v>
      </c>
      <c r="N28" s="4">
        <v>7582916</v>
      </c>
      <c r="O28" s="4">
        <v>56552</v>
      </c>
      <c r="P28" s="4">
        <v>172797</v>
      </c>
      <c r="Q28" s="4">
        <v>172797</v>
      </c>
      <c r="R28" s="4">
        <v>66139</v>
      </c>
      <c r="S28" s="4">
        <v>1926044</v>
      </c>
    </row>
    <row r="29" spans="1:19" x14ac:dyDescent="0.2">
      <c r="A29">
        <v>5</v>
      </c>
      <c r="B29">
        <v>0.1</v>
      </c>
      <c r="C29">
        <v>10</v>
      </c>
      <c r="D29">
        <v>1</v>
      </c>
      <c r="E29">
        <v>0.4</v>
      </c>
      <c r="F29">
        <v>6468.44</v>
      </c>
      <c r="G29">
        <v>6168.8042332936757</v>
      </c>
      <c r="H29">
        <v>4.6322724908374191E-2</v>
      </c>
      <c r="I29">
        <v>3600.0386371612549</v>
      </c>
      <c r="J29" s="4">
        <v>11200</v>
      </c>
      <c r="K29" s="4">
        <v>21610</v>
      </c>
      <c r="L29" s="4">
        <v>21610</v>
      </c>
      <c r="M29" s="4">
        <v>11760</v>
      </c>
      <c r="N29" s="4">
        <v>228746</v>
      </c>
      <c r="O29" s="4">
        <v>6324</v>
      </c>
      <c r="P29" s="4">
        <v>5439</v>
      </c>
      <c r="Q29" s="4">
        <v>5439</v>
      </c>
      <c r="R29" s="4">
        <v>2810</v>
      </c>
      <c r="S29" s="4">
        <v>53503</v>
      </c>
    </row>
    <row r="30" spans="1:19" x14ac:dyDescent="0.2">
      <c r="A30">
        <v>5</v>
      </c>
      <c r="B30">
        <v>0.1</v>
      </c>
      <c r="C30">
        <v>50</v>
      </c>
      <c r="D30">
        <v>1</v>
      </c>
      <c r="E30">
        <v>0.4</v>
      </c>
      <c r="F30">
        <v>6768.6909964034803</v>
      </c>
      <c r="G30">
        <v>6507.7610728447553</v>
      </c>
      <c r="H30">
        <v>3.8549539888490879E-2</v>
      </c>
      <c r="I30">
        <v>3600.0723972320561</v>
      </c>
      <c r="J30" s="4">
        <v>50600</v>
      </c>
      <c r="K30" s="4">
        <v>100210</v>
      </c>
      <c r="L30" s="4">
        <v>100210</v>
      </c>
      <c r="M30" s="4">
        <v>50960</v>
      </c>
      <c r="N30" s="4">
        <v>1130066</v>
      </c>
      <c r="O30" s="4">
        <v>31263</v>
      </c>
      <c r="P30" s="4">
        <v>26398</v>
      </c>
      <c r="Q30" s="4">
        <v>26398</v>
      </c>
      <c r="R30" s="4">
        <v>13253</v>
      </c>
      <c r="S30" s="4">
        <v>266746</v>
      </c>
    </row>
    <row r="31" spans="1:19" x14ac:dyDescent="0.2">
      <c r="A31">
        <v>5</v>
      </c>
      <c r="B31">
        <v>0.1</v>
      </c>
      <c r="C31">
        <v>100</v>
      </c>
      <c r="D31">
        <v>1</v>
      </c>
      <c r="E31">
        <v>0.4</v>
      </c>
      <c r="F31">
        <v>6894.0924999999988</v>
      </c>
      <c r="G31">
        <v>6582.8342646862302</v>
      </c>
      <c r="H31">
        <v>4.5148543526761307E-2</v>
      </c>
      <c r="I31">
        <v>3600.1284084320068</v>
      </c>
      <c r="J31" s="4">
        <v>99850</v>
      </c>
      <c r="K31" s="4">
        <v>198460</v>
      </c>
      <c r="L31" s="4">
        <v>198460</v>
      </c>
      <c r="M31" s="4">
        <v>99960</v>
      </c>
      <c r="N31" s="4">
        <v>2256716</v>
      </c>
      <c r="O31" s="4">
        <v>62442</v>
      </c>
      <c r="P31" s="4">
        <v>52607</v>
      </c>
      <c r="Q31" s="4">
        <v>52607</v>
      </c>
      <c r="R31" s="4">
        <v>26338</v>
      </c>
      <c r="S31" s="4">
        <v>533359</v>
      </c>
    </row>
    <row r="32" spans="1:19" x14ac:dyDescent="0.2">
      <c r="A32">
        <v>9</v>
      </c>
      <c r="B32">
        <v>0.1</v>
      </c>
      <c r="C32">
        <v>10</v>
      </c>
      <c r="D32">
        <v>1</v>
      </c>
      <c r="E32">
        <v>0.4</v>
      </c>
      <c r="F32">
        <v>7617.4100000000008</v>
      </c>
      <c r="G32">
        <v>7179.3575399726797</v>
      </c>
      <c r="H32">
        <v>5.7506745734747247E-2</v>
      </c>
      <c r="I32">
        <v>3600.0770301818852</v>
      </c>
      <c r="J32" s="4">
        <v>11240</v>
      </c>
      <c r="K32" s="4">
        <v>29490</v>
      </c>
      <c r="L32" s="4">
        <v>29490</v>
      </c>
      <c r="M32" s="4">
        <v>11760</v>
      </c>
      <c r="N32" s="4">
        <v>353106</v>
      </c>
      <c r="O32" s="4">
        <v>6424</v>
      </c>
      <c r="P32" s="4">
        <v>7868</v>
      </c>
      <c r="Q32" s="4">
        <v>7868</v>
      </c>
      <c r="R32" s="4">
        <v>5024</v>
      </c>
      <c r="S32" s="4">
        <v>85564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0.4</v>
      </c>
      <c r="F33">
        <v>8535.2249998500265</v>
      </c>
      <c r="G33">
        <v>7914.3193618249406</v>
      </c>
      <c r="H33">
        <v>7.2746253090691326E-2</v>
      </c>
      <c r="I33">
        <v>3600.1445407867432</v>
      </c>
      <c r="J33" s="4">
        <v>50800</v>
      </c>
      <c r="K33" s="4">
        <v>139610</v>
      </c>
      <c r="L33" s="4">
        <v>139610</v>
      </c>
      <c r="M33" s="4">
        <v>50960</v>
      </c>
      <c r="N33" s="4">
        <v>1751866</v>
      </c>
      <c r="O33" s="4">
        <v>31580</v>
      </c>
      <c r="P33" s="4">
        <v>38464</v>
      </c>
      <c r="Q33" s="4">
        <v>38464</v>
      </c>
      <c r="R33" s="4">
        <v>23918</v>
      </c>
      <c r="S33" s="4">
        <v>427692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0.4</v>
      </c>
      <c r="F34">
        <v>8782.3609999999971</v>
      </c>
      <c r="G34">
        <v>7934.9144230473576</v>
      </c>
      <c r="H34">
        <v>9.649416335227394E-2</v>
      </c>
      <c r="I34">
        <v>3600.1275539398189</v>
      </c>
      <c r="J34" s="4">
        <v>100250</v>
      </c>
      <c r="K34" s="4">
        <v>277260</v>
      </c>
      <c r="L34" s="4">
        <v>277260</v>
      </c>
      <c r="M34" s="4">
        <v>99960</v>
      </c>
      <c r="N34" s="4">
        <v>3500316</v>
      </c>
      <c r="O34" s="4">
        <v>62983</v>
      </c>
      <c r="P34" s="4">
        <v>76627</v>
      </c>
      <c r="Q34" s="4">
        <v>76627</v>
      </c>
      <c r="R34" s="4">
        <v>47637</v>
      </c>
      <c r="S34" s="4">
        <v>854891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0.4</v>
      </c>
      <c r="F35">
        <v>6899.1500000000005</v>
      </c>
      <c r="G35">
        <v>6099.5</v>
      </c>
      <c r="H35">
        <v>0.1159055825717662</v>
      </c>
      <c r="I35">
        <v>3600.083820343018</v>
      </c>
      <c r="J35" s="4">
        <v>11400</v>
      </c>
      <c r="K35" s="4">
        <v>61010</v>
      </c>
      <c r="L35" s="4">
        <v>61010</v>
      </c>
      <c r="M35" s="4">
        <v>11760</v>
      </c>
      <c r="N35" s="4">
        <v>761366</v>
      </c>
      <c r="O35" s="4">
        <v>6571</v>
      </c>
      <c r="P35" s="4">
        <v>17876</v>
      </c>
      <c r="Q35" s="4">
        <v>17876</v>
      </c>
      <c r="R35" s="4">
        <v>7222</v>
      </c>
      <c r="S35" s="4">
        <v>197845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0.4</v>
      </c>
      <c r="F36">
        <v>9272.0600000000031</v>
      </c>
      <c r="G36">
        <v>6028.2</v>
      </c>
      <c r="H36">
        <v>0.34985321492742738</v>
      </c>
      <c r="I36">
        <v>3600.050514221191</v>
      </c>
      <c r="J36" s="4">
        <v>51600</v>
      </c>
      <c r="K36" s="4">
        <v>297210</v>
      </c>
      <c r="L36" s="4">
        <v>297210</v>
      </c>
      <c r="M36" s="4">
        <v>50960</v>
      </c>
      <c r="N36" s="4">
        <v>3793166</v>
      </c>
      <c r="O36" s="4">
        <v>32340</v>
      </c>
      <c r="P36" s="4">
        <v>88685</v>
      </c>
      <c r="Q36" s="4">
        <v>88685</v>
      </c>
      <c r="R36" s="4">
        <v>35470</v>
      </c>
      <c r="S36" s="4">
        <v>990299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0.4</v>
      </c>
      <c r="F37">
        <v>12669.424999999999</v>
      </c>
      <c r="G37">
        <v>5630.5852367055331</v>
      </c>
      <c r="H37">
        <v>0.55557689187113579</v>
      </c>
      <c r="I37">
        <v>3600.080974578857</v>
      </c>
      <c r="J37" s="4">
        <v>101850</v>
      </c>
      <c r="K37" s="4">
        <v>592460</v>
      </c>
      <c r="L37" s="4">
        <v>592460</v>
      </c>
      <c r="M37" s="4">
        <v>99960</v>
      </c>
      <c r="N37" s="4">
        <v>7582916</v>
      </c>
      <c r="O37" s="4">
        <v>64572</v>
      </c>
      <c r="P37" s="4">
        <v>176817</v>
      </c>
      <c r="Q37" s="4">
        <v>176817</v>
      </c>
      <c r="R37" s="4">
        <v>70159</v>
      </c>
      <c r="S37" s="4">
        <v>1973904</v>
      </c>
    </row>
    <row r="38" spans="1:19" x14ac:dyDescent="0.2">
      <c r="A38">
        <v>5</v>
      </c>
      <c r="B38">
        <v>0.1</v>
      </c>
      <c r="C38">
        <v>10</v>
      </c>
      <c r="D38">
        <v>1</v>
      </c>
      <c r="E38">
        <v>0.6</v>
      </c>
      <c r="F38">
        <v>743.82500000000005</v>
      </c>
      <c r="G38">
        <v>712.15</v>
      </c>
      <c r="H38">
        <v>4.2583941115181753E-2</v>
      </c>
      <c r="I38">
        <v>3600.0407676696782</v>
      </c>
      <c r="J38" s="4">
        <v>11200</v>
      </c>
      <c r="K38" s="4">
        <v>21610</v>
      </c>
      <c r="L38" s="4">
        <v>21610</v>
      </c>
      <c r="M38" s="4">
        <v>11760</v>
      </c>
      <c r="N38" s="4">
        <v>228746</v>
      </c>
      <c r="O38" s="4">
        <v>6334</v>
      </c>
      <c r="P38" s="4">
        <v>5439</v>
      </c>
      <c r="Q38" s="4">
        <v>5439</v>
      </c>
      <c r="R38" s="4">
        <v>2810</v>
      </c>
      <c r="S38" s="4">
        <v>53632</v>
      </c>
    </row>
    <row r="39" spans="1:19" x14ac:dyDescent="0.2">
      <c r="A39">
        <v>5</v>
      </c>
      <c r="B39">
        <v>0.1</v>
      </c>
      <c r="C39">
        <v>50</v>
      </c>
      <c r="D39">
        <v>1</v>
      </c>
      <c r="E39">
        <v>0.6</v>
      </c>
      <c r="F39">
        <v>1121.098994001911</v>
      </c>
      <c r="G39">
        <v>1098.0503266437991</v>
      </c>
      <c r="H39">
        <v>2.0558993881384619E-2</v>
      </c>
      <c r="I39">
        <v>3600.082542419434</v>
      </c>
      <c r="J39" s="4">
        <v>50600</v>
      </c>
      <c r="K39" s="4">
        <v>100210</v>
      </c>
      <c r="L39" s="4">
        <v>100210</v>
      </c>
      <c r="M39" s="4">
        <v>50960</v>
      </c>
      <c r="N39" s="4">
        <v>1130066</v>
      </c>
      <c r="O39" s="4">
        <v>31310</v>
      </c>
      <c r="P39" s="4">
        <v>26398</v>
      </c>
      <c r="Q39" s="4">
        <v>26398</v>
      </c>
      <c r="R39" s="4">
        <v>13253</v>
      </c>
      <c r="S39" s="4">
        <v>267355</v>
      </c>
    </row>
    <row r="40" spans="1:19" x14ac:dyDescent="0.2">
      <c r="A40">
        <v>5</v>
      </c>
      <c r="B40">
        <v>0.1</v>
      </c>
      <c r="C40">
        <v>100</v>
      </c>
      <c r="D40">
        <v>1</v>
      </c>
      <c r="E40">
        <v>0.6</v>
      </c>
      <c r="F40">
        <v>1053.554491021536</v>
      </c>
      <c r="G40">
        <v>1010.7569258115089</v>
      </c>
      <c r="H40">
        <v>4.0622070879817569E-2</v>
      </c>
      <c r="I40">
        <v>3600.1479034423828</v>
      </c>
      <c r="J40" s="4">
        <v>99850</v>
      </c>
      <c r="K40" s="4">
        <v>198460</v>
      </c>
      <c r="L40" s="4">
        <v>198460</v>
      </c>
      <c r="M40" s="4">
        <v>99960</v>
      </c>
      <c r="N40" s="4">
        <v>2256716</v>
      </c>
      <c r="O40" s="4">
        <v>62542</v>
      </c>
      <c r="P40" s="4">
        <v>52607</v>
      </c>
      <c r="Q40" s="4">
        <v>52607</v>
      </c>
      <c r="R40" s="4">
        <v>26338</v>
      </c>
      <c r="S40" s="4">
        <v>534656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649.49</v>
      </c>
      <c r="G41">
        <v>392.72500000000002</v>
      </c>
      <c r="H41">
        <v>0.39533326148208592</v>
      </c>
      <c r="I41">
        <v>3600.06079864502</v>
      </c>
      <c r="J41" s="4">
        <v>11240</v>
      </c>
      <c r="K41" s="4">
        <v>29490</v>
      </c>
      <c r="L41" s="4">
        <v>29490</v>
      </c>
      <c r="M41" s="4">
        <v>11760</v>
      </c>
      <c r="N41" s="4">
        <v>353106</v>
      </c>
      <c r="O41" s="4">
        <v>6424</v>
      </c>
      <c r="P41" s="4">
        <v>7868</v>
      </c>
      <c r="Q41" s="4">
        <v>7868</v>
      </c>
      <c r="R41" s="4">
        <v>5024</v>
      </c>
      <c r="S41" s="4">
        <v>85564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1838.614988475138</v>
      </c>
      <c r="G42">
        <v>757.54639664352192</v>
      </c>
      <c r="H42">
        <v>0.58797986452193796</v>
      </c>
      <c r="I42">
        <v>3600.1211833953862</v>
      </c>
      <c r="J42" s="4">
        <v>50800</v>
      </c>
      <c r="K42" s="4">
        <v>139610</v>
      </c>
      <c r="L42" s="4">
        <v>139610</v>
      </c>
      <c r="M42" s="4">
        <v>50960</v>
      </c>
      <c r="N42" s="4">
        <v>1751866</v>
      </c>
      <c r="O42" s="4">
        <v>31580</v>
      </c>
      <c r="P42" s="4">
        <v>38464</v>
      </c>
      <c r="Q42" s="4">
        <v>38464</v>
      </c>
      <c r="R42" s="4">
        <v>23918</v>
      </c>
      <c r="S42" s="4">
        <v>427692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5893.4259995774328</v>
      </c>
      <c r="G43">
        <v>549.03254141013019</v>
      </c>
      <c r="H43">
        <v>0.90683983451230299</v>
      </c>
      <c r="I43">
        <v>3600.039724349976</v>
      </c>
      <c r="J43" s="4">
        <v>100250</v>
      </c>
      <c r="K43" s="4">
        <v>277260</v>
      </c>
      <c r="L43" s="4">
        <v>277260</v>
      </c>
      <c r="M43" s="4">
        <v>99960</v>
      </c>
      <c r="N43" s="4">
        <v>3500316</v>
      </c>
      <c r="O43" s="4">
        <v>62983</v>
      </c>
      <c r="P43" s="4">
        <v>76627</v>
      </c>
      <c r="Q43" s="4">
        <v>76627</v>
      </c>
      <c r="R43" s="4">
        <v>47637</v>
      </c>
      <c r="S43" s="4">
        <v>854891</v>
      </c>
    </row>
    <row r="44" spans="1:19" x14ac:dyDescent="0.2">
      <c r="A44">
        <v>25</v>
      </c>
      <c r="B44">
        <v>0.1</v>
      </c>
      <c r="C44">
        <v>10</v>
      </c>
      <c r="D44">
        <v>1</v>
      </c>
      <c r="E44">
        <v>0.6</v>
      </c>
      <c r="F44">
        <v>1678.8</v>
      </c>
      <c r="G44">
        <v>694.95</v>
      </c>
      <c r="H44">
        <v>0.5860436025732666</v>
      </c>
      <c r="I44">
        <v>3600.0547122955322</v>
      </c>
      <c r="J44" s="4">
        <v>11400</v>
      </c>
      <c r="K44" s="4">
        <v>61010</v>
      </c>
      <c r="L44" s="4">
        <v>61010</v>
      </c>
      <c r="M44" s="4">
        <v>11760</v>
      </c>
      <c r="N44" s="4">
        <v>761366</v>
      </c>
      <c r="O44" s="4">
        <v>6571</v>
      </c>
      <c r="P44" s="4">
        <v>17876</v>
      </c>
      <c r="Q44" s="4">
        <v>17876</v>
      </c>
      <c r="R44" s="4">
        <v>7222</v>
      </c>
      <c r="S44" s="4">
        <v>197845</v>
      </c>
    </row>
    <row r="45" spans="1:19" x14ac:dyDescent="0.2">
      <c r="A45">
        <v>25</v>
      </c>
      <c r="B45">
        <v>0.1</v>
      </c>
      <c r="C45">
        <v>50</v>
      </c>
      <c r="D45">
        <v>1</v>
      </c>
      <c r="E45">
        <v>0.6</v>
      </c>
      <c r="F45">
        <v>4811.8300000000027</v>
      </c>
      <c r="G45">
        <v>359.85</v>
      </c>
      <c r="H45">
        <v>0.92521556247830861</v>
      </c>
      <c r="I45">
        <v>3600.0526084899898</v>
      </c>
      <c r="J45" s="4">
        <v>51600</v>
      </c>
      <c r="K45" s="4">
        <v>297210</v>
      </c>
      <c r="L45" s="4">
        <v>297210</v>
      </c>
      <c r="M45" s="4">
        <v>50960</v>
      </c>
      <c r="N45" s="4">
        <v>3793166</v>
      </c>
      <c r="O45" s="4">
        <v>32340</v>
      </c>
      <c r="P45" s="4">
        <v>88685</v>
      </c>
      <c r="Q45" s="4">
        <v>88685</v>
      </c>
      <c r="R45" s="4">
        <v>35470</v>
      </c>
      <c r="S45" s="4">
        <v>990299</v>
      </c>
    </row>
    <row r="46" spans="1:19" x14ac:dyDescent="0.2">
      <c r="A46">
        <v>25</v>
      </c>
      <c r="B46">
        <v>0.1</v>
      </c>
      <c r="C46">
        <v>100</v>
      </c>
      <c r="D46">
        <v>1</v>
      </c>
      <c r="E46">
        <v>0.6</v>
      </c>
      <c r="F46">
        <v>5925.0149999999994</v>
      </c>
      <c r="G46">
        <v>337.63499999999999</v>
      </c>
      <c r="H46">
        <v>0.94301533413839456</v>
      </c>
      <c r="I46">
        <v>3600.0914535522461</v>
      </c>
      <c r="J46" s="4">
        <v>101850</v>
      </c>
      <c r="K46" s="4">
        <v>592460</v>
      </c>
      <c r="L46" s="4">
        <v>592460</v>
      </c>
      <c r="M46" s="4">
        <v>99960</v>
      </c>
      <c r="N46" s="4">
        <v>7582916</v>
      </c>
      <c r="O46" s="4">
        <v>64572</v>
      </c>
      <c r="P46" s="4">
        <v>176817</v>
      </c>
      <c r="Q46" s="4">
        <v>176817</v>
      </c>
      <c r="R46" s="4">
        <v>70159</v>
      </c>
      <c r="S46" s="4">
        <v>1973904</v>
      </c>
    </row>
    <row r="47" spans="1:19" x14ac:dyDescent="0.2">
      <c r="A47">
        <v>5</v>
      </c>
      <c r="B47">
        <v>0.1</v>
      </c>
      <c r="C47">
        <v>10</v>
      </c>
      <c r="D47">
        <v>1</v>
      </c>
      <c r="E47">
        <v>1</v>
      </c>
      <c r="F47">
        <v>666.52</v>
      </c>
      <c r="G47">
        <v>666.52</v>
      </c>
      <c r="H47">
        <v>0</v>
      </c>
      <c r="I47">
        <v>123.7407493591309</v>
      </c>
      <c r="J47" s="4">
        <v>11200</v>
      </c>
      <c r="K47" s="4">
        <v>21610</v>
      </c>
      <c r="L47" s="4">
        <v>21610</v>
      </c>
      <c r="M47" s="4">
        <v>11760</v>
      </c>
      <c r="N47" s="4">
        <v>228746</v>
      </c>
      <c r="O47" s="4">
        <v>6310</v>
      </c>
      <c r="P47" s="4">
        <v>5439</v>
      </c>
      <c r="Q47" s="4">
        <v>5439</v>
      </c>
      <c r="R47" s="4">
        <v>2810</v>
      </c>
      <c r="S47" s="4">
        <v>53197</v>
      </c>
    </row>
    <row r="48" spans="1:19" x14ac:dyDescent="0.2">
      <c r="A48">
        <v>5</v>
      </c>
      <c r="B48">
        <v>0.1</v>
      </c>
      <c r="C48">
        <v>50</v>
      </c>
      <c r="D48">
        <v>1</v>
      </c>
      <c r="E48">
        <v>1</v>
      </c>
      <c r="F48">
        <v>1086.7949932050601</v>
      </c>
      <c r="G48">
        <v>1086.7949932050601</v>
      </c>
      <c r="H48">
        <v>0</v>
      </c>
      <c r="I48">
        <v>160.97661590576169</v>
      </c>
      <c r="J48" s="4">
        <v>50600</v>
      </c>
      <c r="K48" s="4">
        <v>100210</v>
      </c>
      <c r="L48" s="4">
        <v>100210</v>
      </c>
      <c r="M48" s="4">
        <v>50960</v>
      </c>
      <c r="N48" s="4">
        <v>1130066</v>
      </c>
      <c r="O48" s="4">
        <v>31205</v>
      </c>
      <c r="P48" s="4">
        <v>26398</v>
      </c>
      <c r="Q48" s="4">
        <v>26398</v>
      </c>
      <c r="R48" s="4">
        <v>13253</v>
      </c>
      <c r="S48" s="4">
        <v>265354</v>
      </c>
    </row>
    <row r="49" spans="1:19" x14ac:dyDescent="0.2">
      <c r="A49">
        <v>5</v>
      </c>
      <c r="B49">
        <v>0.1</v>
      </c>
      <c r="C49">
        <v>100</v>
      </c>
      <c r="D49">
        <v>1</v>
      </c>
      <c r="E49">
        <v>1</v>
      </c>
      <c r="F49">
        <v>1002.253989840479</v>
      </c>
      <c r="G49">
        <v>1002.253989754485</v>
      </c>
      <c r="H49">
        <v>8.5799900383041516E-11</v>
      </c>
      <c r="I49">
        <v>602.51957321166992</v>
      </c>
      <c r="J49" s="4">
        <v>99850</v>
      </c>
      <c r="K49" s="4">
        <v>198460</v>
      </c>
      <c r="L49" s="4">
        <v>198460</v>
      </c>
      <c r="M49" s="4">
        <v>99960</v>
      </c>
      <c r="N49" s="4">
        <v>2256716</v>
      </c>
      <c r="O49" s="4">
        <v>62330</v>
      </c>
      <c r="P49" s="4">
        <v>52607</v>
      </c>
      <c r="Q49" s="4">
        <v>52607</v>
      </c>
      <c r="R49" s="4">
        <v>26338</v>
      </c>
      <c r="S49" s="4">
        <v>530621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1</v>
      </c>
      <c r="F50">
        <v>309.89999999999998</v>
      </c>
      <c r="G50">
        <v>236.30000000000041</v>
      </c>
      <c r="H50">
        <v>0.23749596644078619</v>
      </c>
      <c r="I50">
        <v>3600.0688877105708</v>
      </c>
      <c r="J50" s="4">
        <v>11240</v>
      </c>
      <c r="K50" s="4">
        <v>29490</v>
      </c>
      <c r="L50" s="4">
        <v>29490</v>
      </c>
      <c r="M50" s="4">
        <v>11760</v>
      </c>
      <c r="N50" s="4">
        <v>353106</v>
      </c>
      <c r="O50" s="4">
        <v>6404</v>
      </c>
      <c r="P50" s="4">
        <v>7868</v>
      </c>
      <c r="Q50" s="4">
        <v>7868</v>
      </c>
      <c r="R50" s="4">
        <v>5024</v>
      </c>
      <c r="S50" s="4">
        <v>84826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1</v>
      </c>
      <c r="F51">
        <v>792.27999437265487</v>
      </c>
      <c r="G51">
        <v>564.7198948313993</v>
      </c>
      <c r="H51">
        <v>0.28722181698080462</v>
      </c>
      <c r="I51">
        <v>3600.1118831634521</v>
      </c>
      <c r="J51" s="4">
        <v>50800</v>
      </c>
      <c r="K51" s="4">
        <v>139610</v>
      </c>
      <c r="L51" s="4">
        <v>139610</v>
      </c>
      <c r="M51" s="4">
        <v>50960</v>
      </c>
      <c r="N51" s="4">
        <v>1751866</v>
      </c>
      <c r="O51" s="4">
        <v>31480</v>
      </c>
      <c r="P51" s="4">
        <v>38464</v>
      </c>
      <c r="Q51" s="4">
        <v>38464</v>
      </c>
      <c r="R51" s="4">
        <v>23918</v>
      </c>
      <c r="S51" s="4">
        <v>423978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1</v>
      </c>
      <c r="F52">
        <v>2125.6975000000002</v>
      </c>
      <c r="G52">
        <v>606.13832372485024</v>
      </c>
      <c r="H52">
        <v>0.71485203152148868</v>
      </c>
      <c r="I52">
        <v>3600.0336570739751</v>
      </c>
      <c r="J52" s="4">
        <v>100250</v>
      </c>
      <c r="K52" s="4">
        <v>277260</v>
      </c>
      <c r="L52" s="4">
        <v>277260</v>
      </c>
      <c r="M52" s="4">
        <v>99960</v>
      </c>
      <c r="N52" s="4">
        <v>3500316</v>
      </c>
      <c r="O52" s="4">
        <v>62883</v>
      </c>
      <c r="P52" s="4">
        <v>76627</v>
      </c>
      <c r="Q52" s="4">
        <v>76627</v>
      </c>
      <c r="R52" s="4">
        <v>47637</v>
      </c>
      <c r="S52" s="4">
        <v>852415</v>
      </c>
    </row>
    <row r="53" spans="1:19" x14ac:dyDescent="0.2">
      <c r="A53">
        <v>25</v>
      </c>
      <c r="B53">
        <v>0.1</v>
      </c>
      <c r="C53">
        <v>10</v>
      </c>
      <c r="D53">
        <v>1</v>
      </c>
      <c r="E53">
        <v>1</v>
      </c>
      <c r="F53">
        <v>1580.2</v>
      </c>
      <c r="G53">
        <v>737.95</v>
      </c>
      <c r="H53">
        <v>0.53300215162637643</v>
      </c>
      <c r="I53">
        <v>3600.0723896026611</v>
      </c>
      <c r="J53" s="4">
        <v>11400</v>
      </c>
      <c r="K53" s="4">
        <v>61010</v>
      </c>
      <c r="L53" s="4">
        <v>61010</v>
      </c>
      <c r="M53" s="4">
        <v>11760</v>
      </c>
      <c r="N53" s="4">
        <v>761366</v>
      </c>
      <c r="O53" s="4">
        <v>6571</v>
      </c>
      <c r="P53" s="4">
        <v>17876</v>
      </c>
      <c r="Q53" s="4">
        <v>17876</v>
      </c>
      <c r="R53" s="4">
        <v>7222</v>
      </c>
      <c r="S53" s="4">
        <v>197845</v>
      </c>
    </row>
    <row r="54" spans="1:19" x14ac:dyDescent="0.2">
      <c r="A54">
        <v>25</v>
      </c>
      <c r="B54">
        <v>0.1</v>
      </c>
      <c r="C54">
        <v>50</v>
      </c>
      <c r="D54">
        <v>1</v>
      </c>
      <c r="E54">
        <v>1</v>
      </c>
      <c r="F54">
        <v>3494.14</v>
      </c>
      <c r="G54">
        <v>224.56</v>
      </c>
      <c r="H54">
        <v>0.93573239767153005</v>
      </c>
      <c r="I54">
        <v>3600.135765075684</v>
      </c>
      <c r="J54" s="4">
        <v>51600</v>
      </c>
      <c r="K54" s="4">
        <v>297210</v>
      </c>
      <c r="L54" s="4">
        <v>297210</v>
      </c>
      <c r="M54" s="4">
        <v>50960</v>
      </c>
      <c r="N54" s="4">
        <v>3793166</v>
      </c>
      <c r="O54" s="4">
        <v>32340</v>
      </c>
      <c r="P54" s="4">
        <v>88685</v>
      </c>
      <c r="Q54" s="4">
        <v>88685</v>
      </c>
      <c r="R54" s="4">
        <v>35470</v>
      </c>
      <c r="S54" s="4">
        <v>990299</v>
      </c>
    </row>
    <row r="55" spans="1:19" x14ac:dyDescent="0.2">
      <c r="A55">
        <v>25</v>
      </c>
      <c r="B55">
        <v>0.1</v>
      </c>
      <c r="C55">
        <v>100</v>
      </c>
      <c r="D55">
        <v>1</v>
      </c>
      <c r="E55">
        <v>1</v>
      </c>
      <c r="F55">
        <v>2189.6149999999998</v>
      </c>
      <c r="G55">
        <v>325.14999999999998</v>
      </c>
      <c r="H55">
        <v>0.85150357482936501</v>
      </c>
      <c r="I55">
        <v>3600.197616577148</v>
      </c>
      <c r="J55" s="4">
        <v>101850</v>
      </c>
      <c r="K55" s="4">
        <v>592460</v>
      </c>
      <c r="L55" s="4">
        <v>592460</v>
      </c>
      <c r="M55" s="4">
        <v>99960</v>
      </c>
      <c r="N55" s="4">
        <v>7582916</v>
      </c>
      <c r="O55" s="4">
        <v>64572</v>
      </c>
      <c r="P55" s="4">
        <v>176817</v>
      </c>
      <c r="Q55" s="4">
        <v>176817</v>
      </c>
      <c r="R55" s="4">
        <v>70159</v>
      </c>
      <c r="S55" s="4">
        <v>1973904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F659-070A-2040-902D-6E5428378966}">
  <dimension ref="A1:AI55"/>
  <sheetViews>
    <sheetView tabSelected="1" topLeftCell="X1" workbookViewId="0">
      <selection activeCell="AC7" sqref="AC7"/>
    </sheetView>
  </sheetViews>
  <sheetFormatPr baseColWidth="10" defaultRowHeight="15" x14ac:dyDescent="0.2"/>
  <cols>
    <col min="3" max="3" width="11.83203125" customWidth="1"/>
    <col min="4" max="4" width="7.1640625" customWidth="1"/>
    <col min="5" max="5" width="15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Y1" s="5" t="s">
        <v>19</v>
      </c>
      <c r="Z1" s="5" t="s">
        <v>14</v>
      </c>
      <c r="AA1" s="5" t="s">
        <v>13</v>
      </c>
      <c r="AB1" s="5" t="s">
        <v>15</v>
      </c>
      <c r="AC1" s="5" t="s">
        <v>16</v>
      </c>
      <c r="AD1" s="5" t="s">
        <v>17</v>
      </c>
      <c r="AE1" s="5" t="s">
        <v>21</v>
      </c>
      <c r="AF1" s="5"/>
      <c r="AG1" s="5"/>
      <c r="AH1" s="5"/>
      <c r="AI1" t="s">
        <v>8</v>
      </c>
    </row>
    <row r="2" spans="1:35" x14ac:dyDescent="0.2">
      <c r="A2">
        <v>25</v>
      </c>
      <c r="B2">
        <v>0</v>
      </c>
      <c r="C2">
        <v>10</v>
      </c>
      <c r="D2">
        <v>1</v>
      </c>
      <c r="E2">
        <v>1</v>
      </c>
      <c r="F2">
        <v>2618.0500000000002</v>
      </c>
      <c r="G2">
        <v>1860.55</v>
      </c>
      <c r="H2">
        <v>0.2893374840052711</v>
      </c>
      <c r="I2">
        <v>3600.2942066192632</v>
      </c>
      <c r="J2">
        <v>18904</v>
      </c>
      <c r="K2">
        <v>396170</v>
      </c>
      <c r="L2">
        <v>396170</v>
      </c>
      <c r="M2">
        <v>395920</v>
      </c>
      <c r="N2">
        <v>6441874</v>
      </c>
      <c r="O2">
        <v>7911</v>
      </c>
      <c r="P2">
        <v>132735</v>
      </c>
      <c r="Q2">
        <v>132735</v>
      </c>
      <c r="R2">
        <v>131793</v>
      </c>
      <c r="S2">
        <v>2047550</v>
      </c>
      <c r="Y2" s="5"/>
      <c r="Z2" s="5"/>
      <c r="AA2" s="5"/>
      <c r="AB2" s="5"/>
      <c r="AC2" s="5"/>
      <c r="AD2" s="5"/>
      <c r="AE2" s="6" t="s">
        <v>18</v>
      </c>
      <c r="AF2" s="6" t="s">
        <v>22</v>
      </c>
      <c r="AG2" s="6" t="s">
        <v>23</v>
      </c>
      <c r="AH2" s="6" t="s">
        <v>24</v>
      </c>
    </row>
    <row r="3" spans="1:35" x14ac:dyDescent="0.2">
      <c r="A3">
        <v>25</v>
      </c>
      <c r="B3">
        <v>0</v>
      </c>
      <c r="C3">
        <v>50</v>
      </c>
      <c r="D3">
        <v>1</v>
      </c>
      <c r="E3">
        <v>1</v>
      </c>
      <c r="F3">
        <v>4351.4899997760094</v>
      </c>
      <c r="G3">
        <v>1494.39</v>
      </c>
      <c r="H3">
        <v>0.65657970026889101</v>
      </c>
      <c r="I3">
        <v>3600.4349117279048</v>
      </c>
      <c r="J3">
        <v>91584</v>
      </c>
      <c r="K3">
        <v>1973010</v>
      </c>
      <c r="L3">
        <v>1973010</v>
      </c>
      <c r="M3">
        <v>1971760</v>
      </c>
      <c r="N3">
        <v>32200634</v>
      </c>
      <c r="O3">
        <v>39073</v>
      </c>
      <c r="P3">
        <v>664257</v>
      </c>
      <c r="Q3">
        <v>664257</v>
      </c>
      <c r="R3">
        <v>659544</v>
      </c>
      <c r="S3">
        <v>10267145</v>
      </c>
      <c r="Y3">
        <v>5</v>
      </c>
      <c r="Z3" s="2">
        <v>0.1</v>
      </c>
      <c r="AA3">
        <v>10</v>
      </c>
      <c r="AB3">
        <v>667</v>
      </c>
      <c r="AC3">
        <v>667</v>
      </c>
      <c r="AD3" s="3">
        <v>0</v>
      </c>
      <c r="AE3">
        <v>7745</v>
      </c>
      <c r="AF3">
        <v>9649</v>
      </c>
      <c r="AG3">
        <v>9600</v>
      </c>
      <c r="AH3">
        <v>121381</v>
      </c>
      <c r="AI3">
        <v>73</v>
      </c>
    </row>
    <row r="4" spans="1:35" x14ac:dyDescent="0.2">
      <c r="A4">
        <v>25</v>
      </c>
      <c r="B4">
        <v>0</v>
      </c>
      <c r="C4">
        <v>100</v>
      </c>
      <c r="D4">
        <v>1</v>
      </c>
      <c r="E4">
        <v>1</v>
      </c>
      <c r="F4">
        <v>6975.5299999999988</v>
      </c>
      <c r="G4">
        <v>1425.645</v>
      </c>
      <c r="H4">
        <v>0.795621981412165</v>
      </c>
      <c r="I4">
        <v>3601.1063461303711</v>
      </c>
      <c r="J4">
        <v>182434</v>
      </c>
      <c r="K4">
        <v>3944060</v>
      </c>
      <c r="L4">
        <v>3944060</v>
      </c>
      <c r="M4">
        <v>3941560</v>
      </c>
      <c r="N4">
        <v>64399084</v>
      </c>
      <c r="O4">
        <v>78048</v>
      </c>
      <c r="P4">
        <v>1326052</v>
      </c>
      <c r="Q4">
        <v>1326052</v>
      </c>
      <c r="R4">
        <v>1316618</v>
      </c>
      <c r="S4">
        <v>20492033</v>
      </c>
      <c r="Y4">
        <v>5</v>
      </c>
      <c r="Z4" s="2">
        <v>0.1</v>
      </c>
      <c r="AA4">
        <v>50</v>
      </c>
      <c r="AB4">
        <v>1087</v>
      </c>
      <c r="AC4">
        <v>1057</v>
      </c>
      <c r="AD4" s="3">
        <v>2.7E-2</v>
      </c>
      <c r="AE4">
        <v>38244</v>
      </c>
      <c r="AF4">
        <v>47328</v>
      </c>
      <c r="AG4">
        <v>47083</v>
      </c>
      <c r="AH4">
        <v>605890</v>
      </c>
      <c r="AI4" s="1">
        <v>3600.0688877105708</v>
      </c>
    </row>
    <row r="5" spans="1:35" x14ac:dyDescent="0.2">
      <c r="A5">
        <v>9</v>
      </c>
      <c r="B5">
        <v>0</v>
      </c>
      <c r="C5">
        <v>10</v>
      </c>
      <c r="D5">
        <v>1</v>
      </c>
      <c r="E5">
        <v>1</v>
      </c>
      <c r="F5">
        <v>966.07499999999993</v>
      </c>
      <c r="G5">
        <v>966.07499999999993</v>
      </c>
      <c r="H5">
        <v>0</v>
      </c>
      <c r="I5">
        <v>582.13390731811523</v>
      </c>
      <c r="J5">
        <v>18744</v>
      </c>
      <c r="K5">
        <v>60850</v>
      </c>
      <c r="L5">
        <v>60850</v>
      </c>
      <c r="M5">
        <v>60760</v>
      </c>
      <c r="N5">
        <v>927324</v>
      </c>
      <c r="O5">
        <v>7004</v>
      </c>
      <c r="P5">
        <v>15888</v>
      </c>
      <c r="Q5">
        <v>15888</v>
      </c>
      <c r="R5">
        <v>15804</v>
      </c>
      <c r="S5">
        <v>209724</v>
      </c>
      <c r="Y5">
        <v>5</v>
      </c>
      <c r="Z5" s="2">
        <v>0.1</v>
      </c>
      <c r="AA5">
        <v>100</v>
      </c>
      <c r="AB5">
        <v>1002</v>
      </c>
      <c r="AC5">
        <v>896</v>
      </c>
      <c r="AD5" s="3">
        <v>0.106</v>
      </c>
      <c r="AE5">
        <v>76373</v>
      </c>
      <c r="AF5">
        <v>94417</v>
      </c>
      <c r="AG5">
        <v>93928</v>
      </c>
      <c r="AH5">
        <v>1211381</v>
      </c>
      <c r="AI5" s="1">
        <v>3600.1118831634521</v>
      </c>
    </row>
    <row r="6" spans="1:35" x14ac:dyDescent="0.2">
      <c r="A6">
        <v>9</v>
      </c>
      <c r="B6">
        <v>0</v>
      </c>
      <c r="C6">
        <v>50</v>
      </c>
      <c r="D6">
        <v>1</v>
      </c>
      <c r="E6">
        <v>1</v>
      </c>
      <c r="F6">
        <v>1418.93</v>
      </c>
      <c r="G6">
        <v>1397.631066537504</v>
      </c>
      <c r="H6">
        <v>1.5010559691102489E-2</v>
      </c>
      <c r="I6">
        <v>3600.185432434082</v>
      </c>
      <c r="J6">
        <v>90784</v>
      </c>
      <c r="K6">
        <v>296410</v>
      </c>
      <c r="L6">
        <v>296410</v>
      </c>
      <c r="M6">
        <v>295960</v>
      </c>
      <c r="N6">
        <v>4627884</v>
      </c>
      <c r="O6">
        <v>34560</v>
      </c>
      <c r="P6">
        <v>79064</v>
      </c>
      <c r="Q6">
        <v>79064</v>
      </c>
      <c r="R6">
        <v>78638</v>
      </c>
      <c r="S6">
        <v>1054561</v>
      </c>
      <c r="Z6" s="2"/>
      <c r="AI6" s="1"/>
    </row>
    <row r="7" spans="1:35" x14ac:dyDescent="0.2">
      <c r="A7">
        <v>9</v>
      </c>
      <c r="B7">
        <v>0</v>
      </c>
      <c r="C7">
        <v>100</v>
      </c>
      <c r="D7">
        <v>1</v>
      </c>
      <c r="E7">
        <v>1</v>
      </c>
      <c r="F7">
        <v>1857.3375000000001</v>
      </c>
      <c r="G7">
        <v>1070.1730128014351</v>
      </c>
      <c r="H7">
        <v>0.42381338189670159</v>
      </c>
      <c r="I7">
        <v>3600.092256546021</v>
      </c>
      <c r="J7">
        <v>180834</v>
      </c>
      <c r="K7">
        <v>590860</v>
      </c>
      <c r="L7">
        <v>590860</v>
      </c>
      <c r="M7">
        <v>589960</v>
      </c>
      <c r="N7">
        <v>9253584</v>
      </c>
      <c r="O7">
        <v>68963</v>
      </c>
      <c r="P7">
        <v>157947</v>
      </c>
      <c r="Q7">
        <v>157947</v>
      </c>
      <c r="R7">
        <v>157097</v>
      </c>
      <c r="S7">
        <v>2109718</v>
      </c>
      <c r="Y7">
        <v>9</v>
      </c>
      <c r="Z7" s="2">
        <v>0.1</v>
      </c>
      <c r="AA7">
        <v>10</v>
      </c>
      <c r="AB7">
        <v>310</v>
      </c>
      <c r="AC7">
        <v>274</v>
      </c>
      <c r="AD7" s="3">
        <v>0.11700000000000001</v>
      </c>
      <c r="AE7">
        <v>7824</v>
      </c>
      <c r="AF7">
        <v>16308</v>
      </c>
      <c r="AG7">
        <v>16224</v>
      </c>
      <c r="AH7">
        <v>216584</v>
      </c>
      <c r="AI7" s="1">
        <v>3600.0688877105708</v>
      </c>
    </row>
    <row r="8" spans="1:35" x14ac:dyDescent="0.2">
      <c r="A8">
        <v>5</v>
      </c>
      <c r="B8">
        <v>0</v>
      </c>
      <c r="C8">
        <v>10</v>
      </c>
      <c r="D8">
        <v>1</v>
      </c>
      <c r="E8">
        <v>1</v>
      </c>
      <c r="F8">
        <v>996.5350000000002</v>
      </c>
      <c r="G8">
        <v>996.53499999999997</v>
      </c>
      <c r="H8">
        <v>0</v>
      </c>
      <c r="I8">
        <v>340.36978530883789</v>
      </c>
      <c r="J8">
        <v>18704</v>
      </c>
      <c r="K8">
        <v>37290</v>
      </c>
      <c r="L8">
        <v>37290</v>
      </c>
      <c r="M8">
        <v>37240</v>
      </c>
      <c r="N8">
        <v>543894</v>
      </c>
      <c r="O8">
        <v>6925</v>
      </c>
      <c r="P8">
        <v>9229</v>
      </c>
      <c r="Q8">
        <v>9229</v>
      </c>
      <c r="R8">
        <v>9180</v>
      </c>
      <c r="S8">
        <v>117721</v>
      </c>
      <c r="Y8">
        <v>9</v>
      </c>
      <c r="Z8" s="2">
        <v>0.1</v>
      </c>
      <c r="AA8">
        <v>50</v>
      </c>
      <c r="AB8">
        <v>951</v>
      </c>
      <c r="AC8">
        <v>674</v>
      </c>
      <c r="AD8" s="3">
        <v>0.29099999999999998</v>
      </c>
      <c r="AE8">
        <v>38580</v>
      </c>
      <c r="AF8">
        <v>81084</v>
      </c>
      <c r="AG8">
        <v>80658</v>
      </c>
      <c r="AH8">
        <v>1088621</v>
      </c>
      <c r="AI8" s="1">
        <v>3600.1118831634521</v>
      </c>
    </row>
    <row r="9" spans="1:35" x14ac:dyDescent="0.2">
      <c r="A9">
        <v>5</v>
      </c>
      <c r="B9">
        <v>0</v>
      </c>
      <c r="C9">
        <v>50</v>
      </c>
      <c r="D9">
        <v>1</v>
      </c>
      <c r="E9">
        <v>1</v>
      </c>
      <c r="F9">
        <v>1614.881996541882</v>
      </c>
      <c r="G9">
        <v>1600.6320000168671</v>
      </c>
      <c r="H9">
        <v>8.8241720172308087E-3</v>
      </c>
      <c r="I9">
        <v>3600.2574081420898</v>
      </c>
      <c r="J9">
        <v>90584</v>
      </c>
      <c r="K9">
        <v>178610</v>
      </c>
      <c r="L9">
        <v>178610</v>
      </c>
      <c r="M9">
        <v>178360</v>
      </c>
      <c r="N9">
        <v>2710734</v>
      </c>
      <c r="O9">
        <v>34224</v>
      </c>
      <c r="P9">
        <v>45308</v>
      </c>
      <c r="Q9">
        <v>45308</v>
      </c>
      <c r="R9">
        <v>45063</v>
      </c>
      <c r="S9">
        <v>587830</v>
      </c>
      <c r="Y9">
        <v>9</v>
      </c>
      <c r="Z9" s="2">
        <v>0.1</v>
      </c>
      <c r="AA9">
        <v>100</v>
      </c>
      <c r="AB9">
        <v>4290</v>
      </c>
      <c r="AC9">
        <v>627</v>
      </c>
      <c r="AD9" s="3">
        <v>0.85399999999999998</v>
      </c>
      <c r="AE9">
        <v>76983</v>
      </c>
      <c r="AF9">
        <v>161967</v>
      </c>
      <c r="AG9">
        <v>161117</v>
      </c>
      <c r="AH9">
        <v>2177778</v>
      </c>
      <c r="AI9" s="1">
        <v>3600.0336570739751</v>
      </c>
    </row>
    <row r="10" spans="1:35" x14ac:dyDescent="0.2">
      <c r="A10">
        <v>5</v>
      </c>
      <c r="B10">
        <v>0</v>
      </c>
      <c r="C10">
        <v>100</v>
      </c>
      <c r="D10">
        <v>1</v>
      </c>
      <c r="E10">
        <v>1</v>
      </c>
      <c r="F10">
        <v>1476.9570000000001</v>
      </c>
      <c r="G10">
        <v>1450.426321428572</v>
      </c>
      <c r="H10">
        <v>1.7963067693526381E-2</v>
      </c>
      <c r="I10">
        <v>3600.2263450622559</v>
      </c>
      <c r="J10">
        <v>180434</v>
      </c>
      <c r="K10">
        <v>355260</v>
      </c>
      <c r="L10">
        <v>355260</v>
      </c>
      <c r="M10">
        <v>354760</v>
      </c>
      <c r="N10">
        <v>5419284</v>
      </c>
      <c r="O10">
        <v>68353</v>
      </c>
      <c r="P10">
        <v>90397</v>
      </c>
      <c r="Q10">
        <v>90397</v>
      </c>
      <c r="R10">
        <v>89908</v>
      </c>
      <c r="S10">
        <v>1175321</v>
      </c>
      <c r="Z10" s="2"/>
      <c r="AI10" s="1"/>
    </row>
    <row r="11" spans="1:35" x14ac:dyDescent="0.2">
      <c r="A11">
        <v>25</v>
      </c>
      <c r="B11">
        <v>0</v>
      </c>
      <c r="C11">
        <v>10</v>
      </c>
      <c r="D11">
        <v>1</v>
      </c>
      <c r="E11">
        <v>0.6</v>
      </c>
      <c r="F11">
        <v>2404.4</v>
      </c>
      <c r="G11">
        <v>1842.4</v>
      </c>
      <c r="H11">
        <v>0.23373814673099319</v>
      </c>
      <c r="I11">
        <v>3600.3485584259029</v>
      </c>
      <c r="J11">
        <v>18904</v>
      </c>
      <c r="K11">
        <v>396170</v>
      </c>
      <c r="L11">
        <v>396170</v>
      </c>
      <c r="M11">
        <v>395920</v>
      </c>
      <c r="N11">
        <v>6441874</v>
      </c>
      <c r="O11">
        <v>7911</v>
      </c>
      <c r="P11">
        <v>132735</v>
      </c>
      <c r="Q11">
        <v>132735</v>
      </c>
      <c r="R11">
        <v>131793</v>
      </c>
      <c r="S11">
        <v>2047550</v>
      </c>
      <c r="Y11">
        <v>25</v>
      </c>
      <c r="Z11" s="2">
        <v>0.1</v>
      </c>
      <c r="AA11">
        <v>10</v>
      </c>
      <c r="AB11">
        <v>1598</v>
      </c>
      <c r="AC11">
        <v>1331</v>
      </c>
      <c r="AD11" s="3">
        <v>0.16700000000000001</v>
      </c>
      <c r="AE11">
        <v>8771</v>
      </c>
      <c r="AF11">
        <v>133195</v>
      </c>
      <c r="AG11">
        <v>132213</v>
      </c>
      <c r="AH11">
        <v>2093904</v>
      </c>
      <c r="AI11" s="1">
        <v>3600.0723896026611</v>
      </c>
    </row>
    <row r="12" spans="1:35" x14ac:dyDescent="0.2">
      <c r="A12">
        <v>25</v>
      </c>
      <c r="B12">
        <v>0</v>
      </c>
      <c r="C12">
        <v>50</v>
      </c>
      <c r="D12">
        <v>1</v>
      </c>
      <c r="E12">
        <v>0.6</v>
      </c>
      <c r="F12">
        <v>13825.6</v>
      </c>
      <c r="G12">
        <v>1463.52</v>
      </c>
      <c r="H12">
        <v>0.89414419627357944</v>
      </c>
      <c r="I12">
        <v>3600.2617874145508</v>
      </c>
      <c r="J12">
        <v>91584</v>
      </c>
      <c r="K12">
        <v>1973010</v>
      </c>
      <c r="L12">
        <v>1973010</v>
      </c>
      <c r="M12">
        <v>1971760</v>
      </c>
      <c r="N12">
        <v>32200634</v>
      </c>
      <c r="O12">
        <v>39073</v>
      </c>
      <c r="P12">
        <v>664257</v>
      </c>
      <c r="Q12">
        <v>664257</v>
      </c>
      <c r="R12">
        <v>659544</v>
      </c>
      <c r="S12">
        <v>10267145</v>
      </c>
      <c r="Y12">
        <v>25</v>
      </c>
      <c r="Z12" s="2">
        <v>0.1</v>
      </c>
      <c r="AA12">
        <v>50</v>
      </c>
      <c r="AB12">
        <v>6069</v>
      </c>
      <c r="AC12">
        <v>950</v>
      </c>
      <c r="AD12" s="3">
        <v>0.84399999999999997</v>
      </c>
      <c r="AE12">
        <v>43293</v>
      </c>
      <c r="AF12">
        <v>666477</v>
      </c>
      <c r="AG12">
        <v>661564</v>
      </c>
      <c r="AH12">
        <v>10498566</v>
      </c>
      <c r="AI12" s="1">
        <v>3600.135765075684</v>
      </c>
    </row>
    <row r="13" spans="1:35" x14ac:dyDescent="0.2">
      <c r="A13">
        <v>25</v>
      </c>
      <c r="B13">
        <v>0</v>
      </c>
      <c r="C13">
        <v>100</v>
      </c>
      <c r="D13">
        <v>1</v>
      </c>
      <c r="E13">
        <v>0.6</v>
      </c>
      <c r="F13">
        <v>11137.439998227661</v>
      </c>
      <c r="G13">
        <v>1392.08</v>
      </c>
      <c r="H13">
        <v>0.87500897870412531</v>
      </c>
      <c r="I13">
        <v>3600.608987808228</v>
      </c>
      <c r="J13">
        <v>182434</v>
      </c>
      <c r="K13">
        <v>3944060</v>
      </c>
      <c r="L13">
        <v>3944060</v>
      </c>
      <c r="M13">
        <v>3941560</v>
      </c>
      <c r="N13">
        <v>64399084</v>
      </c>
      <c r="O13">
        <v>78048</v>
      </c>
      <c r="P13">
        <v>1326052</v>
      </c>
      <c r="Q13">
        <v>1326052</v>
      </c>
      <c r="R13">
        <v>1316618</v>
      </c>
      <c r="S13">
        <v>20492033</v>
      </c>
      <c r="Y13">
        <v>25</v>
      </c>
      <c r="Z13" s="2">
        <v>0.1</v>
      </c>
      <c r="AA13">
        <v>100</v>
      </c>
      <c r="AB13">
        <v>7232</v>
      </c>
      <c r="AC13">
        <v>992</v>
      </c>
      <c r="AD13" s="3">
        <v>0.86299999999999999</v>
      </c>
      <c r="AE13">
        <v>86468</v>
      </c>
      <c r="AF13">
        <v>1330472</v>
      </c>
      <c r="AG13">
        <v>1320638</v>
      </c>
      <c r="AH13">
        <v>20954055</v>
      </c>
      <c r="AI13" s="1">
        <v>3600.197616577148</v>
      </c>
    </row>
    <row r="14" spans="1:35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1035.56</v>
      </c>
      <c r="G14">
        <v>961.54038769324859</v>
      </c>
      <c r="H14">
        <v>7.1477859618710032E-2</v>
      </c>
      <c r="I14">
        <v>3600.1411113739009</v>
      </c>
      <c r="J14">
        <v>18744</v>
      </c>
      <c r="K14">
        <v>60850</v>
      </c>
      <c r="L14">
        <v>60850</v>
      </c>
      <c r="M14">
        <v>60760</v>
      </c>
      <c r="N14">
        <v>927324</v>
      </c>
      <c r="O14">
        <v>7004</v>
      </c>
      <c r="P14">
        <v>15888</v>
      </c>
      <c r="Q14">
        <v>15888</v>
      </c>
      <c r="R14">
        <v>15804</v>
      </c>
      <c r="S14">
        <v>209724</v>
      </c>
    </row>
    <row r="15" spans="1:35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1871.6619937310329</v>
      </c>
      <c r="G15">
        <v>1219.4315869594079</v>
      </c>
      <c r="H15">
        <v>0.34847659938397701</v>
      </c>
      <c r="I15">
        <v>3600.1552276611328</v>
      </c>
      <c r="J15">
        <v>90784</v>
      </c>
      <c r="K15">
        <v>296410</v>
      </c>
      <c r="L15">
        <v>296410</v>
      </c>
      <c r="M15">
        <v>295960</v>
      </c>
      <c r="N15">
        <v>4627884</v>
      </c>
      <c r="O15">
        <v>34560</v>
      </c>
      <c r="P15">
        <v>79064</v>
      </c>
      <c r="Q15">
        <v>79064</v>
      </c>
      <c r="R15">
        <v>78638</v>
      </c>
      <c r="S15">
        <v>1054561</v>
      </c>
    </row>
    <row r="16" spans="1:35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1967.1094974724981</v>
      </c>
      <c r="G16">
        <v>1276.263625968483</v>
      </c>
      <c r="H16">
        <v>0.35119848304919937</v>
      </c>
      <c r="I16">
        <v>3600.0823574066162</v>
      </c>
      <c r="J16">
        <v>180834</v>
      </c>
      <c r="K16">
        <v>590860</v>
      </c>
      <c r="L16">
        <v>590860</v>
      </c>
      <c r="M16">
        <v>589960</v>
      </c>
      <c r="N16">
        <v>9253584</v>
      </c>
      <c r="O16">
        <v>68963</v>
      </c>
      <c r="P16">
        <v>157947</v>
      </c>
      <c r="Q16">
        <v>157947</v>
      </c>
      <c r="R16">
        <v>157097</v>
      </c>
      <c r="S16">
        <v>2109718</v>
      </c>
      <c r="Y16" t="s">
        <v>19</v>
      </c>
      <c r="Z16" t="s">
        <v>14</v>
      </c>
      <c r="AA16" t="s">
        <v>13</v>
      </c>
      <c r="AB16" t="s">
        <v>15</v>
      </c>
      <c r="AC16" t="s">
        <v>16</v>
      </c>
      <c r="AD16" t="s">
        <v>17</v>
      </c>
      <c r="AE16" t="s">
        <v>21</v>
      </c>
      <c r="AI16" t="s">
        <v>8</v>
      </c>
    </row>
    <row r="17" spans="1:35" x14ac:dyDescent="0.2">
      <c r="A17">
        <v>5</v>
      </c>
      <c r="B17">
        <v>0</v>
      </c>
      <c r="C17">
        <v>10</v>
      </c>
      <c r="D17">
        <v>1</v>
      </c>
      <c r="E17">
        <v>0.6</v>
      </c>
      <c r="F17">
        <v>1102.335</v>
      </c>
      <c r="G17">
        <v>1052.68</v>
      </c>
      <c r="H17">
        <v>4.5045290224840877E-2</v>
      </c>
      <c r="I17">
        <v>3600.063655853271</v>
      </c>
      <c r="J17">
        <v>18704</v>
      </c>
      <c r="K17">
        <v>37290</v>
      </c>
      <c r="L17">
        <v>37290</v>
      </c>
      <c r="M17">
        <v>37240</v>
      </c>
      <c r="N17">
        <v>543894</v>
      </c>
      <c r="O17">
        <v>6945</v>
      </c>
      <c r="P17">
        <v>9229</v>
      </c>
      <c r="Q17">
        <v>9229</v>
      </c>
      <c r="R17">
        <v>9180</v>
      </c>
      <c r="S17">
        <v>118735</v>
      </c>
      <c r="AE17" t="s">
        <v>18</v>
      </c>
      <c r="AF17" t="s">
        <v>22</v>
      </c>
      <c r="AG17" t="s">
        <v>23</v>
      </c>
      <c r="AH17" t="s">
        <v>24</v>
      </c>
    </row>
    <row r="18" spans="1:35" x14ac:dyDescent="0.2">
      <c r="A18">
        <v>5</v>
      </c>
      <c r="B18">
        <v>0</v>
      </c>
      <c r="C18">
        <v>50</v>
      </c>
      <c r="D18">
        <v>1</v>
      </c>
      <c r="E18">
        <v>0.6</v>
      </c>
      <c r="F18">
        <v>1644.801987424039</v>
      </c>
      <c r="G18">
        <v>1606.320898664158</v>
      </c>
      <c r="H18">
        <v>2.339557530578321E-2</v>
      </c>
      <c r="I18">
        <v>3600.1762313842769</v>
      </c>
      <c r="J18">
        <v>90584</v>
      </c>
      <c r="K18">
        <v>178610</v>
      </c>
      <c r="L18">
        <v>178610</v>
      </c>
      <c r="M18">
        <v>178360</v>
      </c>
      <c r="N18">
        <v>2710734</v>
      </c>
      <c r="O18">
        <v>34324</v>
      </c>
      <c r="P18">
        <v>45308</v>
      </c>
      <c r="Q18">
        <v>45308</v>
      </c>
      <c r="R18">
        <v>45063</v>
      </c>
      <c r="S18">
        <v>592909</v>
      </c>
      <c r="Y18">
        <v>5</v>
      </c>
      <c r="Z18">
        <v>0.1</v>
      </c>
      <c r="AA18">
        <v>10</v>
      </c>
      <c r="AB18" s="1">
        <v>666.52</v>
      </c>
      <c r="AC18" s="1">
        <v>666.52</v>
      </c>
      <c r="AD18" s="3">
        <v>0</v>
      </c>
      <c r="AE18">
        <v>6310</v>
      </c>
      <c r="AF18">
        <v>5439</v>
      </c>
      <c r="AG18">
        <v>2810</v>
      </c>
      <c r="AH18">
        <v>53197</v>
      </c>
      <c r="AI18" s="1">
        <v>123.7407493591309</v>
      </c>
    </row>
    <row r="19" spans="1:35" x14ac:dyDescent="0.2">
      <c r="A19">
        <v>5</v>
      </c>
      <c r="B19">
        <v>0</v>
      </c>
      <c r="C19">
        <v>100</v>
      </c>
      <c r="D19">
        <v>1</v>
      </c>
      <c r="E19">
        <v>0.6</v>
      </c>
      <c r="F19">
        <v>2577.6019928088508</v>
      </c>
      <c r="G19">
        <v>1153.5839911729461</v>
      </c>
      <c r="H19">
        <v>0.55245844998906579</v>
      </c>
      <c r="I19">
        <v>3600.2031726837158</v>
      </c>
      <c r="J19">
        <v>180434</v>
      </c>
      <c r="K19">
        <v>355260</v>
      </c>
      <c r="L19">
        <v>355260</v>
      </c>
      <c r="M19">
        <v>354760</v>
      </c>
      <c r="N19">
        <v>5419284</v>
      </c>
      <c r="O19">
        <v>68553</v>
      </c>
      <c r="P19">
        <v>90397</v>
      </c>
      <c r="Q19">
        <v>90397</v>
      </c>
      <c r="R19">
        <v>89908</v>
      </c>
      <c r="S19">
        <v>1185479</v>
      </c>
      <c r="Y19">
        <v>5</v>
      </c>
      <c r="Z19">
        <v>0.1</v>
      </c>
      <c r="AA19">
        <v>50</v>
      </c>
      <c r="AB19" s="1">
        <v>1086.7949932050601</v>
      </c>
      <c r="AC19" s="1">
        <v>1086.7949932050601</v>
      </c>
      <c r="AD19" s="3">
        <v>0</v>
      </c>
      <c r="AE19">
        <v>31205</v>
      </c>
      <c r="AF19">
        <v>26398</v>
      </c>
      <c r="AG19">
        <v>13253</v>
      </c>
      <c r="AH19">
        <v>265354</v>
      </c>
      <c r="AI19" s="1">
        <v>160.97661590576169</v>
      </c>
    </row>
    <row r="20" spans="1:35" x14ac:dyDescent="0.2">
      <c r="A20">
        <v>25</v>
      </c>
      <c r="B20">
        <v>0</v>
      </c>
      <c r="C20">
        <v>10</v>
      </c>
      <c r="D20">
        <v>1</v>
      </c>
      <c r="E20">
        <v>0.4</v>
      </c>
      <c r="F20">
        <v>6931.0999999999995</v>
      </c>
      <c r="G20">
        <v>6205.4021873450047</v>
      </c>
      <c r="H20">
        <v>0.1047016797701656</v>
      </c>
      <c r="I20">
        <v>3600.2064437866211</v>
      </c>
      <c r="J20">
        <v>18904</v>
      </c>
      <c r="K20">
        <v>396170</v>
      </c>
      <c r="L20">
        <v>396170</v>
      </c>
      <c r="M20">
        <v>395920</v>
      </c>
      <c r="N20">
        <v>6441874</v>
      </c>
      <c r="O20">
        <v>7911</v>
      </c>
      <c r="P20">
        <v>132735</v>
      </c>
      <c r="Q20">
        <v>132735</v>
      </c>
      <c r="R20">
        <v>131793</v>
      </c>
      <c r="S20">
        <v>2047550</v>
      </c>
      <c r="Y20">
        <v>5</v>
      </c>
      <c r="Z20">
        <v>0.1</v>
      </c>
      <c r="AA20">
        <v>100</v>
      </c>
      <c r="AB20" s="1">
        <v>1002.253989840479</v>
      </c>
      <c r="AC20" s="1">
        <v>1002.253989754485</v>
      </c>
      <c r="AD20" s="3">
        <v>8.5799900383041516E-11</v>
      </c>
      <c r="AE20">
        <v>62330</v>
      </c>
      <c r="AF20">
        <v>52607</v>
      </c>
      <c r="AG20">
        <v>26338</v>
      </c>
      <c r="AH20">
        <v>530621</v>
      </c>
      <c r="AI20" s="1">
        <v>602.51957321166992</v>
      </c>
    </row>
    <row r="21" spans="1:35" x14ac:dyDescent="0.2">
      <c r="A21">
        <v>25</v>
      </c>
      <c r="B21">
        <v>0</v>
      </c>
      <c r="C21">
        <v>50</v>
      </c>
      <c r="D21">
        <v>1</v>
      </c>
      <c r="E21">
        <v>0.4</v>
      </c>
      <c r="F21">
        <v>18205.560000000001</v>
      </c>
      <c r="G21">
        <v>6247.1141913797446</v>
      </c>
      <c r="H21">
        <v>0.65685679587006696</v>
      </c>
      <c r="I21">
        <v>3600.301362991333</v>
      </c>
      <c r="J21">
        <v>91584</v>
      </c>
      <c r="K21">
        <v>1973010</v>
      </c>
      <c r="L21">
        <v>1973010</v>
      </c>
      <c r="M21">
        <v>1971760</v>
      </c>
      <c r="N21">
        <v>32200634</v>
      </c>
      <c r="O21">
        <v>39073</v>
      </c>
      <c r="P21">
        <v>664257</v>
      </c>
      <c r="Q21">
        <v>664257</v>
      </c>
      <c r="R21">
        <v>659544</v>
      </c>
      <c r="S21">
        <v>10267145</v>
      </c>
      <c r="AB21" s="1"/>
      <c r="AC21" s="1"/>
      <c r="AD21" s="3"/>
      <c r="AI21" s="1"/>
    </row>
    <row r="22" spans="1:35" x14ac:dyDescent="0.2">
      <c r="A22">
        <v>25</v>
      </c>
      <c r="B22">
        <v>0</v>
      </c>
      <c r="C22">
        <v>100</v>
      </c>
      <c r="D22">
        <v>1</v>
      </c>
      <c r="E22">
        <v>0.4</v>
      </c>
      <c r="F22">
        <v>16171.619998090229</v>
      </c>
      <c r="G22">
        <v>6074.6180318137122</v>
      </c>
      <c r="H22">
        <v>0.62436552228341446</v>
      </c>
      <c r="I22">
        <v>3600.6793766021729</v>
      </c>
      <c r="J22">
        <v>182434</v>
      </c>
      <c r="K22">
        <v>3944060</v>
      </c>
      <c r="L22">
        <v>3944060</v>
      </c>
      <c r="M22">
        <v>3941560</v>
      </c>
      <c r="N22">
        <v>64399084</v>
      </c>
      <c r="O22">
        <v>78048</v>
      </c>
      <c r="P22">
        <v>1326052</v>
      </c>
      <c r="Q22">
        <v>1326052</v>
      </c>
      <c r="R22">
        <v>1316618</v>
      </c>
      <c r="S22">
        <v>20492033</v>
      </c>
      <c r="Y22">
        <v>9</v>
      </c>
      <c r="Z22">
        <v>0.1</v>
      </c>
      <c r="AA22">
        <v>10</v>
      </c>
      <c r="AB22" s="1">
        <v>309.89999999999998</v>
      </c>
      <c r="AC22" s="1">
        <v>236.30000000000041</v>
      </c>
      <c r="AD22" s="3">
        <v>0.23749596644078619</v>
      </c>
      <c r="AE22">
        <v>6404</v>
      </c>
      <c r="AF22">
        <v>7868</v>
      </c>
      <c r="AG22">
        <v>5024</v>
      </c>
      <c r="AH22">
        <v>84826</v>
      </c>
      <c r="AI22" s="1">
        <v>3600.0688877105708</v>
      </c>
    </row>
    <row r="23" spans="1:35" x14ac:dyDescent="0.2">
      <c r="A23">
        <v>9</v>
      </c>
      <c r="B23">
        <v>0</v>
      </c>
      <c r="C23">
        <v>10</v>
      </c>
      <c r="D23">
        <v>1</v>
      </c>
      <c r="E23">
        <v>0.4</v>
      </c>
      <c r="F23">
        <v>7681.165</v>
      </c>
      <c r="G23">
        <v>7259.8785127995588</v>
      </c>
      <c r="H23">
        <v>5.4846691511045667E-2</v>
      </c>
      <c r="I23">
        <v>3600.1272811889648</v>
      </c>
      <c r="J23">
        <v>18744</v>
      </c>
      <c r="K23">
        <v>60850</v>
      </c>
      <c r="L23">
        <v>60850</v>
      </c>
      <c r="M23">
        <v>60760</v>
      </c>
      <c r="N23">
        <v>927324</v>
      </c>
      <c r="O23">
        <v>7004</v>
      </c>
      <c r="P23">
        <v>15888</v>
      </c>
      <c r="Q23">
        <v>15888</v>
      </c>
      <c r="R23">
        <v>15804</v>
      </c>
      <c r="S23">
        <v>209724</v>
      </c>
      <c r="Y23">
        <v>9</v>
      </c>
      <c r="Z23">
        <v>0.1</v>
      </c>
      <c r="AA23">
        <v>50</v>
      </c>
      <c r="AB23" s="1">
        <v>792.27999437265487</v>
      </c>
      <c r="AC23" s="1">
        <v>564.7198948313993</v>
      </c>
      <c r="AD23" s="3">
        <v>0.28722181698080462</v>
      </c>
      <c r="AE23">
        <v>31480</v>
      </c>
      <c r="AF23">
        <v>38464</v>
      </c>
      <c r="AG23">
        <v>23918</v>
      </c>
      <c r="AH23">
        <v>423978</v>
      </c>
      <c r="AI23" s="1">
        <v>3600.1118831634521</v>
      </c>
    </row>
    <row r="24" spans="1:35" x14ac:dyDescent="0.2">
      <c r="A24">
        <v>9</v>
      </c>
      <c r="B24">
        <v>0</v>
      </c>
      <c r="C24">
        <v>50</v>
      </c>
      <c r="D24">
        <v>1</v>
      </c>
      <c r="E24">
        <v>0.4</v>
      </c>
      <c r="F24">
        <v>8657.3509930166838</v>
      </c>
      <c r="G24">
        <v>7982.7570611276096</v>
      </c>
      <c r="H24">
        <v>7.7921518075589724E-2</v>
      </c>
      <c r="I24">
        <v>3600.243005752563</v>
      </c>
      <c r="J24">
        <v>90784</v>
      </c>
      <c r="K24">
        <v>296410</v>
      </c>
      <c r="L24">
        <v>296410</v>
      </c>
      <c r="M24">
        <v>295960</v>
      </c>
      <c r="N24">
        <v>4627884</v>
      </c>
      <c r="O24">
        <v>34560</v>
      </c>
      <c r="P24">
        <v>79064</v>
      </c>
      <c r="Q24">
        <v>79064</v>
      </c>
      <c r="R24">
        <v>78638</v>
      </c>
      <c r="S24">
        <v>1054561</v>
      </c>
      <c r="Y24">
        <v>9</v>
      </c>
      <c r="Z24">
        <v>0.1</v>
      </c>
      <c r="AA24">
        <v>100</v>
      </c>
      <c r="AB24" s="1">
        <v>2125.6975000000002</v>
      </c>
      <c r="AC24" s="1">
        <v>606.13832372485024</v>
      </c>
      <c r="AD24" s="3">
        <v>0.71485203152148868</v>
      </c>
      <c r="AE24">
        <v>62883</v>
      </c>
      <c r="AF24">
        <v>76627</v>
      </c>
      <c r="AG24">
        <v>47637</v>
      </c>
      <c r="AH24">
        <v>852415</v>
      </c>
      <c r="AI24" s="1">
        <v>3600.0336570739751</v>
      </c>
    </row>
    <row r="25" spans="1:35" x14ac:dyDescent="0.2">
      <c r="A25">
        <v>9</v>
      </c>
      <c r="B25">
        <v>0</v>
      </c>
      <c r="C25">
        <v>100</v>
      </c>
      <c r="D25">
        <v>1</v>
      </c>
      <c r="E25">
        <v>0.4</v>
      </c>
      <c r="F25">
        <v>8934.0104971885085</v>
      </c>
      <c r="G25">
        <v>8006.9204091591519</v>
      </c>
      <c r="H25">
        <v>0.1037708751653143</v>
      </c>
      <c r="I25">
        <v>3600.3550281524658</v>
      </c>
      <c r="J25">
        <v>180834</v>
      </c>
      <c r="K25">
        <v>590860</v>
      </c>
      <c r="L25">
        <v>590860</v>
      </c>
      <c r="M25">
        <v>589960</v>
      </c>
      <c r="N25">
        <v>9253584</v>
      </c>
      <c r="O25">
        <v>68963</v>
      </c>
      <c r="P25">
        <v>157947</v>
      </c>
      <c r="Q25">
        <v>157947</v>
      </c>
      <c r="R25">
        <v>157097</v>
      </c>
      <c r="S25">
        <v>2109718</v>
      </c>
      <c r="AB25" s="1"/>
      <c r="AC25" s="1"/>
      <c r="AD25" s="3"/>
      <c r="AI25" s="1"/>
    </row>
    <row r="26" spans="1:35" x14ac:dyDescent="0.2">
      <c r="A26">
        <v>5</v>
      </c>
      <c r="B26">
        <v>0</v>
      </c>
      <c r="C26">
        <v>10</v>
      </c>
      <c r="D26">
        <v>1</v>
      </c>
      <c r="E26">
        <v>0.4</v>
      </c>
      <c r="F26">
        <v>6798.9700000000012</v>
      </c>
      <c r="G26">
        <v>6453.2879772850611</v>
      </c>
      <c r="H26">
        <v>5.0843292839200652E-2</v>
      </c>
      <c r="I26">
        <v>3600.1243286132808</v>
      </c>
      <c r="J26">
        <v>18704</v>
      </c>
      <c r="K26">
        <v>37290</v>
      </c>
      <c r="L26">
        <v>37290</v>
      </c>
      <c r="M26">
        <v>37240</v>
      </c>
      <c r="N26">
        <v>543894</v>
      </c>
      <c r="O26">
        <v>6935</v>
      </c>
      <c r="P26">
        <v>9229</v>
      </c>
      <c r="Q26">
        <v>9229</v>
      </c>
      <c r="R26">
        <v>9180</v>
      </c>
      <c r="S26">
        <v>118397</v>
      </c>
      <c r="Y26">
        <v>25</v>
      </c>
      <c r="Z26">
        <v>0.1</v>
      </c>
      <c r="AA26">
        <v>10</v>
      </c>
      <c r="AB26" s="1">
        <v>1580.2</v>
      </c>
      <c r="AC26" s="1">
        <v>737.95</v>
      </c>
      <c r="AD26" s="3">
        <v>0.53300215162637643</v>
      </c>
      <c r="AE26">
        <v>6571</v>
      </c>
      <c r="AF26">
        <v>17876</v>
      </c>
      <c r="AG26">
        <v>7222</v>
      </c>
      <c r="AH26">
        <v>197845</v>
      </c>
      <c r="AI26" s="1">
        <v>3600.0723896026611</v>
      </c>
    </row>
    <row r="27" spans="1:35" x14ac:dyDescent="0.2">
      <c r="A27">
        <v>5</v>
      </c>
      <c r="B27">
        <v>0</v>
      </c>
      <c r="C27">
        <v>50</v>
      </c>
      <c r="D27">
        <v>1</v>
      </c>
      <c r="E27">
        <v>0.4</v>
      </c>
      <c r="F27">
        <v>7324.8739793763516</v>
      </c>
      <c r="G27">
        <v>6878.9978756564506</v>
      </c>
      <c r="H27">
        <v>6.0871505090093377E-2</v>
      </c>
      <c r="I27">
        <v>3600.094310760498</v>
      </c>
      <c r="J27">
        <v>90584</v>
      </c>
      <c r="K27">
        <v>178610</v>
      </c>
      <c r="L27">
        <v>178610</v>
      </c>
      <c r="M27">
        <v>178360</v>
      </c>
      <c r="N27">
        <v>2710734</v>
      </c>
      <c r="O27">
        <v>34274</v>
      </c>
      <c r="P27">
        <v>45308</v>
      </c>
      <c r="Q27">
        <v>45308</v>
      </c>
      <c r="R27">
        <v>45063</v>
      </c>
      <c r="S27">
        <v>591216</v>
      </c>
      <c r="Y27">
        <v>25</v>
      </c>
      <c r="Z27">
        <v>0.1</v>
      </c>
      <c r="AA27">
        <v>50</v>
      </c>
      <c r="AB27" s="1">
        <v>3494.14</v>
      </c>
      <c r="AC27" s="1">
        <v>224.56</v>
      </c>
      <c r="AD27" s="3">
        <v>0.93573239767153005</v>
      </c>
      <c r="AE27">
        <v>32340</v>
      </c>
      <c r="AF27">
        <v>88685</v>
      </c>
      <c r="AG27">
        <v>35470</v>
      </c>
      <c r="AH27">
        <v>990299</v>
      </c>
      <c r="AI27" s="1">
        <v>3600.135765075684</v>
      </c>
    </row>
    <row r="28" spans="1:35" x14ac:dyDescent="0.2">
      <c r="A28">
        <v>5</v>
      </c>
      <c r="B28">
        <v>0</v>
      </c>
      <c r="C28">
        <v>100</v>
      </c>
      <c r="D28">
        <v>1</v>
      </c>
      <c r="E28">
        <v>0.4</v>
      </c>
      <c r="F28">
        <v>7549.0569960739194</v>
      </c>
      <c r="G28">
        <v>6864.013936735787</v>
      </c>
      <c r="H28">
        <v>9.0745514266802579E-2</v>
      </c>
      <c r="I28">
        <v>3600.2628269195561</v>
      </c>
      <c r="J28">
        <v>180434</v>
      </c>
      <c r="K28">
        <v>355260</v>
      </c>
      <c r="L28">
        <v>355260</v>
      </c>
      <c r="M28">
        <v>354760</v>
      </c>
      <c r="N28">
        <v>5419284</v>
      </c>
      <c r="O28">
        <v>68453</v>
      </c>
      <c r="P28">
        <v>90397</v>
      </c>
      <c r="Q28">
        <v>90397</v>
      </c>
      <c r="R28">
        <v>89908</v>
      </c>
      <c r="S28">
        <v>1182093</v>
      </c>
      <c r="Y28">
        <v>25</v>
      </c>
      <c r="Z28">
        <v>0.1</v>
      </c>
      <c r="AA28">
        <v>100</v>
      </c>
      <c r="AB28" s="1">
        <v>2189.6149999999998</v>
      </c>
      <c r="AC28" s="1">
        <v>325.14999999999998</v>
      </c>
      <c r="AD28" s="3">
        <v>0.85150357482936501</v>
      </c>
      <c r="AE28">
        <v>64572</v>
      </c>
      <c r="AF28">
        <v>176817</v>
      </c>
      <c r="AG28">
        <v>70159</v>
      </c>
      <c r="AH28">
        <v>1973904</v>
      </c>
      <c r="AI28" s="1">
        <v>3600.197616577148</v>
      </c>
    </row>
    <row r="29" spans="1:35" x14ac:dyDescent="0.2">
      <c r="A29">
        <v>5</v>
      </c>
      <c r="B29">
        <v>0.1</v>
      </c>
      <c r="C29">
        <v>10</v>
      </c>
      <c r="D29">
        <v>1</v>
      </c>
      <c r="E29">
        <v>1</v>
      </c>
      <c r="F29">
        <v>666.52</v>
      </c>
      <c r="G29">
        <v>666.52</v>
      </c>
      <c r="H29">
        <v>0</v>
      </c>
      <c r="I29">
        <v>72.552804946899414</v>
      </c>
      <c r="J29">
        <v>18704</v>
      </c>
      <c r="K29">
        <v>37290</v>
      </c>
      <c r="L29">
        <v>37290</v>
      </c>
      <c r="M29">
        <v>37240</v>
      </c>
      <c r="N29">
        <v>543894</v>
      </c>
      <c r="O29">
        <v>7745</v>
      </c>
      <c r="P29">
        <v>9649</v>
      </c>
      <c r="Q29">
        <v>9649</v>
      </c>
      <c r="R29">
        <v>9600</v>
      </c>
      <c r="S29">
        <v>121381</v>
      </c>
    </row>
    <row r="30" spans="1:35" x14ac:dyDescent="0.2">
      <c r="A30">
        <v>5</v>
      </c>
      <c r="B30">
        <v>0.1</v>
      </c>
      <c r="C30">
        <v>50</v>
      </c>
      <c r="D30">
        <v>1</v>
      </c>
      <c r="E30">
        <v>1</v>
      </c>
      <c r="F30">
        <v>1086.794993671997</v>
      </c>
      <c r="G30">
        <v>1057.4180825668891</v>
      </c>
      <c r="H30">
        <v>2.7030775147253491E-2</v>
      </c>
      <c r="I30">
        <v>3600.1240501403809</v>
      </c>
      <c r="J30">
        <v>90584</v>
      </c>
      <c r="K30">
        <v>178610</v>
      </c>
      <c r="L30">
        <v>178610</v>
      </c>
      <c r="M30">
        <v>178360</v>
      </c>
      <c r="N30">
        <v>2710734</v>
      </c>
      <c r="O30">
        <v>38244</v>
      </c>
      <c r="P30">
        <v>47328</v>
      </c>
      <c r="Q30">
        <v>47328</v>
      </c>
      <c r="R30">
        <v>47083</v>
      </c>
      <c r="S30">
        <v>605890</v>
      </c>
    </row>
    <row r="31" spans="1:35" x14ac:dyDescent="0.2">
      <c r="A31">
        <v>5</v>
      </c>
      <c r="B31">
        <v>0.1</v>
      </c>
      <c r="C31">
        <v>100</v>
      </c>
      <c r="D31">
        <v>1</v>
      </c>
      <c r="E31">
        <v>1</v>
      </c>
      <c r="F31">
        <v>1002.253986321191</v>
      </c>
      <c r="G31">
        <v>896.19515277777748</v>
      </c>
      <c r="H31">
        <v>0.10582031599864861</v>
      </c>
      <c r="I31">
        <v>3600.223941802979</v>
      </c>
      <c r="J31">
        <v>180434</v>
      </c>
      <c r="K31">
        <v>355260</v>
      </c>
      <c r="L31">
        <v>355260</v>
      </c>
      <c r="M31">
        <v>354760</v>
      </c>
      <c r="N31">
        <v>5419284</v>
      </c>
      <c r="O31">
        <v>76373</v>
      </c>
      <c r="P31">
        <v>94417</v>
      </c>
      <c r="Q31">
        <v>94417</v>
      </c>
      <c r="R31">
        <v>93928</v>
      </c>
      <c r="S31">
        <v>1211381</v>
      </c>
    </row>
    <row r="32" spans="1:35" x14ac:dyDescent="0.2">
      <c r="A32">
        <v>9</v>
      </c>
      <c r="B32">
        <v>0.1</v>
      </c>
      <c r="C32">
        <v>10</v>
      </c>
      <c r="D32">
        <v>1</v>
      </c>
      <c r="E32">
        <v>1</v>
      </c>
      <c r="F32">
        <v>309.89999999999998</v>
      </c>
      <c r="G32">
        <v>273.755</v>
      </c>
      <c r="H32">
        <v>0.1166343981929656</v>
      </c>
      <c r="I32">
        <v>3600.047075271606</v>
      </c>
      <c r="J32">
        <v>18744</v>
      </c>
      <c r="K32">
        <v>60850</v>
      </c>
      <c r="L32">
        <v>60850</v>
      </c>
      <c r="M32">
        <v>60760</v>
      </c>
      <c r="N32">
        <v>927324</v>
      </c>
      <c r="O32">
        <v>7824</v>
      </c>
      <c r="P32">
        <v>16308</v>
      </c>
      <c r="Q32">
        <v>16308</v>
      </c>
      <c r="R32">
        <v>16224</v>
      </c>
      <c r="S32">
        <v>216584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1</v>
      </c>
      <c r="F33">
        <v>951.17500000000007</v>
      </c>
      <c r="G33">
        <v>674.08261171447884</v>
      </c>
      <c r="H33">
        <v>0.2913158864410032</v>
      </c>
      <c r="I33">
        <v>3600.130207061768</v>
      </c>
      <c r="J33">
        <v>90784</v>
      </c>
      <c r="K33">
        <v>296410</v>
      </c>
      <c r="L33">
        <v>296410</v>
      </c>
      <c r="M33">
        <v>295960</v>
      </c>
      <c r="N33">
        <v>4627884</v>
      </c>
      <c r="O33">
        <v>38580</v>
      </c>
      <c r="P33">
        <v>81084</v>
      </c>
      <c r="Q33">
        <v>81084</v>
      </c>
      <c r="R33">
        <v>80658</v>
      </c>
      <c r="S33">
        <v>1088621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1</v>
      </c>
      <c r="F34">
        <v>4289.9974998096413</v>
      </c>
      <c r="G34">
        <v>627.01533300264634</v>
      </c>
      <c r="H34">
        <v>0.85384249453980599</v>
      </c>
      <c r="I34">
        <v>3600.0807495117192</v>
      </c>
      <c r="J34">
        <v>180834</v>
      </c>
      <c r="K34">
        <v>590860</v>
      </c>
      <c r="L34">
        <v>590860</v>
      </c>
      <c r="M34">
        <v>589960</v>
      </c>
      <c r="N34">
        <v>9253584</v>
      </c>
      <c r="O34">
        <v>76983</v>
      </c>
      <c r="P34">
        <v>161967</v>
      </c>
      <c r="Q34">
        <v>161967</v>
      </c>
      <c r="R34">
        <v>161117</v>
      </c>
      <c r="S34">
        <v>2177778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1</v>
      </c>
      <c r="F35">
        <v>1597.9</v>
      </c>
      <c r="G35">
        <v>1330.55</v>
      </c>
      <c r="H35">
        <v>0.1673133487702608</v>
      </c>
      <c r="I35">
        <v>3600.3391380310059</v>
      </c>
      <c r="J35">
        <v>18904</v>
      </c>
      <c r="K35">
        <v>396170</v>
      </c>
      <c r="L35">
        <v>396170</v>
      </c>
      <c r="M35">
        <v>395920</v>
      </c>
      <c r="N35">
        <v>6441874</v>
      </c>
      <c r="O35">
        <v>8771</v>
      </c>
      <c r="P35">
        <v>133195</v>
      </c>
      <c r="Q35">
        <v>133195</v>
      </c>
      <c r="R35">
        <v>132213</v>
      </c>
      <c r="S35">
        <v>2093904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1</v>
      </c>
      <c r="F36">
        <v>6068.82</v>
      </c>
      <c r="G36">
        <v>949.51</v>
      </c>
      <c r="H36">
        <v>0.84354289631262747</v>
      </c>
      <c r="I36">
        <v>3600.2894916534419</v>
      </c>
      <c r="J36">
        <v>91584</v>
      </c>
      <c r="K36">
        <v>1973010</v>
      </c>
      <c r="L36">
        <v>1973010</v>
      </c>
      <c r="M36">
        <v>1971760</v>
      </c>
      <c r="N36">
        <v>32200634</v>
      </c>
      <c r="O36">
        <v>43293</v>
      </c>
      <c r="P36">
        <v>666477</v>
      </c>
      <c r="Q36">
        <v>666477</v>
      </c>
      <c r="R36">
        <v>661564</v>
      </c>
      <c r="S36">
        <v>10498566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1</v>
      </c>
      <c r="F37">
        <v>7232.4849983261411</v>
      </c>
      <c r="G37">
        <v>991.76056723130921</v>
      </c>
      <c r="H37">
        <v>0.86287416185988097</v>
      </c>
      <c r="I37">
        <v>3601.1790828704829</v>
      </c>
      <c r="J37">
        <v>182434</v>
      </c>
      <c r="K37">
        <v>3944060</v>
      </c>
      <c r="L37">
        <v>3944060</v>
      </c>
      <c r="M37">
        <v>3941560</v>
      </c>
      <c r="N37">
        <v>64399084</v>
      </c>
      <c r="O37">
        <v>86468</v>
      </c>
      <c r="P37">
        <v>1330472</v>
      </c>
      <c r="Q37">
        <v>1330472</v>
      </c>
      <c r="R37">
        <v>1320638</v>
      </c>
      <c r="S37">
        <v>20954055</v>
      </c>
    </row>
    <row r="38" spans="1:19" x14ac:dyDescent="0.2">
      <c r="A38">
        <v>25</v>
      </c>
      <c r="B38">
        <v>0.1</v>
      </c>
      <c r="C38">
        <v>10</v>
      </c>
      <c r="D38">
        <v>1</v>
      </c>
      <c r="E38">
        <v>0.6</v>
      </c>
      <c r="F38">
        <v>1652.3</v>
      </c>
      <c r="G38">
        <v>1331.2</v>
      </c>
      <c r="H38">
        <v>0.19433516915814311</v>
      </c>
      <c r="I38">
        <v>3600.153650283813</v>
      </c>
      <c r="J38">
        <v>18904</v>
      </c>
      <c r="K38">
        <v>396170</v>
      </c>
      <c r="L38">
        <v>396170</v>
      </c>
      <c r="M38">
        <v>395920</v>
      </c>
      <c r="N38">
        <v>6441874</v>
      </c>
      <c r="O38">
        <v>8771</v>
      </c>
      <c r="P38">
        <v>133195</v>
      </c>
      <c r="Q38">
        <v>133195</v>
      </c>
      <c r="R38">
        <v>132213</v>
      </c>
      <c r="S38">
        <v>2093904</v>
      </c>
    </row>
    <row r="39" spans="1:19" x14ac:dyDescent="0.2">
      <c r="A39">
        <v>25</v>
      </c>
      <c r="B39">
        <v>0.1</v>
      </c>
      <c r="C39">
        <v>50</v>
      </c>
      <c r="D39">
        <v>1</v>
      </c>
      <c r="E39">
        <v>0.6</v>
      </c>
      <c r="F39">
        <v>8539.3099986467187</v>
      </c>
      <c r="G39">
        <v>948.58</v>
      </c>
      <c r="H39">
        <v>0.88891608336618211</v>
      </c>
      <c r="I39">
        <v>3600.2883777618408</v>
      </c>
      <c r="J39">
        <v>91584</v>
      </c>
      <c r="K39">
        <v>1973010</v>
      </c>
      <c r="L39">
        <v>1973010</v>
      </c>
      <c r="M39">
        <v>1971760</v>
      </c>
      <c r="N39">
        <v>32200634</v>
      </c>
      <c r="O39">
        <v>43293</v>
      </c>
      <c r="P39">
        <v>666477</v>
      </c>
      <c r="Q39">
        <v>666477</v>
      </c>
      <c r="R39">
        <v>661564</v>
      </c>
      <c r="S39">
        <v>10498566</v>
      </c>
    </row>
    <row r="40" spans="1:19" x14ac:dyDescent="0.2">
      <c r="A40">
        <v>25</v>
      </c>
      <c r="B40">
        <v>0.1</v>
      </c>
      <c r="C40">
        <v>100</v>
      </c>
      <c r="D40">
        <v>1</v>
      </c>
      <c r="E40">
        <v>0.6</v>
      </c>
      <c r="F40">
        <v>18284.744999635361</v>
      </c>
      <c r="G40">
        <v>990.58500000000004</v>
      </c>
      <c r="H40">
        <v>0.9458245110872614</v>
      </c>
      <c r="I40">
        <v>3600.6779365539551</v>
      </c>
      <c r="J40">
        <v>182434</v>
      </c>
      <c r="K40">
        <v>3944060</v>
      </c>
      <c r="L40">
        <v>3944060</v>
      </c>
      <c r="M40">
        <v>3941560</v>
      </c>
      <c r="N40">
        <v>64399084</v>
      </c>
      <c r="O40">
        <v>86468</v>
      </c>
      <c r="P40">
        <v>1330472</v>
      </c>
      <c r="Q40">
        <v>1330472</v>
      </c>
      <c r="R40">
        <v>1320638</v>
      </c>
      <c r="S40">
        <v>20954055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478.34</v>
      </c>
      <c r="G41">
        <v>390.48500000000001</v>
      </c>
      <c r="H41">
        <v>0.18366642973617089</v>
      </c>
      <c r="I41">
        <v>3600.1585788726811</v>
      </c>
      <c r="J41">
        <v>18744</v>
      </c>
      <c r="K41">
        <v>60850</v>
      </c>
      <c r="L41">
        <v>60850</v>
      </c>
      <c r="M41">
        <v>60760</v>
      </c>
      <c r="N41">
        <v>927324</v>
      </c>
      <c r="O41">
        <v>7824</v>
      </c>
      <c r="P41">
        <v>16308</v>
      </c>
      <c r="Q41">
        <v>16308</v>
      </c>
      <c r="R41">
        <v>16224</v>
      </c>
      <c r="S41">
        <v>216584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1507.5879981763151</v>
      </c>
      <c r="G42">
        <v>902.93651805481693</v>
      </c>
      <c r="H42">
        <v>0.40107209718631831</v>
      </c>
      <c r="I42">
        <v>3600.217121124268</v>
      </c>
      <c r="J42">
        <v>90784</v>
      </c>
      <c r="K42">
        <v>296410</v>
      </c>
      <c r="L42">
        <v>296410</v>
      </c>
      <c r="M42">
        <v>295960</v>
      </c>
      <c r="N42">
        <v>4627884</v>
      </c>
      <c r="O42">
        <v>38580</v>
      </c>
      <c r="P42">
        <v>81084</v>
      </c>
      <c r="Q42">
        <v>81084</v>
      </c>
      <c r="R42">
        <v>80658</v>
      </c>
      <c r="S42">
        <v>1088621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2461.4069998818368</v>
      </c>
      <c r="G43">
        <v>927.39609466476531</v>
      </c>
      <c r="H43">
        <v>0.62322521439595879</v>
      </c>
      <c r="I43">
        <v>3600.0663146972661</v>
      </c>
      <c r="J43">
        <v>180834</v>
      </c>
      <c r="K43">
        <v>590860</v>
      </c>
      <c r="L43">
        <v>590860</v>
      </c>
      <c r="M43">
        <v>589960</v>
      </c>
      <c r="N43">
        <v>9253584</v>
      </c>
      <c r="O43">
        <v>76983</v>
      </c>
      <c r="P43">
        <v>161967</v>
      </c>
      <c r="Q43">
        <v>161967</v>
      </c>
      <c r="R43">
        <v>161117</v>
      </c>
      <c r="S43">
        <v>2177778</v>
      </c>
    </row>
    <row r="44" spans="1:19" x14ac:dyDescent="0.2">
      <c r="A44">
        <v>5</v>
      </c>
      <c r="B44">
        <v>0.1</v>
      </c>
      <c r="C44">
        <v>10</v>
      </c>
      <c r="D44">
        <v>1</v>
      </c>
      <c r="E44">
        <v>0.6</v>
      </c>
      <c r="F44">
        <v>757.52499999999998</v>
      </c>
      <c r="G44">
        <v>712.82500000000061</v>
      </c>
      <c r="H44">
        <v>5.9007953532885862E-2</v>
      </c>
      <c r="I44">
        <v>3600.0794410705571</v>
      </c>
      <c r="J44">
        <v>18704</v>
      </c>
      <c r="K44">
        <v>37290</v>
      </c>
      <c r="L44">
        <v>37290</v>
      </c>
      <c r="M44">
        <v>37240</v>
      </c>
      <c r="N44">
        <v>543894</v>
      </c>
      <c r="O44">
        <v>7765</v>
      </c>
      <c r="P44">
        <v>9649</v>
      </c>
      <c r="Q44">
        <v>9649</v>
      </c>
      <c r="R44">
        <v>9600</v>
      </c>
      <c r="S44">
        <v>122395</v>
      </c>
    </row>
    <row r="45" spans="1:19" x14ac:dyDescent="0.2">
      <c r="A45">
        <v>5</v>
      </c>
      <c r="B45">
        <v>0.1</v>
      </c>
      <c r="C45">
        <v>50</v>
      </c>
      <c r="D45">
        <v>1</v>
      </c>
      <c r="E45">
        <v>0.6</v>
      </c>
      <c r="F45">
        <v>1158.784997667618</v>
      </c>
      <c r="G45">
        <v>981.87570417416009</v>
      </c>
      <c r="H45">
        <v>0.1526679184227768</v>
      </c>
      <c r="I45">
        <v>3600.111686706543</v>
      </c>
      <c r="J45">
        <v>90584</v>
      </c>
      <c r="K45">
        <v>178610</v>
      </c>
      <c r="L45">
        <v>178610</v>
      </c>
      <c r="M45">
        <v>178360</v>
      </c>
      <c r="N45">
        <v>2710734</v>
      </c>
      <c r="O45">
        <v>38344</v>
      </c>
      <c r="P45">
        <v>47328</v>
      </c>
      <c r="Q45">
        <v>47328</v>
      </c>
      <c r="R45">
        <v>47083</v>
      </c>
      <c r="S45">
        <v>610969</v>
      </c>
    </row>
    <row r="46" spans="1:19" x14ac:dyDescent="0.2">
      <c r="A46">
        <v>5</v>
      </c>
      <c r="B46">
        <v>0.1</v>
      </c>
      <c r="C46">
        <v>100</v>
      </c>
      <c r="D46">
        <v>1</v>
      </c>
      <c r="E46">
        <v>0.6</v>
      </c>
      <c r="F46">
        <v>1112.1689973959251</v>
      </c>
      <c r="G46">
        <v>899.01938843354071</v>
      </c>
      <c r="H46">
        <v>0.19165217647808991</v>
      </c>
      <c r="I46">
        <v>3600.1507015228271</v>
      </c>
      <c r="J46">
        <v>180434</v>
      </c>
      <c r="K46">
        <v>355260</v>
      </c>
      <c r="L46">
        <v>355260</v>
      </c>
      <c r="M46">
        <v>354760</v>
      </c>
      <c r="N46">
        <v>5419284</v>
      </c>
      <c r="O46">
        <v>76573</v>
      </c>
      <c r="P46">
        <v>94417</v>
      </c>
      <c r="Q46">
        <v>94417</v>
      </c>
      <c r="R46">
        <v>93928</v>
      </c>
      <c r="S46">
        <v>1221539</v>
      </c>
    </row>
    <row r="47" spans="1:19" x14ac:dyDescent="0.2">
      <c r="A47">
        <v>25</v>
      </c>
      <c r="B47">
        <v>0.1</v>
      </c>
      <c r="C47">
        <v>10</v>
      </c>
      <c r="D47">
        <v>1</v>
      </c>
      <c r="E47">
        <v>0.4</v>
      </c>
      <c r="F47">
        <v>6865.1500000000005</v>
      </c>
      <c r="G47">
        <v>6079.9000000000005</v>
      </c>
      <c r="H47">
        <v>0.11438206011521961</v>
      </c>
      <c r="I47">
        <v>3600.3019142150879</v>
      </c>
      <c r="J47">
        <v>18904</v>
      </c>
      <c r="K47">
        <v>396170</v>
      </c>
      <c r="L47">
        <v>396170</v>
      </c>
      <c r="M47">
        <v>395920</v>
      </c>
      <c r="N47">
        <v>6441874</v>
      </c>
      <c r="O47">
        <v>8771</v>
      </c>
      <c r="P47">
        <v>133195</v>
      </c>
      <c r="Q47">
        <v>133195</v>
      </c>
      <c r="R47">
        <v>132213</v>
      </c>
      <c r="S47">
        <v>2093904</v>
      </c>
    </row>
    <row r="48" spans="1:19" x14ac:dyDescent="0.2">
      <c r="A48">
        <v>25</v>
      </c>
      <c r="B48">
        <v>0.1</v>
      </c>
      <c r="C48">
        <v>50</v>
      </c>
      <c r="D48">
        <v>1</v>
      </c>
      <c r="E48">
        <v>0.4</v>
      </c>
      <c r="F48">
        <v>14065.079998678961</v>
      </c>
      <c r="G48">
        <v>6098.5603643794284</v>
      </c>
      <c r="H48">
        <v>0.5664041466559574</v>
      </c>
      <c r="I48">
        <v>3600.2781925201421</v>
      </c>
      <c r="J48">
        <v>91584</v>
      </c>
      <c r="K48">
        <v>1973010</v>
      </c>
      <c r="L48">
        <v>1973010</v>
      </c>
      <c r="M48">
        <v>1971760</v>
      </c>
      <c r="N48">
        <v>32200634</v>
      </c>
      <c r="O48">
        <v>43293</v>
      </c>
      <c r="P48">
        <v>666477</v>
      </c>
      <c r="Q48">
        <v>666477</v>
      </c>
      <c r="R48">
        <v>661564</v>
      </c>
      <c r="S48">
        <v>10498566</v>
      </c>
    </row>
    <row r="49" spans="1:19" x14ac:dyDescent="0.2">
      <c r="A49">
        <v>25</v>
      </c>
      <c r="B49">
        <v>0.1</v>
      </c>
      <c r="C49">
        <v>100</v>
      </c>
      <c r="D49">
        <v>1</v>
      </c>
      <c r="E49">
        <v>0.4</v>
      </c>
      <c r="F49">
        <v>20184.429997242849</v>
      </c>
      <c r="G49">
        <v>5917.4984014888169</v>
      </c>
      <c r="H49">
        <v>0.70682856031618746</v>
      </c>
      <c r="I49">
        <v>3600.742668151855</v>
      </c>
      <c r="J49">
        <v>182434</v>
      </c>
      <c r="K49">
        <v>3944060</v>
      </c>
      <c r="L49">
        <v>3944060</v>
      </c>
      <c r="M49">
        <v>3941560</v>
      </c>
      <c r="N49">
        <v>64399084</v>
      </c>
      <c r="O49">
        <v>86468</v>
      </c>
      <c r="P49">
        <v>1330472</v>
      </c>
      <c r="Q49">
        <v>1330472</v>
      </c>
      <c r="R49">
        <v>1320638</v>
      </c>
      <c r="S49">
        <v>20954055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0.4</v>
      </c>
      <c r="F50">
        <v>7629.6399883751628</v>
      </c>
      <c r="G50">
        <v>7179.5582564574361</v>
      </c>
      <c r="H50">
        <v>5.8991214867738187E-2</v>
      </c>
      <c r="I50">
        <v>3600.0663433074951</v>
      </c>
      <c r="J50">
        <v>18744</v>
      </c>
      <c r="K50">
        <v>60850</v>
      </c>
      <c r="L50">
        <v>60850</v>
      </c>
      <c r="M50">
        <v>60760</v>
      </c>
      <c r="N50">
        <v>927324</v>
      </c>
      <c r="O50">
        <v>7824</v>
      </c>
      <c r="P50">
        <v>16308</v>
      </c>
      <c r="Q50">
        <v>16308</v>
      </c>
      <c r="R50">
        <v>16224</v>
      </c>
      <c r="S50">
        <v>216584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0.4</v>
      </c>
      <c r="F51">
        <v>8796.742986114421</v>
      </c>
      <c r="G51">
        <v>7917.949266964767</v>
      </c>
      <c r="H51">
        <v>9.9899897102464164E-2</v>
      </c>
      <c r="I51">
        <v>3600.2121200561519</v>
      </c>
      <c r="J51">
        <v>90784</v>
      </c>
      <c r="K51">
        <v>296410</v>
      </c>
      <c r="L51">
        <v>296410</v>
      </c>
      <c r="M51">
        <v>295960</v>
      </c>
      <c r="N51">
        <v>4627884</v>
      </c>
      <c r="O51">
        <v>38580</v>
      </c>
      <c r="P51">
        <v>81084</v>
      </c>
      <c r="Q51">
        <v>81084</v>
      </c>
      <c r="R51">
        <v>80658</v>
      </c>
      <c r="S51">
        <v>1088621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0.4</v>
      </c>
      <c r="F52">
        <v>8967.0709933311991</v>
      </c>
      <c r="G52">
        <v>7936.6655706329784</v>
      </c>
      <c r="H52">
        <v>0.1149099213627876</v>
      </c>
      <c r="I52">
        <v>3600.3558826446529</v>
      </c>
      <c r="J52">
        <v>180834</v>
      </c>
      <c r="K52">
        <v>590860</v>
      </c>
      <c r="L52">
        <v>590860</v>
      </c>
      <c r="M52">
        <v>589960</v>
      </c>
      <c r="N52">
        <v>9253584</v>
      </c>
      <c r="O52">
        <v>76983</v>
      </c>
      <c r="P52">
        <v>161967</v>
      </c>
      <c r="Q52">
        <v>161967</v>
      </c>
      <c r="R52">
        <v>161117</v>
      </c>
      <c r="S52">
        <v>2177778</v>
      </c>
    </row>
    <row r="53" spans="1:19" x14ac:dyDescent="0.2">
      <c r="A53">
        <v>5</v>
      </c>
      <c r="B53">
        <v>0.1</v>
      </c>
      <c r="C53">
        <v>10</v>
      </c>
      <c r="D53">
        <v>1</v>
      </c>
      <c r="E53">
        <v>0.4</v>
      </c>
      <c r="F53">
        <v>6491.125</v>
      </c>
      <c r="G53">
        <v>6164.7581194360464</v>
      </c>
      <c r="H53">
        <v>5.0278939407876692E-2</v>
      </c>
      <c r="I53">
        <v>3600.0476341247559</v>
      </c>
      <c r="J53">
        <v>18704</v>
      </c>
      <c r="K53">
        <v>37290</v>
      </c>
      <c r="L53">
        <v>37290</v>
      </c>
      <c r="M53">
        <v>37240</v>
      </c>
      <c r="N53">
        <v>543894</v>
      </c>
      <c r="O53">
        <v>7755</v>
      </c>
      <c r="P53">
        <v>9649</v>
      </c>
      <c r="Q53">
        <v>9649</v>
      </c>
      <c r="R53">
        <v>9600</v>
      </c>
      <c r="S53">
        <v>122057</v>
      </c>
    </row>
    <row r="54" spans="1:19" x14ac:dyDescent="0.2">
      <c r="A54">
        <v>5</v>
      </c>
      <c r="B54">
        <v>0.1</v>
      </c>
      <c r="C54">
        <v>50</v>
      </c>
      <c r="D54">
        <v>1</v>
      </c>
      <c r="E54">
        <v>0.4</v>
      </c>
      <c r="F54">
        <v>6831.6169986669966</v>
      </c>
      <c r="G54">
        <v>6512.8911905886234</v>
      </c>
      <c r="H54">
        <v>4.6654519441087623E-2</v>
      </c>
      <c r="I54">
        <v>3600.2126007080078</v>
      </c>
      <c r="J54">
        <v>90584</v>
      </c>
      <c r="K54">
        <v>178610</v>
      </c>
      <c r="L54">
        <v>178610</v>
      </c>
      <c r="M54">
        <v>178360</v>
      </c>
      <c r="N54">
        <v>2710734</v>
      </c>
      <c r="O54">
        <v>38294</v>
      </c>
      <c r="P54">
        <v>47328</v>
      </c>
      <c r="Q54">
        <v>47328</v>
      </c>
      <c r="R54">
        <v>47083</v>
      </c>
      <c r="S54">
        <v>609276</v>
      </c>
    </row>
    <row r="55" spans="1:19" x14ac:dyDescent="0.2">
      <c r="A55">
        <v>5</v>
      </c>
      <c r="B55">
        <v>0.1</v>
      </c>
      <c r="C55">
        <v>100</v>
      </c>
      <c r="D55">
        <v>1</v>
      </c>
      <c r="E55">
        <v>0.4</v>
      </c>
      <c r="F55">
        <v>7207.2299941922347</v>
      </c>
      <c r="G55">
        <v>6614.4810411723283</v>
      </c>
      <c r="H55">
        <v>8.2243657202220308E-2</v>
      </c>
      <c r="I55">
        <v>3600.2725391387939</v>
      </c>
      <c r="J55">
        <v>180434</v>
      </c>
      <c r="K55">
        <v>355260</v>
      </c>
      <c r="L55">
        <v>355260</v>
      </c>
      <c r="M55">
        <v>354760</v>
      </c>
      <c r="N55">
        <v>5419284</v>
      </c>
      <c r="O55">
        <v>76473</v>
      </c>
      <c r="P55">
        <v>94417</v>
      </c>
      <c r="Q55">
        <v>94417</v>
      </c>
      <c r="R55">
        <v>93928</v>
      </c>
      <c r="S55">
        <v>1218153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B35D-3504-BD4D-89A7-F587269C80AA}">
  <dimension ref="A1:CA58"/>
  <sheetViews>
    <sheetView topLeftCell="W1" workbookViewId="0">
      <selection activeCell="AO34" sqref="AO34"/>
    </sheetView>
  </sheetViews>
  <sheetFormatPr baseColWidth="10" defaultRowHeight="15" x14ac:dyDescent="0.2"/>
  <cols>
    <col min="10" max="19" width="3" customWidth="1"/>
    <col min="30" max="39" width="3.1640625" customWidth="1"/>
    <col min="64" max="64" width="11.83203125" bestFit="1" customWidth="1"/>
    <col min="68" max="68" width="11.83203125" bestFit="1" customWidth="1"/>
  </cols>
  <sheetData>
    <row r="1" spans="1:79" x14ac:dyDescent="0.2">
      <c r="A1" t="s">
        <v>115</v>
      </c>
      <c r="U1" t="s">
        <v>116</v>
      </c>
      <c r="AO1" t="s">
        <v>117</v>
      </c>
      <c r="BJ1" t="s">
        <v>120</v>
      </c>
      <c r="BN1" t="s">
        <v>122</v>
      </c>
      <c r="BR1" t="s">
        <v>123</v>
      </c>
      <c r="BW1" t="s">
        <v>125</v>
      </c>
    </row>
    <row r="2" spans="1:7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</v>
      </c>
      <c r="O2" t="s">
        <v>9</v>
      </c>
      <c r="P2" t="s">
        <v>10</v>
      </c>
      <c r="Q2" t="s">
        <v>11</v>
      </c>
      <c r="R2" t="s">
        <v>12</v>
      </c>
      <c r="S2" t="s">
        <v>20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s="4" t="s">
        <v>9</v>
      </c>
      <c r="AE2" s="4" t="s">
        <v>10</v>
      </c>
      <c r="AF2" s="4" t="s">
        <v>11</v>
      </c>
      <c r="AG2" s="4" t="s">
        <v>12</v>
      </c>
      <c r="AH2" s="4" t="s">
        <v>20</v>
      </c>
      <c r="AI2" s="4" t="s">
        <v>9</v>
      </c>
      <c r="AJ2" s="4" t="s">
        <v>10</v>
      </c>
      <c r="AK2" s="4" t="s">
        <v>11</v>
      </c>
      <c r="AL2" s="4" t="s">
        <v>12</v>
      </c>
      <c r="AM2" s="4" t="s">
        <v>20</v>
      </c>
      <c r="AO2" t="str" cm="1">
        <f t="array" ref="AO2:BG2">A2:S2</f>
        <v>nGroups</v>
      </c>
      <c r="AP2" t="str">
        <v>flex</v>
      </c>
      <c r="AQ2" t="str">
        <v>nScenarios</v>
      </c>
      <c r="AR2" t="str">
        <v>seed</v>
      </c>
      <c r="AS2" t="str">
        <v>bed_cap_factor</v>
      </c>
      <c r="AT2" t="str">
        <v>primal</v>
      </c>
      <c r="AU2" t="str">
        <v>dual</v>
      </c>
      <c r="AV2" t="str">
        <v>MIPGap</v>
      </c>
      <c r="AW2" t="str">
        <v>runtime</v>
      </c>
      <c r="AX2" t="str">
        <v>rows</v>
      </c>
      <c r="AY2" t="str">
        <v>cols</v>
      </c>
      <c r="AZ2" t="str">
        <v>integer</v>
      </c>
      <c r="BA2" t="str">
        <v>binary</v>
      </c>
      <c r="BB2" t="str">
        <v>nonzero</v>
      </c>
      <c r="BC2" t="str">
        <v>rows</v>
      </c>
      <c r="BD2" t="str">
        <v>cols</v>
      </c>
      <c r="BE2" t="str">
        <v>integer</v>
      </c>
      <c r="BF2" t="str">
        <v>binary</v>
      </c>
      <c r="BG2" t="str">
        <v>nonzero</v>
      </c>
      <c r="BJ2" t="s">
        <v>118</v>
      </c>
      <c r="BK2" t="s">
        <v>119</v>
      </c>
      <c r="BL2" t="s">
        <v>121</v>
      </c>
      <c r="BN2" t="s">
        <v>118</v>
      </c>
      <c r="BO2" t="s">
        <v>119</v>
      </c>
      <c r="BP2" t="s">
        <v>121</v>
      </c>
      <c r="BT2" t="s">
        <v>121</v>
      </c>
      <c r="BU2" t="s">
        <v>124</v>
      </c>
      <c r="BW2" t="s">
        <v>118</v>
      </c>
      <c r="BX2" t="s">
        <v>119</v>
      </c>
      <c r="BY2" t="s">
        <v>121</v>
      </c>
      <c r="BZ2" t="s">
        <v>126</v>
      </c>
    </row>
    <row r="3" spans="1:79" x14ac:dyDescent="0.2">
      <c r="A3">
        <v>5</v>
      </c>
      <c r="B3">
        <v>0</v>
      </c>
      <c r="C3">
        <v>10</v>
      </c>
      <c r="D3">
        <v>1</v>
      </c>
      <c r="E3">
        <v>1</v>
      </c>
      <c r="F3">
        <v>996.5350000000002</v>
      </c>
      <c r="G3">
        <v>996.53499999999997</v>
      </c>
      <c r="H3">
        <v>0</v>
      </c>
      <c r="I3">
        <v>340.36978530883789</v>
      </c>
      <c r="J3">
        <v>18704</v>
      </c>
      <c r="K3">
        <v>37290</v>
      </c>
      <c r="L3">
        <v>37290</v>
      </c>
      <c r="M3">
        <v>37240</v>
      </c>
      <c r="N3">
        <v>543894</v>
      </c>
      <c r="O3">
        <v>6925</v>
      </c>
      <c r="P3">
        <v>9229</v>
      </c>
      <c r="Q3">
        <v>9229</v>
      </c>
      <c r="R3">
        <v>9180</v>
      </c>
      <c r="S3">
        <v>117721</v>
      </c>
      <c r="U3">
        <v>5</v>
      </c>
      <c r="V3">
        <v>0</v>
      </c>
      <c r="W3">
        <v>10</v>
      </c>
      <c r="X3">
        <v>1</v>
      </c>
      <c r="Y3">
        <v>1</v>
      </c>
      <c r="Z3">
        <v>996.5350000000002</v>
      </c>
      <c r="AA3">
        <v>996.53500000000008</v>
      </c>
      <c r="AB3">
        <v>0</v>
      </c>
      <c r="AC3">
        <v>5.6766033172607422</v>
      </c>
      <c r="AD3" s="4">
        <v>11200</v>
      </c>
      <c r="AE3" s="4">
        <v>21610</v>
      </c>
      <c r="AF3" s="4">
        <v>21610</v>
      </c>
      <c r="AG3" s="4">
        <v>11760</v>
      </c>
      <c r="AH3" s="4">
        <v>228746</v>
      </c>
      <c r="AI3" s="4">
        <v>5490</v>
      </c>
      <c r="AJ3" s="4">
        <v>5019</v>
      </c>
      <c r="AK3" s="4">
        <v>5019</v>
      </c>
      <c r="AL3" s="4">
        <v>2390</v>
      </c>
      <c r="AM3" s="4">
        <v>50737</v>
      </c>
      <c r="AO3" cm="1">
        <f t="array" ref="AO3:AS3">A3:E3</f>
        <v>5</v>
      </c>
      <c r="AP3">
        <v>0</v>
      </c>
      <c r="AQ3">
        <v>10</v>
      </c>
      <c r="AR3">
        <v>1</v>
      </c>
      <c r="AS3">
        <v>1</v>
      </c>
      <c r="AT3" s="8">
        <f>F3-Z3</f>
        <v>0</v>
      </c>
      <c r="AU3" s="8">
        <f t="shared" ref="AU3:BG3" si="0">G3-AA3</f>
        <v>0</v>
      </c>
      <c r="AV3" s="8">
        <f t="shared" si="0"/>
        <v>0</v>
      </c>
      <c r="AW3">
        <f t="shared" si="0"/>
        <v>334.69318199157715</v>
      </c>
      <c r="AX3">
        <f>J3-AD3</f>
        <v>7504</v>
      </c>
      <c r="AY3">
        <f t="shared" si="0"/>
        <v>15680</v>
      </c>
      <c r="AZ3">
        <f t="shared" si="0"/>
        <v>15680</v>
      </c>
      <c r="BA3">
        <f t="shared" si="0"/>
        <v>25480</v>
      </c>
      <c r="BB3">
        <f t="shared" si="0"/>
        <v>315148</v>
      </c>
      <c r="BC3">
        <f t="shared" si="0"/>
        <v>1435</v>
      </c>
      <c r="BD3">
        <f t="shared" si="0"/>
        <v>4210</v>
      </c>
      <c r="BE3">
        <f t="shared" si="0"/>
        <v>4210</v>
      </c>
      <c r="BF3">
        <f t="shared" si="0"/>
        <v>6790</v>
      </c>
      <c r="BG3">
        <f t="shared" si="0"/>
        <v>66984</v>
      </c>
      <c r="BJ3">
        <f>Z3</f>
        <v>996.5350000000002</v>
      </c>
      <c r="BK3">
        <f>AA3</f>
        <v>996.53500000000008</v>
      </c>
      <c r="BL3" s="3">
        <f>(BJ3-BK3)/BJ3</f>
        <v>1.140821323100704E-16</v>
      </c>
      <c r="BN3">
        <f>F3</f>
        <v>996.5350000000002</v>
      </c>
      <c r="BO3">
        <f>G3</f>
        <v>996.53499999999997</v>
      </c>
      <c r="BP3" s="3">
        <f>(BN3-BO3)/BN3</f>
        <v>2.2816426462014081E-16</v>
      </c>
      <c r="BR3">
        <f>MIN(BJ3,BN3)</f>
        <v>996.5350000000002</v>
      </c>
      <c r="BS3">
        <f>IF(BJ3&lt;=BN3,BK3,BO3)</f>
        <v>996.53500000000008</v>
      </c>
      <c r="BT3" s="3">
        <f>(BR3-BS3)/BR3</f>
        <v>1.140821323100704E-16</v>
      </c>
      <c r="BU3">
        <f>IF(BN3&lt;BJ3,1,0)</f>
        <v>0</v>
      </c>
      <c r="BW3">
        <f>MIN(F3,Z3)</f>
        <v>996.5350000000002</v>
      </c>
      <c r="BX3">
        <f>MAX(AA3,G3)</f>
        <v>996.53500000000008</v>
      </c>
      <c r="BY3" s="3">
        <f>(BW3-BX3)/BW3</f>
        <v>1.140821323100704E-16</v>
      </c>
      <c r="BZ3">
        <f>IF(BY3&lt;BT3,1,0)</f>
        <v>0</v>
      </c>
      <c r="CA3" t="s">
        <v>127</v>
      </c>
    </row>
    <row r="4" spans="1:79" x14ac:dyDescent="0.2">
      <c r="A4">
        <v>5</v>
      </c>
      <c r="B4">
        <v>0</v>
      </c>
      <c r="C4">
        <v>50</v>
      </c>
      <c r="D4">
        <v>1</v>
      </c>
      <c r="E4">
        <v>1</v>
      </c>
      <c r="F4">
        <v>1614.881996541882</v>
      </c>
      <c r="G4">
        <v>1600.6320000168671</v>
      </c>
      <c r="H4">
        <v>8.8241720172308087E-3</v>
      </c>
      <c r="I4">
        <v>3600.2574081420898</v>
      </c>
      <c r="J4">
        <v>90584</v>
      </c>
      <c r="K4">
        <v>178610</v>
      </c>
      <c r="L4">
        <v>178610</v>
      </c>
      <c r="M4">
        <v>178360</v>
      </c>
      <c r="N4">
        <v>2710734</v>
      </c>
      <c r="O4">
        <v>34224</v>
      </c>
      <c r="P4">
        <v>45308</v>
      </c>
      <c r="Q4">
        <v>45308</v>
      </c>
      <c r="R4">
        <v>45063</v>
      </c>
      <c r="S4">
        <v>587830</v>
      </c>
      <c r="U4">
        <v>5</v>
      </c>
      <c r="V4">
        <v>0</v>
      </c>
      <c r="W4">
        <v>50</v>
      </c>
      <c r="X4">
        <v>1</v>
      </c>
      <c r="Y4">
        <v>1</v>
      </c>
      <c r="Z4">
        <v>1614.8819990784341</v>
      </c>
      <c r="AA4">
        <v>1614.8819957910191</v>
      </c>
      <c r="AB4">
        <v>2.0356996723540149E-9</v>
      </c>
      <c r="AC4">
        <v>57.068264007568359</v>
      </c>
      <c r="AD4" s="4">
        <v>50600</v>
      </c>
      <c r="AE4" s="4">
        <v>100210</v>
      </c>
      <c r="AF4" s="4">
        <v>100210</v>
      </c>
      <c r="AG4" s="4">
        <v>50960</v>
      </c>
      <c r="AH4" s="4">
        <v>1130066</v>
      </c>
      <c r="AI4" s="4">
        <v>27185</v>
      </c>
      <c r="AJ4" s="4">
        <v>24378</v>
      </c>
      <c r="AK4" s="4">
        <v>24378</v>
      </c>
      <c r="AL4" s="4">
        <v>11233</v>
      </c>
      <c r="AM4" s="4">
        <v>253294</v>
      </c>
      <c r="AO4" cm="1">
        <f t="array" ref="AO4:AS4">A4:E4</f>
        <v>5</v>
      </c>
      <c r="AP4">
        <v>0</v>
      </c>
      <c r="AQ4">
        <v>50</v>
      </c>
      <c r="AR4">
        <v>1</v>
      </c>
      <c r="AS4">
        <v>1</v>
      </c>
      <c r="AT4">
        <f t="shared" ref="AT4:AT56" si="1">F4-Z4</f>
        <v>-2.536552074161591E-6</v>
      </c>
      <c r="AU4">
        <f t="shared" ref="AU4:AU56" si="2">G4-AA4</f>
        <v>-14.249995774152012</v>
      </c>
      <c r="AV4">
        <f t="shared" ref="AV4:AV56" si="3">H4-AB4</f>
        <v>8.8241699815311356E-3</v>
      </c>
      <c r="AW4">
        <f t="shared" ref="AW4:AW56" si="4">I4-AC4</f>
        <v>3543.1891441345215</v>
      </c>
      <c r="AX4">
        <f t="shared" ref="AX4:AX56" si="5">J4-AD4</f>
        <v>39984</v>
      </c>
      <c r="AY4">
        <f t="shared" ref="AY4:AY56" si="6">K4-AE4</f>
        <v>78400</v>
      </c>
      <c r="AZ4">
        <f t="shared" ref="AZ4:AZ56" si="7">L4-AF4</f>
        <v>78400</v>
      </c>
      <c r="BA4">
        <f t="shared" ref="BA4:BA56" si="8">M4-AG4</f>
        <v>127400</v>
      </c>
      <c r="BB4">
        <f t="shared" ref="BB4:BB56" si="9">N4-AH4</f>
        <v>1580668</v>
      </c>
      <c r="BC4">
        <f t="shared" ref="BC4:BC56" si="10">O4-AI4</f>
        <v>7039</v>
      </c>
      <c r="BD4">
        <f t="shared" ref="BD4:BD56" si="11">P4-AJ4</f>
        <v>20930</v>
      </c>
      <c r="BE4">
        <f t="shared" ref="BE4:BE56" si="12">Q4-AK4</f>
        <v>20930</v>
      </c>
      <c r="BF4">
        <f t="shared" ref="BF4:BF56" si="13">R4-AL4</f>
        <v>33830</v>
      </c>
      <c r="BG4">
        <f t="shared" ref="BG4:BG56" si="14">S4-AM4</f>
        <v>334536</v>
      </c>
      <c r="BJ4">
        <f t="shared" ref="BJ4:BJ56" si="15">Z4</f>
        <v>1614.8819990784341</v>
      </c>
      <c r="BK4">
        <f t="shared" ref="BK4:BK56" si="16">AA4</f>
        <v>1614.8819957910191</v>
      </c>
      <c r="BL4" s="3">
        <f t="shared" ref="BL4:BL56" si="17">(BJ4-BK4)/BJ4</f>
        <v>2.0356998131529553E-9</v>
      </c>
      <c r="BN4">
        <f t="shared" ref="BN4:BN55" si="18">F4</f>
        <v>1614.881996541882</v>
      </c>
      <c r="BO4">
        <f t="shared" ref="BO4:BO55" si="19">G4</f>
        <v>1600.6320000168671</v>
      </c>
      <c r="BP4" s="3">
        <f t="shared" ref="BP4:BP55" si="20">(BN4-BO4)/BN4</f>
        <v>8.8241720172309492E-3</v>
      </c>
      <c r="BR4">
        <f t="shared" ref="BR4:BR56" si="21">MIN(BJ4,BN4)</f>
        <v>1614.881996541882</v>
      </c>
      <c r="BS4">
        <f t="shared" ref="BS4:BS56" si="22">IF(BJ4&lt;=BN4,BK4,BO4)</f>
        <v>1600.6320000168671</v>
      </c>
      <c r="BT4" s="3">
        <f t="shared" ref="BT4:BT55" si="23">(BR4-BS4)/BR4</f>
        <v>8.8241720172309492E-3</v>
      </c>
      <c r="BU4">
        <f t="shared" ref="BU4:BU56" si="24">IF(BN4&lt;BJ4,1,0)</f>
        <v>1</v>
      </c>
      <c r="BW4">
        <f>MIN(F4,Z4)</f>
        <v>1614.881996541882</v>
      </c>
      <c r="BX4">
        <f>MAX(AA4,G4)</f>
        <v>1614.8819957910191</v>
      </c>
      <c r="BY4" s="3">
        <f t="shared" ref="BY4:BY56" si="25">(BW4-BX4)/BW4</f>
        <v>4.6496456783489497E-10</v>
      </c>
      <c r="BZ4">
        <f t="shared" ref="BZ4:BZ56" si="26">IF(BY4&lt;BT4,1,0)</f>
        <v>1</v>
      </c>
      <c r="CA4" s="3">
        <f>IF(BZ4&gt;=1,ABS(BT4-BY4),0)</f>
        <v>8.8241715522663806E-3</v>
      </c>
    </row>
    <row r="5" spans="1:79" x14ac:dyDescent="0.2">
      <c r="A5">
        <v>5</v>
      </c>
      <c r="B5">
        <v>0</v>
      </c>
      <c r="C5">
        <v>100</v>
      </c>
      <c r="D5">
        <v>1</v>
      </c>
      <c r="E5">
        <v>1</v>
      </c>
      <c r="F5">
        <v>1476.9570000000001</v>
      </c>
      <c r="G5">
        <v>1450.426321428572</v>
      </c>
      <c r="H5">
        <v>1.7963067693526381E-2</v>
      </c>
      <c r="I5">
        <v>3600.2263450622559</v>
      </c>
      <c r="J5">
        <v>180434</v>
      </c>
      <c r="K5">
        <v>355260</v>
      </c>
      <c r="L5">
        <v>355260</v>
      </c>
      <c r="M5">
        <v>354760</v>
      </c>
      <c r="N5">
        <v>5419284</v>
      </c>
      <c r="O5">
        <v>68353</v>
      </c>
      <c r="P5">
        <v>90397</v>
      </c>
      <c r="Q5">
        <v>90397</v>
      </c>
      <c r="R5">
        <v>89908</v>
      </c>
      <c r="S5">
        <v>1175321</v>
      </c>
      <c r="U5">
        <v>5</v>
      </c>
      <c r="V5">
        <v>0</v>
      </c>
      <c r="W5">
        <v>100</v>
      </c>
      <c r="X5">
        <v>1</v>
      </c>
      <c r="Y5">
        <v>1</v>
      </c>
      <c r="Z5">
        <v>1476.9569955242121</v>
      </c>
      <c r="AA5">
        <v>1476.9569955242121</v>
      </c>
      <c r="AB5">
        <v>0</v>
      </c>
      <c r="AC5">
        <v>951.20763969421387</v>
      </c>
      <c r="AD5" s="4">
        <v>99850</v>
      </c>
      <c r="AE5" s="4">
        <v>198460</v>
      </c>
      <c r="AF5" s="4">
        <v>198460</v>
      </c>
      <c r="AG5" s="4">
        <v>99960</v>
      </c>
      <c r="AH5" s="4">
        <v>2256716</v>
      </c>
      <c r="AI5" s="4">
        <v>54310</v>
      </c>
      <c r="AJ5" s="4">
        <v>48587</v>
      </c>
      <c r="AK5" s="4">
        <v>48587</v>
      </c>
      <c r="AL5" s="4">
        <v>22318</v>
      </c>
      <c r="AM5" s="4">
        <v>506561</v>
      </c>
      <c r="AO5" cm="1">
        <f t="array" ref="AO5:AS5">A5:E5</f>
        <v>5</v>
      </c>
      <c r="AP5">
        <v>0</v>
      </c>
      <c r="AQ5">
        <v>100</v>
      </c>
      <c r="AR5">
        <v>1</v>
      </c>
      <c r="AS5">
        <v>1</v>
      </c>
      <c r="AT5">
        <f t="shared" si="1"/>
        <v>4.4757880459656008E-6</v>
      </c>
      <c r="AU5">
        <f t="shared" si="2"/>
        <v>-26.530674095640052</v>
      </c>
      <c r="AV5">
        <f t="shared" si="3"/>
        <v>1.7963067693526381E-2</v>
      </c>
      <c r="AW5">
        <f t="shared" si="4"/>
        <v>2649.018705368042</v>
      </c>
      <c r="AX5">
        <f t="shared" si="5"/>
        <v>80584</v>
      </c>
      <c r="AY5">
        <f t="shared" si="6"/>
        <v>156800</v>
      </c>
      <c r="AZ5">
        <f t="shared" si="7"/>
        <v>156800</v>
      </c>
      <c r="BA5">
        <f t="shared" si="8"/>
        <v>254800</v>
      </c>
      <c r="BB5">
        <f t="shared" si="9"/>
        <v>3162568</v>
      </c>
      <c r="BC5">
        <f t="shared" si="10"/>
        <v>14043</v>
      </c>
      <c r="BD5">
        <f t="shared" si="11"/>
        <v>41810</v>
      </c>
      <c r="BE5">
        <f t="shared" si="12"/>
        <v>41810</v>
      </c>
      <c r="BF5">
        <f t="shared" si="13"/>
        <v>67590</v>
      </c>
      <c r="BG5">
        <f t="shared" si="14"/>
        <v>668760</v>
      </c>
      <c r="BJ5">
        <f t="shared" si="15"/>
        <v>1476.9569955242121</v>
      </c>
      <c r="BK5">
        <f t="shared" si="16"/>
        <v>1476.9569955242121</v>
      </c>
      <c r="BL5" s="3">
        <f t="shared" si="17"/>
        <v>0</v>
      </c>
      <c r="BN5">
        <f t="shared" si="18"/>
        <v>1476.9570000000001</v>
      </c>
      <c r="BO5">
        <f t="shared" si="19"/>
        <v>1450.426321428572</v>
      </c>
      <c r="BP5" s="3">
        <f t="shared" si="20"/>
        <v>1.7963067693526687E-2</v>
      </c>
      <c r="BR5">
        <f t="shared" si="21"/>
        <v>1476.9569955242121</v>
      </c>
      <c r="BS5">
        <f t="shared" si="22"/>
        <v>1476.9569955242121</v>
      </c>
      <c r="BT5" s="3">
        <f t="shared" si="23"/>
        <v>0</v>
      </c>
      <c r="BU5">
        <f t="shared" si="24"/>
        <v>0</v>
      </c>
      <c r="BW5">
        <f>MIN(F5,Z5)</f>
        <v>1476.9569955242121</v>
      </c>
      <c r="BX5">
        <f>MAX(AA5,G5)</f>
        <v>1476.9569955242121</v>
      </c>
      <c r="BY5" s="3">
        <f t="shared" si="25"/>
        <v>0</v>
      </c>
      <c r="BZ5">
        <f t="shared" si="26"/>
        <v>0</v>
      </c>
      <c r="CA5" s="3">
        <f t="shared" ref="CA5:CA56" si="27">IF(BZ5&gt;=1,ABS(BT5-BY5),0)</f>
        <v>0</v>
      </c>
    </row>
    <row r="6" spans="1:79" x14ac:dyDescent="0.2">
      <c r="A6">
        <v>9</v>
      </c>
      <c r="B6">
        <v>0</v>
      </c>
      <c r="C6">
        <v>10</v>
      </c>
      <c r="D6">
        <v>1</v>
      </c>
      <c r="E6">
        <v>1</v>
      </c>
      <c r="F6">
        <v>966.07499999999993</v>
      </c>
      <c r="G6">
        <v>966.07499999999993</v>
      </c>
      <c r="H6">
        <v>0</v>
      </c>
      <c r="I6">
        <v>582.13390731811523</v>
      </c>
      <c r="J6">
        <v>18744</v>
      </c>
      <c r="K6">
        <v>60850</v>
      </c>
      <c r="L6">
        <v>60850</v>
      </c>
      <c r="M6">
        <v>60760</v>
      </c>
      <c r="N6">
        <v>927324</v>
      </c>
      <c r="O6">
        <v>7004</v>
      </c>
      <c r="P6">
        <v>15888</v>
      </c>
      <c r="Q6">
        <v>15888</v>
      </c>
      <c r="R6">
        <v>15804</v>
      </c>
      <c r="S6">
        <v>209724</v>
      </c>
      <c r="U6">
        <v>9</v>
      </c>
      <c r="V6">
        <v>0</v>
      </c>
      <c r="W6">
        <v>10</v>
      </c>
      <c r="X6">
        <v>1</v>
      </c>
      <c r="Y6">
        <v>1</v>
      </c>
      <c r="Z6">
        <v>966.07499999999993</v>
      </c>
      <c r="AA6">
        <v>966.07499999999993</v>
      </c>
      <c r="AB6">
        <v>0</v>
      </c>
      <c r="AC6">
        <v>138.79704666137701</v>
      </c>
      <c r="AD6" s="4">
        <v>11240</v>
      </c>
      <c r="AE6" s="4">
        <v>29490</v>
      </c>
      <c r="AF6" s="4">
        <v>29490</v>
      </c>
      <c r="AG6" s="4">
        <v>11760</v>
      </c>
      <c r="AH6" s="4">
        <v>353106</v>
      </c>
      <c r="AI6" s="4">
        <v>5584</v>
      </c>
      <c r="AJ6" s="4">
        <v>7448</v>
      </c>
      <c r="AK6" s="4">
        <v>7448</v>
      </c>
      <c r="AL6" s="4">
        <v>4604</v>
      </c>
      <c r="AM6" s="4">
        <v>81966</v>
      </c>
      <c r="AO6" cm="1">
        <f t="array" ref="AO6:AS6">A6:E6</f>
        <v>9</v>
      </c>
      <c r="AP6">
        <v>0</v>
      </c>
      <c r="AQ6">
        <v>10</v>
      </c>
      <c r="AR6">
        <v>1</v>
      </c>
      <c r="AS6">
        <v>1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443.33686065673822</v>
      </c>
      <c r="AX6">
        <f t="shared" si="5"/>
        <v>7504</v>
      </c>
      <c r="AY6">
        <f t="shared" si="6"/>
        <v>31360</v>
      </c>
      <c r="AZ6">
        <f t="shared" si="7"/>
        <v>31360</v>
      </c>
      <c r="BA6">
        <f t="shared" si="8"/>
        <v>49000</v>
      </c>
      <c r="BB6">
        <f t="shared" si="9"/>
        <v>574218</v>
      </c>
      <c r="BC6">
        <f t="shared" si="10"/>
        <v>1420</v>
      </c>
      <c r="BD6">
        <f t="shared" si="11"/>
        <v>8440</v>
      </c>
      <c r="BE6">
        <f t="shared" si="12"/>
        <v>8440</v>
      </c>
      <c r="BF6">
        <f t="shared" si="13"/>
        <v>11200</v>
      </c>
      <c r="BG6">
        <f t="shared" si="14"/>
        <v>127758</v>
      </c>
      <c r="BJ6">
        <f t="shared" si="15"/>
        <v>966.07499999999993</v>
      </c>
      <c r="BK6">
        <f t="shared" si="16"/>
        <v>966.07499999999993</v>
      </c>
      <c r="BL6" s="3">
        <f t="shared" si="17"/>
        <v>0</v>
      </c>
      <c r="BN6">
        <f t="shared" si="18"/>
        <v>966.07499999999993</v>
      </c>
      <c r="BO6">
        <f t="shared" si="19"/>
        <v>966.07499999999993</v>
      </c>
      <c r="BP6" s="3">
        <f t="shared" si="20"/>
        <v>0</v>
      </c>
      <c r="BR6">
        <f t="shared" si="21"/>
        <v>966.07499999999993</v>
      </c>
      <c r="BS6">
        <f t="shared" si="22"/>
        <v>966.07499999999993</v>
      </c>
      <c r="BT6" s="3">
        <f t="shared" si="23"/>
        <v>0</v>
      </c>
      <c r="BU6">
        <f t="shared" si="24"/>
        <v>0</v>
      </c>
      <c r="BW6">
        <f>MIN(F6,Z6)</f>
        <v>966.07499999999993</v>
      </c>
      <c r="BX6">
        <f>MAX(AA6,G6)</f>
        <v>966.07499999999993</v>
      </c>
      <c r="BY6" s="3">
        <f t="shared" si="25"/>
        <v>0</v>
      </c>
      <c r="BZ6">
        <f t="shared" si="26"/>
        <v>0</v>
      </c>
      <c r="CA6" s="3">
        <f t="shared" si="27"/>
        <v>0</v>
      </c>
    </row>
    <row r="7" spans="1:79" x14ac:dyDescent="0.2">
      <c r="A7">
        <v>9</v>
      </c>
      <c r="B7">
        <v>0</v>
      </c>
      <c r="C7">
        <v>50</v>
      </c>
      <c r="D7">
        <v>1</v>
      </c>
      <c r="E7">
        <v>1</v>
      </c>
      <c r="F7">
        <v>1418.93</v>
      </c>
      <c r="G7">
        <v>1397.631066537504</v>
      </c>
      <c r="H7">
        <v>1.5010559691102489E-2</v>
      </c>
      <c r="I7">
        <v>3600.185432434082</v>
      </c>
      <c r="J7">
        <v>90784</v>
      </c>
      <c r="K7">
        <v>296410</v>
      </c>
      <c r="L7">
        <v>296410</v>
      </c>
      <c r="M7">
        <v>295960</v>
      </c>
      <c r="N7">
        <v>4627884</v>
      </c>
      <c r="O7">
        <v>34560</v>
      </c>
      <c r="P7">
        <v>79064</v>
      </c>
      <c r="Q7">
        <v>79064</v>
      </c>
      <c r="R7">
        <v>78638</v>
      </c>
      <c r="S7">
        <v>1054561</v>
      </c>
      <c r="U7">
        <v>9</v>
      </c>
      <c r="V7">
        <v>0</v>
      </c>
      <c r="W7">
        <v>50</v>
      </c>
      <c r="X7">
        <v>1</v>
      </c>
      <c r="Y7">
        <v>1</v>
      </c>
      <c r="Z7">
        <v>1418.93</v>
      </c>
      <c r="AA7">
        <v>1400.701424424383</v>
      </c>
      <c r="AB7">
        <v>1.2846705317117299E-2</v>
      </c>
      <c r="AC7">
        <v>3600.2525672912602</v>
      </c>
      <c r="AD7" s="4">
        <v>50800</v>
      </c>
      <c r="AE7" s="4">
        <v>139610</v>
      </c>
      <c r="AF7" s="4">
        <v>139610</v>
      </c>
      <c r="AG7" s="4">
        <v>50960</v>
      </c>
      <c r="AH7" s="4">
        <v>1751866</v>
      </c>
      <c r="AI7" s="4">
        <v>27460</v>
      </c>
      <c r="AJ7" s="4">
        <v>36444</v>
      </c>
      <c r="AK7" s="4">
        <v>36444</v>
      </c>
      <c r="AL7" s="4">
        <v>21898</v>
      </c>
      <c r="AM7" s="4">
        <v>409918</v>
      </c>
      <c r="AO7" cm="1">
        <f t="array" ref="AO7:AS7">A7:E7</f>
        <v>9</v>
      </c>
      <c r="AP7">
        <v>0</v>
      </c>
      <c r="AQ7">
        <v>50</v>
      </c>
      <c r="AR7">
        <v>1</v>
      </c>
      <c r="AS7">
        <v>1</v>
      </c>
      <c r="AT7">
        <f t="shared" si="1"/>
        <v>0</v>
      </c>
      <c r="AU7">
        <f t="shared" si="2"/>
        <v>-3.0703578868790373</v>
      </c>
      <c r="AV7">
        <f t="shared" si="3"/>
        <v>2.1638543739851898E-3</v>
      </c>
      <c r="AW7">
        <f t="shared" si="4"/>
        <v>-6.7134857178189122E-2</v>
      </c>
      <c r="AX7">
        <f t="shared" si="5"/>
        <v>39984</v>
      </c>
      <c r="AY7">
        <f t="shared" si="6"/>
        <v>156800</v>
      </c>
      <c r="AZ7">
        <f t="shared" si="7"/>
        <v>156800</v>
      </c>
      <c r="BA7">
        <f t="shared" si="8"/>
        <v>245000</v>
      </c>
      <c r="BB7">
        <f t="shared" si="9"/>
        <v>2876018</v>
      </c>
      <c r="BC7">
        <f t="shared" si="10"/>
        <v>7100</v>
      </c>
      <c r="BD7">
        <f t="shared" si="11"/>
        <v>42620</v>
      </c>
      <c r="BE7">
        <f t="shared" si="12"/>
        <v>42620</v>
      </c>
      <c r="BF7">
        <f t="shared" si="13"/>
        <v>56740</v>
      </c>
      <c r="BG7">
        <f t="shared" si="14"/>
        <v>644643</v>
      </c>
      <c r="BJ7">
        <f t="shared" si="15"/>
        <v>1418.93</v>
      </c>
      <c r="BK7">
        <f t="shared" si="16"/>
        <v>1400.701424424383</v>
      </c>
      <c r="BL7" s="3">
        <f t="shared" si="17"/>
        <v>1.2846705317117133E-2</v>
      </c>
      <c r="BN7">
        <f t="shared" si="18"/>
        <v>1418.93</v>
      </c>
      <c r="BO7">
        <f t="shared" si="19"/>
        <v>1397.631066537504</v>
      </c>
      <c r="BP7" s="3">
        <f t="shared" si="20"/>
        <v>1.5010559691102486E-2</v>
      </c>
      <c r="BR7">
        <f t="shared" si="21"/>
        <v>1418.93</v>
      </c>
      <c r="BS7">
        <f t="shared" si="22"/>
        <v>1400.701424424383</v>
      </c>
      <c r="BT7" s="3">
        <f t="shared" si="23"/>
        <v>1.2846705317117133E-2</v>
      </c>
      <c r="BU7">
        <f t="shared" si="24"/>
        <v>0</v>
      </c>
      <c r="BW7">
        <f>MIN(F7,Z7)</f>
        <v>1418.93</v>
      </c>
      <c r="BX7">
        <f>MAX(AA7,G7)</f>
        <v>1400.701424424383</v>
      </c>
      <c r="BY7" s="3">
        <f t="shared" si="25"/>
        <v>1.2846705317117133E-2</v>
      </c>
      <c r="BZ7">
        <f t="shared" si="26"/>
        <v>0</v>
      </c>
      <c r="CA7" s="3">
        <f t="shared" si="27"/>
        <v>0</v>
      </c>
    </row>
    <row r="8" spans="1:79" x14ac:dyDescent="0.2">
      <c r="A8">
        <v>9</v>
      </c>
      <c r="B8">
        <v>0</v>
      </c>
      <c r="C8">
        <v>100</v>
      </c>
      <c r="D8">
        <v>1</v>
      </c>
      <c r="E8">
        <v>1</v>
      </c>
      <c r="F8">
        <v>1857.3375000000001</v>
      </c>
      <c r="G8">
        <v>1070.1730128014351</v>
      </c>
      <c r="H8">
        <v>0.42381338189670159</v>
      </c>
      <c r="I8">
        <v>3600.092256546021</v>
      </c>
      <c r="J8">
        <v>180834</v>
      </c>
      <c r="K8">
        <v>590860</v>
      </c>
      <c r="L8">
        <v>590860</v>
      </c>
      <c r="M8">
        <v>589960</v>
      </c>
      <c r="N8">
        <v>9253584</v>
      </c>
      <c r="O8">
        <v>68963</v>
      </c>
      <c r="P8">
        <v>157947</v>
      </c>
      <c r="Q8">
        <v>157947</v>
      </c>
      <c r="R8">
        <v>157097</v>
      </c>
      <c r="S8">
        <v>2109718</v>
      </c>
      <c r="U8">
        <v>9</v>
      </c>
      <c r="V8">
        <v>0</v>
      </c>
      <c r="W8">
        <v>100</v>
      </c>
      <c r="X8">
        <v>1</v>
      </c>
      <c r="Y8">
        <v>1</v>
      </c>
      <c r="Z8">
        <v>1463.5124989164699</v>
      </c>
      <c r="AA8">
        <v>1446.7465736455031</v>
      </c>
      <c r="AB8">
        <v>1.1455949493686911E-2</v>
      </c>
      <c r="AC8">
        <v>3600.292667388916</v>
      </c>
      <c r="AD8" s="4">
        <v>100250</v>
      </c>
      <c r="AE8" s="4">
        <v>277260</v>
      </c>
      <c r="AF8" s="4">
        <v>277260</v>
      </c>
      <c r="AG8" s="4">
        <v>99960</v>
      </c>
      <c r="AH8" s="4">
        <v>3500316</v>
      </c>
      <c r="AI8" s="4">
        <v>54863</v>
      </c>
      <c r="AJ8" s="4">
        <v>72607</v>
      </c>
      <c r="AK8" s="4">
        <v>72607</v>
      </c>
      <c r="AL8" s="4">
        <v>43617</v>
      </c>
      <c r="AM8" s="4">
        <v>824355</v>
      </c>
      <c r="AO8" cm="1">
        <f t="array" ref="AO8:AS8">A8:E8</f>
        <v>9</v>
      </c>
      <c r="AP8">
        <v>0</v>
      </c>
      <c r="AQ8">
        <v>100</v>
      </c>
      <c r="AR8">
        <v>1</v>
      </c>
      <c r="AS8">
        <v>1</v>
      </c>
      <c r="AT8">
        <f t="shared" si="1"/>
        <v>393.8250010835302</v>
      </c>
      <c r="AU8">
        <f t="shared" si="2"/>
        <v>-376.57356084406797</v>
      </c>
      <c r="AV8">
        <f t="shared" si="3"/>
        <v>0.4123574324030147</v>
      </c>
      <c r="AW8">
        <f t="shared" si="4"/>
        <v>-0.20041084289505307</v>
      </c>
      <c r="AX8">
        <f t="shared" si="5"/>
        <v>80584</v>
      </c>
      <c r="AY8">
        <f t="shared" si="6"/>
        <v>313600</v>
      </c>
      <c r="AZ8">
        <f t="shared" si="7"/>
        <v>313600</v>
      </c>
      <c r="BA8">
        <f t="shared" si="8"/>
        <v>490000</v>
      </c>
      <c r="BB8">
        <f t="shared" si="9"/>
        <v>5753268</v>
      </c>
      <c r="BC8">
        <f t="shared" si="10"/>
        <v>14100</v>
      </c>
      <c r="BD8">
        <f t="shared" si="11"/>
        <v>85340</v>
      </c>
      <c r="BE8">
        <f t="shared" si="12"/>
        <v>85340</v>
      </c>
      <c r="BF8">
        <f t="shared" si="13"/>
        <v>113480</v>
      </c>
      <c r="BG8">
        <f t="shared" si="14"/>
        <v>1285363</v>
      </c>
      <c r="BJ8">
        <f t="shared" si="15"/>
        <v>1463.5124989164699</v>
      </c>
      <c r="BK8">
        <f t="shared" si="16"/>
        <v>1446.7465736455031</v>
      </c>
      <c r="BL8" s="3">
        <f t="shared" si="17"/>
        <v>1.145594949368706E-2</v>
      </c>
      <c r="BN8">
        <f t="shared" si="18"/>
        <v>1857.3375000000001</v>
      </c>
      <c r="BO8">
        <f t="shared" si="19"/>
        <v>1070.1730128014351</v>
      </c>
      <c r="BP8" s="3">
        <f t="shared" si="20"/>
        <v>0.42381338189670159</v>
      </c>
      <c r="BR8">
        <f t="shared" si="21"/>
        <v>1463.5124989164699</v>
      </c>
      <c r="BS8">
        <f t="shared" si="22"/>
        <v>1446.7465736455031</v>
      </c>
      <c r="BT8" s="3">
        <f t="shared" si="23"/>
        <v>1.145594949368706E-2</v>
      </c>
      <c r="BU8">
        <f t="shared" si="24"/>
        <v>0</v>
      </c>
      <c r="BW8">
        <f>MIN(F8,Z8)</f>
        <v>1463.5124989164699</v>
      </c>
      <c r="BX8">
        <f>MAX(AA8,G8)</f>
        <v>1446.7465736455031</v>
      </c>
      <c r="BY8" s="3">
        <f t="shared" si="25"/>
        <v>1.145594949368706E-2</v>
      </c>
      <c r="BZ8">
        <f t="shared" si="26"/>
        <v>0</v>
      </c>
      <c r="CA8" s="3">
        <f t="shared" si="27"/>
        <v>0</v>
      </c>
    </row>
    <row r="9" spans="1:79" x14ac:dyDescent="0.2">
      <c r="A9">
        <v>25</v>
      </c>
      <c r="B9">
        <v>0</v>
      </c>
      <c r="C9">
        <v>10</v>
      </c>
      <c r="D9">
        <v>1</v>
      </c>
      <c r="E9">
        <v>1</v>
      </c>
      <c r="F9">
        <v>2618.0500000000002</v>
      </c>
      <c r="G9">
        <v>1860.55</v>
      </c>
      <c r="H9">
        <v>0.2893374840052711</v>
      </c>
      <c r="I9">
        <v>3600.2942066192632</v>
      </c>
      <c r="J9">
        <v>18904</v>
      </c>
      <c r="K9">
        <v>396170</v>
      </c>
      <c r="L9">
        <v>396170</v>
      </c>
      <c r="M9">
        <v>395920</v>
      </c>
      <c r="N9">
        <v>6441874</v>
      </c>
      <c r="O9">
        <v>7911</v>
      </c>
      <c r="P9">
        <v>132735</v>
      </c>
      <c r="Q9">
        <v>132735</v>
      </c>
      <c r="R9">
        <v>131793</v>
      </c>
      <c r="S9">
        <v>2047550</v>
      </c>
      <c r="U9">
        <v>25</v>
      </c>
      <c r="V9">
        <v>0</v>
      </c>
      <c r="W9">
        <v>10</v>
      </c>
      <c r="X9">
        <v>1</v>
      </c>
      <c r="Y9">
        <v>1</v>
      </c>
      <c r="Z9">
        <v>2524.0500000000002</v>
      </c>
      <c r="AA9">
        <v>2270.9499999999998</v>
      </c>
      <c r="AB9">
        <v>0.1002753511222044</v>
      </c>
      <c r="AC9">
        <v>3600.1231784820561</v>
      </c>
      <c r="AD9" s="4">
        <v>11400</v>
      </c>
      <c r="AE9" s="4">
        <v>61010</v>
      </c>
      <c r="AF9" s="4">
        <v>61010</v>
      </c>
      <c r="AG9" s="4">
        <v>11760</v>
      </c>
      <c r="AH9" s="4">
        <v>761366</v>
      </c>
      <c r="AI9" s="4">
        <v>5751</v>
      </c>
      <c r="AJ9" s="4">
        <v>17456</v>
      </c>
      <c r="AK9" s="4">
        <v>17456</v>
      </c>
      <c r="AL9" s="4">
        <v>6802</v>
      </c>
      <c r="AM9" s="4">
        <v>192985</v>
      </c>
      <c r="AO9" cm="1">
        <f t="array" ref="AO9:AS9">A9:E9</f>
        <v>25</v>
      </c>
      <c r="AP9">
        <v>0</v>
      </c>
      <c r="AQ9">
        <v>10</v>
      </c>
      <c r="AR9">
        <v>1</v>
      </c>
      <c r="AS9">
        <v>1</v>
      </c>
      <c r="AT9">
        <f t="shared" si="1"/>
        <v>94</v>
      </c>
      <c r="AU9">
        <f t="shared" si="2"/>
        <v>-410.39999999999986</v>
      </c>
      <c r="AV9">
        <f t="shared" si="3"/>
        <v>0.1890621328830667</v>
      </c>
      <c r="AW9">
        <f t="shared" si="4"/>
        <v>0.17102813720703125</v>
      </c>
      <c r="AX9">
        <f t="shared" si="5"/>
        <v>7504</v>
      </c>
      <c r="AY9">
        <f t="shared" si="6"/>
        <v>335160</v>
      </c>
      <c r="AZ9">
        <f t="shared" si="7"/>
        <v>335160</v>
      </c>
      <c r="BA9">
        <f t="shared" si="8"/>
        <v>384160</v>
      </c>
      <c r="BB9">
        <f t="shared" si="9"/>
        <v>5680508</v>
      </c>
      <c r="BC9">
        <f t="shared" si="10"/>
        <v>2160</v>
      </c>
      <c r="BD9">
        <f t="shared" si="11"/>
        <v>115279</v>
      </c>
      <c r="BE9">
        <f t="shared" si="12"/>
        <v>115279</v>
      </c>
      <c r="BF9">
        <f t="shared" si="13"/>
        <v>124991</v>
      </c>
      <c r="BG9">
        <f t="shared" si="14"/>
        <v>1854565</v>
      </c>
      <c r="BJ9">
        <f t="shared" si="15"/>
        <v>2524.0500000000002</v>
      </c>
      <c r="BK9">
        <f t="shared" si="16"/>
        <v>2270.9499999999998</v>
      </c>
      <c r="BL9" s="3">
        <f t="shared" si="17"/>
        <v>0.10027535112220454</v>
      </c>
      <c r="BN9">
        <f t="shared" si="18"/>
        <v>2618.0500000000002</v>
      </c>
      <c r="BO9">
        <f t="shared" si="19"/>
        <v>1860.55</v>
      </c>
      <c r="BP9" s="3">
        <f t="shared" si="20"/>
        <v>0.28933748400527115</v>
      </c>
      <c r="BR9">
        <f t="shared" si="21"/>
        <v>2524.0500000000002</v>
      </c>
      <c r="BS9">
        <f t="shared" si="22"/>
        <v>2270.9499999999998</v>
      </c>
      <c r="BT9" s="3">
        <f t="shared" si="23"/>
        <v>0.10027535112220454</v>
      </c>
      <c r="BU9">
        <f t="shared" si="24"/>
        <v>0</v>
      </c>
      <c r="BW9">
        <f>MIN(F9,Z9)</f>
        <v>2524.0500000000002</v>
      </c>
      <c r="BX9">
        <f>MAX(AA9,G9)</f>
        <v>2270.9499999999998</v>
      </c>
      <c r="BY9" s="3">
        <f t="shared" si="25"/>
        <v>0.10027535112220454</v>
      </c>
      <c r="BZ9">
        <f t="shared" si="26"/>
        <v>0</v>
      </c>
      <c r="CA9" s="3">
        <f t="shared" si="27"/>
        <v>0</v>
      </c>
    </row>
    <row r="10" spans="1:79" x14ac:dyDescent="0.2">
      <c r="A10">
        <v>25</v>
      </c>
      <c r="B10">
        <v>0</v>
      </c>
      <c r="C10">
        <v>50</v>
      </c>
      <c r="D10">
        <v>1</v>
      </c>
      <c r="E10">
        <v>1</v>
      </c>
      <c r="F10">
        <v>4351.4899997760094</v>
      </c>
      <c r="G10">
        <v>1494.39</v>
      </c>
      <c r="H10">
        <v>0.65657970026889101</v>
      </c>
      <c r="I10">
        <v>3600.4349117279048</v>
      </c>
      <c r="J10">
        <v>91584</v>
      </c>
      <c r="K10">
        <v>1973010</v>
      </c>
      <c r="L10">
        <v>1973010</v>
      </c>
      <c r="M10">
        <v>1971760</v>
      </c>
      <c r="N10">
        <v>32200634</v>
      </c>
      <c r="O10">
        <v>39073</v>
      </c>
      <c r="P10">
        <v>664257</v>
      </c>
      <c r="Q10">
        <v>664257</v>
      </c>
      <c r="R10">
        <v>659544</v>
      </c>
      <c r="S10">
        <v>10267145</v>
      </c>
      <c r="U10">
        <v>25</v>
      </c>
      <c r="V10">
        <v>0</v>
      </c>
      <c r="W10">
        <v>50</v>
      </c>
      <c r="X10">
        <v>1</v>
      </c>
      <c r="Y10">
        <v>1</v>
      </c>
      <c r="Z10">
        <v>1956.52</v>
      </c>
      <c r="AA10">
        <v>932.32</v>
      </c>
      <c r="AB10">
        <v>0.52348046531596915</v>
      </c>
      <c r="AC10">
        <v>3600.212581634521</v>
      </c>
      <c r="AD10" s="4">
        <v>51600</v>
      </c>
      <c r="AE10" s="4">
        <v>297210</v>
      </c>
      <c r="AF10" s="4">
        <v>297210</v>
      </c>
      <c r="AG10" s="4">
        <v>50960</v>
      </c>
      <c r="AH10" s="4">
        <v>3793166</v>
      </c>
      <c r="AI10" s="4">
        <v>28320</v>
      </c>
      <c r="AJ10" s="4">
        <v>86665</v>
      </c>
      <c r="AK10" s="4">
        <v>86665</v>
      </c>
      <c r="AL10" s="4">
        <v>33450</v>
      </c>
      <c r="AM10" s="4">
        <v>966239</v>
      </c>
      <c r="AO10" cm="1">
        <f t="array" ref="AO10:AS10">A10:E10</f>
        <v>25</v>
      </c>
      <c r="AP10">
        <v>0</v>
      </c>
      <c r="AQ10">
        <v>50</v>
      </c>
      <c r="AR10">
        <v>1</v>
      </c>
      <c r="AS10">
        <v>1</v>
      </c>
      <c r="AT10">
        <f t="shared" si="1"/>
        <v>2394.9699997760094</v>
      </c>
      <c r="AU10">
        <f t="shared" si="2"/>
        <v>562.07000000000005</v>
      </c>
      <c r="AV10">
        <f t="shared" si="3"/>
        <v>0.13309923495292186</v>
      </c>
      <c r="AW10">
        <f t="shared" si="4"/>
        <v>0.22233009338378906</v>
      </c>
      <c r="AX10">
        <f t="shared" si="5"/>
        <v>39984</v>
      </c>
      <c r="AY10">
        <f t="shared" si="6"/>
        <v>1675800</v>
      </c>
      <c r="AZ10">
        <f t="shared" si="7"/>
        <v>1675800</v>
      </c>
      <c r="BA10">
        <f t="shared" si="8"/>
        <v>1920800</v>
      </c>
      <c r="BB10">
        <f t="shared" si="9"/>
        <v>28407468</v>
      </c>
      <c r="BC10">
        <f t="shared" si="10"/>
        <v>10753</v>
      </c>
      <c r="BD10">
        <f t="shared" si="11"/>
        <v>577592</v>
      </c>
      <c r="BE10">
        <f t="shared" si="12"/>
        <v>577592</v>
      </c>
      <c r="BF10">
        <f t="shared" si="13"/>
        <v>626094</v>
      </c>
      <c r="BG10">
        <f t="shared" si="14"/>
        <v>9300906</v>
      </c>
      <c r="BJ10">
        <f t="shared" si="15"/>
        <v>1956.52</v>
      </c>
      <c r="BK10">
        <f t="shared" si="16"/>
        <v>932.32</v>
      </c>
      <c r="BL10" s="3">
        <f t="shared" si="17"/>
        <v>0.52348046531596903</v>
      </c>
      <c r="BN10">
        <f t="shared" si="18"/>
        <v>4351.4899997760094</v>
      </c>
      <c r="BO10">
        <f t="shared" si="19"/>
        <v>1494.39</v>
      </c>
      <c r="BP10" s="3">
        <f t="shared" si="20"/>
        <v>0.65657970026889101</v>
      </c>
      <c r="BR10">
        <f t="shared" si="21"/>
        <v>1956.52</v>
      </c>
      <c r="BS10">
        <f t="shared" si="22"/>
        <v>932.32</v>
      </c>
      <c r="BT10" s="3">
        <f t="shared" si="23"/>
        <v>0.52348046531596903</v>
      </c>
      <c r="BU10">
        <f t="shared" si="24"/>
        <v>0</v>
      </c>
      <c r="BW10">
        <f>MIN(F10,Z10)</f>
        <v>1956.52</v>
      </c>
      <c r="BX10">
        <f>MAX(AA10,G10)</f>
        <v>1494.39</v>
      </c>
      <c r="BY10" s="3">
        <f t="shared" si="25"/>
        <v>0.23619998773332238</v>
      </c>
      <c r="BZ10">
        <f t="shared" si="26"/>
        <v>1</v>
      </c>
      <c r="CA10" s="3">
        <f t="shared" si="27"/>
        <v>0.28728047758264663</v>
      </c>
    </row>
    <row r="11" spans="1:79" x14ac:dyDescent="0.2">
      <c r="A11">
        <v>25</v>
      </c>
      <c r="B11">
        <v>0</v>
      </c>
      <c r="C11">
        <v>100</v>
      </c>
      <c r="D11">
        <v>1</v>
      </c>
      <c r="E11">
        <v>1</v>
      </c>
      <c r="F11">
        <v>6975.5299999999988</v>
      </c>
      <c r="G11">
        <v>1425.645</v>
      </c>
      <c r="H11">
        <v>0.795621981412165</v>
      </c>
      <c r="I11">
        <v>3601.1063461303711</v>
      </c>
      <c r="J11">
        <v>182434</v>
      </c>
      <c r="K11">
        <v>3944060</v>
      </c>
      <c r="L11">
        <v>3944060</v>
      </c>
      <c r="M11">
        <v>3941560</v>
      </c>
      <c r="N11">
        <v>64399084</v>
      </c>
      <c r="O11">
        <v>78048</v>
      </c>
      <c r="P11">
        <v>1326052</v>
      </c>
      <c r="Q11">
        <v>1326052</v>
      </c>
      <c r="R11">
        <v>1316618</v>
      </c>
      <c r="S11">
        <v>20492033</v>
      </c>
      <c r="U11">
        <v>25</v>
      </c>
      <c r="V11">
        <v>0</v>
      </c>
      <c r="W11">
        <v>100</v>
      </c>
      <c r="X11">
        <v>1</v>
      </c>
      <c r="Y11">
        <v>1</v>
      </c>
      <c r="Z11">
        <v>3447.315000000001</v>
      </c>
      <c r="AA11">
        <v>949.95</v>
      </c>
      <c r="AB11">
        <v>0.72443771456916473</v>
      </c>
      <c r="AC11">
        <v>3600.2274932861328</v>
      </c>
      <c r="AD11" s="4">
        <v>101850</v>
      </c>
      <c r="AE11" s="4">
        <v>592460</v>
      </c>
      <c r="AF11" s="4">
        <v>592460</v>
      </c>
      <c r="AG11" s="4">
        <v>99960</v>
      </c>
      <c r="AH11" s="4">
        <v>7582916</v>
      </c>
      <c r="AI11" s="4">
        <v>56552</v>
      </c>
      <c r="AJ11" s="4">
        <v>172797</v>
      </c>
      <c r="AK11" s="4">
        <v>172797</v>
      </c>
      <c r="AL11" s="4">
        <v>66139</v>
      </c>
      <c r="AM11" s="4">
        <v>1926044</v>
      </c>
      <c r="AO11" cm="1">
        <f t="array" ref="AO11:AS11">A11:E11</f>
        <v>25</v>
      </c>
      <c r="AP11">
        <v>0</v>
      </c>
      <c r="AQ11">
        <v>100</v>
      </c>
      <c r="AR11">
        <v>1</v>
      </c>
      <c r="AS11">
        <v>1</v>
      </c>
      <c r="AT11">
        <f t="shared" si="1"/>
        <v>3528.2149999999979</v>
      </c>
      <c r="AU11">
        <f t="shared" si="2"/>
        <v>475.69499999999994</v>
      </c>
      <c r="AV11">
        <f t="shared" si="3"/>
        <v>7.1184266843000277E-2</v>
      </c>
      <c r="AW11">
        <f t="shared" si="4"/>
        <v>0.87885284423828125</v>
      </c>
      <c r="AX11">
        <f t="shared" si="5"/>
        <v>80584</v>
      </c>
      <c r="AY11">
        <f t="shared" si="6"/>
        <v>3351600</v>
      </c>
      <c r="AZ11">
        <f t="shared" si="7"/>
        <v>3351600</v>
      </c>
      <c r="BA11">
        <f t="shared" si="8"/>
        <v>3841600</v>
      </c>
      <c r="BB11">
        <f t="shared" si="9"/>
        <v>56816168</v>
      </c>
      <c r="BC11">
        <f t="shared" si="10"/>
        <v>21496</v>
      </c>
      <c r="BD11">
        <f t="shared" si="11"/>
        <v>1153255</v>
      </c>
      <c r="BE11">
        <f t="shared" si="12"/>
        <v>1153255</v>
      </c>
      <c r="BF11">
        <f t="shared" si="13"/>
        <v>1250479</v>
      </c>
      <c r="BG11">
        <f t="shared" si="14"/>
        <v>18565989</v>
      </c>
      <c r="BJ11">
        <f t="shared" si="15"/>
        <v>3447.315000000001</v>
      </c>
      <c r="BK11">
        <f t="shared" si="16"/>
        <v>949.95</v>
      </c>
      <c r="BL11" s="3">
        <f t="shared" si="17"/>
        <v>0.72443771456916473</v>
      </c>
      <c r="BN11">
        <f t="shared" si="18"/>
        <v>6975.5299999999988</v>
      </c>
      <c r="BO11">
        <f t="shared" si="19"/>
        <v>1425.645</v>
      </c>
      <c r="BP11" s="3">
        <f t="shared" si="20"/>
        <v>0.795621981412165</v>
      </c>
      <c r="BR11">
        <f t="shared" si="21"/>
        <v>3447.315000000001</v>
      </c>
      <c r="BS11">
        <f t="shared" si="22"/>
        <v>949.95</v>
      </c>
      <c r="BT11" s="3">
        <f t="shared" si="23"/>
        <v>0.72443771456916473</v>
      </c>
      <c r="BU11">
        <f t="shared" si="24"/>
        <v>0</v>
      </c>
      <c r="BW11">
        <f>MIN(F11,Z11)</f>
        <v>3447.315000000001</v>
      </c>
      <c r="BX11">
        <f>MAX(AA11,G11)</f>
        <v>1425.645</v>
      </c>
      <c r="BY11" s="3">
        <f t="shared" si="25"/>
        <v>0.58644771365541015</v>
      </c>
      <c r="BZ11">
        <f t="shared" si="26"/>
        <v>1</v>
      </c>
      <c r="CA11" s="3">
        <f t="shared" si="27"/>
        <v>0.13799000091375457</v>
      </c>
    </row>
    <row r="12" spans="1:79" x14ac:dyDescent="0.2">
      <c r="A12">
        <v>5</v>
      </c>
      <c r="B12">
        <v>0.1</v>
      </c>
      <c r="C12">
        <v>10</v>
      </c>
      <c r="D12">
        <v>1</v>
      </c>
      <c r="E12">
        <v>1</v>
      </c>
      <c r="F12">
        <v>666.52</v>
      </c>
      <c r="G12">
        <v>666.52</v>
      </c>
      <c r="H12">
        <v>0</v>
      </c>
      <c r="I12">
        <v>72.552804946899414</v>
      </c>
      <c r="J12">
        <v>18704</v>
      </c>
      <c r="K12">
        <v>37290</v>
      </c>
      <c r="L12">
        <v>37290</v>
      </c>
      <c r="M12">
        <v>37240</v>
      </c>
      <c r="N12">
        <v>543894</v>
      </c>
      <c r="O12">
        <v>7745</v>
      </c>
      <c r="P12">
        <v>9649</v>
      </c>
      <c r="Q12">
        <v>9649</v>
      </c>
      <c r="R12">
        <v>9600</v>
      </c>
      <c r="S12">
        <v>121381</v>
      </c>
      <c r="U12">
        <v>5</v>
      </c>
      <c r="V12">
        <v>0.1</v>
      </c>
      <c r="W12">
        <v>10</v>
      </c>
      <c r="X12">
        <v>1</v>
      </c>
      <c r="Y12">
        <v>1</v>
      </c>
      <c r="Z12">
        <v>666.52</v>
      </c>
      <c r="AA12">
        <v>666.52</v>
      </c>
      <c r="AB12">
        <v>0</v>
      </c>
      <c r="AC12">
        <v>123.7407493591309</v>
      </c>
      <c r="AD12" s="4">
        <v>11200</v>
      </c>
      <c r="AE12" s="4">
        <v>21610</v>
      </c>
      <c r="AF12" s="4">
        <v>21610</v>
      </c>
      <c r="AG12" s="4">
        <v>11760</v>
      </c>
      <c r="AH12" s="4">
        <v>228746</v>
      </c>
      <c r="AI12" s="4">
        <v>6310</v>
      </c>
      <c r="AJ12" s="4">
        <v>5439</v>
      </c>
      <c r="AK12" s="4">
        <v>5439</v>
      </c>
      <c r="AL12" s="4">
        <v>2810</v>
      </c>
      <c r="AM12" s="4">
        <v>53197</v>
      </c>
      <c r="AO12" cm="1">
        <f t="array" ref="AO12:AS12">A12:E12</f>
        <v>5</v>
      </c>
      <c r="AP12">
        <v>0.1</v>
      </c>
      <c r="AQ12">
        <v>10</v>
      </c>
      <c r="AR12">
        <v>1</v>
      </c>
      <c r="AS12">
        <v>1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-51.187944412231488</v>
      </c>
      <c r="AX12">
        <f t="shared" si="5"/>
        <v>7504</v>
      </c>
      <c r="AY12">
        <f t="shared" si="6"/>
        <v>15680</v>
      </c>
      <c r="AZ12">
        <f t="shared" si="7"/>
        <v>15680</v>
      </c>
      <c r="BA12">
        <f t="shared" si="8"/>
        <v>25480</v>
      </c>
      <c r="BB12">
        <f t="shared" si="9"/>
        <v>315148</v>
      </c>
      <c r="BC12">
        <f t="shared" si="10"/>
        <v>1435</v>
      </c>
      <c r="BD12">
        <f t="shared" si="11"/>
        <v>4210</v>
      </c>
      <c r="BE12">
        <f t="shared" si="12"/>
        <v>4210</v>
      </c>
      <c r="BF12">
        <f t="shared" si="13"/>
        <v>6790</v>
      </c>
      <c r="BG12">
        <f t="shared" si="14"/>
        <v>68184</v>
      </c>
      <c r="BJ12">
        <f t="shared" si="15"/>
        <v>666.52</v>
      </c>
      <c r="BK12">
        <f t="shared" si="16"/>
        <v>666.52</v>
      </c>
      <c r="BL12" s="3">
        <f t="shared" si="17"/>
        <v>0</v>
      </c>
      <c r="BN12">
        <f t="shared" si="18"/>
        <v>666.52</v>
      </c>
      <c r="BO12">
        <f t="shared" si="19"/>
        <v>666.52</v>
      </c>
      <c r="BP12" s="3">
        <f t="shared" si="20"/>
        <v>0</v>
      </c>
      <c r="BR12">
        <f t="shared" si="21"/>
        <v>666.52</v>
      </c>
      <c r="BS12">
        <f t="shared" si="22"/>
        <v>666.52</v>
      </c>
      <c r="BT12" s="3">
        <f t="shared" si="23"/>
        <v>0</v>
      </c>
      <c r="BU12">
        <f t="shared" si="24"/>
        <v>0</v>
      </c>
      <c r="BW12">
        <f>MIN(F12,Z12)</f>
        <v>666.52</v>
      </c>
      <c r="BX12">
        <f>MAX(AA12,G12)</f>
        <v>666.52</v>
      </c>
      <c r="BY12" s="3">
        <f t="shared" si="25"/>
        <v>0</v>
      </c>
      <c r="BZ12">
        <f t="shared" si="26"/>
        <v>0</v>
      </c>
      <c r="CA12" s="3">
        <f t="shared" si="27"/>
        <v>0</v>
      </c>
    </row>
    <row r="13" spans="1:79" x14ac:dyDescent="0.2">
      <c r="A13">
        <v>5</v>
      </c>
      <c r="B13">
        <v>0.1</v>
      </c>
      <c r="C13">
        <v>50</v>
      </c>
      <c r="D13">
        <v>1</v>
      </c>
      <c r="E13">
        <v>1</v>
      </c>
      <c r="F13">
        <v>1086.794993671997</v>
      </c>
      <c r="G13">
        <v>1057.4180825668891</v>
      </c>
      <c r="H13">
        <v>2.7030775147253491E-2</v>
      </c>
      <c r="I13">
        <v>3600.1240501403809</v>
      </c>
      <c r="J13">
        <v>90584</v>
      </c>
      <c r="K13">
        <v>178610</v>
      </c>
      <c r="L13">
        <v>178610</v>
      </c>
      <c r="M13">
        <v>178360</v>
      </c>
      <c r="N13">
        <v>2710734</v>
      </c>
      <c r="O13">
        <v>38244</v>
      </c>
      <c r="P13">
        <v>47328</v>
      </c>
      <c r="Q13">
        <v>47328</v>
      </c>
      <c r="R13">
        <v>47083</v>
      </c>
      <c r="S13">
        <v>605890</v>
      </c>
      <c r="U13">
        <v>5</v>
      </c>
      <c r="V13">
        <v>0.1</v>
      </c>
      <c r="W13">
        <v>50</v>
      </c>
      <c r="X13">
        <v>1</v>
      </c>
      <c r="Y13">
        <v>1</v>
      </c>
      <c r="Z13">
        <v>1086.7949932050601</v>
      </c>
      <c r="AA13">
        <v>1086.7949932050601</v>
      </c>
      <c r="AB13">
        <v>0</v>
      </c>
      <c r="AC13">
        <v>160.97661590576169</v>
      </c>
      <c r="AD13" s="4">
        <v>50600</v>
      </c>
      <c r="AE13" s="4">
        <v>100210</v>
      </c>
      <c r="AF13" s="4">
        <v>100210</v>
      </c>
      <c r="AG13" s="4">
        <v>50960</v>
      </c>
      <c r="AH13" s="4">
        <v>1130066</v>
      </c>
      <c r="AI13" s="4">
        <v>31205</v>
      </c>
      <c r="AJ13" s="4">
        <v>26398</v>
      </c>
      <c r="AK13" s="4">
        <v>26398</v>
      </c>
      <c r="AL13" s="4">
        <v>13253</v>
      </c>
      <c r="AM13" s="4">
        <v>265354</v>
      </c>
      <c r="AO13" cm="1">
        <f t="array" ref="AO13:AS13">A13:E13</f>
        <v>5</v>
      </c>
      <c r="AP13">
        <v>0.1</v>
      </c>
      <c r="AQ13">
        <v>50</v>
      </c>
      <c r="AR13">
        <v>1</v>
      </c>
      <c r="AS13">
        <v>1</v>
      </c>
      <c r="AT13">
        <f t="shared" si="1"/>
        <v>4.6693685362697579E-7</v>
      </c>
      <c r="AU13">
        <f t="shared" si="2"/>
        <v>-29.376910638171012</v>
      </c>
      <c r="AV13">
        <f t="shared" si="3"/>
        <v>2.7030775147253491E-2</v>
      </c>
      <c r="AW13">
        <f t="shared" si="4"/>
        <v>3439.1474342346191</v>
      </c>
      <c r="AX13">
        <f t="shared" si="5"/>
        <v>39984</v>
      </c>
      <c r="AY13">
        <f t="shared" si="6"/>
        <v>78400</v>
      </c>
      <c r="AZ13">
        <f t="shared" si="7"/>
        <v>78400</v>
      </c>
      <c r="BA13">
        <f t="shared" si="8"/>
        <v>127400</v>
      </c>
      <c r="BB13">
        <f t="shared" si="9"/>
        <v>1580668</v>
      </c>
      <c r="BC13">
        <f t="shared" si="10"/>
        <v>7039</v>
      </c>
      <c r="BD13">
        <f t="shared" si="11"/>
        <v>20930</v>
      </c>
      <c r="BE13">
        <f t="shared" si="12"/>
        <v>20930</v>
      </c>
      <c r="BF13">
        <f t="shared" si="13"/>
        <v>33830</v>
      </c>
      <c r="BG13">
        <f t="shared" si="14"/>
        <v>340536</v>
      </c>
      <c r="BJ13">
        <f t="shared" si="15"/>
        <v>1086.7949932050601</v>
      </c>
      <c r="BK13">
        <f t="shared" si="16"/>
        <v>1086.7949932050601</v>
      </c>
      <c r="BL13" s="3">
        <f t="shared" si="17"/>
        <v>0</v>
      </c>
      <c r="BN13">
        <f t="shared" si="18"/>
        <v>1086.794993671997</v>
      </c>
      <c r="BO13">
        <f t="shared" si="19"/>
        <v>1057.4180825668891</v>
      </c>
      <c r="BP13" s="3">
        <f t="shared" si="20"/>
        <v>2.703077514725288E-2</v>
      </c>
      <c r="BR13">
        <f t="shared" si="21"/>
        <v>1086.7949932050601</v>
      </c>
      <c r="BS13">
        <f t="shared" si="22"/>
        <v>1086.7949932050601</v>
      </c>
      <c r="BT13" s="3">
        <f t="shared" si="23"/>
        <v>0</v>
      </c>
      <c r="BU13">
        <f t="shared" si="24"/>
        <v>0</v>
      </c>
      <c r="BW13">
        <f>MIN(F13,Z13)</f>
        <v>1086.7949932050601</v>
      </c>
      <c r="BX13">
        <f>MAX(AA13,G13)</f>
        <v>1086.7949932050601</v>
      </c>
      <c r="BY13" s="3">
        <f t="shared" si="25"/>
        <v>0</v>
      </c>
      <c r="BZ13">
        <f t="shared" si="26"/>
        <v>0</v>
      </c>
      <c r="CA13" s="3">
        <f t="shared" si="27"/>
        <v>0</v>
      </c>
    </row>
    <row r="14" spans="1:79" x14ac:dyDescent="0.2">
      <c r="A14">
        <v>5</v>
      </c>
      <c r="B14">
        <v>0.1</v>
      </c>
      <c r="C14">
        <v>100</v>
      </c>
      <c r="D14">
        <v>1</v>
      </c>
      <c r="E14">
        <v>1</v>
      </c>
      <c r="F14">
        <v>1002.253986321191</v>
      </c>
      <c r="G14">
        <v>896.19515277777748</v>
      </c>
      <c r="H14">
        <v>0.10582031599864861</v>
      </c>
      <c r="I14">
        <v>3600.223941802979</v>
      </c>
      <c r="J14">
        <v>180434</v>
      </c>
      <c r="K14">
        <v>355260</v>
      </c>
      <c r="L14">
        <v>355260</v>
      </c>
      <c r="M14">
        <v>354760</v>
      </c>
      <c r="N14">
        <v>5419284</v>
      </c>
      <c r="O14">
        <v>76373</v>
      </c>
      <c r="P14">
        <v>94417</v>
      </c>
      <c r="Q14">
        <v>94417</v>
      </c>
      <c r="R14">
        <v>93928</v>
      </c>
      <c r="S14">
        <v>1211381</v>
      </c>
      <c r="U14">
        <v>5</v>
      </c>
      <c r="V14">
        <v>0.1</v>
      </c>
      <c r="W14">
        <v>100</v>
      </c>
      <c r="X14">
        <v>1</v>
      </c>
      <c r="Y14">
        <v>1</v>
      </c>
      <c r="Z14">
        <v>1002.253989840479</v>
      </c>
      <c r="AA14">
        <v>1002.25398975449</v>
      </c>
      <c r="AB14">
        <v>8.5799900383041516E-11</v>
      </c>
      <c r="AC14">
        <v>602.51957321166992</v>
      </c>
      <c r="AD14" s="4">
        <v>99850</v>
      </c>
      <c r="AE14" s="4">
        <v>198460</v>
      </c>
      <c r="AF14" s="4">
        <v>198460</v>
      </c>
      <c r="AG14" s="4">
        <v>99960</v>
      </c>
      <c r="AH14" s="4">
        <v>2256716</v>
      </c>
      <c r="AI14" s="4">
        <v>62330</v>
      </c>
      <c r="AJ14" s="4">
        <v>52607</v>
      </c>
      <c r="AK14" s="4">
        <v>52607</v>
      </c>
      <c r="AL14" s="4">
        <v>26338</v>
      </c>
      <c r="AM14" s="4">
        <v>530621</v>
      </c>
      <c r="AO14" cm="1">
        <f t="array" ref="AO14:AS14">A14:E14</f>
        <v>5</v>
      </c>
      <c r="AP14">
        <v>0.1</v>
      </c>
      <c r="AQ14">
        <v>100</v>
      </c>
      <c r="AR14">
        <v>1</v>
      </c>
      <c r="AS14">
        <v>1</v>
      </c>
      <c r="AT14">
        <f t="shared" si="1"/>
        <v>-3.51928804320778E-6</v>
      </c>
      <c r="AU14">
        <f t="shared" si="2"/>
        <v>-106.05883697671254</v>
      </c>
      <c r="AV14">
        <f t="shared" si="3"/>
        <v>0.10582031591284871</v>
      </c>
      <c r="AW14">
        <f t="shared" si="4"/>
        <v>2997.704368591309</v>
      </c>
      <c r="AX14">
        <f t="shared" si="5"/>
        <v>80584</v>
      </c>
      <c r="AY14">
        <f t="shared" si="6"/>
        <v>156800</v>
      </c>
      <c r="AZ14">
        <f t="shared" si="7"/>
        <v>156800</v>
      </c>
      <c r="BA14">
        <f t="shared" si="8"/>
        <v>254800</v>
      </c>
      <c r="BB14">
        <f t="shared" si="9"/>
        <v>3162568</v>
      </c>
      <c r="BC14">
        <f t="shared" si="10"/>
        <v>14043</v>
      </c>
      <c r="BD14">
        <f t="shared" si="11"/>
        <v>41810</v>
      </c>
      <c r="BE14">
        <f t="shared" si="12"/>
        <v>41810</v>
      </c>
      <c r="BF14">
        <f t="shared" si="13"/>
        <v>67590</v>
      </c>
      <c r="BG14">
        <f t="shared" si="14"/>
        <v>680760</v>
      </c>
      <c r="BJ14">
        <f t="shared" si="15"/>
        <v>1002.253989840479</v>
      </c>
      <c r="BK14">
        <f t="shared" si="16"/>
        <v>1002.25398975449</v>
      </c>
      <c r="BL14" s="3">
        <f t="shared" si="17"/>
        <v>8.5795589998770426E-11</v>
      </c>
      <c r="BN14">
        <f t="shared" si="18"/>
        <v>1002.253986321191</v>
      </c>
      <c r="BO14">
        <f t="shared" si="19"/>
        <v>896.19515277777748</v>
      </c>
      <c r="BP14" s="3">
        <f t="shared" si="20"/>
        <v>0.10582031599864841</v>
      </c>
      <c r="BR14">
        <f t="shared" si="21"/>
        <v>1002.253986321191</v>
      </c>
      <c r="BS14">
        <f t="shared" si="22"/>
        <v>896.19515277777748</v>
      </c>
      <c r="BT14" s="3">
        <f t="shared" si="23"/>
        <v>0.10582031599864841</v>
      </c>
      <c r="BU14">
        <f t="shared" si="24"/>
        <v>1</v>
      </c>
      <c r="BW14">
        <f>MIN(F14,Z14)</f>
        <v>1002.253986321191</v>
      </c>
      <c r="BX14">
        <f>MAX(AA14,G14)</f>
        <v>1002.25398975449</v>
      </c>
      <c r="BY14" s="3">
        <f t="shared" si="25"/>
        <v>-3.4255778651705257E-9</v>
      </c>
      <c r="BZ14">
        <f t="shared" si="26"/>
        <v>1</v>
      </c>
      <c r="CA14" s="3">
        <f t="shared" si="27"/>
        <v>0.10582031942422628</v>
      </c>
    </row>
    <row r="15" spans="1:79" x14ac:dyDescent="0.2">
      <c r="A15">
        <v>9</v>
      </c>
      <c r="B15">
        <v>0.1</v>
      </c>
      <c r="C15">
        <v>10</v>
      </c>
      <c r="D15">
        <v>1</v>
      </c>
      <c r="E15">
        <v>1</v>
      </c>
      <c r="F15">
        <v>309.89999999999998</v>
      </c>
      <c r="G15">
        <v>273.755</v>
      </c>
      <c r="H15">
        <v>0.1166343981929656</v>
      </c>
      <c r="I15">
        <v>3600.047075271606</v>
      </c>
      <c r="J15">
        <v>18744</v>
      </c>
      <c r="K15">
        <v>60850</v>
      </c>
      <c r="L15">
        <v>60850</v>
      </c>
      <c r="M15">
        <v>60760</v>
      </c>
      <c r="N15">
        <v>927324</v>
      </c>
      <c r="O15">
        <v>7824</v>
      </c>
      <c r="P15">
        <v>16308</v>
      </c>
      <c r="Q15">
        <v>16308</v>
      </c>
      <c r="R15">
        <v>16224</v>
      </c>
      <c r="S15">
        <v>216584</v>
      </c>
      <c r="U15">
        <v>9</v>
      </c>
      <c r="V15">
        <v>0.1</v>
      </c>
      <c r="W15">
        <v>10</v>
      </c>
      <c r="X15">
        <v>1</v>
      </c>
      <c r="Y15">
        <v>1</v>
      </c>
      <c r="Z15">
        <v>309.89999999999998</v>
      </c>
      <c r="AA15">
        <v>236.30000000000041</v>
      </c>
      <c r="AB15">
        <v>0.23749596644078619</v>
      </c>
      <c r="AC15">
        <v>3600.0688877105708</v>
      </c>
      <c r="AD15" s="4">
        <v>11240</v>
      </c>
      <c r="AE15" s="4">
        <v>29490</v>
      </c>
      <c r="AF15" s="4">
        <v>29490</v>
      </c>
      <c r="AG15" s="4">
        <v>11760</v>
      </c>
      <c r="AH15" s="4">
        <v>353106</v>
      </c>
      <c r="AI15" s="4">
        <v>6404</v>
      </c>
      <c r="AJ15" s="4">
        <v>7868</v>
      </c>
      <c r="AK15" s="4">
        <v>7868</v>
      </c>
      <c r="AL15" s="4">
        <v>5024</v>
      </c>
      <c r="AM15" s="4">
        <v>84826</v>
      </c>
      <c r="AO15" cm="1">
        <f t="array" ref="AO15:AS15">A15:E15</f>
        <v>9</v>
      </c>
      <c r="AP15">
        <v>0.1</v>
      </c>
      <c r="AQ15">
        <v>10</v>
      </c>
      <c r="AR15">
        <v>1</v>
      </c>
      <c r="AS15">
        <v>1</v>
      </c>
      <c r="AT15">
        <f t="shared" si="1"/>
        <v>0</v>
      </c>
      <c r="AU15">
        <f t="shared" si="2"/>
        <v>37.454999999999586</v>
      </c>
      <c r="AV15">
        <f t="shared" si="3"/>
        <v>-0.12086156824782059</v>
      </c>
      <c r="AW15">
        <f t="shared" si="4"/>
        <v>-2.181243896484375E-2</v>
      </c>
      <c r="AX15">
        <f t="shared" si="5"/>
        <v>7504</v>
      </c>
      <c r="AY15">
        <f t="shared" si="6"/>
        <v>31360</v>
      </c>
      <c r="AZ15">
        <f t="shared" si="7"/>
        <v>31360</v>
      </c>
      <c r="BA15">
        <f t="shared" si="8"/>
        <v>49000</v>
      </c>
      <c r="BB15">
        <f t="shared" si="9"/>
        <v>574218</v>
      </c>
      <c r="BC15">
        <f t="shared" si="10"/>
        <v>1420</v>
      </c>
      <c r="BD15">
        <f t="shared" si="11"/>
        <v>8440</v>
      </c>
      <c r="BE15">
        <f t="shared" si="12"/>
        <v>8440</v>
      </c>
      <c r="BF15">
        <f t="shared" si="13"/>
        <v>11200</v>
      </c>
      <c r="BG15">
        <f t="shared" si="14"/>
        <v>131758</v>
      </c>
      <c r="BJ15">
        <f t="shared" si="15"/>
        <v>309.89999999999998</v>
      </c>
      <c r="BK15">
        <f t="shared" si="16"/>
        <v>236.30000000000041</v>
      </c>
      <c r="BL15" s="3">
        <f t="shared" si="17"/>
        <v>0.23749596644078597</v>
      </c>
      <c r="BN15">
        <f t="shared" si="18"/>
        <v>309.89999999999998</v>
      </c>
      <c r="BO15">
        <f t="shared" si="19"/>
        <v>273.755</v>
      </c>
      <c r="BP15" s="3">
        <f t="shared" si="20"/>
        <v>0.11663439819296542</v>
      </c>
      <c r="BR15">
        <f t="shared" si="21"/>
        <v>309.89999999999998</v>
      </c>
      <c r="BS15">
        <f t="shared" si="22"/>
        <v>236.30000000000041</v>
      </c>
      <c r="BT15" s="3">
        <f t="shared" si="23"/>
        <v>0.23749596644078597</v>
      </c>
      <c r="BU15">
        <f t="shared" si="24"/>
        <v>0</v>
      </c>
      <c r="BW15">
        <f>MIN(F15,Z15)</f>
        <v>309.89999999999998</v>
      </c>
      <c r="BX15">
        <f>MAX(AA15,G15)</f>
        <v>273.755</v>
      </c>
      <c r="BY15" s="3">
        <f t="shared" si="25"/>
        <v>0.11663439819296542</v>
      </c>
      <c r="BZ15">
        <f t="shared" si="26"/>
        <v>1</v>
      </c>
      <c r="CA15" s="3">
        <f t="shared" si="27"/>
        <v>0.12086156824782054</v>
      </c>
    </row>
    <row r="16" spans="1:79" x14ac:dyDescent="0.2">
      <c r="A16">
        <v>9</v>
      </c>
      <c r="B16">
        <v>0.1</v>
      </c>
      <c r="C16">
        <v>50</v>
      </c>
      <c r="D16">
        <v>1</v>
      </c>
      <c r="E16">
        <v>1</v>
      </c>
      <c r="F16">
        <v>951.17500000000007</v>
      </c>
      <c r="G16">
        <v>674.08261171447884</v>
      </c>
      <c r="H16">
        <v>0.2913158864410032</v>
      </c>
      <c r="I16">
        <v>3600.130207061768</v>
      </c>
      <c r="J16">
        <v>90784</v>
      </c>
      <c r="K16">
        <v>296410</v>
      </c>
      <c r="L16">
        <v>296410</v>
      </c>
      <c r="M16">
        <v>295960</v>
      </c>
      <c r="N16">
        <v>4627884</v>
      </c>
      <c r="O16">
        <v>38580</v>
      </c>
      <c r="P16">
        <v>81084</v>
      </c>
      <c r="Q16">
        <v>81084</v>
      </c>
      <c r="R16">
        <v>80658</v>
      </c>
      <c r="S16">
        <v>1088621</v>
      </c>
      <c r="U16">
        <v>9</v>
      </c>
      <c r="V16">
        <v>0.1</v>
      </c>
      <c r="W16">
        <v>50</v>
      </c>
      <c r="X16">
        <v>1</v>
      </c>
      <c r="Y16">
        <v>1</v>
      </c>
      <c r="Z16">
        <v>792.27999437265487</v>
      </c>
      <c r="AA16">
        <v>564.7198948313993</v>
      </c>
      <c r="AB16">
        <v>0.28722181698080462</v>
      </c>
      <c r="AC16">
        <v>3600.1118831634521</v>
      </c>
      <c r="AD16" s="4">
        <v>50800</v>
      </c>
      <c r="AE16" s="4">
        <v>139610</v>
      </c>
      <c r="AF16" s="4">
        <v>139610</v>
      </c>
      <c r="AG16" s="4">
        <v>50960</v>
      </c>
      <c r="AH16" s="4">
        <v>1751866</v>
      </c>
      <c r="AI16" s="4">
        <v>31480</v>
      </c>
      <c r="AJ16" s="4">
        <v>38464</v>
      </c>
      <c r="AK16" s="4">
        <v>38464</v>
      </c>
      <c r="AL16" s="4">
        <v>23918</v>
      </c>
      <c r="AM16" s="4">
        <v>423978</v>
      </c>
      <c r="AO16" cm="1">
        <f t="array" ref="AO16:AS16">A16:E16</f>
        <v>9</v>
      </c>
      <c r="AP16">
        <v>0.1</v>
      </c>
      <c r="AQ16">
        <v>50</v>
      </c>
      <c r="AR16">
        <v>1</v>
      </c>
      <c r="AS16">
        <v>1</v>
      </c>
      <c r="AT16">
        <f t="shared" si="1"/>
        <v>158.8950056273452</v>
      </c>
      <c r="AU16">
        <f t="shared" si="2"/>
        <v>109.36271688307954</v>
      </c>
      <c r="AV16">
        <f t="shared" si="3"/>
        <v>4.0940694601985794E-3</v>
      </c>
      <c r="AW16">
        <f t="shared" si="4"/>
        <v>1.8323898315884435E-2</v>
      </c>
      <c r="AX16">
        <f t="shared" si="5"/>
        <v>39984</v>
      </c>
      <c r="AY16">
        <f t="shared" si="6"/>
        <v>156800</v>
      </c>
      <c r="AZ16">
        <f t="shared" si="7"/>
        <v>156800</v>
      </c>
      <c r="BA16">
        <f t="shared" si="8"/>
        <v>245000</v>
      </c>
      <c r="BB16">
        <f t="shared" si="9"/>
        <v>2876018</v>
      </c>
      <c r="BC16">
        <f t="shared" si="10"/>
        <v>7100</v>
      </c>
      <c r="BD16">
        <f t="shared" si="11"/>
        <v>42620</v>
      </c>
      <c r="BE16">
        <f t="shared" si="12"/>
        <v>42620</v>
      </c>
      <c r="BF16">
        <f t="shared" si="13"/>
        <v>56740</v>
      </c>
      <c r="BG16">
        <f t="shared" si="14"/>
        <v>664643</v>
      </c>
      <c r="BJ16">
        <f t="shared" si="15"/>
        <v>792.27999437265487</v>
      </c>
      <c r="BK16">
        <f t="shared" si="16"/>
        <v>564.7198948313993</v>
      </c>
      <c r="BL16" s="3">
        <f t="shared" si="17"/>
        <v>0.28722181698080457</v>
      </c>
      <c r="BN16">
        <f t="shared" si="18"/>
        <v>951.17500000000007</v>
      </c>
      <c r="BO16">
        <f t="shared" si="19"/>
        <v>674.08261171447884</v>
      </c>
      <c r="BP16" s="3">
        <f t="shared" si="20"/>
        <v>0.2913158864410032</v>
      </c>
      <c r="BR16">
        <f t="shared" si="21"/>
        <v>792.27999437265487</v>
      </c>
      <c r="BS16">
        <f t="shared" si="22"/>
        <v>564.7198948313993</v>
      </c>
      <c r="BT16" s="3">
        <f t="shared" si="23"/>
        <v>0.28722181698080457</v>
      </c>
      <c r="BU16">
        <f t="shared" si="24"/>
        <v>0</v>
      </c>
      <c r="BW16">
        <f>MIN(F16,Z16)</f>
        <v>792.27999437265487</v>
      </c>
      <c r="BX16">
        <f>MAX(AA16,G16)</f>
        <v>674.08261171447884</v>
      </c>
      <c r="BY16" s="3">
        <f t="shared" si="25"/>
        <v>0.14918637791904285</v>
      </c>
      <c r="BZ16">
        <f t="shared" si="26"/>
        <v>1</v>
      </c>
      <c r="CA16" s="3">
        <f t="shared" si="27"/>
        <v>0.13803543906176172</v>
      </c>
    </row>
    <row r="17" spans="1:79" x14ac:dyDescent="0.2">
      <c r="A17">
        <v>9</v>
      </c>
      <c r="B17">
        <v>0.1</v>
      </c>
      <c r="C17">
        <v>100</v>
      </c>
      <c r="D17">
        <v>1</v>
      </c>
      <c r="E17">
        <v>1</v>
      </c>
      <c r="F17">
        <v>4289.9974998096413</v>
      </c>
      <c r="G17">
        <v>627.01533300264634</v>
      </c>
      <c r="H17">
        <v>0.85384249453980599</v>
      </c>
      <c r="I17">
        <v>3600.0807495117192</v>
      </c>
      <c r="J17">
        <v>180834</v>
      </c>
      <c r="K17">
        <v>590860</v>
      </c>
      <c r="L17">
        <v>590860</v>
      </c>
      <c r="M17">
        <v>589960</v>
      </c>
      <c r="N17">
        <v>9253584</v>
      </c>
      <c r="O17">
        <v>76983</v>
      </c>
      <c r="P17">
        <v>161967</v>
      </c>
      <c r="Q17">
        <v>161967</v>
      </c>
      <c r="R17">
        <v>161117</v>
      </c>
      <c r="S17">
        <v>2177778</v>
      </c>
      <c r="U17">
        <v>9</v>
      </c>
      <c r="V17">
        <v>0.1</v>
      </c>
      <c r="W17">
        <v>100</v>
      </c>
      <c r="X17">
        <v>1</v>
      </c>
      <c r="Y17">
        <v>1</v>
      </c>
      <c r="Z17">
        <v>2125.6975000000002</v>
      </c>
      <c r="AA17">
        <v>606.13832372485024</v>
      </c>
      <c r="AB17">
        <v>0.71485203152148868</v>
      </c>
      <c r="AC17">
        <v>3600.0336570739751</v>
      </c>
      <c r="AD17" s="4">
        <v>100250</v>
      </c>
      <c r="AE17" s="4">
        <v>277260</v>
      </c>
      <c r="AF17" s="4">
        <v>277260</v>
      </c>
      <c r="AG17" s="4">
        <v>99960</v>
      </c>
      <c r="AH17" s="4">
        <v>3500316</v>
      </c>
      <c r="AI17" s="4">
        <v>62883</v>
      </c>
      <c r="AJ17" s="4">
        <v>76627</v>
      </c>
      <c r="AK17" s="4">
        <v>76627</v>
      </c>
      <c r="AL17" s="4">
        <v>47637</v>
      </c>
      <c r="AM17" s="4">
        <v>852415</v>
      </c>
      <c r="AO17" cm="1">
        <f t="array" ref="AO17:AS17">A17:E17</f>
        <v>9</v>
      </c>
      <c r="AP17">
        <v>0.1</v>
      </c>
      <c r="AQ17">
        <v>100</v>
      </c>
      <c r="AR17">
        <v>1</v>
      </c>
      <c r="AS17">
        <v>1</v>
      </c>
      <c r="AT17">
        <f t="shared" si="1"/>
        <v>2164.2999998096411</v>
      </c>
      <c r="AU17">
        <f t="shared" si="2"/>
        <v>20.877009277796105</v>
      </c>
      <c r="AV17">
        <f t="shared" si="3"/>
        <v>0.1389904630183173</v>
      </c>
      <c r="AW17">
        <f t="shared" si="4"/>
        <v>4.7092437744140625E-2</v>
      </c>
      <c r="AX17">
        <f t="shared" si="5"/>
        <v>80584</v>
      </c>
      <c r="AY17">
        <f t="shared" si="6"/>
        <v>313600</v>
      </c>
      <c r="AZ17">
        <f t="shared" si="7"/>
        <v>313600</v>
      </c>
      <c r="BA17">
        <f t="shared" si="8"/>
        <v>490000</v>
      </c>
      <c r="BB17">
        <f t="shared" si="9"/>
        <v>5753268</v>
      </c>
      <c r="BC17">
        <f t="shared" si="10"/>
        <v>14100</v>
      </c>
      <c r="BD17">
        <f t="shared" si="11"/>
        <v>85340</v>
      </c>
      <c r="BE17">
        <f t="shared" si="12"/>
        <v>85340</v>
      </c>
      <c r="BF17">
        <f t="shared" si="13"/>
        <v>113480</v>
      </c>
      <c r="BG17">
        <f t="shared" si="14"/>
        <v>1325363</v>
      </c>
      <c r="BJ17">
        <f t="shared" si="15"/>
        <v>2125.6975000000002</v>
      </c>
      <c r="BK17">
        <f t="shared" si="16"/>
        <v>606.13832372485024</v>
      </c>
      <c r="BL17" s="3">
        <f t="shared" si="17"/>
        <v>0.7148520315214888</v>
      </c>
      <c r="BN17">
        <f t="shared" si="18"/>
        <v>4289.9974998096413</v>
      </c>
      <c r="BO17">
        <f t="shared" si="19"/>
        <v>627.01533300264634</v>
      </c>
      <c r="BP17" s="3">
        <f t="shared" si="20"/>
        <v>0.85384249453980599</v>
      </c>
      <c r="BR17">
        <f t="shared" si="21"/>
        <v>2125.6975000000002</v>
      </c>
      <c r="BS17">
        <f t="shared" si="22"/>
        <v>606.13832372485024</v>
      </c>
      <c r="BT17" s="3">
        <f t="shared" si="23"/>
        <v>0.7148520315214888</v>
      </c>
      <c r="BU17">
        <f t="shared" si="24"/>
        <v>0</v>
      </c>
      <c r="BW17">
        <f>MIN(F17,Z17)</f>
        <v>2125.6975000000002</v>
      </c>
      <c r="BX17">
        <f>MAX(AA17,G17)</f>
        <v>627.01533300264634</v>
      </c>
      <c r="BY17" s="3">
        <f t="shared" si="25"/>
        <v>0.70503078024853183</v>
      </c>
      <c r="BZ17">
        <f t="shared" si="26"/>
        <v>1</v>
      </c>
      <c r="CA17" s="3">
        <f t="shared" si="27"/>
        <v>9.8212512729569656E-3</v>
      </c>
    </row>
    <row r="18" spans="1:79" x14ac:dyDescent="0.2">
      <c r="A18">
        <v>25</v>
      </c>
      <c r="B18">
        <v>0.1</v>
      </c>
      <c r="C18">
        <v>10</v>
      </c>
      <c r="D18">
        <v>1</v>
      </c>
      <c r="E18">
        <v>1</v>
      </c>
      <c r="F18">
        <v>1597.9</v>
      </c>
      <c r="G18">
        <v>1330.55</v>
      </c>
      <c r="H18">
        <v>0.1673133487702608</v>
      </c>
      <c r="I18">
        <v>3600.3391380310059</v>
      </c>
      <c r="J18">
        <v>18904</v>
      </c>
      <c r="K18">
        <v>396170</v>
      </c>
      <c r="L18">
        <v>396170</v>
      </c>
      <c r="M18">
        <v>395920</v>
      </c>
      <c r="N18">
        <v>6441874</v>
      </c>
      <c r="O18">
        <v>8771</v>
      </c>
      <c r="P18">
        <v>133195</v>
      </c>
      <c r="Q18">
        <v>133195</v>
      </c>
      <c r="R18">
        <v>132213</v>
      </c>
      <c r="S18">
        <v>2093904</v>
      </c>
      <c r="U18">
        <v>25</v>
      </c>
      <c r="V18">
        <v>0.1</v>
      </c>
      <c r="W18">
        <v>10</v>
      </c>
      <c r="X18">
        <v>1</v>
      </c>
      <c r="Y18">
        <v>1</v>
      </c>
      <c r="Z18">
        <v>1580.2</v>
      </c>
      <c r="AA18">
        <v>737.95</v>
      </c>
      <c r="AB18">
        <v>0.53300215162637643</v>
      </c>
      <c r="AC18">
        <v>3600.0723896026611</v>
      </c>
      <c r="AD18" s="4">
        <v>11400</v>
      </c>
      <c r="AE18" s="4">
        <v>61010</v>
      </c>
      <c r="AF18" s="4">
        <v>61010</v>
      </c>
      <c r="AG18" s="4">
        <v>11760</v>
      </c>
      <c r="AH18" s="4">
        <v>761366</v>
      </c>
      <c r="AI18" s="4">
        <v>6571</v>
      </c>
      <c r="AJ18" s="4">
        <v>17876</v>
      </c>
      <c r="AK18" s="4">
        <v>17876</v>
      </c>
      <c r="AL18" s="4">
        <v>7222</v>
      </c>
      <c r="AM18" s="4">
        <v>197845</v>
      </c>
      <c r="AO18" cm="1">
        <f t="array" ref="AO18:AS18">A18:E18</f>
        <v>25</v>
      </c>
      <c r="AP18">
        <v>0.1</v>
      </c>
      <c r="AQ18">
        <v>10</v>
      </c>
      <c r="AR18">
        <v>1</v>
      </c>
      <c r="AS18">
        <v>1</v>
      </c>
      <c r="AT18">
        <f t="shared" si="1"/>
        <v>17.700000000000045</v>
      </c>
      <c r="AU18">
        <f t="shared" si="2"/>
        <v>592.59999999999991</v>
      </c>
      <c r="AV18">
        <f t="shared" si="3"/>
        <v>-0.3656888028561156</v>
      </c>
      <c r="AW18">
        <f t="shared" si="4"/>
        <v>0.26674842834472656</v>
      </c>
      <c r="AX18">
        <f t="shared" si="5"/>
        <v>7504</v>
      </c>
      <c r="AY18">
        <f t="shared" si="6"/>
        <v>335160</v>
      </c>
      <c r="AZ18">
        <f t="shared" si="7"/>
        <v>335160</v>
      </c>
      <c r="BA18">
        <f t="shared" si="8"/>
        <v>384160</v>
      </c>
      <c r="BB18">
        <f t="shared" si="9"/>
        <v>5680508</v>
      </c>
      <c r="BC18">
        <f t="shared" si="10"/>
        <v>2200</v>
      </c>
      <c r="BD18">
        <f t="shared" si="11"/>
        <v>115319</v>
      </c>
      <c r="BE18">
        <f t="shared" si="12"/>
        <v>115319</v>
      </c>
      <c r="BF18">
        <f t="shared" si="13"/>
        <v>124991</v>
      </c>
      <c r="BG18">
        <f t="shared" si="14"/>
        <v>1896059</v>
      </c>
      <c r="BJ18">
        <f t="shared" si="15"/>
        <v>1580.2</v>
      </c>
      <c r="BK18">
        <f t="shared" si="16"/>
        <v>737.95</v>
      </c>
      <c r="BL18" s="3">
        <f t="shared" si="17"/>
        <v>0.53300215162637643</v>
      </c>
      <c r="BN18">
        <f t="shared" si="18"/>
        <v>1597.9</v>
      </c>
      <c r="BO18">
        <f t="shared" si="19"/>
        <v>1330.55</v>
      </c>
      <c r="BP18" s="3">
        <f t="shared" si="20"/>
        <v>0.16731334877026105</v>
      </c>
      <c r="BR18">
        <f t="shared" si="21"/>
        <v>1580.2</v>
      </c>
      <c r="BS18">
        <f t="shared" si="22"/>
        <v>737.95</v>
      </c>
      <c r="BT18" s="3">
        <f t="shared" si="23"/>
        <v>0.53300215162637643</v>
      </c>
      <c r="BU18">
        <f t="shared" si="24"/>
        <v>0</v>
      </c>
      <c r="BW18">
        <f>MIN(F18,Z18)</f>
        <v>1580.2</v>
      </c>
      <c r="BX18">
        <f>MAX(AA18,G18)</f>
        <v>1330.55</v>
      </c>
      <c r="BY18" s="3">
        <f t="shared" si="25"/>
        <v>0.157986330844197</v>
      </c>
      <c r="BZ18">
        <f t="shared" si="26"/>
        <v>1</v>
      </c>
      <c r="CA18" s="3">
        <f t="shared" si="27"/>
        <v>0.37501582078217943</v>
      </c>
    </row>
    <row r="19" spans="1:79" x14ac:dyDescent="0.2">
      <c r="A19">
        <v>25</v>
      </c>
      <c r="B19">
        <v>0.1</v>
      </c>
      <c r="C19">
        <v>50</v>
      </c>
      <c r="D19">
        <v>1</v>
      </c>
      <c r="E19">
        <v>1</v>
      </c>
      <c r="F19">
        <v>6068.82</v>
      </c>
      <c r="G19">
        <v>949.51</v>
      </c>
      <c r="H19">
        <v>0.84354289631262747</v>
      </c>
      <c r="I19">
        <v>3600.2894916534419</v>
      </c>
      <c r="J19">
        <v>91584</v>
      </c>
      <c r="K19">
        <v>1973010</v>
      </c>
      <c r="L19">
        <v>1973010</v>
      </c>
      <c r="M19">
        <v>1971760</v>
      </c>
      <c r="N19">
        <v>32200634</v>
      </c>
      <c r="O19">
        <v>43293</v>
      </c>
      <c r="P19">
        <v>666477</v>
      </c>
      <c r="Q19">
        <v>666477</v>
      </c>
      <c r="R19">
        <v>661564</v>
      </c>
      <c r="S19">
        <v>10498566</v>
      </c>
      <c r="U19">
        <v>25</v>
      </c>
      <c r="V19">
        <v>0.1</v>
      </c>
      <c r="W19">
        <v>50</v>
      </c>
      <c r="X19">
        <v>1</v>
      </c>
      <c r="Y19">
        <v>1</v>
      </c>
      <c r="Z19">
        <v>3494.14</v>
      </c>
      <c r="AA19">
        <v>224.56</v>
      </c>
      <c r="AB19">
        <v>0.93573239767153005</v>
      </c>
      <c r="AC19">
        <v>3600.135765075684</v>
      </c>
      <c r="AD19" s="4">
        <v>51600</v>
      </c>
      <c r="AE19" s="4">
        <v>297210</v>
      </c>
      <c r="AF19" s="4">
        <v>297210</v>
      </c>
      <c r="AG19" s="4">
        <v>50960</v>
      </c>
      <c r="AH19" s="4">
        <v>3793166</v>
      </c>
      <c r="AI19" s="4">
        <v>32340</v>
      </c>
      <c r="AJ19" s="4">
        <v>88685</v>
      </c>
      <c r="AK19" s="4">
        <v>88685</v>
      </c>
      <c r="AL19" s="4">
        <v>35470</v>
      </c>
      <c r="AM19" s="4">
        <v>990299</v>
      </c>
      <c r="AO19" cm="1">
        <f t="array" ref="AO19:AS19">A19:E19</f>
        <v>25</v>
      </c>
      <c r="AP19">
        <v>0.1</v>
      </c>
      <c r="AQ19">
        <v>50</v>
      </c>
      <c r="AR19">
        <v>1</v>
      </c>
      <c r="AS19">
        <v>1</v>
      </c>
      <c r="AT19">
        <f t="shared" si="1"/>
        <v>2574.6799999999998</v>
      </c>
      <c r="AU19">
        <f t="shared" si="2"/>
        <v>724.95</v>
      </c>
      <c r="AV19">
        <f t="shared" si="3"/>
        <v>-9.2189501358902581E-2</v>
      </c>
      <c r="AW19">
        <f t="shared" si="4"/>
        <v>0.15372657775787957</v>
      </c>
      <c r="AX19">
        <f t="shared" si="5"/>
        <v>39984</v>
      </c>
      <c r="AY19">
        <f t="shared" si="6"/>
        <v>1675800</v>
      </c>
      <c r="AZ19">
        <f t="shared" si="7"/>
        <v>1675800</v>
      </c>
      <c r="BA19">
        <f t="shared" si="8"/>
        <v>1920800</v>
      </c>
      <c r="BB19">
        <f t="shared" si="9"/>
        <v>28407468</v>
      </c>
      <c r="BC19">
        <f t="shared" si="10"/>
        <v>10953</v>
      </c>
      <c r="BD19">
        <f t="shared" si="11"/>
        <v>577792</v>
      </c>
      <c r="BE19">
        <f t="shared" si="12"/>
        <v>577792</v>
      </c>
      <c r="BF19">
        <f t="shared" si="13"/>
        <v>626094</v>
      </c>
      <c r="BG19">
        <f t="shared" si="14"/>
        <v>9508267</v>
      </c>
      <c r="BJ19">
        <f t="shared" si="15"/>
        <v>3494.14</v>
      </c>
      <c r="BK19">
        <f t="shared" si="16"/>
        <v>224.56</v>
      </c>
      <c r="BL19" s="3">
        <f t="shared" si="17"/>
        <v>0.93573239767153005</v>
      </c>
      <c r="BN19">
        <f t="shared" si="18"/>
        <v>6068.82</v>
      </c>
      <c r="BO19">
        <f t="shared" si="19"/>
        <v>949.51</v>
      </c>
      <c r="BP19" s="3">
        <f t="shared" si="20"/>
        <v>0.84354289631262747</v>
      </c>
      <c r="BR19">
        <f t="shared" si="21"/>
        <v>3494.14</v>
      </c>
      <c r="BS19">
        <f t="shared" si="22"/>
        <v>224.56</v>
      </c>
      <c r="BT19" s="3">
        <f t="shared" si="23"/>
        <v>0.93573239767153005</v>
      </c>
      <c r="BU19">
        <f t="shared" si="24"/>
        <v>0</v>
      </c>
      <c r="BW19">
        <f>MIN(F19,Z19)</f>
        <v>3494.14</v>
      </c>
      <c r="BX19">
        <f>MAX(AA19,G19)</f>
        <v>949.51</v>
      </c>
      <c r="BY19" s="3">
        <f t="shared" si="25"/>
        <v>0.72825645223145041</v>
      </c>
      <c r="BZ19">
        <f t="shared" si="26"/>
        <v>1</v>
      </c>
      <c r="CA19" s="3">
        <f t="shared" si="27"/>
        <v>0.20747594544007963</v>
      </c>
    </row>
    <row r="20" spans="1:79" x14ac:dyDescent="0.2">
      <c r="A20">
        <v>25</v>
      </c>
      <c r="B20">
        <v>0.1</v>
      </c>
      <c r="C20">
        <v>100</v>
      </c>
      <c r="D20">
        <v>1</v>
      </c>
      <c r="E20">
        <v>1</v>
      </c>
      <c r="F20">
        <v>7232.4849983261411</v>
      </c>
      <c r="G20">
        <v>991.76056723130921</v>
      </c>
      <c r="H20">
        <v>0.86287416185988097</v>
      </c>
      <c r="I20">
        <v>3601.1790828704829</v>
      </c>
      <c r="J20">
        <v>182434</v>
      </c>
      <c r="K20">
        <v>3944060</v>
      </c>
      <c r="L20">
        <v>3944060</v>
      </c>
      <c r="M20">
        <v>3941560</v>
      </c>
      <c r="N20">
        <v>64399084</v>
      </c>
      <c r="O20">
        <v>86468</v>
      </c>
      <c r="P20">
        <v>1330472</v>
      </c>
      <c r="Q20">
        <v>1330472</v>
      </c>
      <c r="R20">
        <v>1320638</v>
      </c>
      <c r="S20">
        <v>20954055</v>
      </c>
      <c r="U20">
        <v>25</v>
      </c>
      <c r="V20">
        <v>0.1</v>
      </c>
      <c r="W20">
        <v>100</v>
      </c>
      <c r="X20">
        <v>1</v>
      </c>
      <c r="Y20">
        <v>1</v>
      </c>
      <c r="Z20">
        <v>2189.6149999999998</v>
      </c>
      <c r="AA20">
        <v>325.14999999999998</v>
      </c>
      <c r="AB20">
        <v>0.85150357482936501</v>
      </c>
      <c r="AC20">
        <v>3600.197616577148</v>
      </c>
      <c r="AD20" s="4">
        <v>101850</v>
      </c>
      <c r="AE20" s="4">
        <v>592460</v>
      </c>
      <c r="AF20" s="4">
        <v>592460</v>
      </c>
      <c r="AG20" s="4">
        <v>99960</v>
      </c>
      <c r="AH20" s="4">
        <v>7582916</v>
      </c>
      <c r="AI20" s="4">
        <v>64572</v>
      </c>
      <c r="AJ20" s="4">
        <v>176817</v>
      </c>
      <c r="AK20" s="4">
        <v>176817</v>
      </c>
      <c r="AL20" s="4">
        <v>70159</v>
      </c>
      <c r="AM20" s="4">
        <v>1973904</v>
      </c>
      <c r="AO20" cm="1">
        <f t="array" ref="AO20:AS20">A20:E20</f>
        <v>25</v>
      </c>
      <c r="AP20">
        <v>0.1</v>
      </c>
      <c r="AQ20">
        <v>100</v>
      </c>
      <c r="AR20">
        <v>1</v>
      </c>
      <c r="AS20">
        <v>1</v>
      </c>
      <c r="AT20">
        <f t="shared" si="1"/>
        <v>5042.8699983261413</v>
      </c>
      <c r="AU20">
        <f t="shared" si="2"/>
        <v>666.61056723130923</v>
      </c>
      <c r="AV20">
        <f t="shared" si="3"/>
        <v>1.1370587030515966E-2</v>
      </c>
      <c r="AW20">
        <f t="shared" si="4"/>
        <v>0.98146629333496094</v>
      </c>
      <c r="AX20">
        <f t="shared" si="5"/>
        <v>80584</v>
      </c>
      <c r="AY20">
        <f t="shared" si="6"/>
        <v>3351600</v>
      </c>
      <c r="AZ20">
        <f t="shared" si="7"/>
        <v>3351600</v>
      </c>
      <c r="BA20">
        <f t="shared" si="8"/>
        <v>3841600</v>
      </c>
      <c r="BB20">
        <f t="shared" si="9"/>
        <v>56816168</v>
      </c>
      <c r="BC20">
        <f t="shared" si="10"/>
        <v>21896</v>
      </c>
      <c r="BD20">
        <f t="shared" si="11"/>
        <v>1153655</v>
      </c>
      <c r="BE20">
        <f t="shared" si="12"/>
        <v>1153655</v>
      </c>
      <c r="BF20">
        <f t="shared" si="13"/>
        <v>1250479</v>
      </c>
      <c r="BG20">
        <f t="shared" si="14"/>
        <v>18980151</v>
      </c>
      <c r="BJ20">
        <f t="shared" si="15"/>
        <v>2189.6149999999998</v>
      </c>
      <c r="BK20">
        <f t="shared" si="16"/>
        <v>325.14999999999998</v>
      </c>
      <c r="BL20" s="3">
        <f t="shared" si="17"/>
        <v>0.8515035748293649</v>
      </c>
      <c r="BN20">
        <f t="shared" si="18"/>
        <v>7232.4849983261411</v>
      </c>
      <c r="BO20">
        <f t="shared" si="19"/>
        <v>991.76056723130921</v>
      </c>
      <c r="BP20" s="3">
        <f t="shared" si="20"/>
        <v>0.86287416185988097</v>
      </c>
      <c r="BR20">
        <f t="shared" si="21"/>
        <v>2189.6149999999998</v>
      </c>
      <c r="BS20">
        <f t="shared" si="22"/>
        <v>325.14999999999998</v>
      </c>
      <c r="BT20" s="3">
        <f t="shared" si="23"/>
        <v>0.8515035748293649</v>
      </c>
      <c r="BU20">
        <f t="shared" si="24"/>
        <v>0</v>
      </c>
      <c r="BW20">
        <f>MIN(F20,Z20)</f>
        <v>2189.6149999999998</v>
      </c>
      <c r="BX20">
        <f>MAX(AA20,G20)</f>
        <v>991.76056723130921</v>
      </c>
      <c r="BY20" s="3">
        <f t="shared" si="25"/>
        <v>0.54706166735644879</v>
      </c>
      <c r="BZ20">
        <f t="shared" si="26"/>
        <v>1</v>
      </c>
      <c r="CA20" s="3">
        <f t="shared" si="27"/>
        <v>0.30444190747291611</v>
      </c>
    </row>
    <row r="21" spans="1:79" x14ac:dyDescent="0.2">
      <c r="A21">
        <v>5</v>
      </c>
      <c r="B21">
        <v>0</v>
      </c>
      <c r="C21">
        <v>10</v>
      </c>
      <c r="D21">
        <v>1</v>
      </c>
      <c r="E21">
        <v>0.6</v>
      </c>
      <c r="F21">
        <v>1102.335</v>
      </c>
      <c r="G21">
        <v>1052.68</v>
      </c>
      <c r="H21">
        <v>4.5045290224840877E-2</v>
      </c>
      <c r="I21">
        <v>3600.063655853271</v>
      </c>
      <c r="J21">
        <v>18704</v>
      </c>
      <c r="K21">
        <v>37290</v>
      </c>
      <c r="L21">
        <v>37290</v>
      </c>
      <c r="M21">
        <v>37240</v>
      </c>
      <c r="N21">
        <v>543894</v>
      </c>
      <c r="O21">
        <v>6945</v>
      </c>
      <c r="P21">
        <v>9229</v>
      </c>
      <c r="Q21">
        <v>9229</v>
      </c>
      <c r="R21">
        <v>9180</v>
      </c>
      <c r="S21">
        <v>118735</v>
      </c>
      <c r="U21">
        <v>5</v>
      </c>
      <c r="V21">
        <v>0</v>
      </c>
      <c r="W21">
        <v>10</v>
      </c>
      <c r="X21">
        <v>1</v>
      </c>
      <c r="Y21">
        <v>0.6</v>
      </c>
      <c r="Z21">
        <v>1086.835</v>
      </c>
      <c r="AA21">
        <v>1047.54</v>
      </c>
      <c r="AB21">
        <v>3.6155442178435623E-2</v>
      </c>
      <c r="AC21">
        <v>3600.036003112793</v>
      </c>
      <c r="AD21" s="4">
        <v>11200</v>
      </c>
      <c r="AE21" s="4">
        <v>21610</v>
      </c>
      <c r="AF21" s="4">
        <v>21610</v>
      </c>
      <c r="AG21" s="4">
        <v>11760</v>
      </c>
      <c r="AH21" s="4">
        <v>228746</v>
      </c>
      <c r="AI21" s="4">
        <v>5514</v>
      </c>
      <c r="AJ21" s="4">
        <v>5019</v>
      </c>
      <c r="AK21" s="4">
        <v>5019</v>
      </c>
      <c r="AL21" s="4">
        <v>2390</v>
      </c>
      <c r="AM21" s="4">
        <v>51172</v>
      </c>
      <c r="AO21" cm="1">
        <f t="array" ref="AO21:AS21">A21:E21</f>
        <v>5</v>
      </c>
      <c r="AP21">
        <v>0</v>
      </c>
      <c r="AQ21">
        <v>10</v>
      </c>
      <c r="AR21">
        <v>1</v>
      </c>
      <c r="AS21">
        <v>0.6</v>
      </c>
      <c r="AT21">
        <f t="shared" si="1"/>
        <v>15.5</v>
      </c>
      <c r="AU21">
        <f t="shared" si="2"/>
        <v>5.1400000000001</v>
      </c>
      <c r="AV21">
        <f t="shared" si="3"/>
        <v>8.8898480464052534E-3</v>
      </c>
      <c r="AW21">
        <f t="shared" si="4"/>
        <v>2.7652740478060878E-2</v>
      </c>
      <c r="AX21">
        <f t="shared" si="5"/>
        <v>7504</v>
      </c>
      <c r="AY21">
        <f t="shared" si="6"/>
        <v>15680</v>
      </c>
      <c r="AZ21">
        <f t="shared" si="7"/>
        <v>15680</v>
      </c>
      <c r="BA21">
        <f t="shared" si="8"/>
        <v>25480</v>
      </c>
      <c r="BB21">
        <f t="shared" si="9"/>
        <v>315148</v>
      </c>
      <c r="BC21">
        <f t="shared" si="10"/>
        <v>1431</v>
      </c>
      <c r="BD21">
        <f t="shared" si="11"/>
        <v>4210</v>
      </c>
      <c r="BE21">
        <f t="shared" si="12"/>
        <v>4210</v>
      </c>
      <c r="BF21">
        <f t="shared" si="13"/>
        <v>6790</v>
      </c>
      <c r="BG21">
        <f t="shared" si="14"/>
        <v>67563</v>
      </c>
      <c r="BJ21">
        <f t="shared" si="15"/>
        <v>1086.835</v>
      </c>
      <c r="BK21">
        <f t="shared" si="16"/>
        <v>1047.54</v>
      </c>
      <c r="BL21" s="3">
        <f t="shared" si="17"/>
        <v>3.6155442178435616E-2</v>
      </c>
      <c r="BN21">
        <f t="shared" si="18"/>
        <v>1102.335</v>
      </c>
      <c r="BO21">
        <f t="shared" si="19"/>
        <v>1052.68</v>
      </c>
      <c r="BP21" s="3">
        <f t="shared" si="20"/>
        <v>4.5045290224840877E-2</v>
      </c>
      <c r="BR21">
        <f t="shared" si="21"/>
        <v>1086.835</v>
      </c>
      <c r="BS21">
        <f t="shared" si="22"/>
        <v>1047.54</v>
      </c>
      <c r="BT21" s="3">
        <f t="shared" si="23"/>
        <v>3.6155442178435616E-2</v>
      </c>
      <c r="BU21">
        <f t="shared" si="24"/>
        <v>0</v>
      </c>
      <c r="BW21">
        <f>MIN(F21,Z21)</f>
        <v>1086.835</v>
      </c>
      <c r="BX21">
        <f>MAX(AA21,G21)</f>
        <v>1052.68</v>
      </c>
      <c r="BY21" s="3">
        <f t="shared" si="25"/>
        <v>3.1426113439482511E-2</v>
      </c>
      <c r="BZ21">
        <f t="shared" si="26"/>
        <v>1</v>
      </c>
      <c r="CA21" s="3">
        <f t="shared" si="27"/>
        <v>4.729328738953105E-3</v>
      </c>
    </row>
    <row r="22" spans="1:79" x14ac:dyDescent="0.2">
      <c r="A22">
        <v>5</v>
      </c>
      <c r="B22">
        <v>0</v>
      </c>
      <c r="C22">
        <v>50</v>
      </c>
      <c r="D22">
        <v>1</v>
      </c>
      <c r="E22">
        <v>0.6</v>
      </c>
      <c r="F22">
        <v>1644.801987424039</v>
      </c>
      <c r="G22">
        <v>1606.320898664158</v>
      </c>
      <c r="H22">
        <v>2.339557530578321E-2</v>
      </c>
      <c r="I22">
        <v>3600.1762313842769</v>
      </c>
      <c r="J22">
        <v>90584</v>
      </c>
      <c r="K22">
        <v>178610</v>
      </c>
      <c r="L22">
        <v>178610</v>
      </c>
      <c r="M22">
        <v>178360</v>
      </c>
      <c r="N22">
        <v>2710734</v>
      </c>
      <c r="O22">
        <v>34324</v>
      </c>
      <c r="P22">
        <v>45308</v>
      </c>
      <c r="Q22">
        <v>45308</v>
      </c>
      <c r="R22">
        <v>45063</v>
      </c>
      <c r="S22">
        <v>592909</v>
      </c>
      <c r="U22">
        <v>5</v>
      </c>
      <c r="V22">
        <v>0</v>
      </c>
      <c r="W22">
        <v>50</v>
      </c>
      <c r="X22">
        <v>1</v>
      </c>
      <c r="Y22">
        <v>0.6</v>
      </c>
      <c r="Z22">
        <v>1632.942</v>
      </c>
      <c r="AA22">
        <v>1615.334533655677</v>
      </c>
      <c r="AB22">
        <v>1.07826648737821E-2</v>
      </c>
      <c r="AC22">
        <v>3600.153177261353</v>
      </c>
      <c r="AD22" s="4">
        <v>50600</v>
      </c>
      <c r="AE22" s="4">
        <v>100210</v>
      </c>
      <c r="AF22" s="4">
        <v>100210</v>
      </c>
      <c r="AG22" s="4">
        <v>50960</v>
      </c>
      <c r="AH22" s="4">
        <v>1130066</v>
      </c>
      <c r="AI22" s="4">
        <v>27290</v>
      </c>
      <c r="AJ22" s="4">
        <v>24378</v>
      </c>
      <c r="AK22" s="4">
        <v>24378</v>
      </c>
      <c r="AL22" s="4">
        <v>11233</v>
      </c>
      <c r="AM22" s="4">
        <v>255295</v>
      </c>
      <c r="AO22" cm="1">
        <f t="array" ref="AO22:AS22">A22:E22</f>
        <v>5</v>
      </c>
      <c r="AP22">
        <v>0</v>
      </c>
      <c r="AQ22">
        <v>50</v>
      </c>
      <c r="AR22">
        <v>1</v>
      </c>
      <c r="AS22">
        <v>0.6</v>
      </c>
      <c r="AT22">
        <f t="shared" si="1"/>
        <v>11.859987424038991</v>
      </c>
      <c r="AU22">
        <f t="shared" si="2"/>
        <v>-9.013634991518984</v>
      </c>
      <c r="AV22">
        <f t="shared" si="3"/>
        <v>1.261291043200111E-2</v>
      </c>
      <c r="AW22">
        <f t="shared" si="4"/>
        <v>2.3054122923895193E-2</v>
      </c>
      <c r="AX22">
        <f t="shared" si="5"/>
        <v>39984</v>
      </c>
      <c r="AY22">
        <f t="shared" si="6"/>
        <v>78400</v>
      </c>
      <c r="AZ22">
        <f t="shared" si="7"/>
        <v>78400</v>
      </c>
      <c r="BA22">
        <f t="shared" si="8"/>
        <v>127400</v>
      </c>
      <c r="BB22">
        <f t="shared" si="9"/>
        <v>1580668</v>
      </c>
      <c r="BC22">
        <f t="shared" si="10"/>
        <v>7034</v>
      </c>
      <c r="BD22">
        <f t="shared" si="11"/>
        <v>20930</v>
      </c>
      <c r="BE22">
        <f t="shared" si="12"/>
        <v>20930</v>
      </c>
      <c r="BF22">
        <f t="shared" si="13"/>
        <v>33830</v>
      </c>
      <c r="BG22">
        <f t="shared" si="14"/>
        <v>337614</v>
      </c>
      <c r="BJ22">
        <f t="shared" si="15"/>
        <v>1632.942</v>
      </c>
      <c r="BK22">
        <f t="shared" si="16"/>
        <v>1615.334533655677</v>
      </c>
      <c r="BL22" s="3">
        <f t="shared" si="17"/>
        <v>1.0782664873781819E-2</v>
      </c>
      <c r="BN22">
        <f t="shared" si="18"/>
        <v>1644.801987424039</v>
      </c>
      <c r="BO22">
        <f t="shared" si="19"/>
        <v>1606.320898664158</v>
      </c>
      <c r="BP22" s="3">
        <f t="shared" si="20"/>
        <v>2.3395575305783217E-2</v>
      </c>
      <c r="BR22">
        <f t="shared" si="21"/>
        <v>1632.942</v>
      </c>
      <c r="BS22">
        <f t="shared" si="22"/>
        <v>1615.334533655677</v>
      </c>
      <c r="BT22" s="3">
        <f t="shared" si="23"/>
        <v>1.0782664873781819E-2</v>
      </c>
      <c r="BU22">
        <f t="shared" si="24"/>
        <v>0</v>
      </c>
      <c r="BW22">
        <f>MIN(F22,Z22)</f>
        <v>1632.942</v>
      </c>
      <c r="BX22">
        <f>MAX(AA22,G22)</f>
        <v>1615.334533655677</v>
      </c>
      <c r="BY22" s="3">
        <f t="shared" si="25"/>
        <v>1.0782664873781819E-2</v>
      </c>
      <c r="BZ22">
        <f t="shared" si="26"/>
        <v>0</v>
      </c>
      <c r="CA22" s="3">
        <f t="shared" si="27"/>
        <v>0</v>
      </c>
    </row>
    <row r="23" spans="1:79" x14ac:dyDescent="0.2">
      <c r="A23">
        <v>5</v>
      </c>
      <c r="B23">
        <v>0</v>
      </c>
      <c r="C23">
        <v>100</v>
      </c>
      <c r="D23">
        <v>1</v>
      </c>
      <c r="E23">
        <v>0.6</v>
      </c>
      <c r="F23">
        <v>2577.6019928088508</v>
      </c>
      <c r="G23">
        <v>1153.5839911729461</v>
      </c>
      <c r="H23">
        <v>0.55245844998906579</v>
      </c>
      <c r="I23">
        <v>3600.2031726837158</v>
      </c>
      <c r="J23">
        <v>180434</v>
      </c>
      <c r="K23">
        <v>355260</v>
      </c>
      <c r="L23">
        <v>355260</v>
      </c>
      <c r="M23">
        <v>354760</v>
      </c>
      <c r="N23">
        <v>5419284</v>
      </c>
      <c r="O23">
        <v>68553</v>
      </c>
      <c r="P23">
        <v>90397</v>
      </c>
      <c r="Q23">
        <v>90397</v>
      </c>
      <c r="R23">
        <v>89908</v>
      </c>
      <c r="S23">
        <v>1185479</v>
      </c>
      <c r="U23">
        <v>5</v>
      </c>
      <c r="V23">
        <v>0</v>
      </c>
      <c r="W23">
        <v>100</v>
      </c>
      <c r="X23">
        <v>1</v>
      </c>
      <c r="Y23">
        <v>0.6</v>
      </c>
      <c r="Z23">
        <v>1493.3769982769079</v>
      </c>
      <c r="AA23">
        <v>1461.1015370424541</v>
      </c>
      <c r="AB23">
        <v>2.1612400131844931E-2</v>
      </c>
      <c r="AC23">
        <v>3600.1538906097412</v>
      </c>
      <c r="AD23" s="4">
        <v>99850</v>
      </c>
      <c r="AE23" s="4">
        <v>198460</v>
      </c>
      <c r="AF23" s="4">
        <v>198460</v>
      </c>
      <c r="AG23" s="4">
        <v>99960</v>
      </c>
      <c r="AH23" s="4">
        <v>2256716</v>
      </c>
      <c r="AI23" s="4">
        <v>54522</v>
      </c>
      <c r="AJ23" s="4">
        <v>48587</v>
      </c>
      <c r="AK23" s="4">
        <v>48587</v>
      </c>
      <c r="AL23" s="4">
        <v>22318</v>
      </c>
      <c r="AM23" s="4">
        <v>510596</v>
      </c>
      <c r="AO23" cm="1">
        <f t="array" ref="AO23:AS23">A23:E23</f>
        <v>5</v>
      </c>
      <c r="AP23">
        <v>0</v>
      </c>
      <c r="AQ23">
        <v>100</v>
      </c>
      <c r="AR23">
        <v>1</v>
      </c>
      <c r="AS23">
        <v>0.6</v>
      </c>
      <c r="AT23">
        <f t="shared" si="1"/>
        <v>1084.2249945319429</v>
      </c>
      <c r="AU23">
        <f t="shared" si="2"/>
        <v>-307.51754586950801</v>
      </c>
      <c r="AV23">
        <f t="shared" si="3"/>
        <v>0.53084604985722084</v>
      </c>
      <c r="AW23">
        <f t="shared" si="4"/>
        <v>4.9282073974609375E-2</v>
      </c>
      <c r="AX23">
        <f t="shared" si="5"/>
        <v>80584</v>
      </c>
      <c r="AY23">
        <f t="shared" si="6"/>
        <v>156800</v>
      </c>
      <c r="AZ23">
        <f t="shared" si="7"/>
        <v>156800</v>
      </c>
      <c r="BA23">
        <f t="shared" si="8"/>
        <v>254800</v>
      </c>
      <c r="BB23">
        <f t="shared" si="9"/>
        <v>3162568</v>
      </c>
      <c r="BC23">
        <f t="shared" si="10"/>
        <v>14031</v>
      </c>
      <c r="BD23">
        <f t="shared" si="11"/>
        <v>41810</v>
      </c>
      <c r="BE23">
        <f t="shared" si="12"/>
        <v>41810</v>
      </c>
      <c r="BF23">
        <f t="shared" si="13"/>
        <v>67590</v>
      </c>
      <c r="BG23">
        <f t="shared" si="14"/>
        <v>674883</v>
      </c>
      <c r="BJ23">
        <f t="shared" si="15"/>
        <v>1493.3769982769079</v>
      </c>
      <c r="BK23">
        <f t="shared" si="16"/>
        <v>1461.1015370424541</v>
      </c>
      <c r="BL23" s="3">
        <f t="shared" si="17"/>
        <v>2.1612400131844785E-2</v>
      </c>
      <c r="BN23">
        <f t="shared" si="18"/>
        <v>2577.6019928088508</v>
      </c>
      <c r="BO23">
        <f t="shared" si="19"/>
        <v>1153.5839911729461</v>
      </c>
      <c r="BP23" s="3">
        <f t="shared" si="20"/>
        <v>0.55245844998906579</v>
      </c>
      <c r="BR23">
        <f t="shared" si="21"/>
        <v>1493.3769982769079</v>
      </c>
      <c r="BS23">
        <f t="shared" si="22"/>
        <v>1461.1015370424541</v>
      </c>
      <c r="BT23" s="3">
        <f t="shared" si="23"/>
        <v>2.1612400131844785E-2</v>
      </c>
      <c r="BU23">
        <f t="shared" si="24"/>
        <v>0</v>
      </c>
      <c r="BW23">
        <f>MIN(F23,Z23)</f>
        <v>1493.3769982769079</v>
      </c>
      <c r="BX23">
        <f>MAX(AA23,G23)</f>
        <v>1461.1015370424541</v>
      </c>
      <c r="BY23" s="3">
        <f t="shared" si="25"/>
        <v>2.1612400131844785E-2</v>
      </c>
      <c r="BZ23">
        <f t="shared" si="26"/>
        <v>0</v>
      </c>
      <c r="CA23" s="3">
        <f t="shared" si="27"/>
        <v>0</v>
      </c>
    </row>
    <row r="24" spans="1:79" x14ac:dyDescent="0.2">
      <c r="A24">
        <v>9</v>
      </c>
      <c r="B24">
        <v>0</v>
      </c>
      <c r="C24">
        <v>10</v>
      </c>
      <c r="D24">
        <v>1</v>
      </c>
      <c r="E24">
        <v>0.6</v>
      </c>
      <c r="F24">
        <v>1035.56</v>
      </c>
      <c r="G24">
        <v>961.54038769324859</v>
      </c>
      <c r="H24">
        <v>7.1477859618710032E-2</v>
      </c>
      <c r="I24">
        <v>3600.1411113739009</v>
      </c>
      <c r="J24">
        <v>18744</v>
      </c>
      <c r="K24">
        <v>60850</v>
      </c>
      <c r="L24">
        <v>60850</v>
      </c>
      <c r="M24">
        <v>60760</v>
      </c>
      <c r="N24">
        <v>927324</v>
      </c>
      <c r="O24">
        <v>7004</v>
      </c>
      <c r="P24">
        <v>15888</v>
      </c>
      <c r="Q24">
        <v>15888</v>
      </c>
      <c r="R24">
        <v>15804</v>
      </c>
      <c r="S24">
        <v>209724</v>
      </c>
      <c r="U24">
        <v>9</v>
      </c>
      <c r="V24">
        <v>0</v>
      </c>
      <c r="W24">
        <v>10</v>
      </c>
      <c r="X24">
        <v>1</v>
      </c>
      <c r="Y24">
        <v>0.6</v>
      </c>
      <c r="Z24">
        <v>1007.22</v>
      </c>
      <c r="AA24">
        <v>988.88</v>
      </c>
      <c r="AB24">
        <v>1.8208534381763591E-2</v>
      </c>
      <c r="AC24">
        <v>3600.0597839355469</v>
      </c>
      <c r="AD24" s="4">
        <v>11240</v>
      </c>
      <c r="AE24" s="4">
        <v>29490</v>
      </c>
      <c r="AF24" s="4">
        <v>29490</v>
      </c>
      <c r="AG24" s="4">
        <v>11760</v>
      </c>
      <c r="AH24" s="4">
        <v>353106</v>
      </c>
      <c r="AI24" s="4">
        <v>5604</v>
      </c>
      <c r="AJ24" s="4">
        <v>7448</v>
      </c>
      <c r="AK24" s="4">
        <v>7448</v>
      </c>
      <c r="AL24" s="4">
        <v>4604</v>
      </c>
      <c r="AM24" s="4">
        <v>82704</v>
      </c>
      <c r="AO24" cm="1">
        <f t="array" ref="AO24:AS24">A24:E24</f>
        <v>9</v>
      </c>
      <c r="AP24">
        <v>0</v>
      </c>
      <c r="AQ24">
        <v>10</v>
      </c>
      <c r="AR24">
        <v>1</v>
      </c>
      <c r="AS24">
        <v>0.6</v>
      </c>
      <c r="AT24">
        <f t="shared" si="1"/>
        <v>28.339999999999918</v>
      </c>
      <c r="AU24">
        <f t="shared" si="2"/>
        <v>-27.339612306751405</v>
      </c>
      <c r="AV24">
        <f t="shared" si="3"/>
        <v>5.3269325236946441E-2</v>
      </c>
      <c r="AW24">
        <f t="shared" si="4"/>
        <v>8.132743835403744E-2</v>
      </c>
      <c r="AX24">
        <f t="shared" si="5"/>
        <v>7504</v>
      </c>
      <c r="AY24">
        <f t="shared" si="6"/>
        <v>31360</v>
      </c>
      <c r="AZ24">
        <f t="shared" si="7"/>
        <v>31360</v>
      </c>
      <c r="BA24">
        <f t="shared" si="8"/>
        <v>49000</v>
      </c>
      <c r="BB24">
        <f t="shared" si="9"/>
        <v>574218</v>
      </c>
      <c r="BC24">
        <f t="shared" si="10"/>
        <v>1400</v>
      </c>
      <c r="BD24">
        <f t="shared" si="11"/>
        <v>8440</v>
      </c>
      <c r="BE24">
        <f t="shared" si="12"/>
        <v>8440</v>
      </c>
      <c r="BF24">
        <f t="shared" si="13"/>
        <v>11200</v>
      </c>
      <c r="BG24">
        <f t="shared" si="14"/>
        <v>127020</v>
      </c>
      <c r="BJ24">
        <f t="shared" si="15"/>
        <v>1007.22</v>
      </c>
      <c r="BK24">
        <f t="shared" si="16"/>
        <v>988.88</v>
      </c>
      <c r="BL24" s="3">
        <f t="shared" si="17"/>
        <v>1.8208534381763699E-2</v>
      </c>
      <c r="BN24">
        <f t="shared" si="18"/>
        <v>1035.56</v>
      </c>
      <c r="BO24">
        <f t="shared" si="19"/>
        <v>961.54038769324859</v>
      </c>
      <c r="BP24" s="3">
        <f t="shared" si="20"/>
        <v>7.1477859618710032E-2</v>
      </c>
      <c r="BR24">
        <f t="shared" si="21"/>
        <v>1007.22</v>
      </c>
      <c r="BS24">
        <f t="shared" si="22"/>
        <v>988.88</v>
      </c>
      <c r="BT24" s="3">
        <f t="shared" si="23"/>
        <v>1.8208534381763699E-2</v>
      </c>
      <c r="BU24">
        <f t="shared" si="24"/>
        <v>0</v>
      </c>
      <c r="BW24">
        <f>MIN(F24,Z24)</f>
        <v>1007.22</v>
      </c>
      <c r="BX24">
        <f>MAX(AA24,G24)</f>
        <v>988.88</v>
      </c>
      <c r="BY24" s="3">
        <f t="shared" si="25"/>
        <v>1.8208534381763699E-2</v>
      </c>
      <c r="BZ24">
        <f t="shared" si="26"/>
        <v>0</v>
      </c>
      <c r="CA24" s="3">
        <f t="shared" si="27"/>
        <v>0</v>
      </c>
    </row>
    <row r="25" spans="1:79" x14ac:dyDescent="0.2">
      <c r="A25">
        <v>9</v>
      </c>
      <c r="B25">
        <v>0</v>
      </c>
      <c r="C25">
        <v>50</v>
      </c>
      <c r="D25">
        <v>1</v>
      </c>
      <c r="E25">
        <v>0.6</v>
      </c>
      <c r="F25">
        <v>1871.6619937310329</v>
      </c>
      <c r="G25">
        <v>1219.4315869594079</v>
      </c>
      <c r="H25">
        <v>0.34847659938397701</v>
      </c>
      <c r="I25">
        <v>3600.1552276611328</v>
      </c>
      <c r="J25">
        <v>90784</v>
      </c>
      <c r="K25">
        <v>296410</v>
      </c>
      <c r="L25">
        <v>296410</v>
      </c>
      <c r="M25">
        <v>295960</v>
      </c>
      <c r="N25">
        <v>4627884</v>
      </c>
      <c r="O25">
        <v>34560</v>
      </c>
      <c r="P25">
        <v>79064</v>
      </c>
      <c r="Q25">
        <v>79064</v>
      </c>
      <c r="R25">
        <v>78638</v>
      </c>
      <c r="S25">
        <v>1054561</v>
      </c>
      <c r="U25">
        <v>9</v>
      </c>
      <c r="V25">
        <v>0</v>
      </c>
      <c r="W25">
        <v>50</v>
      </c>
      <c r="X25">
        <v>1</v>
      </c>
      <c r="Y25">
        <v>0.6</v>
      </c>
      <c r="Z25">
        <v>1650.123999482769</v>
      </c>
      <c r="AA25">
        <v>1463.3878143484519</v>
      </c>
      <c r="AB25">
        <v>0.11316494105464189</v>
      </c>
      <c r="AC25">
        <v>3600.463020324707</v>
      </c>
      <c r="AD25" s="4">
        <v>50800</v>
      </c>
      <c r="AE25" s="4">
        <v>139610</v>
      </c>
      <c r="AF25" s="4">
        <v>139610</v>
      </c>
      <c r="AG25" s="4">
        <v>50960</v>
      </c>
      <c r="AH25" s="4">
        <v>1751866</v>
      </c>
      <c r="AI25" s="4">
        <v>27560</v>
      </c>
      <c r="AJ25" s="4">
        <v>36444</v>
      </c>
      <c r="AK25" s="4">
        <v>36444</v>
      </c>
      <c r="AL25" s="4">
        <v>21898</v>
      </c>
      <c r="AM25" s="4">
        <v>413632</v>
      </c>
      <c r="AO25" cm="1">
        <f t="array" ref="AO25:AS25">A25:E25</f>
        <v>9</v>
      </c>
      <c r="AP25">
        <v>0</v>
      </c>
      <c r="AQ25">
        <v>50</v>
      </c>
      <c r="AR25">
        <v>1</v>
      </c>
      <c r="AS25">
        <v>0.6</v>
      </c>
      <c r="AT25">
        <f t="shared" si="1"/>
        <v>221.53799424826389</v>
      </c>
      <c r="AU25">
        <f t="shared" si="2"/>
        <v>-243.95622738904399</v>
      </c>
      <c r="AV25">
        <f t="shared" si="3"/>
        <v>0.23531165832933512</v>
      </c>
      <c r="AW25">
        <f t="shared" si="4"/>
        <v>-0.30779266357421875</v>
      </c>
      <c r="AX25">
        <f t="shared" si="5"/>
        <v>39984</v>
      </c>
      <c r="AY25">
        <f t="shared" si="6"/>
        <v>156800</v>
      </c>
      <c r="AZ25">
        <f t="shared" si="7"/>
        <v>156800</v>
      </c>
      <c r="BA25">
        <f t="shared" si="8"/>
        <v>245000</v>
      </c>
      <c r="BB25">
        <f t="shared" si="9"/>
        <v>2876018</v>
      </c>
      <c r="BC25">
        <f t="shared" si="10"/>
        <v>7000</v>
      </c>
      <c r="BD25">
        <f t="shared" si="11"/>
        <v>42620</v>
      </c>
      <c r="BE25">
        <f t="shared" si="12"/>
        <v>42620</v>
      </c>
      <c r="BF25">
        <f t="shared" si="13"/>
        <v>56740</v>
      </c>
      <c r="BG25">
        <f t="shared" si="14"/>
        <v>640929</v>
      </c>
      <c r="BJ25">
        <f t="shared" si="15"/>
        <v>1650.123999482769</v>
      </c>
      <c r="BK25">
        <f t="shared" si="16"/>
        <v>1463.3878143484519</v>
      </c>
      <c r="BL25" s="3">
        <f t="shared" si="17"/>
        <v>0.11316494105464167</v>
      </c>
      <c r="BN25">
        <f t="shared" si="18"/>
        <v>1871.6619937310329</v>
      </c>
      <c r="BO25">
        <f t="shared" si="19"/>
        <v>1219.4315869594079</v>
      </c>
      <c r="BP25" s="3">
        <f t="shared" si="20"/>
        <v>0.34847659938397707</v>
      </c>
      <c r="BR25">
        <f t="shared" si="21"/>
        <v>1650.123999482769</v>
      </c>
      <c r="BS25">
        <f t="shared" si="22"/>
        <v>1463.3878143484519</v>
      </c>
      <c r="BT25" s="3">
        <f t="shared" si="23"/>
        <v>0.11316494105464167</v>
      </c>
      <c r="BU25">
        <f t="shared" si="24"/>
        <v>0</v>
      </c>
      <c r="BW25">
        <f>MIN(F25,Z25)</f>
        <v>1650.123999482769</v>
      </c>
      <c r="BX25">
        <f>MAX(AA25,G25)</f>
        <v>1463.3878143484519</v>
      </c>
      <c r="BY25" s="3">
        <f t="shared" si="25"/>
        <v>0.11316494105464167</v>
      </c>
      <c r="BZ25">
        <f t="shared" si="26"/>
        <v>0</v>
      </c>
      <c r="CA25" s="3">
        <f t="shared" si="27"/>
        <v>0</v>
      </c>
    </row>
    <row r="26" spans="1:79" x14ac:dyDescent="0.2">
      <c r="A26">
        <v>9</v>
      </c>
      <c r="B26">
        <v>0</v>
      </c>
      <c r="C26">
        <v>100</v>
      </c>
      <c r="D26">
        <v>1</v>
      </c>
      <c r="E26">
        <v>0.6</v>
      </c>
      <c r="F26">
        <v>1967.1094974724981</v>
      </c>
      <c r="G26">
        <v>1276.263625968483</v>
      </c>
      <c r="H26">
        <v>0.35119848304919937</v>
      </c>
      <c r="I26">
        <v>3600.0823574066162</v>
      </c>
      <c r="J26">
        <v>180834</v>
      </c>
      <c r="K26">
        <v>590860</v>
      </c>
      <c r="L26">
        <v>590860</v>
      </c>
      <c r="M26">
        <v>589960</v>
      </c>
      <c r="N26">
        <v>9253584</v>
      </c>
      <c r="O26">
        <v>68963</v>
      </c>
      <c r="P26">
        <v>157947</v>
      </c>
      <c r="Q26">
        <v>157947</v>
      </c>
      <c r="R26">
        <v>157097</v>
      </c>
      <c r="S26">
        <v>2109718</v>
      </c>
      <c r="U26">
        <v>9</v>
      </c>
      <c r="V26">
        <v>0</v>
      </c>
      <c r="W26">
        <v>100</v>
      </c>
      <c r="X26">
        <v>1</v>
      </c>
      <c r="Y26">
        <v>0.6</v>
      </c>
      <c r="Z26">
        <v>2019.125499148264</v>
      </c>
      <c r="AA26">
        <v>1510.958072158101</v>
      </c>
      <c r="AB26">
        <v>0.25167698947119721</v>
      </c>
      <c r="AC26">
        <v>3600.2296695709229</v>
      </c>
      <c r="AD26" s="4">
        <v>100250</v>
      </c>
      <c r="AE26" s="4">
        <v>277260</v>
      </c>
      <c r="AF26" s="4">
        <v>277260</v>
      </c>
      <c r="AG26" s="4">
        <v>99960</v>
      </c>
      <c r="AH26" s="4">
        <v>3500316</v>
      </c>
      <c r="AI26" s="4">
        <v>54963</v>
      </c>
      <c r="AJ26" s="4">
        <v>72607</v>
      </c>
      <c r="AK26" s="4">
        <v>72607</v>
      </c>
      <c r="AL26" s="4">
        <v>43617</v>
      </c>
      <c r="AM26" s="4">
        <v>826831</v>
      </c>
      <c r="AO26" cm="1">
        <f t="array" ref="AO26:AS26">A26:E26</f>
        <v>9</v>
      </c>
      <c r="AP26">
        <v>0</v>
      </c>
      <c r="AQ26">
        <v>100</v>
      </c>
      <c r="AR26">
        <v>1</v>
      </c>
      <c r="AS26">
        <v>0.6</v>
      </c>
      <c r="AT26">
        <f t="shared" si="1"/>
        <v>-52.016001675765892</v>
      </c>
      <c r="AU26">
        <f t="shared" si="2"/>
        <v>-234.69444618961802</v>
      </c>
      <c r="AV26">
        <f t="shared" si="3"/>
        <v>9.9521493578002163E-2</v>
      </c>
      <c r="AW26">
        <f t="shared" si="4"/>
        <v>-0.14731216430664062</v>
      </c>
      <c r="AX26">
        <f t="shared" si="5"/>
        <v>80584</v>
      </c>
      <c r="AY26">
        <f t="shared" si="6"/>
        <v>313600</v>
      </c>
      <c r="AZ26">
        <f t="shared" si="7"/>
        <v>313600</v>
      </c>
      <c r="BA26">
        <f t="shared" si="8"/>
        <v>490000</v>
      </c>
      <c r="BB26">
        <f t="shared" si="9"/>
        <v>5753268</v>
      </c>
      <c r="BC26">
        <f t="shared" si="10"/>
        <v>14000</v>
      </c>
      <c r="BD26">
        <f t="shared" si="11"/>
        <v>85340</v>
      </c>
      <c r="BE26">
        <f t="shared" si="12"/>
        <v>85340</v>
      </c>
      <c r="BF26">
        <f t="shared" si="13"/>
        <v>113480</v>
      </c>
      <c r="BG26">
        <f t="shared" si="14"/>
        <v>1282887</v>
      </c>
      <c r="BJ26">
        <f t="shared" si="15"/>
        <v>2019.125499148264</v>
      </c>
      <c r="BK26">
        <f t="shared" si="16"/>
        <v>1510.958072158101</v>
      </c>
      <c r="BL26" s="3">
        <f t="shared" si="17"/>
        <v>0.25167698947119699</v>
      </c>
      <c r="BN26">
        <f t="shared" si="18"/>
        <v>1967.1094974724981</v>
      </c>
      <c r="BO26">
        <f t="shared" si="19"/>
        <v>1276.263625968483</v>
      </c>
      <c r="BP26" s="3">
        <f t="shared" si="20"/>
        <v>0.35119848304919982</v>
      </c>
      <c r="BR26">
        <f t="shared" si="21"/>
        <v>1967.1094974724981</v>
      </c>
      <c r="BS26">
        <f t="shared" si="22"/>
        <v>1276.263625968483</v>
      </c>
      <c r="BT26" s="3">
        <f t="shared" si="23"/>
        <v>0.35119848304919982</v>
      </c>
      <c r="BU26">
        <f t="shared" si="24"/>
        <v>1</v>
      </c>
      <c r="BW26">
        <f>MIN(F26,Z26)</f>
        <v>1967.1094974724981</v>
      </c>
      <c r="BX26">
        <f>MAX(AA26,G26)</f>
        <v>1510.958072158101</v>
      </c>
      <c r="BY26" s="3">
        <f t="shared" si="25"/>
        <v>0.23188918862955898</v>
      </c>
      <c r="BZ26">
        <f t="shared" si="26"/>
        <v>1</v>
      </c>
      <c r="CA26" s="3">
        <f t="shared" si="27"/>
        <v>0.11930929441964083</v>
      </c>
    </row>
    <row r="27" spans="1:79" x14ac:dyDescent="0.2">
      <c r="A27">
        <v>25</v>
      </c>
      <c r="B27">
        <v>0</v>
      </c>
      <c r="C27">
        <v>10</v>
      </c>
      <c r="D27">
        <v>1</v>
      </c>
      <c r="E27">
        <v>0.6</v>
      </c>
      <c r="F27">
        <v>2404.4</v>
      </c>
      <c r="G27">
        <v>1842.4</v>
      </c>
      <c r="H27">
        <v>0.23373814673099319</v>
      </c>
      <c r="I27">
        <v>3600.3485584259029</v>
      </c>
      <c r="J27">
        <v>18904</v>
      </c>
      <c r="K27">
        <v>396170</v>
      </c>
      <c r="L27">
        <v>396170</v>
      </c>
      <c r="M27">
        <v>395920</v>
      </c>
      <c r="N27">
        <v>6441874</v>
      </c>
      <c r="O27">
        <v>7911</v>
      </c>
      <c r="P27">
        <v>132735</v>
      </c>
      <c r="Q27">
        <v>132735</v>
      </c>
      <c r="R27">
        <v>131793</v>
      </c>
      <c r="S27">
        <v>2047550</v>
      </c>
      <c r="U27">
        <v>25</v>
      </c>
      <c r="V27">
        <v>0</v>
      </c>
      <c r="W27">
        <v>10</v>
      </c>
      <c r="X27">
        <v>1</v>
      </c>
      <c r="Y27">
        <v>0.6</v>
      </c>
      <c r="Z27">
        <v>2644.85</v>
      </c>
      <c r="AA27">
        <v>2196.9499999999998</v>
      </c>
      <c r="AB27">
        <v>0.16934797814620869</v>
      </c>
      <c r="AC27">
        <v>3600.0313186645508</v>
      </c>
      <c r="AD27" s="4">
        <v>11400</v>
      </c>
      <c r="AE27" s="4">
        <v>61010</v>
      </c>
      <c r="AF27" s="4">
        <v>61010</v>
      </c>
      <c r="AG27" s="4">
        <v>11760</v>
      </c>
      <c r="AH27" s="4">
        <v>761366</v>
      </c>
      <c r="AI27" s="4">
        <v>5751</v>
      </c>
      <c r="AJ27" s="4">
        <v>17456</v>
      </c>
      <c r="AK27" s="4">
        <v>17456</v>
      </c>
      <c r="AL27" s="4">
        <v>6802</v>
      </c>
      <c r="AM27" s="4">
        <v>192985</v>
      </c>
      <c r="AO27" cm="1">
        <f t="array" ref="AO27:AS27">A27:E27</f>
        <v>25</v>
      </c>
      <c r="AP27">
        <v>0</v>
      </c>
      <c r="AQ27">
        <v>10</v>
      </c>
      <c r="AR27">
        <v>1</v>
      </c>
      <c r="AS27">
        <v>0.6</v>
      </c>
      <c r="AT27">
        <f t="shared" si="1"/>
        <v>-240.44999999999982</v>
      </c>
      <c r="AU27">
        <f t="shared" si="2"/>
        <v>-354.54999999999973</v>
      </c>
      <c r="AV27">
        <f t="shared" si="3"/>
        <v>6.4390168584784496E-2</v>
      </c>
      <c r="AW27">
        <f t="shared" si="4"/>
        <v>0.31723976135208432</v>
      </c>
      <c r="AX27">
        <f t="shared" si="5"/>
        <v>7504</v>
      </c>
      <c r="AY27">
        <f t="shared" si="6"/>
        <v>335160</v>
      </c>
      <c r="AZ27">
        <f t="shared" si="7"/>
        <v>335160</v>
      </c>
      <c r="BA27">
        <f t="shared" si="8"/>
        <v>384160</v>
      </c>
      <c r="BB27">
        <f t="shared" si="9"/>
        <v>5680508</v>
      </c>
      <c r="BC27">
        <f t="shared" si="10"/>
        <v>2160</v>
      </c>
      <c r="BD27">
        <f t="shared" si="11"/>
        <v>115279</v>
      </c>
      <c r="BE27">
        <f t="shared" si="12"/>
        <v>115279</v>
      </c>
      <c r="BF27">
        <f t="shared" si="13"/>
        <v>124991</v>
      </c>
      <c r="BG27">
        <f t="shared" si="14"/>
        <v>1854565</v>
      </c>
      <c r="BJ27">
        <f t="shared" si="15"/>
        <v>2644.85</v>
      </c>
      <c r="BK27">
        <f t="shared" si="16"/>
        <v>2196.9499999999998</v>
      </c>
      <c r="BL27" s="3">
        <f t="shared" si="17"/>
        <v>0.16934797814620872</v>
      </c>
      <c r="BN27">
        <f t="shared" si="18"/>
        <v>2404.4</v>
      </c>
      <c r="BO27">
        <f t="shared" si="19"/>
        <v>1842.4</v>
      </c>
      <c r="BP27" s="3">
        <f t="shared" si="20"/>
        <v>0.23373814673099316</v>
      </c>
      <c r="BR27">
        <f t="shared" si="21"/>
        <v>2404.4</v>
      </c>
      <c r="BS27">
        <f t="shared" si="22"/>
        <v>1842.4</v>
      </c>
      <c r="BT27" s="3">
        <f t="shared" si="23"/>
        <v>0.23373814673099316</v>
      </c>
      <c r="BU27">
        <f t="shared" si="24"/>
        <v>1</v>
      </c>
      <c r="BW27">
        <f>MIN(F27,Z27)</f>
        <v>2404.4</v>
      </c>
      <c r="BX27">
        <f>MAX(AA27,G27)</f>
        <v>2196.9499999999998</v>
      </c>
      <c r="BY27" s="3">
        <f t="shared" si="25"/>
        <v>8.6279321244385407E-2</v>
      </c>
      <c r="BZ27">
        <f t="shared" si="26"/>
        <v>1</v>
      </c>
      <c r="CA27" s="3">
        <f t="shared" si="27"/>
        <v>0.14745882548660777</v>
      </c>
    </row>
    <row r="28" spans="1:79" x14ac:dyDescent="0.2">
      <c r="A28">
        <v>25</v>
      </c>
      <c r="B28">
        <v>0</v>
      </c>
      <c r="C28">
        <v>50</v>
      </c>
      <c r="D28">
        <v>1</v>
      </c>
      <c r="E28">
        <v>0.6</v>
      </c>
      <c r="F28">
        <v>13825.6</v>
      </c>
      <c r="G28">
        <v>1463.52</v>
      </c>
      <c r="H28">
        <v>0.89414419627357944</v>
      </c>
      <c r="I28">
        <v>3600.2617874145508</v>
      </c>
      <c r="J28">
        <v>91584</v>
      </c>
      <c r="K28">
        <v>1973010</v>
      </c>
      <c r="L28">
        <v>1973010</v>
      </c>
      <c r="M28">
        <v>1971760</v>
      </c>
      <c r="N28">
        <v>32200634</v>
      </c>
      <c r="O28">
        <v>39073</v>
      </c>
      <c r="P28">
        <v>664257</v>
      </c>
      <c r="Q28">
        <v>664257</v>
      </c>
      <c r="R28">
        <v>659544</v>
      </c>
      <c r="S28">
        <v>10267145</v>
      </c>
      <c r="U28">
        <v>25</v>
      </c>
      <c r="V28">
        <v>0</v>
      </c>
      <c r="W28">
        <v>50</v>
      </c>
      <c r="X28">
        <v>1</v>
      </c>
      <c r="Y28">
        <v>0.6</v>
      </c>
      <c r="Z28">
        <v>9065.3899999999976</v>
      </c>
      <c r="AA28">
        <v>1236.08</v>
      </c>
      <c r="AB28">
        <v>0.86364844755713766</v>
      </c>
      <c r="AC28">
        <v>3600.045001983643</v>
      </c>
      <c r="AD28" s="4">
        <v>51600</v>
      </c>
      <c r="AE28" s="4">
        <v>297210</v>
      </c>
      <c r="AF28" s="4">
        <v>297210</v>
      </c>
      <c r="AG28" s="4">
        <v>50960</v>
      </c>
      <c r="AH28" s="4">
        <v>3793166</v>
      </c>
      <c r="AI28" s="4">
        <v>28320</v>
      </c>
      <c r="AJ28" s="4">
        <v>86665</v>
      </c>
      <c r="AK28" s="4">
        <v>86665</v>
      </c>
      <c r="AL28" s="4">
        <v>33450</v>
      </c>
      <c r="AM28" s="4">
        <v>966239</v>
      </c>
      <c r="AO28" cm="1">
        <f t="array" ref="AO28:AS28">A28:E28</f>
        <v>25</v>
      </c>
      <c r="AP28">
        <v>0</v>
      </c>
      <c r="AQ28">
        <v>50</v>
      </c>
      <c r="AR28">
        <v>1</v>
      </c>
      <c r="AS28">
        <v>0.6</v>
      </c>
      <c r="AT28">
        <f t="shared" si="1"/>
        <v>4760.2100000000028</v>
      </c>
      <c r="AU28">
        <f t="shared" si="2"/>
        <v>227.44000000000005</v>
      </c>
      <c r="AV28">
        <f t="shared" si="3"/>
        <v>3.0495748716441784E-2</v>
      </c>
      <c r="AW28">
        <f t="shared" si="4"/>
        <v>0.21678543090774838</v>
      </c>
      <c r="AX28">
        <f t="shared" si="5"/>
        <v>39984</v>
      </c>
      <c r="AY28">
        <f t="shared" si="6"/>
        <v>1675800</v>
      </c>
      <c r="AZ28">
        <f t="shared" si="7"/>
        <v>1675800</v>
      </c>
      <c r="BA28">
        <f t="shared" si="8"/>
        <v>1920800</v>
      </c>
      <c r="BB28">
        <f t="shared" si="9"/>
        <v>28407468</v>
      </c>
      <c r="BC28">
        <f t="shared" si="10"/>
        <v>10753</v>
      </c>
      <c r="BD28">
        <f t="shared" si="11"/>
        <v>577592</v>
      </c>
      <c r="BE28">
        <f t="shared" si="12"/>
        <v>577592</v>
      </c>
      <c r="BF28">
        <f t="shared" si="13"/>
        <v>626094</v>
      </c>
      <c r="BG28">
        <f t="shared" si="14"/>
        <v>9300906</v>
      </c>
      <c r="BJ28">
        <f t="shared" si="15"/>
        <v>9065.3899999999976</v>
      </c>
      <c r="BK28">
        <f t="shared" si="16"/>
        <v>1236.08</v>
      </c>
      <c r="BL28" s="3">
        <f t="shared" si="17"/>
        <v>0.86364844755713766</v>
      </c>
      <c r="BN28">
        <f t="shared" si="18"/>
        <v>13825.6</v>
      </c>
      <c r="BO28">
        <f t="shared" si="19"/>
        <v>1463.52</v>
      </c>
      <c r="BP28" s="3">
        <f t="shared" si="20"/>
        <v>0.89414419627357944</v>
      </c>
      <c r="BR28">
        <f t="shared" si="21"/>
        <v>9065.3899999999976</v>
      </c>
      <c r="BS28">
        <f t="shared" si="22"/>
        <v>1236.08</v>
      </c>
      <c r="BT28" s="3">
        <f t="shared" si="23"/>
        <v>0.86364844755713766</v>
      </c>
      <c r="BU28">
        <f t="shared" si="24"/>
        <v>0</v>
      </c>
      <c r="BW28">
        <f>MIN(F28,Z28)</f>
        <v>9065.3899999999976</v>
      </c>
      <c r="BX28">
        <f>MAX(AA28,G28)</f>
        <v>1463.52</v>
      </c>
      <c r="BY28" s="3">
        <f t="shared" si="25"/>
        <v>0.83855962071129864</v>
      </c>
      <c r="BZ28">
        <f t="shared" si="26"/>
        <v>1</v>
      </c>
      <c r="CA28" s="3">
        <f t="shared" si="27"/>
        <v>2.5088826845839018E-2</v>
      </c>
    </row>
    <row r="29" spans="1:79" x14ac:dyDescent="0.2">
      <c r="A29">
        <v>25</v>
      </c>
      <c r="B29">
        <v>0</v>
      </c>
      <c r="C29">
        <v>100</v>
      </c>
      <c r="D29">
        <v>1</v>
      </c>
      <c r="E29">
        <v>0.6</v>
      </c>
      <c r="F29">
        <v>11137.439998227661</v>
      </c>
      <c r="G29">
        <v>1392.08</v>
      </c>
      <c r="H29">
        <v>0.87500897870412531</v>
      </c>
      <c r="I29">
        <v>3600.608987808228</v>
      </c>
      <c r="J29">
        <v>182434</v>
      </c>
      <c r="K29">
        <v>3944060</v>
      </c>
      <c r="L29">
        <v>3944060</v>
      </c>
      <c r="M29">
        <v>3941560</v>
      </c>
      <c r="N29">
        <v>64399084</v>
      </c>
      <c r="O29">
        <v>78048</v>
      </c>
      <c r="P29">
        <v>1326052</v>
      </c>
      <c r="Q29">
        <v>1326052</v>
      </c>
      <c r="R29">
        <v>1316618</v>
      </c>
      <c r="S29">
        <v>20492033</v>
      </c>
      <c r="U29">
        <v>25</v>
      </c>
      <c r="V29">
        <v>0</v>
      </c>
      <c r="W29">
        <v>100</v>
      </c>
      <c r="X29">
        <v>1</v>
      </c>
      <c r="Y29">
        <v>0.6</v>
      </c>
      <c r="Z29">
        <v>14831.24999996843</v>
      </c>
      <c r="AA29">
        <v>966.08500000000004</v>
      </c>
      <c r="AB29">
        <v>0.93486152549501522</v>
      </c>
      <c r="AC29">
        <v>3600.070096969604</v>
      </c>
      <c r="AD29" s="4">
        <v>101850</v>
      </c>
      <c r="AE29" s="4">
        <v>592460</v>
      </c>
      <c r="AF29" s="4">
        <v>592460</v>
      </c>
      <c r="AG29" s="4">
        <v>99960</v>
      </c>
      <c r="AH29" s="4">
        <v>7582916</v>
      </c>
      <c r="AI29" s="4">
        <v>56552</v>
      </c>
      <c r="AJ29" s="4">
        <v>172797</v>
      </c>
      <c r="AK29" s="4">
        <v>172797</v>
      </c>
      <c r="AL29" s="4">
        <v>66139</v>
      </c>
      <c r="AM29" s="4">
        <v>1926044</v>
      </c>
      <c r="AO29" cm="1">
        <f t="array" ref="AO29:AS29">A29:E29</f>
        <v>25</v>
      </c>
      <c r="AP29">
        <v>0</v>
      </c>
      <c r="AQ29">
        <v>100</v>
      </c>
      <c r="AR29">
        <v>1</v>
      </c>
      <c r="AS29">
        <v>0.6</v>
      </c>
      <c r="AT29">
        <f t="shared" si="1"/>
        <v>-3693.8100017407687</v>
      </c>
      <c r="AU29">
        <f t="shared" si="2"/>
        <v>425.99499999999989</v>
      </c>
      <c r="AV29">
        <f t="shared" si="3"/>
        <v>-5.9852546790889916E-2</v>
      </c>
      <c r="AW29">
        <f t="shared" si="4"/>
        <v>0.53889083862395637</v>
      </c>
      <c r="AX29">
        <f t="shared" si="5"/>
        <v>80584</v>
      </c>
      <c r="AY29">
        <f t="shared" si="6"/>
        <v>3351600</v>
      </c>
      <c r="AZ29">
        <f t="shared" si="7"/>
        <v>3351600</v>
      </c>
      <c r="BA29">
        <f t="shared" si="8"/>
        <v>3841600</v>
      </c>
      <c r="BB29">
        <f t="shared" si="9"/>
        <v>56816168</v>
      </c>
      <c r="BC29">
        <f t="shared" si="10"/>
        <v>21496</v>
      </c>
      <c r="BD29">
        <f t="shared" si="11"/>
        <v>1153255</v>
      </c>
      <c r="BE29">
        <f t="shared" si="12"/>
        <v>1153255</v>
      </c>
      <c r="BF29">
        <f t="shared" si="13"/>
        <v>1250479</v>
      </c>
      <c r="BG29">
        <f t="shared" si="14"/>
        <v>18565989</v>
      </c>
      <c r="BJ29">
        <f t="shared" si="15"/>
        <v>14831.24999996843</v>
      </c>
      <c r="BK29">
        <f t="shared" si="16"/>
        <v>966.08500000000004</v>
      </c>
      <c r="BL29" s="3">
        <f t="shared" si="17"/>
        <v>0.93486152549501522</v>
      </c>
      <c r="BN29">
        <f t="shared" si="18"/>
        <v>11137.439998227661</v>
      </c>
      <c r="BO29">
        <f t="shared" si="19"/>
        <v>1392.08</v>
      </c>
      <c r="BP29" s="3">
        <f t="shared" si="20"/>
        <v>0.87500897870412531</v>
      </c>
      <c r="BR29">
        <f t="shared" si="21"/>
        <v>11137.439998227661</v>
      </c>
      <c r="BS29">
        <f t="shared" si="22"/>
        <v>1392.08</v>
      </c>
      <c r="BT29" s="3">
        <f t="shared" si="23"/>
        <v>0.87500897870412531</v>
      </c>
      <c r="BU29">
        <f t="shared" si="24"/>
        <v>1</v>
      </c>
      <c r="BW29">
        <f>MIN(F29,Z29)</f>
        <v>11137.439998227661</v>
      </c>
      <c r="BX29">
        <f>MAX(AA29,G29)</f>
        <v>1392.08</v>
      </c>
      <c r="BY29" s="3">
        <f t="shared" si="25"/>
        <v>0.87500897870412531</v>
      </c>
      <c r="BZ29">
        <f t="shared" si="26"/>
        <v>0</v>
      </c>
      <c r="CA29" s="3">
        <f t="shared" si="27"/>
        <v>0</v>
      </c>
    </row>
    <row r="30" spans="1:79" x14ac:dyDescent="0.2">
      <c r="A30">
        <v>5</v>
      </c>
      <c r="B30">
        <v>0.1</v>
      </c>
      <c r="C30">
        <v>10</v>
      </c>
      <c r="D30">
        <v>1</v>
      </c>
      <c r="E30">
        <v>0.6</v>
      </c>
      <c r="F30">
        <v>757.52499999999998</v>
      </c>
      <c r="G30">
        <v>712.82500000000061</v>
      </c>
      <c r="H30">
        <v>5.9007953532885862E-2</v>
      </c>
      <c r="I30">
        <v>3600.0794410705571</v>
      </c>
      <c r="J30">
        <v>18704</v>
      </c>
      <c r="K30">
        <v>37290</v>
      </c>
      <c r="L30">
        <v>37290</v>
      </c>
      <c r="M30">
        <v>37240</v>
      </c>
      <c r="N30">
        <v>543894</v>
      </c>
      <c r="O30">
        <v>7765</v>
      </c>
      <c r="P30">
        <v>9649</v>
      </c>
      <c r="Q30">
        <v>9649</v>
      </c>
      <c r="R30">
        <v>9600</v>
      </c>
      <c r="S30">
        <v>122395</v>
      </c>
      <c r="U30">
        <v>5</v>
      </c>
      <c r="V30">
        <v>0.1</v>
      </c>
      <c r="W30">
        <v>10</v>
      </c>
      <c r="X30">
        <v>1</v>
      </c>
      <c r="Y30">
        <v>0.6</v>
      </c>
      <c r="Z30">
        <v>743.82500000000005</v>
      </c>
      <c r="AA30">
        <v>712.15</v>
      </c>
      <c r="AB30">
        <v>4.2583941115181753E-2</v>
      </c>
      <c r="AC30">
        <v>3600.0407676696782</v>
      </c>
      <c r="AD30" s="4">
        <v>11200</v>
      </c>
      <c r="AE30" s="4">
        <v>21610</v>
      </c>
      <c r="AF30" s="4">
        <v>21610</v>
      </c>
      <c r="AG30" s="4">
        <v>11760</v>
      </c>
      <c r="AH30" s="4">
        <v>228746</v>
      </c>
      <c r="AI30" s="4">
        <v>6334</v>
      </c>
      <c r="AJ30" s="4">
        <v>5439</v>
      </c>
      <c r="AK30" s="4">
        <v>5439</v>
      </c>
      <c r="AL30" s="4">
        <v>2810</v>
      </c>
      <c r="AM30" s="4">
        <v>53632</v>
      </c>
      <c r="AO30" cm="1">
        <f t="array" ref="AO30:AS30">A30:E30</f>
        <v>5</v>
      </c>
      <c r="AP30">
        <v>0.1</v>
      </c>
      <c r="AQ30">
        <v>10</v>
      </c>
      <c r="AR30">
        <v>1</v>
      </c>
      <c r="AS30">
        <v>0.6</v>
      </c>
      <c r="AT30">
        <f t="shared" si="1"/>
        <v>13.699999999999932</v>
      </c>
      <c r="AU30">
        <f t="shared" si="2"/>
        <v>0.67500000000063665</v>
      </c>
      <c r="AV30">
        <f t="shared" si="3"/>
        <v>1.6424012417704109E-2</v>
      </c>
      <c r="AW30">
        <f t="shared" si="4"/>
        <v>3.867340087890625E-2</v>
      </c>
      <c r="AX30">
        <f t="shared" si="5"/>
        <v>7504</v>
      </c>
      <c r="AY30">
        <f t="shared" si="6"/>
        <v>15680</v>
      </c>
      <c r="AZ30">
        <f t="shared" si="7"/>
        <v>15680</v>
      </c>
      <c r="BA30">
        <f t="shared" si="8"/>
        <v>25480</v>
      </c>
      <c r="BB30">
        <f t="shared" si="9"/>
        <v>315148</v>
      </c>
      <c r="BC30">
        <f t="shared" si="10"/>
        <v>1431</v>
      </c>
      <c r="BD30">
        <f t="shared" si="11"/>
        <v>4210</v>
      </c>
      <c r="BE30">
        <f t="shared" si="12"/>
        <v>4210</v>
      </c>
      <c r="BF30">
        <f t="shared" si="13"/>
        <v>6790</v>
      </c>
      <c r="BG30">
        <f t="shared" si="14"/>
        <v>68763</v>
      </c>
      <c r="BJ30">
        <f t="shared" si="15"/>
        <v>743.82500000000005</v>
      </c>
      <c r="BK30">
        <f t="shared" si="16"/>
        <v>712.15</v>
      </c>
      <c r="BL30" s="3">
        <f t="shared" si="17"/>
        <v>4.2583941115181753E-2</v>
      </c>
      <c r="BN30">
        <f t="shared" si="18"/>
        <v>757.52499999999998</v>
      </c>
      <c r="BO30">
        <f t="shared" si="19"/>
        <v>712.82500000000061</v>
      </c>
      <c r="BP30" s="3">
        <f t="shared" si="20"/>
        <v>5.9007953532885862E-2</v>
      </c>
      <c r="BR30">
        <f t="shared" si="21"/>
        <v>743.82500000000005</v>
      </c>
      <c r="BS30">
        <f t="shared" si="22"/>
        <v>712.15</v>
      </c>
      <c r="BT30" s="3">
        <f t="shared" si="23"/>
        <v>4.2583941115181753E-2</v>
      </c>
      <c r="BU30">
        <f t="shared" si="24"/>
        <v>0</v>
      </c>
      <c r="BW30">
        <f>MIN(F30,Z30)</f>
        <v>743.82500000000005</v>
      </c>
      <c r="BX30">
        <f>MAX(AA30,G30)</f>
        <v>712.82500000000061</v>
      </c>
      <c r="BY30" s="3">
        <f t="shared" si="25"/>
        <v>4.1676469599703468E-2</v>
      </c>
      <c r="BZ30">
        <f t="shared" si="26"/>
        <v>1</v>
      </c>
      <c r="CA30" s="3">
        <f t="shared" si="27"/>
        <v>9.0747151547828503E-4</v>
      </c>
    </row>
    <row r="31" spans="1:79" x14ac:dyDescent="0.2">
      <c r="A31">
        <v>5</v>
      </c>
      <c r="B31">
        <v>0.1</v>
      </c>
      <c r="C31">
        <v>50</v>
      </c>
      <c r="D31">
        <v>1</v>
      </c>
      <c r="E31">
        <v>0.6</v>
      </c>
      <c r="F31">
        <v>1158.784997667618</v>
      </c>
      <c r="G31">
        <v>981.87570417416009</v>
      </c>
      <c r="H31">
        <v>0.1526679184227768</v>
      </c>
      <c r="I31">
        <v>3600.111686706543</v>
      </c>
      <c r="J31">
        <v>90584</v>
      </c>
      <c r="K31">
        <v>178610</v>
      </c>
      <c r="L31">
        <v>178610</v>
      </c>
      <c r="M31">
        <v>178360</v>
      </c>
      <c r="N31">
        <v>2710734</v>
      </c>
      <c r="O31">
        <v>38344</v>
      </c>
      <c r="P31">
        <v>47328</v>
      </c>
      <c r="Q31">
        <v>47328</v>
      </c>
      <c r="R31">
        <v>47083</v>
      </c>
      <c r="S31">
        <v>610969</v>
      </c>
      <c r="U31">
        <v>5</v>
      </c>
      <c r="V31">
        <v>0.1</v>
      </c>
      <c r="W31">
        <v>50</v>
      </c>
      <c r="X31">
        <v>1</v>
      </c>
      <c r="Y31">
        <v>0.6</v>
      </c>
      <c r="Z31">
        <v>1121.098994001911</v>
      </c>
      <c r="AA31">
        <v>1098.0503266437991</v>
      </c>
      <c r="AB31">
        <v>2.0558993881384619E-2</v>
      </c>
      <c r="AC31">
        <v>3600.082542419434</v>
      </c>
      <c r="AD31" s="4">
        <v>50600</v>
      </c>
      <c r="AE31" s="4">
        <v>100210</v>
      </c>
      <c r="AF31" s="4">
        <v>100210</v>
      </c>
      <c r="AG31" s="4">
        <v>50960</v>
      </c>
      <c r="AH31" s="4">
        <v>1130066</v>
      </c>
      <c r="AI31" s="4">
        <v>31310</v>
      </c>
      <c r="AJ31" s="4">
        <v>26398</v>
      </c>
      <c r="AK31" s="4">
        <v>26398</v>
      </c>
      <c r="AL31" s="4">
        <v>13253</v>
      </c>
      <c r="AM31" s="4">
        <v>267355</v>
      </c>
      <c r="AO31" cm="1">
        <f t="array" ref="AO31:AS31">A31:E31</f>
        <v>5</v>
      </c>
      <c r="AP31">
        <v>0.1</v>
      </c>
      <c r="AQ31">
        <v>50</v>
      </c>
      <c r="AR31">
        <v>1</v>
      </c>
      <c r="AS31">
        <v>0.6</v>
      </c>
      <c r="AT31">
        <f t="shared" si="1"/>
        <v>37.686003665706949</v>
      </c>
      <c r="AU31">
        <f t="shared" si="2"/>
        <v>-116.17462246963896</v>
      </c>
      <c r="AV31">
        <f t="shared" si="3"/>
        <v>0.13210892454139217</v>
      </c>
      <c r="AW31">
        <f t="shared" si="4"/>
        <v>2.9144287108920253E-2</v>
      </c>
      <c r="AX31">
        <f t="shared" si="5"/>
        <v>39984</v>
      </c>
      <c r="AY31">
        <f t="shared" si="6"/>
        <v>78400</v>
      </c>
      <c r="AZ31">
        <f t="shared" si="7"/>
        <v>78400</v>
      </c>
      <c r="BA31">
        <f t="shared" si="8"/>
        <v>127400</v>
      </c>
      <c r="BB31">
        <f t="shared" si="9"/>
        <v>1580668</v>
      </c>
      <c r="BC31">
        <f t="shared" si="10"/>
        <v>7034</v>
      </c>
      <c r="BD31">
        <f t="shared" si="11"/>
        <v>20930</v>
      </c>
      <c r="BE31">
        <f t="shared" si="12"/>
        <v>20930</v>
      </c>
      <c r="BF31">
        <f t="shared" si="13"/>
        <v>33830</v>
      </c>
      <c r="BG31">
        <f t="shared" si="14"/>
        <v>343614</v>
      </c>
      <c r="BJ31">
        <f t="shared" si="15"/>
        <v>1121.098994001911</v>
      </c>
      <c r="BK31">
        <f t="shared" si="16"/>
        <v>1098.0503266437991</v>
      </c>
      <c r="BL31" s="3">
        <f t="shared" si="17"/>
        <v>2.0558993881384824E-2</v>
      </c>
      <c r="BN31">
        <f t="shared" si="18"/>
        <v>1158.784997667618</v>
      </c>
      <c r="BO31">
        <f t="shared" si="19"/>
        <v>981.87570417416009</v>
      </c>
      <c r="BP31" s="3">
        <f t="shared" si="20"/>
        <v>0.15266791842277713</v>
      </c>
      <c r="BR31">
        <f t="shared" si="21"/>
        <v>1121.098994001911</v>
      </c>
      <c r="BS31">
        <f t="shared" si="22"/>
        <v>1098.0503266437991</v>
      </c>
      <c r="BT31" s="3">
        <f t="shared" si="23"/>
        <v>2.0558993881384824E-2</v>
      </c>
      <c r="BU31">
        <f t="shared" si="24"/>
        <v>0</v>
      </c>
      <c r="BW31">
        <f>MIN(F31,Z31)</f>
        <v>1121.098994001911</v>
      </c>
      <c r="BX31">
        <f>MAX(AA31,G31)</f>
        <v>1098.0503266437991</v>
      </c>
      <c r="BY31" s="3">
        <f t="shared" si="25"/>
        <v>2.0558993881384824E-2</v>
      </c>
      <c r="BZ31">
        <f t="shared" si="26"/>
        <v>0</v>
      </c>
      <c r="CA31" s="3">
        <f t="shared" si="27"/>
        <v>0</v>
      </c>
    </row>
    <row r="32" spans="1:79" x14ac:dyDescent="0.2">
      <c r="A32">
        <v>5</v>
      </c>
      <c r="B32">
        <v>0.1</v>
      </c>
      <c r="C32">
        <v>100</v>
      </c>
      <c r="D32">
        <v>1</v>
      </c>
      <c r="E32">
        <v>0.6</v>
      </c>
      <c r="F32">
        <v>1112.1689973959251</v>
      </c>
      <c r="G32">
        <v>899.01938843354071</v>
      </c>
      <c r="H32">
        <v>0.19165217647808991</v>
      </c>
      <c r="I32">
        <v>3600.1507015228271</v>
      </c>
      <c r="J32">
        <v>180434</v>
      </c>
      <c r="K32">
        <v>355260</v>
      </c>
      <c r="L32">
        <v>355260</v>
      </c>
      <c r="M32">
        <v>354760</v>
      </c>
      <c r="N32">
        <v>5419284</v>
      </c>
      <c r="O32">
        <v>76573</v>
      </c>
      <c r="P32">
        <v>94417</v>
      </c>
      <c r="Q32">
        <v>94417</v>
      </c>
      <c r="R32">
        <v>93928</v>
      </c>
      <c r="S32">
        <v>1221539</v>
      </c>
      <c r="U32">
        <v>5</v>
      </c>
      <c r="V32">
        <v>0.1</v>
      </c>
      <c r="W32">
        <v>100</v>
      </c>
      <c r="X32">
        <v>1</v>
      </c>
      <c r="Y32">
        <v>0.6</v>
      </c>
      <c r="Z32">
        <v>1053.554491021536</v>
      </c>
      <c r="AA32">
        <v>1010.7569258115089</v>
      </c>
      <c r="AB32">
        <v>4.0622070879817569E-2</v>
      </c>
      <c r="AC32">
        <v>3600.1479034423828</v>
      </c>
      <c r="AD32" s="4">
        <v>99850</v>
      </c>
      <c r="AE32" s="4">
        <v>198460</v>
      </c>
      <c r="AF32" s="4">
        <v>198460</v>
      </c>
      <c r="AG32" s="4">
        <v>99960</v>
      </c>
      <c r="AH32" s="4">
        <v>2256716</v>
      </c>
      <c r="AI32" s="4">
        <v>62542</v>
      </c>
      <c r="AJ32" s="4">
        <v>52607</v>
      </c>
      <c r="AK32" s="4">
        <v>52607</v>
      </c>
      <c r="AL32" s="4">
        <v>26338</v>
      </c>
      <c r="AM32" s="4">
        <v>534656</v>
      </c>
      <c r="AO32" cm="1">
        <f t="array" ref="AO32:AS32">A32:E32</f>
        <v>5</v>
      </c>
      <c r="AP32">
        <v>0.1</v>
      </c>
      <c r="AQ32">
        <v>100</v>
      </c>
      <c r="AR32">
        <v>1</v>
      </c>
      <c r="AS32">
        <v>0.6</v>
      </c>
      <c r="AT32">
        <f t="shared" si="1"/>
        <v>58.614506374389066</v>
      </c>
      <c r="AU32">
        <f t="shared" si="2"/>
        <v>-111.73753737796824</v>
      </c>
      <c r="AV32">
        <f t="shared" si="3"/>
        <v>0.15103010559827235</v>
      </c>
      <c r="AW32">
        <f t="shared" si="4"/>
        <v>2.7980804443359375E-3</v>
      </c>
      <c r="AX32">
        <f t="shared" si="5"/>
        <v>80584</v>
      </c>
      <c r="AY32">
        <f t="shared" si="6"/>
        <v>156800</v>
      </c>
      <c r="AZ32">
        <f t="shared" si="7"/>
        <v>156800</v>
      </c>
      <c r="BA32">
        <f t="shared" si="8"/>
        <v>254800</v>
      </c>
      <c r="BB32">
        <f t="shared" si="9"/>
        <v>3162568</v>
      </c>
      <c r="BC32">
        <f t="shared" si="10"/>
        <v>14031</v>
      </c>
      <c r="BD32">
        <f t="shared" si="11"/>
        <v>41810</v>
      </c>
      <c r="BE32">
        <f t="shared" si="12"/>
        <v>41810</v>
      </c>
      <c r="BF32">
        <f t="shared" si="13"/>
        <v>67590</v>
      </c>
      <c r="BG32">
        <f t="shared" si="14"/>
        <v>686883</v>
      </c>
      <c r="BJ32">
        <f t="shared" si="15"/>
        <v>1053.554491021536</v>
      </c>
      <c r="BK32">
        <f t="shared" si="16"/>
        <v>1010.7569258115089</v>
      </c>
      <c r="BL32" s="3">
        <f t="shared" si="17"/>
        <v>4.062207087981768E-2</v>
      </c>
      <c r="BN32">
        <f t="shared" si="18"/>
        <v>1112.1689973959251</v>
      </c>
      <c r="BO32">
        <f t="shared" si="19"/>
        <v>899.01938843354071</v>
      </c>
      <c r="BP32" s="3">
        <f t="shared" si="20"/>
        <v>0.1916521764780901</v>
      </c>
      <c r="BR32">
        <f t="shared" si="21"/>
        <v>1053.554491021536</v>
      </c>
      <c r="BS32">
        <f t="shared" si="22"/>
        <v>1010.7569258115089</v>
      </c>
      <c r="BT32" s="3">
        <f t="shared" si="23"/>
        <v>4.062207087981768E-2</v>
      </c>
      <c r="BU32">
        <f t="shared" si="24"/>
        <v>0</v>
      </c>
      <c r="BW32">
        <f>MIN(F32,Z32)</f>
        <v>1053.554491021536</v>
      </c>
      <c r="BX32">
        <f>MAX(AA32,G32)</f>
        <v>1010.7569258115089</v>
      </c>
      <c r="BY32" s="3">
        <f t="shared" si="25"/>
        <v>4.062207087981768E-2</v>
      </c>
      <c r="BZ32">
        <f t="shared" si="26"/>
        <v>0</v>
      </c>
      <c r="CA32" s="3">
        <f t="shared" si="27"/>
        <v>0</v>
      </c>
    </row>
    <row r="33" spans="1:79" x14ac:dyDescent="0.2">
      <c r="A33">
        <v>9</v>
      </c>
      <c r="B33">
        <v>0.1</v>
      </c>
      <c r="C33">
        <v>10</v>
      </c>
      <c r="D33">
        <v>1</v>
      </c>
      <c r="E33">
        <v>0.6</v>
      </c>
      <c r="F33">
        <v>478.34</v>
      </c>
      <c r="G33">
        <v>390.48500000000001</v>
      </c>
      <c r="H33">
        <v>0.18366642973617089</v>
      </c>
      <c r="I33">
        <v>3600.1585788726811</v>
      </c>
      <c r="J33">
        <v>18744</v>
      </c>
      <c r="K33">
        <v>60850</v>
      </c>
      <c r="L33">
        <v>60850</v>
      </c>
      <c r="M33">
        <v>60760</v>
      </c>
      <c r="N33">
        <v>927324</v>
      </c>
      <c r="O33">
        <v>7824</v>
      </c>
      <c r="P33">
        <v>16308</v>
      </c>
      <c r="Q33">
        <v>16308</v>
      </c>
      <c r="R33">
        <v>16224</v>
      </c>
      <c r="S33">
        <v>216584</v>
      </c>
      <c r="U33">
        <v>9</v>
      </c>
      <c r="V33">
        <v>0.1</v>
      </c>
      <c r="W33">
        <v>10</v>
      </c>
      <c r="X33">
        <v>1</v>
      </c>
      <c r="Y33">
        <v>0.6</v>
      </c>
      <c r="Z33">
        <v>649.49</v>
      </c>
      <c r="AA33">
        <v>392.72500000000002</v>
      </c>
      <c r="AB33">
        <v>0.39533326148208592</v>
      </c>
      <c r="AC33">
        <v>3600.06079864502</v>
      </c>
      <c r="AD33" s="4">
        <v>11240</v>
      </c>
      <c r="AE33" s="4">
        <v>29490</v>
      </c>
      <c r="AF33" s="4">
        <v>29490</v>
      </c>
      <c r="AG33" s="4">
        <v>11760</v>
      </c>
      <c r="AH33" s="4">
        <v>353106</v>
      </c>
      <c r="AI33" s="4">
        <v>6424</v>
      </c>
      <c r="AJ33" s="4">
        <v>7868</v>
      </c>
      <c r="AK33" s="4">
        <v>7868</v>
      </c>
      <c r="AL33" s="4">
        <v>5024</v>
      </c>
      <c r="AM33" s="4">
        <v>85564</v>
      </c>
      <c r="AO33" cm="1">
        <f t="array" ref="AO33:AS33">A33:E33</f>
        <v>9</v>
      </c>
      <c r="AP33">
        <v>0.1</v>
      </c>
      <c r="AQ33">
        <v>10</v>
      </c>
      <c r="AR33">
        <v>1</v>
      </c>
      <c r="AS33">
        <v>0.6</v>
      </c>
      <c r="AT33">
        <f t="shared" si="1"/>
        <v>-171.15000000000003</v>
      </c>
      <c r="AU33">
        <f t="shared" si="2"/>
        <v>-2.2400000000000091</v>
      </c>
      <c r="AV33">
        <f t="shared" si="3"/>
        <v>-0.21166683174591502</v>
      </c>
      <c r="AW33">
        <f t="shared" si="4"/>
        <v>9.7780227661132812E-2</v>
      </c>
      <c r="AX33">
        <f t="shared" si="5"/>
        <v>7504</v>
      </c>
      <c r="AY33">
        <f t="shared" si="6"/>
        <v>31360</v>
      </c>
      <c r="AZ33">
        <f t="shared" si="7"/>
        <v>31360</v>
      </c>
      <c r="BA33">
        <f t="shared" si="8"/>
        <v>49000</v>
      </c>
      <c r="BB33">
        <f t="shared" si="9"/>
        <v>574218</v>
      </c>
      <c r="BC33">
        <f t="shared" si="10"/>
        <v>1400</v>
      </c>
      <c r="BD33">
        <f t="shared" si="11"/>
        <v>8440</v>
      </c>
      <c r="BE33">
        <f t="shared" si="12"/>
        <v>8440</v>
      </c>
      <c r="BF33">
        <f t="shared" si="13"/>
        <v>11200</v>
      </c>
      <c r="BG33">
        <f t="shared" si="14"/>
        <v>131020</v>
      </c>
      <c r="BJ33">
        <f t="shared" si="15"/>
        <v>649.49</v>
      </c>
      <c r="BK33">
        <f t="shared" si="16"/>
        <v>392.72500000000002</v>
      </c>
      <c r="BL33" s="3">
        <f t="shared" si="17"/>
        <v>0.39533326148208592</v>
      </c>
      <c r="BN33">
        <f t="shared" si="18"/>
        <v>478.34</v>
      </c>
      <c r="BO33">
        <f t="shared" si="19"/>
        <v>390.48500000000001</v>
      </c>
      <c r="BP33" s="3">
        <f t="shared" si="20"/>
        <v>0.18366642973617087</v>
      </c>
      <c r="BR33">
        <f t="shared" si="21"/>
        <v>478.34</v>
      </c>
      <c r="BS33">
        <f t="shared" si="22"/>
        <v>390.48500000000001</v>
      </c>
      <c r="BT33" s="3">
        <f t="shared" si="23"/>
        <v>0.18366642973617087</v>
      </c>
      <c r="BU33">
        <f t="shared" si="24"/>
        <v>1</v>
      </c>
      <c r="BW33">
        <f>MIN(F33,Z33)</f>
        <v>478.34</v>
      </c>
      <c r="BX33">
        <f>MAX(AA33,G33)</f>
        <v>392.72500000000002</v>
      </c>
      <c r="BY33" s="3">
        <f t="shared" si="25"/>
        <v>0.1789835681732658</v>
      </c>
      <c r="BZ33">
        <f t="shared" si="26"/>
        <v>1</v>
      </c>
      <c r="CA33" s="3">
        <f t="shared" si="27"/>
        <v>4.6828615629050663E-3</v>
      </c>
    </row>
    <row r="34" spans="1:79" x14ac:dyDescent="0.2">
      <c r="A34">
        <v>9</v>
      </c>
      <c r="B34">
        <v>0.1</v>
      </c>
      <c r="C34">
        <v>50</v>
      </c>
      <c r="D34">
        <v>1</v>
      </c>
      <c r="E34">
        <v>0.6</v>
      </c>
      <c r="F34">
        <v>1507.5879981763151</v>
      </c>
      <c r="G34">
        <v>902.93651805481693</v>
      </c>
      <c r="H34">
        <v>0.40107209718631831</v>
      </c>
      <c r="I34">
        <v>3600.217121124268</v>
      </c>
      <c r="J34">
        <v>90784</v>
      </c>
      <c r="K34">
        <v>296410</v>
      </c>
      <c r="L34">
        <v>296410</v>
      </c>
      <c r="M34">
        <v>295960</v>
      </c>
      <c r="N34">
        <v>4627884</v>
      </c>
      <c r="O34">
        <v>38580</v>
      </c>
      <c r="P34">
        <v>81084</v>
      </c>
      <c r="Q34">
        <v>81084</v>
      </c>
      <c r="R34">
        <v>80658</v>
      </c>
      <c r="S34">
        <v>1088621</v>
      </c>
      <c r="U34">
        <v>9</v>
      </c>
      <c r="V34">
        <v>0.1</v>
      </c>
      <c r="W34">
        <v>50</v>
      </c>
      <c r="X34">
        <v>1</v>
      </c>
      <c r="Y34">
        <v>0.6</v>
      </c>
      <c r="Z34">
        <v>1838.614988475138</v>
      </c>
      <c r="AA34">
        <v>757.54639664352192</v>
      </c>
      <c r="AB34">
        <v>0.58797986452193796</v>
      </c>
      <c r="AC34">
        <v>3600.1211833953862</v>
      </c>
      <c r="AD34" s="4">
        <v>50800</v>
      </c>
      <c r="AE34" s="4">
        <v>139610</v>
      </c>
      <c r="AF34" s="4">
        <v>139610</v>
      </c>
      <c r="AG34" s="4">
        <v>50960</v>
      </c>
      <c r="AH34" s="4">
        <v>1751866</v>
      </c>
      <c r="AI34" s="4">
        <v>31580</v>
      </c>
      <c r="AJ34" s="4">
        <v>38464</v>
      </c>
      <c r="AK34" s="4">
        <v>38464</v>
      </c>
      <c r="AL34" s="4">
        <v>23918</v>
      </c>
      <c r="AM34" s="4">
        <v>427692</v>
      </c>
      <c r="AO34" cm="1">
        <f t="array" ref="AO34:AS34">A34:E34</f>
        <v>9</v>
      </c>
      <c r="AP34">
        <v>0.1</v>
      </c>
      <c r="AQ34">
        <v>50</v>
      </c>
      <c r="AR34">
        <v>1</v>
      </c>
      <c r="AS34">
        <v>0.6</v>
      </c>
      <c r="AT34">
        <f t="shared" si="1"/>
        <v>-331.02699029882297</v>
      </c>
      <c r="AU34">
        <f t="shared" si="2"/>
        <v>145.39012141129501</v>
      </c>
      <c r="AV34">
        <f t="shared" si="3"/>
        <v>-0.18690776733561965</v>
      </c>
      <c r="AW34">
        <f t="shared" si="4"/>
        <v>9.5937728881835938E-2</v>
      </c>
      <c r="AX34">
        <f t="shared" si="5"/>
        <v>39984</v>
      </c>
      <c r="AY34">
        <f t="shared" si="6"/>
        <v>156800</v>
      </c>
      <c r="AZ34">
        <f t="shared" si="7"/>
        <v>156800</v>
      </c>
      <c r="BA34">
        <f t="shared" si="8"/>
        <v>245000</v>
      </c>
      <c r="BB34">
        <f t="shared" si="9"/>
        <v>2876018</v>
      </c>
      <c r="BC34">
        <f t="shared" si="10"/>
        <v>7000</v>
      </c>
      <c r="BD34">
        <f t="shared" si="11"/>
        <v>42620</v>
      </c>
      <c r="BE34">
        <f t="shared" si="12"/>
        <v>42620</v>
      </c>
      <c r="BF34">
        <f t="shared" si="13"/>
        <v>56740</v>
      </c>
      <c r="BG34">
        <f t="shared" si="14"/>
        <v>660929</v>
      </c>
      <c r="BJ34">
        <f t="shared" si="15"/>
        <v>1838.614988475138</v>
      </c>
      <c r="BK34">
        <f t="shared" si="16"/>
        <v>757.54639664352192</v>
      </c>
      <c r="BL34" s="3">
        <f t="shared" si="17"/>
        <v>0.58797986452193796</v>
      </c>
      <c r="BN34">
        <f t="shared" si="18"/>
        <v>1507.5879981763151</v>
      </c>
      <c r="BO34">
        <f t="shared" si="19"/>
        <v>902.93651805481693</v>
      </c>
      <c r="BP34" s="3">
        <f t="shared" si="20"/>
        <v>0.40107209718631831</v>
      </c>
      <c r="BR34">
        <f t="shared" si="21"/>
        <v>1507.5879981763151</v>
      </c>
      <c r="BS34">
        <f t="shared" si="22"/>
        <v>902.93651805481693</v>
      </c>
      <c r="BT34" s="3">
        <f t="shared" si="23"/>
        <v>0.40107209718631831</v>
      </c>
      <c r="BU34">
        <f t="shared" si="24"/>
        <v>1</v>
      </c>
      <c r="BW34">
        <f>MIN(F34,Z34)</f>
        <v>1507.5879981763151</v>
      </c>
      <c r="BX34">
        <f>MAX(AA34,G34)</f>
        <v>902.93651805481693</v>
      </c>
      <c r="BY34" s="3">
        <f t="shared" si="25"/>
        <v>0.40107209718631831</v>
      </c>
      <c r="BZ34">
        <f t="shared" si="26"/>
        <v>0</v>
      </c>
      <c r="CA34" s="3">
        <f t="shared" si="27"/>
        <v>0</v>
      </c>
    </row>
    <row r="35" spans="1:79" x14ac:dyDescent="0.2">
      <c r="A35">
        <v>9</v>
      </c>
      <c r="B35">
        <v>0.1</v>
      </c>
      <c r="C35">
        <v>100</v>
      </c>
      <c r="D35">
        <v>1</v>
      </c>
      <c r="E35">
        <v>0.6</v>
      </c>
      <c r="F35">
        <v>2461.4069998818368</v>
      </c>
      <c r="G35">
        <v>927.39609466476531</v>
      </c>
      <c r="H35">
        <v>0.62322521439595879</v>
      </c>
      <c r="I35">
        <v>3600.0663146972661</v>
      </c>
      <c r="J35">
        <v>180834</v>
      </c>
      <c r="K35">
        <v>590860</v>
      </c>
      <c r="L35">
        <v>590860</v>
      </c>
      <c r="M35">
        <v>589960</v>
      </c>
      <c r="N35">
        <v>9253584</v>
      </c>
      <c r="O35">
        <v>76983</v>
      </c>
      <c r="P35">
        <v>161967</v>
      </c>
      <c r="Q35">
        <v>161967</v>
      </c>
      <c r="R35">
        <v>161117</v>
      </c>
      <c r="S35">
        <v>2177778</v>
      </c>
      <c r="U35">
        <v>9</v>
      </c>
      <c r="V35">
        <v>0.1</v>
      </c>
      <c r="W35">
        <v>100</v>
      </c>
      <c r="X35">
        <v>1</v>
      </c>
      <c r="Y35">
        <v>0.6</v>
      </c>
      <c r="Z35">
        <v>5893.4259995774328</v>
      </c>
      <c r="AA35">
        <v>549.03254141013019</v>
      </c>
      <c r="AB35">
        <v>0.90683983451230299</v>
      </c>
      <c r="AC35">
        <v>3600.039724349976</v>
      </c>
      <c r="AD35" s="4">
        <v>100250</v>
      </c>
      <c r="AE35" s="4">
        <v>277260</v>
      </c>
      <c r="AF35" s="4">
        <v>277260</v>
      </c>
      <c r="AG35" s="4">
        <v>99960</v>
      </c>
      <c r="AH35" s="4">
        <v>3500316</v>
      </c>
      <c r="AI35" s="4">
        <v>62983</v>
      </c>
      <c r="AJ35" s="4">
        <v>76627</v>
      </c>
      <c r="AK35" s="4">
        <v>76627</v>
      </c>
      <c r="AL35" s="4">
        <v>47637</v>
      </c>
      <c r="AM35" s="4">
        <v>854891</v>
      </c>
      <c r="AO35" cm="1">
        <f t="array" ref="AO35:AS35">A35:E35</f>
        <v>9</v>
      </c>
      <c r="AP35">
        <v>0.1</v>
      </c>
      <c r="AQ35">
        <v>100</v>
      </c>
      <c r="AR35">
        <v>1</v>
      </c>
      <c r="AS35">
        <v>0.6</v>
      </c>
      <c r="AT35">
        <f t="shared" si="1"/>
        <v>-3432.018999695596</v>
      </c>
      <c r="AU35">
        <f t="shared" si="2"/>
        <v>378.36355325463512</v>
      </c>
      <c r="AV35">
        <f t="shared" si="3"/>
        <v>-0.2836146201163442</v>
      </c>
      <c r="AW35">
        <f t="shared" si="4"/>
        <v>2.6590347290039062E-2</v>
      </c>
      <c r="AX35">
        <f t="shared" si="5"/>
        <v>80584</v>
      </c>
      <c r="AY35">
        <f t="shared" si="6"/>
        <v>313600</v>
      </c>
      <c r="AZ35">
        <f t="shared" si="7"/>
        <v>313600</v>
      </c>
      <c r="BA35">
        <f t="shared" si="8"/>
        <v>490000</v>
      </c>
      <c r="BB35">
        <f t="shared" si="9"/>
        <v>5753268</v>
      </c>
      <c r="BC35">
        <f t="shared" si="10"/>
        <v>14000</v>
      </c>
      <c r="BD35">
        <f t="shared" si="11"/>
        <v>85340</v>
      </c>
      <c r="BE35">
        <f t="shared" si="12"/>
        <v>85340</v>
      </c>
      <c r="BF35">
        <f t="shared" si="13"/>
        <v>113480</v>
      </c>
      <c r="BG35">
        <f t="shared" si="14"/>
        <v>1322887</v>
      </c>
      <c r="BJ35">
        <f t="shared" si="15"/>
        <v>5893.4259995774328</v>
      </c>
      <c r="BK35">
        <f t="shared" si="16"/>
        <v>549.03254141013019</v>
      </c>
      <c r="BL35" s="3">
        <f t="shared" si="17"/>
        <v>0.90683983451230299</v>
      </c>
      <c r="BN35">
        <f t="shared" si="18"/>
        <v>2461.4069998818368</v>
      </c>
      <c r="BO35">
        <f t="shared" si="19"/>
        <v>927.39609466476531</v>
      </c>
      <c r="BP35" s="3">
        <f t="shared" si="20"/>
        <v>0.62322521439595879</v>
      </c>
      <c r="BR35">
        <f t="shared" si="21"/>
        <v>2461.4069998818368</v>
      </c>
      <c r="BS35">
        <f t="shared" si="22"/>
        <v>927.39609466476531</v>
      </c>
      <c r="BT35" s="3">
        <f t="shared" si="23"/>
        <v>0.62322521439595879</v>
      </c>
      <c r="BU35">
        <f t="shared" si="24"/>
        <v>1</v>
      </c>
      <c r="BW35">
        <f>MIN(F35,Z35)</f>
        <v>2461.4069998818368</v>
      </c>
      <c r="BX35">
        <f>MAX(AA35,G35)</f>
        <v>927.39609466476531</v>
      </c>
      <c r="BY35" s="3">
        <f t="shared" si="25"/>
        <v>0.62322521439595879</v>
      </c>
      <c r="BZ35">
        <f t="shared" si="26"/>
        <v>0</v>
      </c>
      <c r="CA35" s="3">
        <f t="shared" si="27"/>
        <v>0</v>
      </c>
    </row>
    <row r="36" spans="1:79" x14ac:dyDescent="0.2">
      <c r="A36">
        <v>25</v>
      </c>
      <c r="B36">
        <v>0.1</v>
      </c>
      <c r="C36">
        <v>10</v>
      </c>
      <c r="D36">
        <v>1</v>
      </c>
      <c r="E36">
        <v>0.6</v>
      </c>
      <c r="F36">
        <v>1652.3</v>
      </c>
      <c r="G36">
        <v>1331.2</v>
      </c>
      <c r="H36">
        <v>0.19433516915814311</v>
      </c>
      <c r="I36">
        <v>3600.153650283813</v>
      </c>
      <c r="J36">
        <v>18904</v>
      </c>
      <c r="K36">
        <v>396170</v>
      </c>
      <c r="L36">
        <v>396170</v>
      </c>
      <c r="M36">
        <v>395920</v>
      </c>
      <c r="N36">
        <v>6441874</v>
      </c>
      <c r="O36">
        <v>8771</v>
      </c>
      <c r="P36">
        <v>133195</v>
      </c>
      <c r="Q36">
        <v>133195</v>
      </c>
      <c r="R36">
        <v>132213</v>
      </c>
      <c r="S36">
        <v>2093904</v>
      </c>
      <c r="U36">
        <v>25</v>
      </c>
      <c r="V36">
        <v>0.1</v>
      </c>
      <c r="W36">
        <v>10</v>
      </c>
      <c r="X36">
        <v>1</v>
      </c>
      <c r="Y36">
        <v>0.6</v>
      </c>
      <c r="Z36">
        <v>1678.8</v>
      </c>
      <c r="AA36">
        <v>694.95</v>
      </c>
      <c r="AB36">
        <v>0.5860436025732666</v>
      </c>
      <c r="AC36">
        <v>3600.0547122955322</v>
      </c>
      <c r="AD36" s="4">
        <v>11400</v>
      </c>
      <c r="AE36" s="4">
        <v>61010</v>
      </c>
      <c r="AF36" s="4">
        <v>61010</v>
      </c>
      <c r="AG36" s="4">
        <v>11760</v>
      </c>
      <c r="AH36" s="4">
        <v>761366</v>
      </c>
      <c r="AI36" s="4">
        <v>6571</v>
      </c>
      <c r="AJ36" s="4">
        <v>17876</v>
      </c>
      <c r="AK36" s="4">
        <v>17876</v>
      </c>
      <c r="AL36" s="4">
        <v>7222</v>
      </c>
      <c r="AM36" s="4">
        <v>197845</v>
      </c>
      <c r="AO36" cm="1">
        <f t="array" ref="AO36:AS36">A36:E36</f>
        <v>25</v>
      </c>
      <c r="AP36">
        <v>0.1</v>
      </c>
      <c r="AQ36">
        <v>10</v>
      </c>
      <c r="AR36">
        <v>1</v>
      </c>
      <c r="AS36">
        <v>0.6</v>
      </c>
      <c r="AT36">
        <f t="shared" si="1"/>
        <v>-26.5</v>
      </c>
      <c r="AU36">
        <f t="shared" si="2"/>
        <v>636.25</v>
      </c>
      <c r="AV36">
        <f t="shared" si="3"/>
        <v>-0.39170843341512351</v>
      </c>
      <c r="AW36">
        <f t="shared" si="4"/>
        <v>9.8937988280795253E-2</v>
      </c>
      <c r="AX36">
        <f t="shared" si="5"/>
        <v>7504</v>
      </c>
      <c r="AY36">
        <f t="shared" si="6"/>
        <v>335160</v>
      </c>
      <c r="AZ36">
        <f t="shared" si="7"/>
        <v>335160</v>
      </c>
      <c r="BA36">
        <f t="shared" si="8"/>
        <v>384160</v>
      </c>
      <c r="BB36">
        <f t="shared" si="9"/>
        <v>5680508</v>
      </c>
      <c r="BC36">
        <f t="shared" si="10"/>
        <v>2200</v>
      </c>
      <c r="BD36">
        <f t="shared" si="11"/>
        <v>115319</v>
      </c>
      <c r="BE36">
        <f t="shared" si="12"/>
        <v>115319</v>
      </c>
      <c r="BF36">
        <f t="shared" si="13"/>
        <v>124991</v>
      </c>
      <c r="BG36">
        <f t="shared" si="14"/>
        <v>1896059</v>
      </c>
      <c r="BJ36">
        <f t="shared" si="15"/>
        <v>1678.8</v>
      </c>
      <c r="BK36">
        <f t="shared" si="16"/>
        <v>694.95</v>
      </c>
      <c r="BL36" s="3">
        <f t="shared" si="17"/>
        <v>0.5860436025732666</v>
      </c>
      <c r="BN36">
        <f t="shared" si="18"/>
        <v>1652.3</v>
      </c>
      <c r="BO36">
        <f t="shared" si="19"/>
        <v>1331.2</v>
      </c>
      <c r="BP36" s="3">
        <f t="shared" si="20"/>
        <v>0.19433516915814314</v>
      </c>
      <c r="BR36">
        <f t="shared" si="21"/>
        <v>1652.3</v>
      </c>
      <c r="BS36">
        <f t="shared" si="22"/>
        <v>1331.2</v>
      </c>
      <c r="BT36" s="3">
        <f t="shared" si="23"/>
        <v>0.19433516915814314</v>
      </c>
      <c r="BU36">
        <f t="shared" si="24"/>
        <v>1</v>
      </c>
      <c r="BW36">
        <f>MIN(F36,Z36)</f>
        <v>1652.3</v>
      </c>
      <c r="BX36">
        <f>MAX(AA36,G36)</f>
        <v>1331.2</v>
      </c>
      <c r="BY36" s="3">
        <f t="shared" si="25"/>
        <v>0.19433516915814314</v>
      </c>
      <c r="BZ36">
        <f t="shared" si="26"/>
        <v>0</v>
      </c>
      <c r="CA36" s="3">
        <f t="shared" si="27"/>
        <v>0</v>
      </c>
    </row>
    <row r="37" spans="1:79" x14ac:dyDescent="0.2">
      <c r="A37">
        <v>25</v>
      </c>
      <c r="B37">
        <v>0.1</v>
      </c>
      <c r="C37">
        <v>50</v>
      </c>
      <c r="D37">
        <v>1</v>
      </c>
      <c r="E37">
        <v>0.6</v>
      </c>
      <c r="F37">
        <v>8539.3099986467187</v>
      </c>
      <c r="G37">
        <v>948.58</v>
      </c>
      <c r="H37">
        <v>0.88891608336618211</v>
      </c>
      <c r="I37">
        <v>3600.2883777618408</v>
      </c>
      <c r="J37">
        <v>91584</v>
      </c>
      <c r="K37">
        <v>1973010</v>
      </c>
      <c r="L37">
        <v>1973010</v>
      </c>
      <c r="M37">
        <v>1971760</v>
      </c>
      <c r="N37">
        <v>32200634</v>
      </c>
      <c r="O37">
        <v>43293</v>
      </c>
      <c r="P37">
        <v>666477</v>
      </c>
      <c r="Q37">
        <v>666477</v>
      </c>
      <c r="R37">
        <v>661564</v>
      </c>
      <c r="S37">
        <v>10498566</v>
      </c>
      <c r="U37">
        <v>25</v>
      </c>
      <c r="V37">
        <v>0.1</v>
      </c>
      <c r="W37">
        <v>50</v>
      </c>
      <c r="X37">
        <v>1</v>
      </c>
      <c r="Y37">
        <v>0.6</v>
      </c>
      <c r="Z37">
        <v>4811.8300000000027</v>
      </c>
      <c r="AA37">
        <v>359.85</v>
      </c>
      <c r="AB37">
        <v>0.92521556247830861</v>
      </c>
      <c r="AC37">
        <v>3600.0526084899898</v>
      </c>
      <c r="AD37" s="4">
        <v>51600</v>
      </c>
      <c r="AE37" s="4">
        <v>297210</v>
      </c>
      <c r="AF37" s="4">
        <v>297210</v>
      </c>
      <c r="AG37" s="4">
        <v>50960</v>
      </c>
      <c r="AH37" s="4">
        <v>3793166</v>
      </c>
      <c r="AI37" s="4">
        <v>32340</v>
      </c>
      <c r="AJ37" s="4">
        <v>88685</v>
      </c>
      <c r="AK37" s="4">
        <v>88685</v>
      </c>
      <c r="AL37" s="4">
        <v>35470</v>
      </c>
      <c r="AM37" s="4">
        <v>990299</v>
      </c>
      <c r="AO37" cm="1">
        <f t="array" ref="AO37:AS37">A37:E37</f>
        <v>25</v>
      </c>
      <c r="AP37">
        <v>0.1</v>
      </c>
      <c r="AQ37">
        <v>50</v>
      </c>
      <c r="AR37">
        <v>1</v>
      </c>
      <c r="AS37">
        <v>0.6</v>
      </c>
      <c r="AT37">
        <f t="shared" si="1"/>
        <v>3727.479998646716</v>
      </c>
      <c r="AU37">
        <f t="shared" si="2"/>
        <v>588.73</v>
      </c>
      <c r="AV37">
        <f t="shared" si="3"/>
        <v>-3.6299479112126498E-2</v>
      </c>
      <c r="AW37">
        <f t="shared" si="4"/>
        <v>0.23576927185104068</v>
      </c>
      <c r="AX37">
        <f t="shared" si="5"/>
        <v>39984</v>
      </c>
      <c r="AY37">
        <f t="shared" si="6"/>
        <v>1675800</v>
      </c>
      <c r="AZ37">
        <f t="shared" si="7"/>
        <v>1675800</v>
      </c>
      <c r="BA37">
        <f t="shared" si="8"/>
        <v>1920800</v>
      </c>
      <c r="BB37">
        <f t="shared" si="9"/>
        <v>28407468</v>
      </c>
      <c r="BC37">
        <f t="shared" si="10"/>
        <v>10953</v>
      </c>
      <c r="BD37">
        <f t="shared" si="11"/>
        <v>577792</v>
      </c>
      <c r="BE37">
        <f t="shared" si="12"/>
        <v>577792</v>
      </c>
      <c r="BF37">
        <f t="shared" si="13"/>
        <v>626094</v>
      </c>
      <c r="BG37">
        <f t="shared" si="14"/>
        <v>9508267</v>
      </c>
      <c r="BJ37">
        <f t="shared" si="15"/>
        <v>4811.8300000000027</v>
      </c>
      <c r="BK37">
        <f t="shared" si="16"/>
        <v>359.85</v>
      </c>
      <c r="BL37" s="3">
        <f t="shared" si="17"/>
        <v>0.92521556247830861</v>
      </c>
      <c r="BN37">
        <f t="shared" si="18"/>
        <v>8539.3099986467187</v>
      </c>
      <c r="BO37">
        <f t="shared" si="19"/>
        <v>948.58</v>
      </c>
      <c r="BP37" s="3">
        <f t="shared" si="20"/>
        <v>0.88891608336618211</v>
      </c>
      <c r="BR37">
        <f t="shared" si="21"/>
        <v>4811.8300000000027</v>
      </c>
      <c r="BS37">
        <f t="shared" si="22"/>
        <v>359.85</v>
      </c>
      <c r="BT37" s="3">
        <f t="shared" si="23"/>
        <v>0.92521556247830861</v>
      </c>
      <c r="BU37">
        <f t="shared" si="24"/>
        <v>0</v>
      </c>
      <c r="BW37">
        <f>MIN(F37,Z37)</f>
        <v>4811.8300000000027</v>
      </c>
      <c r="BX37">
        <f>MAX(AA37,G37)</f>
        <v>948.58</v>
      </c>
      <c r="BY37" s="3">
        <f t="shared" si="25"/>
        <v>0.8028650222472532</v>
      </c>
      <c r="BZ37">
        <f t="shared" si="26"/>
        <v>1</v>
      </c>
      <c r="CA37" s="3">
        <f t="shared" si="27"/>
        <v>0.1223505402310554</v>
      </c>
    </row>
    <row r="38" spans="1:79" x14ac:dyDescent="0.2">
      <c r="A38">
        <v>25</v>
      </c>
      <c r="B38">
        <v>0.1</v>
      </c>
      <c r="C38">
        <v>100</v>
      </c>
      <c r="D38">
        <v>1</v>
      </c>
      <c r="E38">
        <v>0.6</v>
      </c>
      <c r="F38">
        <v>18284.744999635361</v>
      </c>
      <c r="G38">
        <v>990.58500000000004</v>
      </c>
      <c r="H38">
        <v>0.9458245110872614</v>
      </c>
      <c r="I38">
        <v>3600.6779365539551</v>
      </c>
      <c r="J38">
        <v>182434</v>
      </c>
      <c r="K38">
        <v>3944060</v>
      </c>
      <c r="L38">
        <v>3944060</v>
      </c>
      <c r="M38">
        <v>3941560</v>
      </c>
      <c r="N38">
        <v>64399084</v>
      </c>
      <c r="O38">
        <v>86468</v>
      </c>
      <c r="P38">
        <v>1330472</v>
      </c>
      <c r="Q38">
        <v>1330472</v>
      </c>
      <c r="R38">
        <v>1320638</v>
      </c>
      <c r="S38">
        <v>20954055</v>
      </c>
      <c r="U38">
        <v>25</v>
      </c>
      <c r="V38">
        <v>0.1</v>
      </c>
      <c r="W38">
        <v>100</v>
      </c>
      <c r="X38">
        <v>1</v>
      </c>
      <c r="Y38">
        <v>0.6</v>
      </c>
      <c r="Z38">
        <v>5925.0149999999994</v>
      </c>
      <c r="AA38">
        <v>337.63499999999999</v>
      </c>
      <c r="AB38">
        <v>0.94301533413839456</v>
      </c>
      <c r="AC38">
        <v>3600.0914535522461</v>
      </c>
      <c r="AD38" s="4">
        <v>101850</v>
      </c>
      <c r="AE38" s="4">
        <v>592460</v>
      </c>
      <c r="AF38" s="4">
        <v>592460</v>
      </c>
      <c r="AG38" s="4">
        <v>99960</v>
      </c>
      <c r="AH38" s="4">
        <v>7582916</v>
      </c>
      <c r="AI38" s="4">
        <v>64572</v>
      </c>
      <c r="AJ38" s="4">
        <v>176817</v>
      </c>
      <c r="AK38" s="4">
        <v>176817</v>
      </c>
      <c r="AL38" s="4">
        <v>70159</v>
      </c>
      <c r="AM38" s="4">
        <v>1973904</v>
      </c>
      <c r="AO38" cm="1">
        <f t="array" ref="AO38:AS38">A38:E38</f>
        <v>25</v>
      </c>
      <c r="AP38">
        <v>0.1</v>
      </c>
      <c r="AQ38">
        <v>100</v>
      </c>
      <c r="AR38">
        <v>1</v>
      </c>
      <c r="AS38">
        <v>0.6</v>
      </c>
      <c r="AT38">
        <f t="shared" si="1"/>
        <v>12359.729999635361</v>
      </c>
      <c r="AU38">
        <f t="shared" si="2"/>
        <v>652.95000000000005</v>
      </c>
      <c r="AV38">
        <f t="shared" si="3"/>
        <v>2.8091769488668428E-3</v>
      </c>
      <c r="AW38">
        <f t="shared" si="4"/>
        <v>0.58648300170898438</v>
      </c>
      <c r="AX38">
        <f t="shared" si="5"/>
        <v>80584</v>
      </c>
      <c r="AY38">
        <f t="shared" si="6"/>
        <v>3351600</v>
      </c>
      <c r="AZ38">
        <f t="shared" si="7"/>
        <v>3351600</v>
      </c>
      <c r="BA38">
        <f t="shared" si="8"/>
        <v>3841600</v>
      </c>
      <c r="BB38">
        <f t="shared" si="9"/>
        <v>56816168</v>
      </c>
      <c r="BC38">
        <f t="shared" si="10"/>
        <v>21896</v>
      </c>
      <c r="BD38">
        <f t="shared" si="11"/>
        <v>1153655</v>
      </c>
      <c r="BE38">
        <f t="shared" si="12"/>
        <v>1153655</v>
      </c>
      <c r="BF38">
        <f t="shared" si="13"/>
        <v>1250479</v>
      </c>
      <c r="BG38">
        <f t="shared" si="14"/>
        <v>18980151</v>
      </c>
      <c r="BJ38">
        <f t="shared" si="15"/>
        <v>5925.0149999999994</v>
      </c>
      <c r="BK38">
        <f t="shared" si="16"/>
        <v>337.63499999999999</v>
      </c>
      <c r="BL38" s="3">
        <f t="shared" si="17"/>
        <v>0.94301533413839456</v>
      </c>
      <c r="BN38">
        <f t="shared" si="18"/>
        <v>18284.744999635361</v>
      </c>
      <c r="BO38">
        <f t="shared" si="19"/>
        <v>990.58500000000004</v>
      </c>
      <c r="BP38" s="3">
        <f t="shared" si="20"/>
        <v>0.94582451108726129</v>
      </c>
      <c r="BR38">
        <f t="shared" si="21"/>
        <v>5925.0149999999994</v>
      </c>
      <c r="BS38">
        <f t="shared" si="22"/>
        <v>337.63499999999999</v>
      </c>
      <c r="BT38" s="3">
        <f t="shared" si="23"/>
        <v>0.94301533413839456</v>
      </c>
      <c r="BU38">
        <f t="shared" si="24"/>
        <v>0</v>
      </c>
      <c r="BW38">
        <f>MIN(F38,Z38)</f>
        <v>5925.0149999999994</v>
      </c>
      <c r="BX38">
        <f>MAX(AA38,G38)</f>
        <v>990.58500000000004</v>
      </c>
      <c r="BY38" s="3">
        <f t="shared" si="25"/>
        <v>0.83281308148586963</v>
      </c>
      <c r="BZ38">
        <f t="shared" si="26"/>
        <v>1</v>
      </c>
      <c r="CA38" s="3">
        <f t="shared" si="27"/>
        <v>0.11020225265252492</v>
      </c>
    </row>
    <row r="39" spans="1:79" x14ac:dyDescent="0.2">
      <c r="A39">
        <v>5</v>
      </c>
      <c r="B39">
        <v>0</v>
      </c>
      <c r="C39">
        <v>10</v>
      </c>
      <c r="D39">
        <v>1</v>
      </c>
      <c r="E39">
        <v>0.4</v>
      </c>
      <c r="F39">
        <v>6798.9700000000012</v>
      </c>
      <c r="G39">
        <v>6453.2879772850611</v>
      </c>
      <c r="H39">
        <v>5.0843292839200652E-2</v>
      </c>
      <c r="I39">
        <v>3600.1243286132808</v>
      </c>
      <c r="J39">
        <v>18704</v>
      </c>
      <c r="K39">
        <v>37290</v>
      </c>
      <c r="L39">
        <v>37290</v>
      </c>
      <c r="M39">
        <v>37240</v>
      </c>
      <c r="N39">
        <v>543894</v>
      </c>
      <c r="O39">
        <v>6935</v>
      </c>
      <c r="P39">
        <v>9229</v>
      </c>
      <c r="Q39">
        <v>9229</v>
      </c>
      <c r="R39">
        <v>9180</v>
      </c>
      <c r="S39">
        <v>118397</v>
      </c>
      <c r="U39">
        <v>5</v>
      </c>
      <c r="V39">
        <v>0</v>
      </c>
      <c r="W39">
        <v>10</v>
      </c>
      <c r="X39">
        <v>1</v>
      </c>
      <c r="Y39">
        <v>0.4</v>
      </c>
      <c r="Z39">
        <v>6731.0349999999999</v>
      </c>
      <c r="AA39">
        <v>6483.0359951885657</v>
      </c>
      <c r="AB39">
        <v>3.6844111613063092E-2</v>
      </c>
      <c r="AC39">
        <v>3600.0407657623291</v>
      </c>
      <c r="AD39" s="4">
        <v>11200</v>
      </c>
      <c r="AE39" s="4">
        <v>21610</v>
      </c>
      <c r="AF39" s="4">
        <v>21610</v>
      </c>
      <c r="AG39" s="4">
        <v>11760</v>
      </c>
      <c r="AH39" s="4">
        <v>228746</v>
      </c>
      <c r="AI39" s="4">
        <v>5504</v>
      </c>
      <c r="AJ39" s="4">
        <v>5019</v>
      </c>
      <c r="AK39" s="4">
        <v>5019</v>
      </c>
      <c r="AL39" s="4">
        <v>2390</v>
      </c>
      <c r="AM39" s="4">
        <v>51043</v>
      </c>
      <c r="AO39" cm="1">
        <f t="array" ref="AO39:AS39">A39:E39</f>
        <v>5</v>
      </c>
      <c r="AP39">
        <v>0</v>
      </c>
      <c r="AQ39">
        <v>10</v>
      </c>
      <c r="AR39">
        <v>1</v>
      </c>
      <c r="AS39">
        <v>0.4</v>
      </c>
      <c r="AT39">
        <f t="shared" si="1"/>
        <v>67.93500000000131</v>
      </c>
      <c r="AU39">
        <f t="shared" si="2"/>
        <v>-29.74801790350466</v>
      </c>
      <c r="AV39">
        <f t="shared" si="3"/>
        <v>1.3999181226137559E-2</v>
      </c>
      <c r="AW39">
        <f t="shared" si="4"/>
        <v>8.356285095169369E-2</v>
      </c>
      <c r="AX39">
        <f t="shared" si="5"/>
        <v>7504</v>
      </c>
      <c r="AY39">
        <f t="shared" si="6"/>
        <v>15680</v>
      </c>
      <c r="AZ39">
        <f t="shared" si="7"/>
        <v>15680</v>
      </c>
      <c r="BA39">
        <f t="shared" si="8"/>
        <v>25480</v>
      </c>
      <c r="BB39">
        <f t="shared" si="9"/>
        <v>315148</v>
      </c>
      <c r="BC39">
        <f t="shared" si="10"/>
        <v>1431</v>
      </c>
      <c r="BD39">
        <f t="shared" si="11"/>
        <v>4210</v>
      </c>
      <c r="BE39">
        <f t="shared" si="12"/>
        <v>4210</v>
      </c>
      <c r="BF39">
        <f t="shared" si="13"/>
        <v>6790</v>
      </c>
      <c r="BG39">
        <f t="shared" si="14"/>
        <v>67354</v>
      </c>
      <c r="BJ39">
        <f t="shared" si="15"/>
        <v>6731.0349999999999</v>
      </c>
      <c r="BK39">
        <f t="shared" si="16"/>
        <v>6483.0359951885657</v>
      </c>
      <c r="BL39" s="3">
        <f t="shared" si="17"/>
        <v>3.6844111613063092E-2</v>
      </c>
      <c r="BN39">
        <f t="shared" si="18"/>
        <v>6798.9700000000012</v>
      </c>
      <c r="BO39">
        <f t="shared" si="19"/>
        <v>6453.2879772850611</v>
      </c>
      <c r="BP39" s="3">
        <f t="shared" si="20"/>
        <v>5.0843292839200652E-2</v>
      </c>
      <c r="BR39">
        <f t="shared" si="21"/>
        <v>6731.0349999999999</v>
      </c>
      <c r="BS39">
        <f t="shared" si="22"/>
        <v>6483.0359951885657</v>
      </c>
      <c r="BT39" s="3">
        <f t="shared" si="23"/>
        <v>3.6844111613063092E-2</v>
      </c>
      <c r="BU39">
        <f t="shared" si="24"/>
        <v>0</v>
      </c>
      <c r="BW39">
        <f>MIN(F39,Z39)</f>
        <v>6731.0349999999999</v>
      </c>
      <c r="BX39">
        <f>MAX(AA39,G39)</f>
        <v>6483.0359951885657</v>
      </c>
      <c r="BY39" s="3">
        <f t="shared" si="25"/>
        <v>3.6844111613063092E-2</v>
      </c>
      <c r="BZ39">
        <f t="shared" si="26"/>
        <v>0</v>
      </c>
      <c r="CA39" s="3">
        <f t="shared" si="27"/>
        <v>0</v>
      </c>
    </row>
    <row r="40" spans="1:79" x14ac:dyDescent="0.2">
      <c r="A40">
        <v>5</v>
      </c>
      <c r="B40">
        <v>0</v>
      </c>
      <c r="C40">
        <v>50</v>
      </c>
      <c r="D40">
        <v>1</v>
      </c>
      <c r="E40">
        <v>0.4</v>
      </c>
      <c r="F40">
        <v>7324.8739793763516</v>
      </c>
      <c r="G40">
        <v>6878.9978756564506</v>
      </c>
      <c r="H40">
        <v>6.0871505090093377E-2</v>
      </c>
      <c r="I40">
        <v>3600.094310760498</v>
      </c>
      <c r="J40">
        <v>90584</v>
      </c>
      <c r="K40">
        <v>178610</v>
      </c>
      <c r="L40">
        <v>178610</v>
      </c>
      <c r="M40">
        <v>178360</v>
      </c>
      <c r="N40">
        <v>2710734</v>
      </c>
      <c r="O40">
        <v>34274</v>
      </c>
      <c r="P40">
        <v>45308</v>
      </c>
      <c r="Q40">
        <v>45308</v>
      </c>
      <c r="R40">
        <v>45063</v>
      </c>
      <c r="S40">
        <v>591216</v>
      </c>
      <c r="U40">
        <v>5</v>
      </c>
      <c r="V40">
        <v>0</v>
      </c>
      <c r="W40">
        <v>50</v>
      </c>
      <c r="X40">
        <v>1</v>
      </c>
      <c r="Y40">
        <v>0.4</v>
      </c>
      <c r="Z40">
        <v>7165.822000000001</v>
      </c>
      <c r="AA40">
        <v>6892.0420570770566</v>
      </c>
      <c r="AB40">
        <v>3.8206355519707913E-2</v>
      </c>
      <c r="AC40">
        <v>3600.150684356689</v>
      </c>
      <c r="AD40" s="4">
        <v>50600</v>
      </c>
      <c r="AE40" s="4">
        <v>100210</v>
      </c>
      <c r="AF40" s="4">
        <v>100210</v>
      </c>
      <c r="AG40" s="4">
        <v>50960</v>
      </c>
      <c r="AH40" s="4">
        <v>1130066</v>
      </c>
      <c r="AI40" s="4">
        <v>27243</v>
      </c>
      <c r="AJ40" s="4">
        <v>24378</v>
      </c>
      <c r="AK40" s="4">
        <v>24378</v>
      </c>
      <c r="AL40" s="4">
        <v>11233</v>
      </c>
      <c r="AM40" s="4">
        <v>254686</v>
      </c>
      <c r="AO40" cm="1">
        <f t="array" ref="AO40:AS40">A40:E40</f>
        <v>5</v>
      </c>
      <c r="AP40">
        <v>0</v>
      </c>
      <c r="AQ40">
        <v>50</v>
      </c>
      <c r="AR40">
        <v>1</v>
      </c>
      <c r="AS40">
        <v>0.4</v>
      </c>
      <c r="AT40">
        <f t="shared" si="1"/>
        <v>159.05197937635057</v>
      </c>
      <c r="AU40">
        <f t="shared" si="2"/>
        <v>-13.044181420606037</v>
      </c>
      <c r="AV40">
        <f t="shared" si="3"/>
        <v>2.2665149570385464E-2</v>
      </c>
      <c r="AW40">
        <f t="shared" si="4"/>
        <v>-5.6373596190951503E-2</v>
      </c>
      <c r="AX40">
        <f t="shared" si="5"/>
        <v>39984</v>
      </c>
      <c r="AY40">
        <f t="shared" si="6"/>
        <v>78400</v>
      </c>
      <c r="AZ40">
        <f t="shared" si="7"/>
        <v>78400</v>
      </c>
      <c r="BA40">
        <f t="shared" si="8"/>
        <v>127400</v>
      </c>
      <c r="BB40">
        <f t="shared" si="9"/>
        <v>1580668</v>
      </c>
      <c r="BC40">
        <f t="shared" si="10"/>
        <v>7031</v>
      </c>
      <c r="BD40">
        <f t="shared" si="11"/>
        <v>20930</v>
      </c>
      <c r="BE40">
        <f t="shared" si="12"/>
        <v>20930</v>
      </c>
      <c r="BF40">
        <f t="shared" si="13"/>
        <v>33830</v>
      </c>
      <c r="BG40">
        <f t="shared" si="14"/>
        <v>336530</v>
      </c>
      <c r="BJ40">
        <f t="shared" si="15"/>
        <v>7165.822000000001</v>
      </c>
      <c r="BK40">
        <f t="shared" si="16"/>
        <v>6892.0420570770566</v>
      </c>
      <c r="BL40" s="3">
        <f t="shared" si="17"/>
        <v>3.8206355519707913E-2</v>
      </c>
      <c r="BN40">
        <f t="shared" si="18"/>
        <v>7324.8739793763516</v>
      </c>
      <c r="BO40">
        <f t="shared" si="19"/>
        <v>6878.9978756564506</v>
      </c>
      <c r="BP40" s="3">
        <f t="shared" si="20"/>
        <v>6.0871505090093501E-2</v>
      </c>
      <c r="BR40">
        <f t="shared" si="21"/>
        <v>7165.822000000001</v>
      </c>
      <c r="BS40">
        <f t="shared" si="22"/>
        <v>6892.0420570770566</v>
      </c>
      <c r="BT40" s="3">
        <f t="shared" si="23"/>
        <v>3.8206355519707913E-2</v>
      </c>
      <c r="BU40">
        <f t="shared" si="24"/>
        <v>0</v>
      </c>
      <c r="BW40">
        <f>MIN(F40,Z40)</f>
        <v>7165.822000000001</v>
      </c>
      <c r="BX40">
        <f>MAX(AA40,G40)</f>
        <v>6892.0420570770566</v>
      </c>
      <c r="BY40" s="3">
        <f t="shared" si="25"/>
        <v>3.8206355519707913E-2</v>
      </c>
      <c r="BZ40">
        <f t="shared" si="26"/>
        <v>0</v>
      </c>
      <c r="CA40" s="3">
        <f t="shared" si="27"/>
        <v>0</v>
      </c>
    </row>
    <row r="41" spans="1:79" x14ac:dyDescent="0.2">
      <c r="A41">
        <v>5</v>
      </c>
      <c r="B41">
        <v>0</v>
      </c>
      <c r="C41">
        <v>100</v>
      </c>
      <c r="D41">
        <v>1</v>
      </c>
      <c r="E41">
        <v>0.4</v>
      </c>
      <c r="F41">
        <v>7549.0569960739194</v>
      </c>
      <c r="G41">
        <v>6864.013936735787</v>
      </c>
      <c r="H41">
        <v>9.0745514266802579E-2</v>
      </c>
      <c r="I41">
        <v>3600.2628269195561</v>
      </c>
      <c r="J41">
        <v>180434</v>
      </c>
      <c r="K41">
        <v>355260</v>
      </c>
      <c r="L41">
        <v>355260</v>
      </c>
      <c r="M41">
        <v>354760</v>
      </c>
      <c r="N41">
        <v>5419284</v>
      </c>
      <c r="O41">
        <v>68453</v>
      </c>
      <c r="P41">
        <v>90397</v>
      </c>
      <c r="Q41">
        <v>90397</v>
      </c>
      <c r="R41">
        <v>89908</v>
      </c>
      <c r="S41">
        <v>1182093</v>
      </c>
      <c r="U41">
        <v>5</v>
      </c>
      <c r="V41">
        <v>0</v>
      </c>
      <c r="W41">
        <v>100</v>
      </c>
      <c r="X41">
        <v>1</v>
      </c>
      <c r="Y41">
        <v>0.4</v>
      </c>
      <c r="Z41">
        <v>7334.6969999999992</v>
      </c>
      <c r="AA41">
        <v>6960.6683372827174</v>
      </c>
      <c r="AB41">
        <v>5.0994425907066349E-2</v>
      </c>
      <c r="AC41">
        <v>3600.0724639892578</v>
      </c>
      <c r="AD41" s="4">
        <v>99850</v>
      </c>
      <c r="AE41" s="4">
        <v>198460</v>
      </c>
      <c r="AF41" s="4">
        <v>198460</v>
      </c>
      <c r="AG41" s="4">
        <v>99960</v>
      </c>
      <c r="AH41" s="4">
        <v>2256716</v>
      </c>
      <c r="AI41" s="4">
        <v>54422</v>
      </c>
      <c r="AJ41" s="4">
        <v>48587</v>
      </c>
      <c r="AK41" s="4">
        <v>48587</v>
      </c>
      <c r="AL41" s="4">
        <v>22318</v>
      </c>
      <c r="AM41" s="4">
        <v>509299</v>
      </c>
      <c r="AO41" cm="1">
        <f t="array" ref="AO41:AS41">A41:E41</f>
        <v>5</v>
      </c>
      <c r="AP41">
        <v>0</v>
      </c>
      <c r="AQ41">
        <v>100</v>
      </c>
      <c r="AR41">
        <v>1</v>
      </c>
      <c r="AS41">
        <v>0.4</v>
      </c>
      <c r="AT41">
        <f t="shared" si="1"/>
        <v>214.35999607392023</v>
      </c>
      <c r="AU41">
        <f t="shared" si="2"/>
        <v>-96.654400546930447</v>
      </c>
      <c r="AV41">
        <f t="shared" si="3"/>
        <v>3.9751088359736231E-2</v>
      </c>
      <c r="AW41">
        <f t="shared" si="4"/>
        <v>0.19036293029830631</v>
      </c>
      <c r="AX41">
        <f t="shared" si="5"/>
        <v>80584</v>
      </c>
      <c r="AY41">
        <f t="shared" si="6"/>
        <v>156800</v>
      </c>
      <c r="AZ41">
        <f t="shared" si="7"/>
        <v>156800</v>
      </c>
      <c r="BA41">
        <f t="shared" si="8"/>
        <v>254800</v>
      </c>
      <c r="BB41">
        <f t="shared" si="9"/>
        <v>3162568</v>
      </c>
      <c r="BC41">
        <f t="shared" si="10"/>
        <v>14031</v>
      </c>
      <c r="BD41">
        <f t="shared" si="11"/>
        <v>41810</v>
      </c>
      <c r="BE41">
        <f t="shared" si="12"/>
        <v>41810</v>
      </c>
      <c r="BF41">
        <f t="shared" si="13"/>
        <v>67590</v>
      </c>
      <c r="BG41">
        <f t="shared" si="14"/>
        <v>672794</v>
      </c>
      <c r="BJ41">
        <f t="shared" si="15"/>
        <v>7334.6969999999992</v>
      </c>
      <c r="BK41">
        <f t="shared" si="16"/>
        <v>6960.6683372827174</v>
      </c>
      <c r="BL41" s="3">
        <f t="shared" si="17"/>
        <v>5.0994425907066349E-2</v>
      </c>
      <c r="BN41">
        <f t="shared" si="18"/>
        <v>7549.0569960739194</v>
      </c>
      <c r="BO41">
        <f t="shared" si="19"/>
        <v>6864.013936735787</v>
      </c>
      <c r="BP41" s="3">
        <f t="shared" si="20"/>
        <v>9.074551426680269E-2</v>
      </c>
      <c r="BR41">
        <f t="shared" si="21"/>
        <v>7334.6969999999992</v>
      </c>
      <c r="BS41">
        <f t="shared" si="22"/>
        <v>6960.6683372827174</v>
      </c>
      <c r="BT41" s="3">
        <f t="shared" si="23"/>
        <v>5.0994425907066349E-2</v>
      </c>
      <c r="BU41">
        <f t="shared" si="24"/>
        <v>0</v>
      </c>
      <c r="BW41">
        <f>MIN(F41,Z41)</f>
        <v>7334.6969999999992</v>
      </c>
      <c r="BX41">
        <f>MAX(AA41,G41)</f>
        <v>6960.6683372827174</v>
      </c>
      <c r="BY41" s="3">
        <f t="shared" si="25"/>
        <v>5.0994425907066349E-2</v>
      </c>
      <c r="BZ41">
        <f t="shared" si="26"/>
        <v>0</v>
      </c>
      <c r="CA41" s="3">
        <f t="shared" si="27"/>
        <v>0</v>
      </c>
    </row>
    <row r="42" spans="1:79" x14ac:dyDescent="0.2">
      <c r="A42">
        <v>9</v>
      </c>
      <c r="B42">
        <v>0</v>
      </c>
      <c r="C42">
        <v>10</v>
      </c>
      <c r="D42">
        <v>1</v>
      </c>
      <c r="E42">
        <v>0.4</v>
      </c>
      <c r="F42">
        <v>7681.165</v>
      </c>
      <c r="G42">
        <v>7259.8785127995588</v>
      </c>
      <c r="H42">
        <v>5.4846691511045667E-2</v>
      </c>
      <c r="I42">
        <v>3600.1272811889648</v>
      </c>
      <c r="J42">
        <v>18744</v>
      </c>
      <c r="K42">
        <v>60850</v>
      </c>
      <c r="L42">
        <v>60850</v>
      </c>
      <c r="M42">
        <v>60760</v>
      </c>
      <c r="N42">
        <v>927324</v>
      </c>
      <c r="O42">
        <v>7004</v>
      </c>
      <c r="P42">
        <v>15888</v>
      </c>
      <c r="Q42">
        <v>15888</v>
      </c>
      <c r="R42">
        <v>15804</v>
      </c>
      <c r="S42">
        <v>209724</v>
      </c>
      <c r="U42">
        <v>9</v>
      </c>
      <c r="V42">
        <v>0</v>
      </c>
      <c r="W42">
        <v>10</v>
      </c>
      <c r="X42">
        <v>1</v>
      </c>
      <c r="Y42">
        <v>0.4</v>
      </c>
      <c r="Z42">
        <v>7611.9949999999999</v>
      </c>
      <c r="AA42">
        <v>7255.4242555577584</v>
      </c>
      <c r="AB42">
        <v>4.6843270974592392E-2</v>
      </c>
      <c r="AC42">
        <v>3600.041547775269</v>
      </c>
      <c r="AD42" s="4">
        <v>11240</v>
      </c>
      <c r="AE42" s="4">
        <v>29490</v>
      </c>
      <c r="AF42" s="4">
        <v>29490</v>
      </c>
      <c r="AG42" s="4">
        <v>11760</v>
      </c>
      <c r="AH42" s="4">
        <v>353106</v>
      </c>
      <c r="AI42" s="4">
        <v>5604</v>
      </c>
      <c r="AJ42" s="4">
        <v>7448</v>
      </c>
      <c r="AK42" s="4">
        <v>7448</v>
      </c>
      <c r="AL42" s="4">
        <v>4604</v>
      </c>
      <c r="AM42" s="4">
        <v>82704</v>
      </c>
      <c r="AO42" cm="1">
        <f t="array" ref="AO42:AS42">A42:E42</f>
        <v>9</v>
      </c>
      <c r="AP42">
        <v>0</v>
      </c>
      <c r="AQ42">
        <v>10</v>
      </c>
      <c r="AR42">
        <v>1</v>
      </c>
      <c r="AS42">
        <v>0.4</v>
      </c>
      <c r="AT42">
        <f t="shared" si="1"/>
        <v>69.170000000000073</v>
      </c>
      <c r="AU42">
        <f t="shared" si="2"/>
        <v>4.4542572418004056</v>
      </c>
      <c r="AV42">
        <f t="shared" si="3"/>
        <v>8.0034205364532748E-3</v>
      </c>
      <c r="AW42">
        <f t="shared" si="4"/>
        <v>8.5733413695834315E-2</v>
      </c>
      <c r="AX42">
        <f t="shared" si="5"/>
        <v>7504</v>
      </c>
      <c r="AY42">
        <f t="shared" si="6"/>
        <v>31360</v>
      </c>
      <c r="AZ42">
        <f t="shared" si="7"/>
        <v>31360</v>
      </c>
      <c r="BA42">
        <f t="shared" si="8"/>
        <v>49000</v>
      </c>
      <c r="BB42">
        <f t="shared" si="9"/>
        <v>574218</v>
      </c>
      <c r="BC42">
        <f t="shared" si="10"/>
        <v>1400</v>
      </c>
      <c r="BD42">
        <f t="shared" si="11"/>
        <v>8440</v>
      </c>
      <c r="BE42">
        <f t="shared" si="12"/>
        <v>8440</v>
      </c>
      <c r="BF42">
        <f t="shared" si="13"/>
        <v>11200</v>
      </c>
      <c r="BG42">
        <f t="shared" si="14"/>
        <v>127020</v>
      </c>
      <c r="BJ42">
        <f t="shared" si="15"/>
        <v>7611.9949999999999</v>
      </c>
      <c r="BK42">
        <f t="shared" si="16"/>
        <v>7255.4242555577584</v>
      </c>
      <c r="BL42" s="3">
        <f t="shared" si="17"/>
        <v>4.6843270974592267E-2</v>
      </c>
      <c r="BN42">
        <f t="shared" si="18"/>
        <v>7681.165</v>
      </c>
      <c r="BO42">
        <f t="shared" si="19"/>
        <v>7259.8785127995588</v>
      </c>
      <c r="BP42" s="3">
        <f t="shared" si="20"/>
        <v>5.4846691511045667E-2</v>
      </c>
      <c r="BR42">
        <f t="shared" si="21"/>
        <v>7611.9949999999999</v>
      </c>
      <c r="BS42">
        <f t="shared" si="22"/>
        <v>7255.4242555577584</v>
      </c>
      <c r="BT42" s="3">
        <f t="shared" si="23"/>
        <v>4.6843270974592267E-2</v>
      </c>
      <c r="BU42">
        <f t="shared" si="24"/>
        <v>0</v>
      </c>
      <c r="BW42">
        <f>MIN(F42,Z42)</f>
        <v>7611.9949999999999</v>
      </c>
      <c r="BX42">
        <f>MAX(AA42,G42)</f>
        <v>7259.8785127995588</v>
      </c>
      <c r="BY42" s="3">
        <f t="shared" si="25"/>
        <v>4.6258108051889298E-2</v>
      </c>
      <c r="BZ42">
        <f t="shared" si="26"/>
        <v>1</v>
      </c>
      <c r="CA42" s="3">
        <f t="shared" si="27"/>
        <v>5.8516292270296977E-4</v>
      </c>
    </row>
    <row r="43" spans="1:79" x14ac:dyDescent="0.2">
      <c r="A43">
        <v>9</v>
      </c>
      <c r="B43">
        <v>0</v>
      </c>
      <c r="C43">
        <v>50</v>
      </c>
      <c r="D43">
        <v>1</v>
      </c>
      <c r="E43">
        <v>0.4</v>
      </c>
      <c r="F43">
        <v>8657.3509930166838</v>
      </c>
      <c r="G43">
        <v>7982.7570611276096</v>
      </c>
      <c r="H43">
        <v>7.7921518075589724E-2</v>
      </c>
      <c r="I43">
        <v>3600.243005752563</v>
      </c>
      <c r="J43">
        <v>90784</v>
      </c>
      <c r="K43">
        <v>296410</v>
      </c>
      <c r="L43">
        <v>296410</v>
      </c>
      <c r="M43">
        <v>295960</v>
      </c>
      <c r="N43">
        <v>4627884</v>
      </c>
      <c r="O43">
        <v>34560</v>
      </c>
      <c r="P43">
        <v>79064</v>
      </c>
      <c r="Q43">
        <v>79064</v>
      </c>
      <c r="R43">
        <v>78638</v>
      </c>
      <c r="S43">
        <v>1054561</v>
      </c>
      <c r="U43">
        <v>9</v>
      </c>
      <c r="V43">
        <v>0</v>
      </c>
      <c r="W43">
        <v>50</v>
      </c>
      <c r="X43">
        <v>1</v>
      </c>
      <c r="Y43">
        <v>0.4</v>
      </c>
      <c r="Z43">
        <v>8650.351999999999</v>
      </c>
      <c r="AA43">
        <v>7990.4308828984294</v>
      </c>
      <c r="AB43">
        <v>7.6288354173514511E-2</v>
      </c>
      <c r="AC43">
        <v>3600.093635559082</v>
      </c>
      <c r="AD43" s="4">
        <v>50800</v>
      </c>
      <c r="AE43" s="4">
        <v>139610</v>
      </c>
      <c r="AF43" s="4">
        <v>139610</v>
      </c>
      <c r="AG43" s="4">
        <v>50960</v>
      </c>
      <c r="AH43" s="4">
        <v>1751866</v>
      </c>
      <c r="AI43" s="4">
        <v>27560</v>
      </c>
      <c r="AJ43" s="4">
        <v>36444</v>
      </c>
      <c r="AK43" s="4">
        <v>36444</v>
      </c>
      <c r="AL43" s="4">
        <v>21898</v>
      </c>
      <c r="AM43" s="4">
        <v>413632</v>
      </c>
      <c r="AO43" cm="1">
        <f t="array" ref="AO43:AS43">A43:E43</f>
        <v>9</v>
      </c>
      <c r="AP43">
        <v>0</v>
      </c>
      <c r="AQ43">
        <v>50</v>
      </c>
      <c r="AR43">
        <v>1</v>
      </c>
      <c r="AS43">
        <v>0.4</v>
      </c>
      <c r="AT43">
        <f t="shared" si="1"/>
        <v>6.9989930166848353</v>
      </c>
      <c r="AU43">
        <f t="shared" si="2"/>
        <v>-7.6738217708198135</v>
      </c>
      <c r="AV43">
        <f t="shared" si="3"/>
        <v>1.6331639020752131E-3</v>
      </c>
      <c r="AW43">
        <f t="shared" si="4"/>
        <v>0.14937019348099057</v>
      </c>
      <c r="AX43">
        <f t="shared" si="5"/>
        <v>39984</v>
      </c>
      <c r="AY43">
        <f t="shared" si="6"/>
        <v>156800</v>
      </c>
      <c r="AZ43">
        <f t="shared" si="7"/>
        <v>156800</v>
      </c>
      <c r="BA43">
        <f t="shared" si="8"/>
        <v>245000</v>
      </c>
      <c r="BB43">
        <f t="shared" si="9"/>
        <v>2876018</v>
      </c>
      <c r="BC43">
        <f t="shared" si="10"/>
        <v>7000</v>
      </c>
      <c r="BD43">
        <f t="shared" si="11"/>
        <v>42620</v>
      </c>
      <c r="BE43">
        <f t="shared" si="12"/>
        <v>42620</v>
      </c>
      <c r="BF43">
        <f t="shared" si="13"/>
        <v>56740</v>
      </c>
      <c r="BG43">
        <f t="shared" si="14"/>
        <v>640929</v>
      </c>
      <c r="BJ43">
        <f t="shared" si="15"/>
        <v>8650.351999999999</v>
      </c>
      <c r="BK43">
        <f t="shared" si="16"/>
        <v>7990.4308828984294</v>
      </c>
      <c r="BL43" s="3">
        <f t="shared" si="17"/>
        <v>7.6288354173514511E-2</v>
      </c>
      <c r="BN43">
        <f t="shared" si="18"/>
        <v>8657.3509930166838</v>
      </c>
      <c r="BO43">
        <f t="shared" si="19"/>
        <v>7982.7570611276096</v>
      </c>
      <c r="BP43" s="3">
        <f t="shared" si="20"/>
        <v>7.7921518075589724E-2</v>
      </c>
      <c r="BR43">
        <f t="shared" si="21"/>
        <v>8650.351999999999</v>
      </c>
      <c r="BS43">
        <f t="shared" si="22"/>
        <v>7990.4308828984294</v>
      </c>
      <c r="BT43" s="3">
        <f t="shared" si="23"/>
        <v>7.6288354173514511E-2</v>
      </c>
      <c r="BU43">
        <f t="shared" si="24"/>
        <v>0</v>
      </c>
      <c r="BW43">
        <f>MIN(F43,Z43)</f>
        <v>8650.351999999999</v>
      </c>
      <c r="BX43">
        <f>MAX(AA43,G43)</f>
        <v>7990.4308828984294</v>
      </c>
      <c r="BY43" s="3">
        <f t="shared" si="25"/>
        <v>7.6288354173514511E-2</v>
      </c>
      <c r="BZ43">
        <f t="shared" si="26"/>
        <v>0</v>
      </c>
      <c r="CA43" s="3">
        <f t="shared" si="27"/>
        <v>0</v>
      </c>
    </row>
    <row r="44" spans="1:79" x14ac:dyDescent="0.2">
      <c r="A44">
        <v>9</v>
      </c>
      <c r="B44">
        <v>0</v>
      </c>
      <c r="C44">
        <v>100</v>
      </c>
      <c r="D44">
        <v>1</v>
      </c>
      <c r="E44">
        <v>0.4</v>
      </c>
      <c r="F44">
        <v>8934.0104971885085</v>
      </c>
      <c r="G44">
        <v>8006.9204091591519</v>
      </c>
      <c r="H44">
        <v>0.1037708751653143</v>
      </c>
      <c r="I44">
        <v>3600.3550281524658</v>
      </c>
      <c r="J44">
        <v>180834</v>
      </c>
      <c r="K44">
        <v>590860</v>
      </c>
      <c r="L44">
        <v>590860</v>
      </c>
      <c r="M44">
        <v>589960</v>
      </c>
      <c r="N44">
        <v>9253584</v>
      </c>
      <c r="O44">
        <v>68963</v>
      </c>
      <c r="P44">
        <v>157947</v>
      </c>
      <c r="Q44">
        <v>157947</v>
      </c>
      <c r="R44">
        <v>157097</v>
      </c>
      <c r="S44">
        <v>2109718</v>
      </c>
      <c r="U44">
        <v>9</v>
      </c>
      <c r="V44">
        <v>0</v>
      </c>
      <c r="W44">
        <v>100</v>
      </c>
      <c r="X44">
        <v>1</v>
      </c>
      <c r="Y44">
        <v>0.4</v>
      </c>
      <c r="Z44">
        <v>8710.1579999999976</v>
      </c>
      <c r="AA44">
        <v>8008.0601804451317</v>
      </c>
      <c r="AB44">
        <v>8.0606783430893697E-2</v>
      </c>
      <c r="AC44">
        <v>3600.153930664062</v>
      </c>
      <c r="AD44" s="4">
        <v>100250</v>
      </c>
      <c r="AE44" s="4">
        <v>277260</v>
      </c>
      <c r="AF44" s="4">
        <v>277260</v>
      </c>
      <c r="AG44" s="4">
        <v>99960</v>
      </c>
      <c r="AH44" s="4">
        <v>3500316</v>
      </c>
      <c r="AI44" s="4">
        <v>54963</v>
      </c>
      <c r="AJ44" s="4">
        <v>72607</v>
      </c>
      <c r="AK44" s="4">
        <v>72607</v>
      </c>
      <c r="AL44" s="4">
        <v>43617</v>
      </c>
      <c r="AM44" s="4">
        <v>826831</v>
      </c>
      <c r="AO44" cm="1">
        <f t="array" ref="AO44:AS44">A44:E44</f>
        <v>9</v>
      </c>
      <c r="AP44">
        <v>0</v>
      </c>
      <c r="AQ44">
        <v>100</v>
      </c>
      <c r="AR44">
        <v>1</v>
      </c>
      <c r="AS44">
        <v>0.4</v>
      </c>
      <c r="AT44">
        <f t="shared" si="1"/>
        <v>223.85249718851082</v>
      </c>
      <c r="AU44">
        <f t="shared" si="2"/>
        <v>-1.1397712859798048</v>
      </c>
      <c r="AV44">
        <f t="shared" si="3"/>
        <v>2.3164091734420605E-2</v>
      </c>
      <c r="AW44">
        <f t="shared" si="4"/>
        <v>0.20109748840377506</v>
      </c>
      <c r="AX44">
        <f t="shared" si="5"/>
        <v>80584</v>
      </c>
      <c r="AY44">
        <f t="shared" si="6"/>
        <v>313600</v>
      </c>
      <c r="AZ44">
        <f t="shared" si="7"/>
        <v>313600</v>
      </c>
      <c r="BA44">
        <f t="shared" si="8"/>
        <v>490000</v>
      </c>
      <c r="BB44">
        <f t="shared" si="9"/>
        <v>5753268</v>
      </c>
      <c r="BC44">
        <f t="shared" si="10"/>
        <v>14000</v>
      </c>
      <c r="BD44">
        <f t="shared" si="11"/>
        <v>85340</v>
      </c>
      <c r="BE44">
        <f t="shared" si="12"/>
        <v>85340</v>
      </c>
      <c r="BF44">
        <f t="shared" si="13"/>
        <v>113480</v>
      </c>
      <c r="BG44">
        <f t="shared" si="14"/>
        <v>1282887</v>
      </c>
      <c r="BJ44">
        <f t="shared" si="15"/>
        <v>8710.1579999999976</v>
      </c>
      <c r="BK44">
        <f t="shared" si="16"/>
        <v>8008.0601804451317</v>
      </c>
      <c r="BL44" s="3">
        <f t="shared" si="17"/>
        <v>8.0606783430893697E-2</v>
      </c>
      <c r="BN44">
        <f t="shared" si="18"/>
        <v>8934.0104971885085</v>
      </c>
      <c r="BO44">
        <f t="shared" si="19"/>
        <v>8006.9204091591519</v>
      </c>
      <c r="BP44" s="3">
        <f t="shared" si="20"/>
        <v>0.10377087516531434</v>
      </c>
      <c r="BR44">
        <f t="shared" si="21"/>
        <v>8710.1579999999976</v>
      </c>
      <c r="BS44">
        <f t="shared" si="22"/>
        <v>8008.0601804451317</v>
      </c>
      <c r="BT44" s="3">
        <f t="shared" si="23"/>
        <v>8.0606783430893697E-2</v>
      </c>
      <c r="BU44">
        <f t="shared" si="24"/>
        <v>0</v>
      </c>
      <c r="BW44">
        <f>MIN(F44,Z44)</f>
        <v>8710.1579999999976</v>
      </c>
      <c r="BX44">
        <f>MAX(AA44,G44)</f>
        <v>8008.0601804451317</v>
      </c>
      <c r="BY44" s="3">
        <f t="shared" si="25"/>
        <v>8.0606783430893697E-2</v>
      </c>
      <c r="BZ44">
        <f t="shared" si="26"/>
        <v>0</v>
      </c>
      <c r="CA44" s="3">
        <f t="shared" si="27"/>
        <v>0</v>
      </c>
    </row>
    <row r="45" spans="1:79" x14ac:dyDescent="0.2">
      <c r="A45">
        <v>25</v>
      </c>
      <c r="B45">
        <v>0</v>
      </c>
      <c r="C45">
        <v>10</v>
      </c>
      <c r="D45">
        <v>1</v>
      </c>
      <c r="E45">
        <v>0.4</v>
      </c>
      <c r="F45">
        <v>6931.0999999999995</v>
      </c>
      <c r="G45">
        <v>6205.4021873450047</v>
      </c>
      <c r="H45">
        <v>0.1047016797701656</v>
      </c>
      <c r="I45">
        <v>3600.2064437866211</v>
      </c>
      <c r="J45">
        <v>18904</v>
      </c>
      <c r="K45">
        <v>396170</v>
      </c>
      <c r="L45">
        <v>396170</v>
      </c>
      <c r="M45">
        <v>395920</v>
      </c>
      <c r="N45">
        <v>6441874</v>
      </c>
      <c r="O45">
        <v>7911</v>
      </c>
      <c r="P45">
        <v>132735</v>
      </c>
      <c r="Q45">
        <v>132735</v>
      </c>
      <c r="R45">
        <v>131793</v>
      </c>
      <c r="S45">
        <v>2047550</v>
      </c>
      <c r="U45">
        <v>25</v>
      </c>
      <c r="V45">
        <v>0</v>
      </c>
      <c r="W45">
        <v>10</v>
      </c>
      <c r="X45">
        <v>1</v>
      </c>
      <c r="Y45">
        <v>0.4</v>
      </c>
      <c r="Z45">
        <v>7158.0500000000011</v>
      </c>
      <c r="AA45">
        <v>6269.3</v>
      </c>
      <c r="AB45">
        <v>0.1241609097449726</v>
      </c>
      <c r="AC45">
        <v>3600.0658226013179</v>
      </c>
      <c r="AD45" s="4">
        <v>11400</v>
      </c>
      <c r="AE45" s="4">
        <v>61010</v>
      </c>
      <c r="AF45" s="4">
        <v>61010</v>
      </c>
      <c r="AG45" s="4">
        <v>11760</v>
      </c>
      <c r="AH45" s="4">
        <v>761366</v>
      </c>
      <c r="AI45" s="4">
        <v>5751</v>
      </c>
      <c r="AJ45" s="4">
        <v>17456</v>
      </c>
      <c r="AK45" s="4">
        <v>17456</v>
      </c>
      <c r="AL45" s="4">
        <v>6802</v>
      </c>
      <c r="AM45" s="4">
        <v>192985</v>
      </c>
      <c r="AO45" cm="1">
        <f t="array" ref="AO45:AS45">A45:E45</f>
        <v>25</v>
      </c>
      <c r="AP45">
        <v>0</v>
      </c>
      <c r="AQ45">
        <v>10</v>
      </c>
      <c r="AR45">
        <v>1</v>
      </c>
      <c r="AS45">
        <v>0.4</v>
      </c>
      <c r="AT45">
        <f t="shared" si="1"/>
        <v>-226.95000000000164</v>
      </c>
      <c r="AU45">
        <f t="shared" si="2"/>
        <v>-63.897812654995505</v>
      </c>
      <c r="AV45">
        <f t="shared" si="3"/>
        <v>-1.9459229974806994E-2</v>
      </c>
      <c r="AW45">
        <f t="shared" si="4"/>
        <v>0.14062118530318912</v>
      </c>
      <c r="AX45">
        <f t="shared" si="5"/>
        <v>7504</v>
      </c>
      <c r="AY45">
        <f t="shared" si="6"/>
        <v>335160</v>
      </c>
      <c r="AZ45">
        <f t="shared" si="7"/>
        <v>335160</v>
      </c>
      <c r="BA45">
        <f t="shared" si="8"/>
        <v>384160</v>
      </c>
      <c r="BB45">
        <f t="shared" si="9"/>
        <v>5680508</v>
      </c>
      <c r="BC45">
        <f t="shared" si="10"/>
        <v>2160</v>
      </c>
      <c r="BD45">
        <f t="shared" si="11"/>
        <v>115279</v>
      </c>
      <c r="BE45">
        <f t="shared" si="12"/>
        <v>115279</v>
      </c>
      <c r="BF45">
        <f t="shared" si="13"/>
        <v>124991</v>
      </c>
      <c r="BG45">
        <f t="shared" si="14"/>
        <v>1854565</v>
      </c>
      <c r="BJ45">
        <f t="shared" si="15"/>
        <v>7158.0500000000011</v>
      </c>
      <c r="BK45">
        <f t="shared" si="16"/>
        <v>6269.3</v>
      </c>
      <c r="BL45" s="3">
        <f t="shared" si="17"/>
        <v>0.12416090974497256</v>
      </c>
      <c r="BN45">
        <f t="shared" si="18"/>
        <v>6931.0999999999995</v>
      </c>
      <c r="BO45">
        <f t="shared" si="19"/>
        <v>6205.4021873450047</v>
      </c>
      <c r="BP45" s="3">
        <f t="shared" si="20"/>
        <v>0.1047016797701656</v>
      </c>
      <c r="BR45">
        <f t="shared" si="21"/>
        <v>6931.0999999999995</v>
      </c>
      <c r="BS45">
        <f t="shared" si="22"/>
        <v>6205.4021873450047</v>
      </c>
      <c r="BT45" s="3">
        <f t="shared" si="23"/>
        <v>0.1047016797701656</v>
      </c>
      <c r="BU45">
        <f t="shared" si="24"/>
        <v>1</v>
      </c>
      <c r="BW45">
        <f>MIN(F45,Z45)</f>
        <v>6931.0999999999995</v>
      </c>
      <c r="BX45">
        <f>MAX(AA45,G45)</f>
        <v>6269.3</v>
      </c>
      <c r="BY45" s="3">
        <f t="shared" si="25"/>
        <v>9.5482679516959698E-2</v>
      </c>
      <c r="BZ45">
        <f t="shared" si="26"/>
        <v>1</v>
      </c>
      <c r="CA45" s="3">
        <f t="shared" si="27"/>
        <v>9.2190002532059057E-3</v>
      </c>
    </row>
    <row r="46" spans="1:79" x14ac:dyDescent="0.2">
      <c r="A46">
        <v>25</v>
      </c>
      <c r="B46">
        <v>0</v>
      </c>
      <c r="C46">
        <v>50</v>
      </c>
      <c r="D46">
        <v>1</v>
      </c>
      <c r="E46">
        <v>0.4</v>
      </c>
      <c r="F46">
        <v>18205.560000000001</v>
      </c>
      <c r="G46">
        <v>6247.1141913797446</v>
      </c>
      <c r="H46">
        <v>0.65685679587006696</v>
      </c>
      <c r="I46">
        <v>3600.301362991333</v>
      </c>
      <c r="J46">
        <v>91584</v>
      </c>
      <c r="K46">
        <v>1973010</v>
      </c>
      <c r="L46">
        <v>1973010</v>
      </c>
      <c r="M46">
        <v>1971760</v>
      </c>
      <c r="N46">
        <v>32200634</v>
      </c>
      <c r="O46">
        <v>39073</v>
      </c>
      <c r="P46">
        <v>664257</v>
      </c>
      <c r="Q46">
        <v>664257</v>
      </c>
      <c r="R46">
        <v>659544</v>
      </c>
      <c r="S46">
        <v>10267145</v>
      </c>
      <c r="U46">
        <v>25</v>
      </c>
      <c r="V46">
        <v>0</v>
      </c>
      <c r="W46">
        <v>50</v>
      </c>
      <c r="X46">
        <v>1</v>
      </c>
      <c r="Y46">
        <v>0.4</v>
      </c>
      <c r="Z46">
        <v>8272.32</v>
      </c>
      <c r="AA46">
        <v>6284.06</v>
      </c>
      <c r="AB46">
        <v>0.240350953541449</v>
      </c>
      <c r="AC46">
        <v>3600.1841506958008</v>
      </c>
      <c r="AD46" s="4">
        <v>51600</v>
      </c>
      <c r="AE46" s="4">
        <v>297210</v>
      </c>
      <c r="AF46" s="4">
        <v>297210</v>
      </c>
      <c r="AG46" s="4">
        <v>50960</v>
      </c>
      <c r="AH46" s="4">
        <v>3793166</v>
      </c>
      <c r="AI46" s="4">
        <v>28320</v>
      </c>
      <c r="AJ46" s="4">
        <v>86665</v>
      </c>
      <c r="AK46" s="4">
        <v>86665</v>
      </c>
      <c r="AL46" s="4">
        <v>33450</v>
      </c>
      <c r="AM46" s="4">
        <v>966239</v>
      </c>
      <c r="AO46" cm="1">
        <f t="array" ref="AO46:AS46">A46:E46</f>
        <v>25</v>
      </c>
      <c r="AP46">
        <v>0</v>
      </c>
      <c r="AQ46">
        <v>50</v>
      </c>
      <c r="AR46">
        <v>1</v>
      </c>
      <c r="AS46">
        <v>0.4</v>
      </c>
      <c r="AT46">
        <f t="shared" si="1"/>
        <v>9933.2400000000016</v>
      </c>
      <c r="AU46">
        <f t="shared" si="2"/>
        <v>-36.945808620255775</v>
      </c>
      <c r="AV46">
        <f t="shared" si="3"/>
        <v>0.41650584232861798</v>
      </c>
      <c r="AW46">
        <f t="shared" si="4"/>
        <v>0.11721229553222656</v>
      </c>
      <c r="AX46">
        <f t="shared" si="5"/>
        <v>39984</v>
      </c>
      <c r="AY46">
        <f t="shared" si="6"/>
        <v>1675800</v>
      </c>
      <c r="AZ46">
        <f t="shared" si="7"/>
        <v>1675800</v>
      </c>
      <c r="BA46">
        <f t="shared" si="8"/>
        <v>1920800</v>
      </c>
      <c r="BB46">
        <f t="shared" si="9"/>
        <v>28407468</v>
      </c>
      <c r="BC46">
        <f t="shared" si="10"/>
        <v>10753</v>
      </c>
      <c r="BD46">
        <f t="shared" si="11"/>
        <v>577592</v>
      </c>
      <c r="BE46">
        <f t="shared" si="12"/>
        <v>577592</v>
      </c>
      <c r="BF46">
        <f t="shared" si="13"/>
        <v>626094</v>
      </c>
      <c r="BG46">
        <f t="shared" si="14"/>
        <v>9300906</v>
      </c>
      <c r="BJ46">
        <f t="shared" si="15"/>
        <v>8272.32</v>
      </c>
      <c r="BK46">
        <f t="shared" si="16"/>
        <v>6284.06</v>
      </c>
      <c r="BL46" s="3">
        <f t="shared" si="17"/>
        <v>0.240350953541449</v>
      </c>
      <c r="BN46">
        <f t="shared" si="18"/>
        <v>18205.560000000001</v>
      </c>
      <c r="BO46">
        <f t="shared" si="19"/>
        <v>6247.1141913797446</v>
      </c>
      <c r="BP46" s="3">
        <f t="shared" si="20"/>
        <v>0.65685679587006696</v>
      </c>
      <c r="BR46">
        <f t="shared" si="21"/>
        <v>8272.32</v>
      </c>
      <c r="BS46">
        <f t="shared" si="22"/>
        <v>6284.06</v>
      </c>
      <c r="BT46" s="3">
        <f t="shared" si="23"/>
        <v>0.240350953541449</v>
      </c>
      <c r="BU46">
        <f t="shared" si="24"/>
        <v>0</v>
      </c>
      <c r="BW46">
        <f>MIN(F46,Z46)</f>
        <v>8272.32</v>
      </c>
      <c r="BX46">
        <f>MAX(AA46,G46)</f>
        <v>6284.06</v>
      </c>
      <c r="BY46" s="3">
        <f t="shared" si="25"/>
        <v>0.240350953541449</v>
      </c>
      <c r="BZ46">
        <f t="shared" si="26"/>
        <v>0</v>
      </c>
      <c r="CA46" s="3">
        <f t="shared" si="27"/>
        <v>0</v>
      </c>
    </row>
    <row r="47" spans="1:79" x14ac:dyDescent="0.2">
      <c r="A47">
        <v>25</v>
      </c>
      <c r="B47">
        <v>0</v>
      </c>
      <c r="C47">
        <v>100</v>
      </c>
      <c r="D47">
        <v>1</v>
      </c>
      <c r="E47">
        <v>0.4</v>
      </c>
      <c r="F47">
        <v>16171.619998090229</v>
      </c>
      <c r="G47">
        <v>6074.6180318137122</v>
      </c>
      <c r="H47">
        <v>0.62436552228341446</v>
      </c>
      <c r="I47">
        <v>3600.6793766021729</v>
      </c>
      <c r="J47">
        <v>182434</v>
      </c>
      <c r="K47">
        <v>3944060</v>
      </c>
      <c r="L47">
        <v>3944060</v>
      </c>
      <c r="M47">
        <v>3941560</v>
      </c>
      <c r="N47">
        <v>64399084</v>
      </c>
      <c r="O47">
        <v>78048</v>
      </c>
      <c r="P47">
        <v>1326052</v>
      </c>
      <c r="Q47">
        <v>1326052</v>
      </c>
      <c r="R47">
        <v>1316618</v>
      </c>
      <c r="S47">
        <v>20492033</v>
      </c>
      <c r="U47">
        <v>25</v>
      </c>
      <c r="V47">
        <v>0</v>
      </c>
      <c r="W47">
        <v>100</v>
      </c>
      <c r="X47">
        <v>1</v>
      </c>
      <c r="Y47">
        <v>0.4</v>
      </c>
      <c r="Z47">
        <v>12429.21999988455</v>
      </c>
      <c r="AA47">
        <v>5854.0732628315136</v>
      </c>
      <c r="AB47">
        <v>0.52900718927769474</v>
      </c>
      <c r="AC47">
        <v>3600.0702877044678</v>
      </c>
      <c r="AD47" s="4">
        <v>101850</v>
      </c>
      <c r="AE47" s="4">
        <v>592460</v>
      </c>
      <c r="AF47" s="4">
        <v>592460</v>
      </c>
      <c r="AG47" s="4">
        <v>99960</v>
      </c>
      <c r="AH47" s="4">
        <v>7582916</v>
      </c>
      <c r="AI47" s="4">
        <v>56552</v>
      </c>
      <c r="AJ47" s="4">
        <v>172797</v>
      </c>
      <c r="AK47" s="4">
        <v>172797</v>
      </c>
      <c r="AL47" s="4">
        <v>66139</v>
      </c>
      <c r="AM47" s="4">
        <v>1926044</v>
      </c>
      <c r="AO47" cm="1">
        <f t="array" ref="AO47:AS47">A47:E47</f>
        <v>25</v>
      </c>
      <c r="AP47">
        <v>0</v>
      </c>
      <c r="AQ47">
        <v>100</v>
      </c>
      <c r="AR47">
        <v>1</v>
      </c>
      <c r="AS47">
        <v>0.4</v>
      </c>
      <c r="AT47">
        <f t="shared" si="1"/>
        <v>3742.3999982056794</v>
      </c>
      <c r="AU47">
        <f t="shared" si="2"/>
        <v>220.54476898219855</v>
      </c>
      <c r="AV47">
        <f t="shared" si="3"/>
        <v>9.535833300571972E-2</v>
      </c>
      <c r="AW47">
        <f t="shared" si="4"/>
        <v>0.60908889770507812</v>
      </c>
      <c r="AX47">
        <f t="shared" si="5"/>
        <v>80584</v>
      </c>
      <c r="AY47">
        <f t="shared" si="6"/>
        <v>3351600</v>
      </c>
      <c r="AZ47">
        <f t="shared" si="7"/>
        <v>3351600</v>
      </c>
      <c r="BA47">
        <f t="shared" si="8"/>
        <v>3841600</v>
      </c>
      <c r="BB47">
        <f t="shared" si="9"/>
        <v>56816168</v>
      </c>
      <c r="BC47">
        <f t="shared" si="10"/>
        <v>21496</v>
      </c>
      <c r="BD47">
        <f t="shared" si="11"/>
        <v>1153255</v>
      </c>
      <c r="BE47">
        <f t="shared" si="12"/>
        <v>1153255</v>
      </c>
      <c r="BF47">
        <f t="shared" si="13"/>
        <v>1250479</v>
      </c>
      <c r="BG47">
        <f t="shared" si="14"/>
        <v>18565989</v>
      </c>
      <c r="BJ47">
        <f t="shared" si="15"/>
        <v>12429.21999988455</v>
      </c>
      <c r="BK47">
        <f t="shared" si="16"/>
        <v>5854.0732628315136</v>
      </c>
      <c r="BL47" s="3">
        <f t="shared" si="17"/>
        <v>0.52900718927769486</v>
      </c>
      <c r="BN47">
        <f t="shared" si="18"/>
        <v>16171.619998090229</v>
      </c>
      <c r="BO47">
        <f t="shared" si="19"/>
        <v>6074.6180318137122</v>
      </c>
      <c r="BP47" s="3">
        <f t="shared" si="20"/>
        <v>0.62436552228341458</v>
      </c>
      <c r="BR47">
        <f t="shared" si="21"/>
        <v>12429.21999988455</v>
      </c>
      <c r="BS47">
        <f t="shared" si="22"/>
        <v>5854.0732628315136</v>
      </c>
      <c r="BT47" s="3">
        <f t="shared" si="23"/>
        <v>0.52900718927769486</v>
      </c>
      <c r="BU47">
        <f t="shared" si="24"/>
        <v>0</v>
      </c>
      <c r="BW47">
        <f>MIN(F47,Z47)</f>
        <v>12429.21999988455</v>
      </c>
      <c r="BX47">
        <f>MAX(AA47,G47)</f>
        <v>6074.6180318137122</v>
      </c>
      <c r="BY47" s="3">
        <f t="shared" si="25"/>
        <v>0.51126313381932764</v>
      </c>
      <c r="BZ47">
        <f t="shared" si="26"/>
        <v>1</v>
      </c>
      <c r="CA47" s="3">
        <f t="shared" si="27"/>
        <v>1.7744055458367214E-2</v>
      </c>
    </row>
    <row r="48" spans="1:79" x14ac:dyDescent="0.2">
      <c r="A48">
        <v>5</v>
      </c>
      <c r="B48">
        <v>0.1</v>
      </c>
      <c r="C48">
        <v>10</v>
      </c>
      <c r="D48">
        <v>1</v>
      </c>
      <c r="E48">
        <v>0.4</v>
      </c>
      <c r="F48">
        <v>6491.125</v>
      </c>
      <c r="G48">
        <v>6164.7581194360464</v>
      </c>
      <c r="H48">
        <v>5.0278939407876692E-2</v>
      </c>
      <c r="I48">
        <v>3600.0476341247559</v>
      </c>
      <c r="J48">
        <v>18704</v>
      </c>
      <c r="K48">
        <v>37290</v>
      </c>
      <c r="L48">
        <v>37290</v>
      </c>
      <c r="M48">
        <v>37240</v>
      </c>
      <c r="N48">
        <v>543894</v>
      </c>
      <c r="O48">
        <v>7755</v>
      </c>
      <c r="P48">
        <v>9649</v>
      </c>
      <c r="Q48">
        <v>9649</v>
      </c>
      <c r="R48">
        <v>9600</v>
      </c>
      <c r="S48">
        <v>122057</v>
      </c>
      <c r="U48">
        <v>5</v>
      </c>
      <c r="V48">
        <v>0.1</v>
      </c>
      <c r="W48">
        <v>10</v>
      </c>
      <c r="X48">
        <v>1</v>
      </c>
      <c r="Y48">
        <v>0.4</v>
      </c>
      <c r="Z48">
        <v>6468.44</v>
      </c>
      <c r="AA48">
        <v>6168.8042332936757</v>
      </c>
      <c r="AB48">
        <v>4.6322724908374191E-2</v>
      </c>
      <c r="AC48">
        <v>3600.0386371612549</v>
      </c>
      <c r="AD48" s="4">
        <v>11200</v>
      </c>
      <c r="AE48" s="4">
        <v>21610</v>
      </c>
      <c r="AF48" s="4">
        <v>21610</v>
      </c>
      <c r="AG48" s="4">
        <v>11760</v>
      </c>
      <c r="AH48" s="4">
        <v>228746</v>
      </c>
      <c r="AI48" s="4">
        <v>6324</v>
      </c>
      <c r="AJ48" s="4">
        <v>5439</v>
      </c>
      <c r="AK48" s="4">
        <v>5439</v>
      </c>
      <c r="AL48" s="4">
        <v>2810</v>
      </c>
      <c r="AM48" s="4">
        <v>53503</v>
      </c>
      <c r="AO48" cm="1">
        <f t="array" ref="AO48:AS48">A48:E48</f>
        <v>5</v>
      </c>
      <c r="AP48">
        <v>0.1</v>
      </c>
      <c r="AQ48">
        <v>10</v>
      </c>
      <c r="AR48">
        <v>1</v>
      </c>
      <c r="AS48">
        <v>0.4</v>
      </c>
      <c r="AT48">
        <f t="shared" si="1"/>
        <v>22.6850000000004</v>
      </c>
      <c r="AU48">
        <f t="shared" si="2"/>
        <v>-4.0461138576292797</v>
      </c>
      <c r="AV48">
        <f t="shared" si="3"/>
        <v>3.9562144995025014E-3</v>
      </c>
      <c r="AW48">
        <f t="shared" si="4"/>
        <v>8.9969635009765625E-3</v>
      </c>
      <c r="AX48">
        <f t="shared" si="5"/>
        <v>7504</v>
      </c>
      <c r="AY48">
        <f t="shared" si="6"/>
        <v>15680</v>
      </c>
      <c r="AZ48">
        <f t="shared" si="7"/>
        <v>15680</v>
      </c>
      <c r="BA48">
        <f t="shared" si="8"/>
        <v>25480</v>
      </c>
      <c r="BB48">
        <f t="shared" si="9"/>
        <v>315148</v>
      </c>
      <c r="BC48">
        <f t="shared" si="10"/>
        <v>1431</v>
      </c>
      <c r="BD48">
        <f t="shared" si="11"/>
        <v>4210</v>
      </c>
      <c r="BE48">
        <f t="shared" si="12"/>
        <v>4210</v>
      </c>
      <c r="BF48">
        <f t="shared" si="13"/>
        <v>6790</v>
      </c>
      <c r="BG48">
        <f t="shared" si="14"/>
        <v>68554</v>
      </c>
      <c r="BJ48">
        <f t="shared" si="15"/>
        <v>6468.44</v>
      </c>
      <c r="BK48">
        <f t="shared" si="16"/>
        <v>6168.8042332936757</v>
      </c>
      <c r="BL48" s="3">
        <f t="shared" si="17"/>
        <v>4.6322724908374191E-2</v>
      </c>
      <c r="BN48">
        <f t="shared" si="18"/>
        <v>6491.125</v>
      </c>
      <c r="BO48">
        <f t="shared" si="19"/>
        <v>6164.7581194360464</v>
      </c>
      <c r="BP48" s="3">
        <f t="shared" si="20"/>
        <v>5.0278939407876692E-2</v>
      </c>
      <c r="BR48">
        <f t="shared" si="21"/>
        <v>6468.44</v>
      </c>
      <c r="BS48">
        <f t="shared" si="22"/>
        <v>6168.8042332936757</v>
      </c>
      <c r="BT48" s="3">
        <f t="shared" si="23"/>
        <v>4.6322724908374191E-2</v>
      </c>
      <c r="BU48">
        <f t="shared" si="24"/>
        <v>0</v>
      </c>
      <c r="BW48">
        <f>MIN(F48,Z48)</f>
        <v>6468.44</v>
      </c>
      <c r="BX48">
        <f>MAX(AA48,G48)</f>
        <v>6168.8042332936757</v>
      </c>
      <c r="BY48" s="3">
        <f t="shared" si="25"/>
        <v>4.6322724908374191E-2</v>
      </c>
      <c r="BZ48">
        <f t="shared" si="26"/>
        <v>0</v>
      </c>
      <c r="CA48" s="3">
        <f t="shared" si="27"/>
        <v>0</v>
      </c>
    </row>
    <row r="49" spans="1:79" x14ac:dyDescent="0.2">
      <c r="A49">
        <v>5</v>
      </c>
      <c r="B49">
        <v>0.1</v>
      </c>
      <c r="C49">
        <v>50</v>
      </c>
      <c r="D49">
        <v>1</v>
      </c>
      <c r="E49">
        <v>0.4</v>
      </c>
      <c r="F49">
        <v>6831.6169986669966</v>
      </c>
      <c r="G49">
        <v>6512.8911905886234</v>
      </c>
      <c r="H49">
        <v>4.6654519441087623E-2</v>
      </c>
      <c r="I49">
        <v>3600.2126007080078</v>
      </c>
      <c r="J49">
        <v>90584</v>
      </c>
      <c r="K49">
        <v>178610</v>
      </c>
      <c r="L49">
        <v>178610</v>
      </c>
      <c r="M49">
        <v>178360</v>
      </c>
      <c r="N49">
        <v>2710734</v>
      </c>
      <c r="O49">
        <v>38294</v>
      </c>
      <c r="P49">
        <v>47328</v>
      </c>
      <c r="Q49">
        <v>47328</v>
      </c>
      <c r="R49">
        <v>47083</v>
      </c>
      <c r="S49">
        <v>609276</v>
      </c>
      <c r="U49">
        <v>5</v>
      </c>
      <c r="V49">
        <v>0.1</v>
      </c>
      <c r="W49">
        <v>50</v>
      </c>
      <c r="X49">
        <v>1</v>
      </c>
      <c r="Y49">
        <v>0.4</v>
      </c>
      <c r="Z49">
        <v>6768.6909964034803</v>
      </c>
      <c r="AA49">
        <v>6507.7610728447553</v>
      </c>
      <c r="AB49">
        <v>3.8549539888490879E-2</v>
      </c>
      <c r="AC49">
        <v>3600.0723972320561</v>
      </c>
      <c r="AD49" s="4">
        <v>50600</v>
      </c>
      <c r="AE49" s="4">
        <v>100210</v>
      </c>
      <c r="AF49" s="4">
        <v>100210</v>
      </c>
      <c r="AG49" s="4">
        <v>50960</v>
      </c>
      <c r="AH49" s="4">
        <v>1130066</v>
      </c>
      <c r="AI49" s="4">
        <v>31263</v>
      </c>
      <c r="AJ49" s="4">
        <v>26398</v>
      </c>
      <c r="AK49" s="4">
        <v>26398</v>
      </c>
      <c r="AL49" s="4">
        <v>13253</v>
      </c>
      <c r="AM49" s="4">
        <v>266746</v>
      </c>
      <c r="AO49" cm="1">
        <f t="array" ref="AO49:AS49">A49:E49</f>
        <v>5</v>
      </c>
      <c r="AP49">
        <v>0.1</v>
      </c>
      <c r="AQ49">
        <v>50</v>
      </c>
      <c r="AR49">
        <v>1</v>
      </c>
      <c r="AS49">
        <v>0.4</v>
      </c>
      <c r="AT49">
        <f t="shared" si="1"/>
        <v>62.926002263516239</v>
      </c>
      <c r="AU49">
        <f t="shared" si="2"/>
        <v>5.1301177438681407</v>
      </c>
      <c r="AV49">
        <f t="shared" si="3"/>
        <v>8.1049795525967444E-3</v>
      </c>
      <c r="AW49">
        <f t="shared" si="4"/>
        <v>0.14020347595169369</v>
      </c>
      <c r="AX49">
        <f t="shared" si="5"/>
        <v>39984</v>
      </c>
      <c r="AY49">
        <f t="shared" si="6"/>
        <v>78400</v>
      </c>
      <c r="AZ49">
        <f t="shared" si="7"/>
        <v>78400</v>
      </c>
      <c r="BA49">
        <f t="shared" si="8"/>
        <v>127400</v>
      </c>
      <c r="BB49">
        <f t="shared" si="9"/>
        <v>1580668</v>
      </c>
      <c r="BC49">
        <f t="shared" si="10"/>
        <v>7031</v>
      </c>
      <c r="BD49">
        <f t="shared" si="11"/>
        <v>20930</v>
      </c>
      <c r="BE49">
        <f t="shared" si="12"/>
        <v>20930</v>
      </c>
      <c r="BF49">
        <f t="shared" si="13"/>
        <v>33830</v>
      </c>
      <c r="BG49">
        <f t="shared" si="14"/>
        <v>342530</v>
      </c>
      <c r="BJ49">
        <f t="shared" si="15"/>
        <v>6768.6909964034803</v>
      </c>
      <c r="BK49">
        <f t="shared" si="16"/>
        <v>6507.7610728447553</v>
      </c>
      <c r="BL49" s="3">
        <f t="shared" si="17"/>
        <v>3.8549539888490879E-2</v>
      </c>
      <c r="BN49">
        <f t="shared" si="18"/>
        <v>6831.6169986669966</v>
      </c>
      <c r="BO49">
        <f t="shared" si="19"/>
        <v>6512.8911905886234</v>
      </c>
      <c r="BP49" s="3">
        <f t="shared" si="20"/>
        <v>4.6654519441087484E-2</v>
      </c>
      <c r="BR49">
        <f t="shared" si="21"/>
        <v>6768.6909964034803</v>
      </c>
      <c r="BS49">
        <f t="shared" si="22"/>
        <v>6507.7610728447553</v>
      </c>
      <c r="BT49" s="3">
        <f t="shared" si="23"/>
        <v>3.8549539888490879E-2</v>
      </c>
      <c r="BU49">
        <f t="shared" si="24"/>
        <v>0</v>
      </c>
      <c r="BW49">
        <f>MIN(F49,Z49)</f>
        <v>6768.6909964034803</v>
      </c>
      <c r="BX49">
        <f>MAX(AA49,G49)</f>
        <v>6512.8911905886234</v>
      </c>
      <c r="BY49" s="3">
        <f t="shared" si="25"/>
        <v>3.7791621149610051E-2</v>
      </c>
      <c r="BZ49">
        <f t="shared" si="26"/>
        <v>1</v>
      </c>
      <c r="CA49" s="3">
        <f t="shared" si="27"/>
        <v>7.5791873888082784E-4</v>
      </c>
    </row>
    <row r="50" spans="1:79" x14ac:dyDescent="0.2">
      <c r="A50">
        <v>5</v>
      </c>
      <c r="B50">
        <v>0.1</v>
      </c>
      <c r="C50">
        <v>100</v>
      </c>
      <c r="D50">
        <v>1</v>
      </c>
      <c r="E50">
        <v>0.4</v>
      </c>
      <c r="F50">
        <v>7207.2299941922347</v>
      </c>
      <c r="G50">
        <v>6614.4810411723283</v>
      </c>
      <c r="H50">
        <v>8.2243657202220308E-2</v>
      </c>
      <c r="I50">
        <v>3600.2725391387939</v>
      </c>
      <c r="J50">
        <v>180434</v>
      </c>
      <c r="K50">
        <v>355260</v>
      </c>
      <c r="L50">
        <v>355260</v>
      </c>
      <c r="M50">
        <v>354760</v>
      </c>
      <c r="N50">
        <v>5419284</v>
      </c>
      <c r="O50">
        <v>76473</v>
      </c>
      <c r="P50">
        <v>94417</v>
      </c>
      <c r="Q50">
        <v>94417</v>
      </c>
      <c r="R50">
        <v>93928</v>
      </c>
      <c r="S50">
        <v>1218153</v>
      </c>
      <c r="U50">
        <v>5</v>
      </c>
      <c r="V50">
        <v>0.1</v>
      </c>
      <c r="W50">
        <v>100</v>
      </c>
      <c r="X50">
        <v>1</v>
      </c>
      <c r="Y50">
        <v>0.4</v>
      </c>
      <c r="Z50">
        <v>6894.0924999999988</v>
      </c>
      <c r="AA50">
        <v>6582.8342646862302</v>
      </c>
      <c r="AB50">
        <v>4.5148543526761307E-2</v>
      </c>
      <c r="AC50">
        <v>3600.1284084320068</v>
      </c>
      <c r="AD50" s="4">
        <v>99850</v>
      </c>
      <c r="AE50" s="4">
        <v>198460</v>
      </c>
      <c r="AF50" s="4">
        <v>198460</v>
      </c>
      <c r="AG50" s="4">
        <v>99960</v>
      </c>
      <c r="AH50" s="4">
        <v>2256716</v>
      </c>
      <c r="AI50" s="4">
        <v>62442</v>
      </c>
      <c r="AJ50" s="4">
        <v>52607</v>
      </c>
      <c r="AK50" s="4">
        <v>52607</v>
      </c>
      <c r="AL50" s="4">
        <v>26338</v>
      </c>
      <c r="AM50" s="4">
        <v>533359</v>
      </c>
      <c r="AO50" cm="1">
        <f t="array" ref="AO50:AS50">A50:E50</f>
        <v>5</v>
      </c>
      <c r="AP50">
        <v>0.1</v>
      </c>
      <c r="AQ50">
        <v>100</v>
      </c>
      <c r="AR50">
        <v>1</v>
      </c>
      <c r="AS50">
        <v>0.4</v>
      </c>
      <c r="AT50">
        <f t="shared" si="1"/>
        <v>313.13749419223586</v>
      </c>
      <c r="AU50">
        <f t="shared" si="2"/>
        <v>31.646776486098133</v>
      </c>
      <c r="AV50">
        <f t="shared" si="3"/>
        <v>3.7095113675459E-2</v>
      </c>
      <c r="AW50">
        <f t="shared" si="4"/>
        <v>0.14413070678710938</v>
      </c>
      <c r="AX50">
        <f t="shared" si="5"/>
        <v>80584</v>
      </c>
      <c r="AY50">
        <f t="shared" si="6"/>
        <v>156800</v>
      </c>
      <c r="AZ50">
        <f t="shared" si="7"/>
        <v>156800</v>
      </c>
      <c r="BA50">
        <f t="shared" si="8"/>
        <v>254800</v>
      </c>
      <c r="BB50">
        <f t="shared" si="9"/>
        <v>3162568</v>
      </c>
      <c r="BC50">
        <f t="shared" si="10"/>
        <v>14031</v>
      </c>
      <c r="BD50">
        <f t="shared" si="11"/>
        <v>41810</v>
      </c>
      <c r="BE50">
        <f t="shared" si="12"/>
        <v>41810</v>
      </c>
      <c r="BF50">
        <f t="shared" si="13"/>
        <v>67590</v>
      </c>
      <c r="BG50">
        <f t="shared" si="14"/>
        <v>684794</v>
      </c>
      <c r="BJ50">
        <f t="shared" si="15"/>
        <v>6894.0924999999988</v>
      </c>
      <c r="BK50">
        <f t="shared" si="16"/>
        <v>6582.8342646862302</v>
      </c>
      <c r="BL50" s="3">
        <f t="shared" si="17"/>
        <v>4.5148543526761307E-2</v>
      </c>
      <c r="BN50">
        <f t="shared" si="18"/>
        <v>7207.2299941922347</v>
      </c>
      <c r="BO50">
        <f t="shared" si="19"/>
        <v>6614.4810411723283</v>
      </c>
      <c r="BP50" s="3">
        <f t="shared" si="20"/>
        <v>8.2243657202220308E-2</v>
      </c>
      <c r="BR50">
        <f t="shared" si="21"/>
        <v>6894.0924999999988</v>
      </c>
      <c r="BS50">
        <f t="shared" si="22"/>
        <v>6582.8342646862302</v>
      </c>
      <c r="BT50" s="3">
        <f t="shared" si="23"/>
        <v>4.5148543526761307E-2</v>
      </c>
      <c r="BU50">
        <f t="shared" si="24"/>
        <v>0</v>
      </c>
      <c r="BW50">
        <f>MIN(F50,Z50)</f>
        <v>6894.0924999999988</v>
      </c>
      <c r="BX50">
        <f>MAX(AA50,G50)</f>
        <v>6614.4810411723283</v>
      </c>
      <c r="BY50" s="3">
        <f t="shared" si="25"/>
        <v>4.0558124050071934E-2</v>
      </c>
      <c r="BZ50">
        <f t="shared" si="26"/>
        <v>1</v>
      </c>
      <c r="CA50" s="3">
        <f t="shared" si="27"/>
        <v>4.5904194766893738E-3</v>
      </c>
    </row>
    <row r="51" spans="1:79" x14ac:dyDescent="0.2">
      <c r="A51">
        <v>9</v>
      </c>
      <c r="B51">
        <v>0.1</v>
      </c>
      <c r="C51">
        <v>10</v>
      </c>
      <c r="D51">
        <v>1</v>
      </c>
      <c r="E51">
        <v>0.4</v>
      </c>
      <c r="F51">
        <v>7629.6399883751628</v>
      </c>
      <c r="G51">
        <v>7179.5582564574361</v>
      </c>
      <c r="H51">
        <v>5.8991214867738187E-2</v>
      </c>
      <c r="I51">
        <v>3600.0663433074951</v>
      </c>
      <c r="J51">
        <v>18744</v>
      </c>
      <c r="K51">
        <v>60850</v>
      </c>
      <c r="L51">
        <v>60850</v>
      </c>
      <c r="M51">
        <v>60760</v>
      </c>
      <c r="N51">
        <v>927324</v>
      </c>
      <c r="O51">
        <v>7824</v>
      </c>
      <c r="P51">
        <v>16308</v>
      </c>
      <c r="Q51">
        <v>16308</v>
      </c>
      <c r="R51">
        <v>16224</v>
      </c>
      <c r="S51">
        <v>216584</v>
      </c>
      <c r="U51">
        <v>9</v>
      </c>
      <c r="V51">
        <v>0.1</v>
      </c>
      <c r="W51">
        <v>10</v>
      </c>
      <c r="X51">
        <v>1</v>
      </c>
      <c r="Y51">
        <v>0.4</v>
      </c>
      <c r="Z51">
        <v>7617.4100000000008</v>
      </c>
      <c r="AA51">
        <v>7179.3575399726797</v>
      </c>
      <c r="AB51">
        <v>5.7506745734747247E-2</v>
      </c>
      <c r="AC51">
        <v>3600.0770301818852</v>
      </c>
      <c r="AD51" s="4">
        <v>11240</v>
      </c>
      <c r="AE51" s="4">
        <v>29490</v>
      </c>
      <c r="AF51" s="4">
        <v>29490</v>
      </c>
      <c r="AG51" s="4">
        <v>11760</v>
      </c>
      <c r="AH51" s="4">
        <v>353106</v>
      </c>
      <c r="AI51" s="4">
        <v>6424</v>
      </c>
      <c r="AJ51" s="4">
        <v>7868</v>
      </c>
      <c r="AK51" s="4">
        <v>7868</v>
      </c>
      <c r="AL51" s="4">
        <v>5024</v>
      </c>
      <c r="AM51" s="4">
        <v>85564</v>
      </c>
      <c r="AO51" cm="1">
        <f t="array" ref="AO51:AS51">A51:E51</f>
        <v>9</v>
      </c>
      <c r="AP51">
        <v>0.1</v>
      </c>
      <c r="AQ51">
        <v>10</v>
      </c>
      <c r="AR51">
        <v>1</v>
      </c>
      <c r="AS51">
        <v>0.4</v>
      </c>
      <c r="AT51">
        <f t="shared" si="1"/>
        <v>12.229988375162065</v>
      </c>
      <c r="AU51">
        <f t="shared" si="2"/>
        <v>0.20071648475641268</v>
      </c>
      <c r="AV51">
        <f t="shared" si="3"/>
        <v>1.4844691329909399E-3</v>
      </c>
      <c r="AW51">
        <f t="shared" si="4"/>
        <v>-1.0686874390103185E-2</v>
      </c>
      <c r="AX51">
        <f t="shared" si="5"/>
        <v>7504</v>
      </c>
      <c r="AY51">
        <f t="shared" si="6"/>
        <v>31360</v>
      </c>
      <c r="AZ51">
        <f t="shared" si="7"/>
        <v>31360</v>
      </c>
      <c r="BA51">
        <f t="shared" si="8"/>
        <v>49000</v>
      </c>
      <c r="BB51">
        <f t="shared" si="9"/>
        <v>574218</v>
      </c>
      <c r="BC51">
        <f t="shared" si="10"/>
        <v>1400</v>
      </c>
      <c r="BD51">
        <f t="shared" si="11"/>
        <v>8440</v>
      </c>
      <c r="BE51">
        <f t="shared" si="12"/>
        <v>8440</v>
      </c>
      <c r="BF51">
        <f t="shared" si="13"/>
        <v>11200</v>
      </c>
      <c r="BG51">
        <f t="shared" si="14"/>
        <v>131020</v>
      </c>
      <c r="BJ51">
        <f t="shared" si="15"/>
        <v>7617.4100000000008</v>
      </c>
      <c r="BK51">
        <f t="shared" si="16"/>
        <v>7179.3575399726797</v>
      </c>
      <c r="BL51" s="3">
        <f t="shared" si="17"/>
        <v>5.7506745734747254E-2</v>
      </c>
      <c r="BN51">
        <f t="shared" si="18"/>
        <v>7629.6399883751628</v>
      </c>
      <c r="BO51">
        <f t="shared" si="19"/>
        <v>7179.5582564574361</v>
      </c>
      <c r="BP51" s="3">
        <f t="shared" si="20"/>
        <v>5.8991214867738194E-2</v>
      </c>
      <c r="BR51">
        <f t="shared" si="21"/>
        <v>7617.4100000000008</v>
      </c>
      <c r="BS51">
        <f t="shared" si="22"/>
        <v>7179.3575399726797</v>
      </c>
      <c r="BT51" s="3">
        <f t="shared" si="23"/>
        <v>5.7506745734747254E-2</v>
      </c>
      <c r="BU51">
        <f t="shared" si="24"/>
        <v>0</v>
      </c>
      <c r="BW51">
        <f>MIN(F51,Z51)</f>
        <v>7617.4100000000008</v>
      </c>
      <c r="BX51">
        <f>MAX(AA51,G51)</f>
        <v>7179.5582564574361</v>
      </c>
      <c r="BY51" s="3">
        <f t="shared" si="25"/>
        <v>5.7480396032583862E-2</v>
      </c>
      <c r="BZ51">
        <f t="shared" si="26"/>
        <v>1</v>
      </c>
      <c r="CA51" s="3">
        <f t="shared" si="27"/>
        <v>2.634970216339183E-5</v>
      </c>
    </row>
    <row r="52" spans="1:79" x14ac:dyDescent="0.2">
      <c r="A52">
        <v>9</v>
      </c>
      <c r="B52">
        <v>0.1</v>
      </c>
      <c r="C52">
        <v>50</v>
      </c>
      <c r="D52">
        <v>1</v>
      </c>
      <c r="E52">
        <v>0.4</v>
      </c>
      <c r="F52">
        <v>8796.742986114421</v>
      </c>
      <c r="G52">
        <v>7917.949266964767</v>
      </c>
      <c r="H52">
        <v>9.9899897102464164E-2</v>
      </c>
      <c r="I52">
        <v>3600.2121200561519</v>
      </c>
      <c r="J52">
        <v>90784</v>
      </c>
      <c r="K52">
        <v>296410</v>
      </c>
      <c r="L52">
        <v>296410</v>
      </c>
      <c r="M52">
        <v>295960</v>
      </c>
      <c r="N52">
        <v>4627884</v>
      </c>
      <c r="O52">
        <v>38580</v>
      </c>
      <c r="P52">
        <v>81084</v>
      </c>
      <c r="Q52">
        <v>81084</v>
      </c>
      <c r="R52">
        <v>80658</v>
      </c>
      <c r="S52">
        <v>1088621</v>
      </c>
      <c r="U52">
        <v>9</v>
      </c>
      <c r="V52">
        <v>0.1</v>
      </c>
      <c r="W52">
        <v>50</v>
      </c>
      <c r="X52">
        <v>1</v>
      </c>
      <c r="Y52">
        <v>0.4</v>
      </c>
      <c r="Z52">
        <v>8535.2249998500265</v>
      </c>
      <c r="AA52">
        <v>7914.3193618249406</v>
      </c>
      <c r="AB52">
        <v>7.2746253090691326E-2</v>
      </c>
      <c r="AC52">
        <v>3600.1445407867432</v>
      </c>
      <c r="AD52" s="4">
        <v>50800</v>
      </c>
      <c r="AE52" s="4">
        <v>139610</v>
      </c>
      <c r="AF52" s="4">
        <v>139610</v>
      </c>
      <c r="AG52" s="4">
        <v>50960</v>
      </c>
      <c r="AH52" s="4">
        <v>1751866</v>
      </c>
      <c r="AI52" s="4">
        <v>31580</v>
      </c>
      <c r="AJ52" s="4">
        <v>38464</v>
      </c>
      <c r="AK52" s="4">
        <v>38464</v>
      </c>
      <c r="AL52" s="4">
        <v>23918</v>
      </c>
      <c r="AM52" s="4">
        <v>427692</v>
      </c>
      <c r="AO52" cm="1">
        <f t="array" ref="AO52:AS52">A52:E52</f>
        <v>9</v>
      </c>
      <c r="AP52">
        <v>0.1</v>
      </c>
      <c r="AQ52">
        <v>50</v>
      </c>
      <c r="AR52">
        <v>1</v>
      </c>
      <c r="AS52">
        <v>0.4</v>
      </c>
      <c r="AT52">
        <f t="shared" si="1"/>
        <v>261.51798626439449</v>
      </c>
      <c r="AU52">
        <f t="shared" si="2"/>
        <v>3.6299051398264055</v>
      </c>
      <c r="AV52">
        <f t="shared" si="3"/>
        <v>2.7153644011772837E-2</v>
      </c>
      <c r="AW52">
        <f t="shared" si="4"/>
        <v>6.757926940872494E-2</v>
      </c>
      <c r="AX52">
        <f t="shared" si="5"/>
        <v>39984</v>
      </c>
      <c r="AY52">
        <f t="shared" si="6"/>
        <v>156800</v>
      </c>
      <c r="AZ52">
        <f t="shared" si="7"/>
        <v>156800</v>
      </c>
      <c r="BA52">
        <f t="shared" si="8"/>
        <v>245000</v>
      </c>
      <c r="BB52">
        <f t="shared" si="9"/>
        <v>2876018</v>
      </c>
      <c r="BC52">
        <f t="shared" si="10"/>
        <v>7000</v>
      </c>
      <c r="BD52">
        <f t="shared" si="11"/>
        <v>42620</v>
      </c>
      <c r="BE52">
        <f t="shared" si="12"/>
        <v>42620</v>
      </c>
      <c r="BF52">
        <f t="shared" si="13"/>
        <v>56740</v>
      </c>
      <c r="BG52">
        <f t="shared" si="14"/>
        <v>660929</v>
      </c>
      <c r="BJ52">
        <f t="shared" si="15"/>
        <v>8535.2249998500265</v>
      </c>
      <c r="BK52">
        <f t="shared" si="16"/>
        <v>7914.3193618249406</v>
      </c>
      <c r="BL52" s="3">
        <f t="shared" si="17"/>
        <v>7.2746253090691326E-2</v>
      </c>
      <c r="BN52">
        <f t="shared" si="18"/>
        <v>8796.742986114421</v>
      </c>
      <c r="BO52">
        <f t="shared" si="19"/>
        <v>7917.949266964767</v>
      </c>
      <c r="BP52" s="3">
        <f t="shared" si="20"/>
        <v>9.9899897102464164E-2</v>
      </c>
      <c r="BR52">
        <f t="shared" si="21"/>
        <v>8535.2249998500265</v>
      </c>
      <c r="BS52">
        <f t="shared" si="22"/>
        <v>7914.3193618249406</v>
      </c>
      <c r="BT52" s="3">
        <f t="shared" si="23"/>
        <v>7.2746253090691326E-2</v>
      </c>
      <c r="BU52">
        <f t="shared" si="24"/>
        <v>0</v>
      </c>
      <c r="BW52">
        <f>MIN(F52,Z52)</f>
        <v>8535.2249998500265</v>
      </c>
      <c r="BX52">
        <f>MAX(AA52,G52)</f>
        <v>7917.949266964767</v>
      </c>
      <c r="BY52" s="3">
        <f t="shared" si="25"/>
        <v>7.2320967859207663E-2</v>
      </c>
      <c r="BZ52">
        <f t="shared" si="26"/>
        <v>1</v>
      </c>
      <c r="CA52" s="3">
        <f t="shared" si="27"/>
        <v>4.2528523148366304E-4</v>
      </c>
    </row>
    <row r="53" spans="1:79" x14ac:dyDescent="0.2">
      <c r="A53">
        <v>9</v>
      </c>
      <c r="B53">
        <v>0.1</v>
      </c>
      <c r="C53">
        <v>100</v>
      </c>
      <c r="D53">
        <v>1</v>
      </c>
      <c r="E53">
        <v>0.4</v>
      </c>
      <c r="F53">
        <v>8967.0709933311991</v>
      </c>
      <c r="G53">
        <v>7936.6655706329784</v>
      </c>
      <c r="H53">
        <v>0.1149099213627876</v>
      </c>
      <c r="I53">
        <v>3600.3558826446529</v>
      </c>
      <c r="J53">
        <v>180834</v>
      </c>
      <c r="K53">
        <v>590860</v>
      </c>
      <c r="L53">
        <v>590860</v>
      </c>
      <c r="M53">
        <v>589960</v>
      </c>
      <c r="N53">
        <v>9253584</v>
      </c>
      <c r="O53">
        <v>76983</v>
      </c>
      <c r="P53">
        <v>161967</v>
      </c>
      <c r="Q53">
        <v>161967</v>
      </c>
      <c r="R53">
        <v>161117</v>
      </c>
      <c r="S53">
        <v>2177778</v>
      </c>
      <c r="U53">
        <v>9</v>
      </c>
      <c r="V53">
        <v>0.1</v>
      </c>
      <c r="W53">
        <v>100</v>
      </c>
      <c r="X53">
        <v>1</v>
      </c>
      <c r="Y53">
        <v>0.4</v>
      </c>
      <c r="Z53">
        <v>8782.3609999999971</v>
      </c>
      <c r="AA53">
        <v>7934.9144230473576</v>
      </c>
      <c r="AB53">
        <v>9.649416335227394E-2</v>
      </c>
      <c r="AC53">
        <v>3600.1275539398189</v>
      </c>
      <c r="AD53" s="4">
        <v>100250</v>
      </c>
      <c r="AE53" s="4">
        <v>277260</v>
      </c>
      <c r="AF53" s="4">
        <v>277260</v>
      </c>
      <c r="AG53" s="4">
        <v>99960</v>
      </c>
      <c r="AH53" s="4">
        <v>3500316</v>
      </c>
      <c r="AI53" s="4">
        <v>62983</v>
      </c>
      <c r="AJ53" s="4">
        <v>76627</v>
      </c>
      <c r="AK53" s="4">
        <v>76627</v>
      </c>
      <c r="AL53" s="4">
        <v>47637</v>
      </c>
      <c r="AM53" s="4">
        <v>854891</v>
      </c>
      <c r="AO53" cm="1">
        <f t="array" ref="AO53:AS53">A53:E53</f>
        <v>9</v>
      </c>
      <c r="AP53">
        <v>0.1</v>
      </c>
      <c r="AQ53">
        <v>100</v>
      </c>
      <c r="AR53">
        <v>1</v>
      </c>
      <c r="AS53">
        <v>0.4</v>
      </c>
      <c r="AT53">
        <f t="shared" si="1"/>
        <v>184.70999333120199</v>
      </c>
      <c r="AU53">
        <f t="shared" si="2"/>
        <v>1.7511475856208563</v>
      </c>
      <c r="AV53">
        <f t="shared" si="3"/>
        <v>1.8415758010513664E-2</v>
      </c>
      <c r="AW53">
        <f t="shared" si="4"/>
        <v>0.22832870483398438</v>
      </c>
      <c r="AX53">
        <f t="shared" si="5"/>
        <v>80584</v>
      </c>
      <c r="AY53">
        <f t="shared" si="6"/>
        <v>313600</v>
      </c>
      <c r="AZ53">
        <f t="shared" si="7"/>
        <v>313600</v>
      </c>
      <c r="BA53">
        <f t="shared" si="8"/>
        <v>490000</v>
      </c>
      <c r="BB53">
        <f t="shared" si="9"/>
        <v>5753268</v>
      </c>
      <c r="BC53">
        <f t="shared" si="10"/>
        <v>14000</v>
      </c>
      <c r="BD53">
        <f t="shared" si="11"/>
        <v>85340</v>
      </c>
      <c r="BE53">
        <f t="shared" si="12"/>
        <v>85340</v>
      </c>
      <c r="BF53">
        <f t="shared" si="13"/>
        <v>113480</v>
      </c>
      <c r="BG53">
        <f t="shared" si="14"/>
        <v>1322887</v>
      </c>
      <c r="BJ53">
        <f t="shared" si="15"/>
        <v>8782.3609999999971</v>
      </c>
      <c r="BK53">
        <f t="shared" si="16"/>
        <v>7934.9144230473576</v>
      </c>
      <c r="BL53" s="3">
        <f t="shared" si="17"/>
        <v>9.649416335227394E-2</v>
      </c>
      <c r="BN53">
        <f t="shared" si="18"/>
        <v>8967.0709933311991</v>
      </c>
      <c r="BO53">
        <f t="shared" si="19"/>
        <v>7936.6655706329784</v>
      </c>
      <c r="BP53" s="3">
        <f t="shared" si="20"/>
        <v>0.11490992136278748</v>
      </c>
      <c r="BR53">
        <f t="shared" si="21"/>
        <v>8782.3609999999971</v>
      </c>
      <c r="BS53">
        <f t="shared" si="22"/>
        <v>7934.9144230473576</v>
      </c>
      <c r="BT53" s="3">
        <f t="shared" si="23"/>
        <v>9.649416335227394E-2</v>
      </c>
      <c r="BU53">
        <f t="shared" si="24"/>
        <v>0</v>
      </c>
      <c r="BW53">
        <f>MIN(F53,Z53)</f>
        <v>8782.3609999999971</v>
      </c>
      <c r="BX53">
        <f>MAX(AA53,G53)</f>
        <v>7936.6655706329784</v>
      </c>
      <c r="BY53" s="3">
        <f t="shared" si="25"/>
        <v>9.629476963734683E-2</v>
      </c>
      <c r="BZ53">
        <f t="shared" si="26"/>
        <v>1</v>
      </c>
      <c r="CA53" s="3">
        <f t="shared" si="27"/>
        <v>1.9939371492710967E-4</v>
      </c>
    </row>
    <row r="54" spans="1:79" x14ac:dyDescent="0.2">
      <c r="A54">
        <v>25</v>
      </c>
      <c r="B54">
        <v>0.1</v>
      </c>
      <c r="C54">
        <v>10</v>
      </c>
      <c r="D54">
        <v>1</v>
      </c>
      <c r="E54">
        <v>0.4</v>
      </c>
      <c r="F54">
        <v>6865.1500000000005</v>
      </c>
      <c r="G54">
        <v>6079.9000000000005</v>
      </c>
      <c r="H54">
        <v>0.11438206011521961</v>
      </c>
      <c r="I54">
        <v>3600.3019142150879</v>
      </c>
      <c r="J54">
        <v>18904</v>
      </c>
      <c r="K54">
        <v>396170</v>
      </c>
      <c r="L54">
        <v>396170</v>
      </c>
      <c r="M54">
        <v>395920</v>
      </c>
      <c r="N54">
        <v>6441874</v>
      </c>
      <c r="O54">
        <v>8771</v>
      </c>
      <c r="P54">
        <v>133195</v>
      </c>
      <c r="Q54">
        <v>133195</v>
      </c>
      <c r="R54">
        <v>132213</v>
      </c>
      <c r="S54">
        <v>2093904</v>
      </c>
      <c r="U54">
        <v>25</v>
      </c>
      <c r="V54">
        <v>0.1</v>
      </c>
      <c r="W54">
        <v>10</v>
      </c>
      <c r="X54">
        <v>1</v>
      </c>
      <c r="Y54">
        <v>0.4</v>
      </c>
      <c r="Z54">
        <v>6899.1500000000005</v>
      </c>
      <c r="AA54">
        <v>6099.5</v>
      </c>
      <c r="AB54">
        <v>0.1159055825717662</v>
      </c>
      <c r="AC54">
        <v>3600.083820343018</v>
      </c>
      <c r="AD54" s="4">
        <v>11400</v>
      </c>
      <c r="AE54" s="4">
        <v>61010</v>
      </c>
      <c r="AF54" s="4">
        <v>61010</v>
      </c>
      <c r="AG54" s="4">
        <v>11760</v>
      </c>
      <c r="AH54" s="4">
        <v>761366</v>
      </c>
      <c r="AI54" s="4">
        <v>6571</v>
      </c>
      <c r="AJ54" s="4">
        <v>17876</v>
      </c>
      <c r="AK54" s="4">
        <v>17876</v>
      </c>
      <c r="AL54" s="4">
        <v>7222</v>
      </c>
      <c r="AM54" s="4">
        <v>197845</v>
      </c>
      <c r="AO54" cm="1">
        <f t="array" ref="AO54:AS54">A54:E54</f>
        <v>25</v>
      </c>
      <c r="AP54">
        <v>0.1</v>
      </c>
      <c r="AQ54">
        <v>10</v>
      </c>
      <c r="AR54">
        <v>1</v>
      </c>
      <c r="AS54">
        <v>0.4</v>
      </c>
      <c r="AT54">
        <f t="shared" si="1"/>
        <v>-34</v>
      </c>
      <c r="AU54">
        <f t="shared" si="2"/>
        <v>-19.599999999999454</v>
      </c>
      <c r="AV54">
        <f t="shared" si="3"/>
        <v>-1.5235224565465916E-3</v>
      </c>
      <c r="AW54">
        <f t="shared" si="4"/>
        <v>0.21809387206985775</v>
      </c>
      <c r="AX54">
        <f t="shared" si="5"/>
        <v>7504</v>
      </c>
      <c r="AY54">
        <f t="shared" si="6"/>
        <v>335160</v>
      </c>
      <c r="AZ54">
        <f t="shared" si="7"/>
        <v>335160</v>
      </c>
      <c r="BA54">
        <f t="shared" si="8"/>
        <v>384160</v>
      </c>
      <c r="BB54">
        <f t="shared" si="9"/>
        <v>5680508</v>
      </c>
      <c r="BC54">
        <f t="shared" si="10"/>
        <v>2200</v>
      </c>
      <c r="BD54">
        <f t="shared" si="11"/>
        <v>115319</v>
      </c>
      <c r="BE54">
        <f t="shared" si="12"/>
        <v>115319</v>
      </c>
      <c r="BF54">
        <f t="shared" si="13"/>
        <v>124991</v>
      </c>
      <c r="BG54">
        <f t="shared" si="14"/>
        <v>1896059</v>
      </c>
      <c r="BJ54">
        <f t="shared" si="15"/>
        <v>6899.1500000000005</v>
      </c>
      <c r="BK54">
        <f t="shared" si="16"/>
        <v>6099.5</v>
      </c>
      <c r="BL54" s="3">
        <f t="shared" si="17"/>
        <v>0.11590558257176616</v>
      </c>
      <c r="BN54">
        <f t="shared" si="18"/>
        <v>6865.1500000000005</v>
      </c>
      <c r="BO54">
        <f t="shared" si="19"/>
        <v>6079.9000000000005</v>
      </c>
      <c r="BP54" s="3">
        <f t="shared" si="20"/>
        <v>0.11438206011521962</v>
      </c>
      <c r="BR54">
        <f t="shared" si="21"/>
        <v>6865.1500000000005</v>
      </c>
      <c r="BS54">
        <f t="shared" si="22"/>
        <v>6079.9000000000005</v>
      </c>
      <c r="BT54" s="3">
        <f t="shared" si="23"/>
        <v>0.11438206011521962</v>
      </c>
      <c r="BU54">
        <f t="shared" si="24"/>
        <v>1</v>
      </c>
      <c r="BW54">
        <f>MIN(F54,Z54)</f>
        <v>6865.1500000000005</v>
      </c>
      <c r="BX54">
        <f>MAX(AA54,G54)</f>
        <v>6099.5</v>
      </c>
      <c r="BY54" s="3">
        <f t="shared" si="25"/>
        <v>0.11152706058862523</v>
      </c>
      <c r="BZ54">
        <f t="shared" si="26"/>
        <v>1</v>
      </c>
      <c r="CA54" s="3">
        <f t="shared" si="27"/>
        <v>2.85499952659439E-3</v>
      </c>
    </row>
    <row r="55" spans="1:79" x14ac:dyDescent="0.2">
      <c r="A55">
        <v>25</v>
      </c>
      <c r="B55">
        <v>0.1</v>
      </c>
      <c r="C55">
        <v>50</v>
      </c>
      <c r="D55">
        <v>1</v>
      </c>
      <c r="E55">
        <v>0.4</v>
      </c>
      <c r="F55">
        <v>14065.079998678961</v>
      </c>
      <c r="G55">
        <v>6098.5603643794284</v>
      </c>
      <c r="H55">
        <v>0.5664041466559574</v>
      </c>
      <c r="I55">
        <v>3600.2781925201421</v>
      </c>
      <c r="J55">
        <v>91584</v>
      </c>
      <c r="K55">
        <v>1973010</v>
      </c>
      <c r="L55">
        <v>1973010</v>
      </c>
      <c r="M55">
        <v>1971760</v>
      </c>
      <c r="N55">
        <v>32200634</v>
      </c>
      <c r="O55">
        <v>43293</v>
      </c>
      <c r="P55">
        <v>666477</v>
      </c>
      <c r="Q55">
        <v>666477</v>
      </c>
      <c r="R55">
        <v>661564</v>
      </c>
      <c r="S55">
        <v>10498566</v>
      </c>
      <c r="U55">
        <v>25</v>
      </c>
      <c r="V55">
        <v>0.1</v>
      </c>
      <c r="W55">
        <v>50</v>
      </c>
      <c r="X55">
        <v>1</v>
      </c>
      <c r="Y55">
        <v>0.4</v>
      </c>
      <c r="Z55">
        <v>9272.0600000000031</v>
      </c>
      <c r="AA55">
        <v>6028.2</v>
      </c>
      <c r="AB55">
        <v>0.34985321492742738</v>
      </c>
      <c r="AC55">
        <v>3600.050514221191</v>
      </c>
      <c r="AD55" s="4">
        <v>51600</v>
      </c>
      <c r="AE55" s="4">
        <v>297210</v>
      </c>
      <c r="AF55" s="4">
        <v>297210</v>
      </c>
      <c r="AG55" s="4">
        <v>50960</v>
      </c>
      <c r="AH55" s="4">
        <v>3793166</v>
      </c>
      <c r="AI55" s="4">
        <v>32340</v>
      </c>
      <c r="AJ55" s="4">
        <v>88685</v>
      </c>
      <c r="AK55" s="4">
        <v>88685</v>
      </c>
      <c r="AL55" s="4">
        <v>35470</v>
      </c>
      <c r="AM55" s="4">
        <v>990299</v>
      </c>
      <c r="AO55" cm="1">
        <f t="array" ref="AO55:AS55">A55:E55</f>
        <v>25</v>
      </c>
      <c r="AP55">
        <v>0.1</v>
      </c>
      <c r="AQ55">
        <v>50</v>
      </c>
      <c r="AR55">
        <v>1</v>
      </c>
      <c r="AS55">
        <v>0.4</v>
      </c>
      <c r="AT55">
        <f t="shared" si="1"/>
        <v>4793.0199986789576</v>
      </c>
      <c r="AU55">
        <f t="shared" si="2"/>
        <v>70.360364379428574</v>
      </c>
      <c r="AV55">
        <f t="shared" si="3"/>
        <v>0.21655093172853002</v>
      </c>
      <c r="AW55">
        <f t="shared" si="4"/>
        <v>0.22767829895110481</v>
      </c>
      <c r="AX55">
        <f t="shared" si="5"/>
        <v>39984</v>
      </c>
      <c r="AY55">
        <f t="shared" si="6"/>
        <v>1675800</v>
      </c>
      <c r="AZ55">
        <f t="shared" si="7"/>
        <v>1675800</v>
      </c>
      <c r="BA55">
        <f t="shared" si="8"/>
        <v>1920800</v>
      </c>
      <c r="BB55">
        <f t="shared" si="9"/>
        <v>28407468</v>
      </c>
      <c r="BC55">
        <f t="shared" si="10"/>
        <v>10953</v>
      </c>
      <c r="BD55">
        <f t="shared" si="11"/>
        <v>577792</v>
      </c>
      <c r="BE55">
        <f t="shared" si="12"/>
        <v>577792</v>
      </c>
      <c r="BF55">
        <f t="shared" si="13"/>
        <v>626094</v>
      </c>
      <c r="BG55">
        <f t="shared" si="14"/>
        <v>9508267</v>
      </c>
      <c r="BJ55">
        <f t="shared" si="15"/>
        <v>9272.0600000000031</v>
      </c>
      <c r="BK55">
        <f t="shared" si="16"/>
        <v>6028.2</v>
      </c>
      <c r="BL55" s="3">
        <f t="shared" si="17"/>
        <v>0.34985321492742738</v>
      </c>
      <c r="BN55">
        <f t="shared" si="18"/>
        <v>14065.079998678961</v>
      </c>
      <c r="BO55">
        <f t="shared" si="19"/>
        <v>6098.5603643794284</v>
      </c>
      <c r="BP55" s="3">
        <f t="shared" si="20"/>
        <v>0.56640414665595751</v>
      </c>
      <c r="BR55">
        <f t="shared" si="21"/>
        <v>9272.0600000000031</v>
      </c>
      <c r="BS55">
        <f t="shared" si="22"/>
        <v>6028.2</v>
      </c>
      <c r="BT55" s="3">
        <f t="shared" si="23"/>
        <v>0.34985321492742738</v>
      </c>
      <c r="BU55">
        <f t="shared" si="24"/>
        <v>0</v>
      </c>
      <c r="BW55">
        <f>MIN(F55,Z55)</f>
        <v>9272.0600000000031</v>
      </c>
      <c r="BX55">
        <f>MAX(AA55,G55)</f>
        <v>6098.5603643794284</v>
      </c>
      <c r="BY55" s="3">
        <f t="shared" si="25"/>
        <v>0.34226478642508501</v>
      </c>
      <c r="BZ55">
        <f t="shared" si="26"/>
        <v>1</v>
      </c>
      <c r="CA55" s="3">
        <f t="shared" si="27"/>
        <v>7.5884285023423703E-3</v>
      </c>
    </row>
    <row r="56" spans="1:79" x14ac:dyDescent="0.2">
      <c r="A56">
        <v>25</v>
      </c>
      <c r="B56">
        <v>0.1</v>
      </c>
      <c r="C56">
        <v>100</v>
      </c>
      <c r="D56">
        <v>1</v>
      </c>
      <c r="E56">
        <v>0.4</v>
      </c>
      <c r="F56">
        <v>20184.429997242849</v>
      </c>
      <c r="G56">
        <v>5917.4984014888169</v>
      </c>
      <c r="H56">
        <v>0.70682856031618746</v>
      </c>
      <c r="I56">
        <v>3600.742668151855</v>
      </c>
      <c r="J56">
        <v>182434</v>
      </c>
      <c r="K56">
        <v>3944060</v>
      </c>
      <c r="L56">
        <v>3944060</v>
      </c>
      <c r="M56">
        <v>3941560</v>
      </c>
      <c r="N56">
        <v>64399084</v>
      </c>
      <c r="O56">
        <v>86468</v>
      </c>
      <c r="P56">
        <v>1330472</v>
      </c>
      <c r="Q56">
        <v>1330472</v>
      </c>
      <c r="R56">
        <v>1320638</v>
      </c>
      <c r="S56">
        <v>20954055</v>
      </c>
      <c r="U56">
        <v>25</v>
      </c>
      <c r="V56">
        <v>0.1</v>
      </c>
      <c r="W56">
        <v>100</v>
      </c>
      <c r="X56">
        <v>1</v>
      </c>
      <c r="Y56">
        <v>0.4</v>
      </c>
      <c r="Z56">
        <v>12669.424999999999</v>
      </c>
      <c r="AA56">
        <v>5630.5852367055331</v>
      </c>
      <c r="AB56">
        <v>0.55557689187113579</v>
      </c>
      <c r="AC56">
        <v>3600.080974578857</v>
      </c>
      <c r="AD56" s="4">
        <v>101850</v>
      </c>
      <c r="AE56" s="4">
        <v>592460</v>
      </c>
      <c r="AF56" s="4">
        <v>592460</v>
      </c>
      <c r="AG56" s="4">
        <v>99960</v>
      </c>
      <c r="AH56" s="4">
        <v>7582916</v>
      </c>
      <c r="AI56" s="4">
        <v>64572</v>
      </c>
      <c r="AJ56" s="4">
        <v>176817</v>
      </c>
      <c r="AK56" s="4">
        <v>176817</v>
      </c>
      <c r="AL56" s="4">
        <v>70159</v>
      </c>
      <c r="AM56" s="4">
        <v>1973904</v>
      </c>
      <c r="AO56" cm="1">
        <f t="array" ref="AO56:AS56">A56:E56</f>
        <v>25</v>
      </c>
      <c r="AP56">
        <v>0.1</v>
      </c>
      <c r="AQ56">
        <v>100</v>
      </c>
      <c r="AR56">
        <v>1</v>
      </c>
      <c r="AS56">
        <v>0.4</v>
      </c>
      <c r="AT56">
        <f t="shared" si="1"/>
        <v>7515.0049972428496</v>
      </c>
      <c r="AU56">
        <f t="shared" si="2"/>
        <v>286.91316478328372</v>
      </c>
      <c r="AV56">
        <f t="shared" si="3"/>
        <v>0.15125166844505167</v>
      </c>
      <c r="AW56">
        <f t="shared" si="4"/>
        <v>0.66169357299804688</v>
      </c>
      <c r="AX56">
        <f t="shared" si="5"/>
        <v>80584</v>
      </c>
      <c r="AY56">
        <f t="shared" si="6"/>
        <v>3351600</v>
      </c>
      <c r="AZ56">
        <f t="shared" si="7"/>
        <v>3351600</v>
      </c>
      <c r="BA56">
        <f t="shared" si="8"/>
        <v>3841600</v>
      </c>
      <c r="BB56">
        <f t="shared" si="9"/>
        <v>56816168</v>
      </c>
      <c r="BC56">
        <f t="shared" si="10"/>
        <v>21896</v>
      </c>
      <c r="BD56">
        <f t="shared" si="11"/>
        <v>1153655</v>
      </c>
      <c r="BE56">
        <f t="shared" si="12"/>
        <v>1153655</v>
      </c>
      <c r="BF56">
        <f t="shared" si="13"/>
        <v>1250479</v>
      </c>
      <c r="BG56">
        <f t="shared" si="14"/>
        <v>18980151</v>
      </c>
      <c r="BJ56">
        <f t="shared" si="15"/>
        <v>12669.424999999999</v>
      </c>
      <c r="BK56">
        <f t="shared" si="16"/>
        <v>5630.5852367055331</v>
      </c>
      <c r="BL56" s="3">
        <f t="shared" si="17"/>
        <v>0.5555768918711359</v>
      </c>
      <c r="BN56">
        <f>F56</f>
        <v>20184.429997242849</v>
      </c>
      <c r="BO56">
        <f>G56</f>
        <v>5917.4984014888169</v>
      </c>
      <c r="BP56" s="3">
        <f>(BN56-BO56)/BN56</f>
        <v>0.70682856031618746</v>
      </c>
      <c r="BR56">
        <f t="shared" si="21"/>
        <v>12669.424999999999</v>
      </c>
      <c r="BS56">
        <f t="shared" si="22"/>
        <v>5630.5852367055331</v>
      </c>
      <c r="BT56" s="3">
        <f>(BR56-BS56)/BR56</f>
        <v>0.5555768918711359</v>
      </c>
      <c r="BU56">
        <f t="shared" si="24"/>
        <v>0</v>
      </c>
      <c r="BW56">
        <f>MIN(F56,Z56)</f>
        <v>12669.424999999999</v>
      </c>
      <c r="BX56">
        <f>IF(MAX(AA56,G56)&gt;=BW56,MIN(G56,AA56),MAX(AA56,G56))</f>
        <v>5917.4984014888169</v>
      </c>
      <c r="BY56" s="3">
        <f t="shared" si="25"/>
        <v>0.53293078403409644</v>
      </c>
      <c r="BZ56">
        <f t="shared" si="26"/>
        <v>1</v>
      </c>
      <c r="CA56" s="3">
        <f t="shared" si="27"/>
        <v>2.2646107837039464E-2</v>
      </c>
    </row>
    <row r="58" spans="1:79" x14ac:dyDescent="0.2">
      <c r="AT58">
        <f>AVERAGE(AT3:AT56)</f>
        <v>1075.2343781265645</v>
      </c>
      <c r="AU58">
        <f>AVERAGE(AU3:AU56)</f>
        <v>78.313912889159369</v>
      </c>
    </row>
  </sheetData>
  <sortState xmlns:xlrd2="http://schemas.microsoft.com/office/spreadsheetml/2017/richdata2" ref="U3:AM56">
    <sortCondition descending="1" ref="Y3:Y56"/>
    <sortCondition ref="V3:V56"/>
    <sortCondition ref="U3:U56"/>
    <sortCondition ref="W3:W56"/>
  </sortState>
  <conditionalFormatting sqref="AT3:AT56 AT58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2">
      <colorScale>
        <cfvo type="min"/>
        <cfvo type="max"/>
        <color rgb="FFFF7128"/>
        <color rgb="FFFFEF9C"/>
      </colorScale>
    </cfRule>
  </conditionalFormatting>
  <conditionalFormatting sqref="AU3:AU56 AU58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3">
      <colorScale>
        <cfvo type="min"/>
        <cfvo type="max"/>
        <color rgb="FFFF7128"/>
        <color rgb="FFFFEF9C"/>
      </colorScale>
    </cfRule>
  </conditionalFormatting>
  <conditionalFormatting sqref="AV3:AV56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1">
      <colorScale>
        <cfvo type="min"/>
        <cfvo type="max"/>
        <color rgb="FFFF7128"/>
        <color rgb="FFFFEF9C"/>
      </colorScale>
    </cfRule>
  </conditionalFormatting>
  <conditionalFormatting sqref="AW3:AW5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5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F1DB-81D3-5144-8D2C-54F851819CDF}">
  <dimension ref="A1:AE62"/>
  <sheetViews>
    <sheetView topLeftCell="G7" workbookViewId="0">
      <selection activeCell="R31" sqref="R31"/>
    </sheetView>
  </sheetViews>
  <sheetFormatPr baseColWidth="10" defaultColWidth="8.83203125" defaultRowHeight="15" x14ac:dyDescent="0.2"/>
  <cols>
    <col min="19" max="24" width="2.5" customWidth="1"/>
    <col min="25" max="25" width="3" customWidth="1"/>
    <col min="26" max="26" width="5.1640625" customWidth="1"/>
    <col min="27" max="27" width="1.83203125" customWidth="1"/>
    <col min="29" max="29" width="2.1640625" customWidth="1"/>
    <col min="30" max="30" width="5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1" x14ac:dyDescent="0.2">
      <c r="A2">
        <v>9</v>
      </c>
      <c r="B2">
        <v>0</v>
      </c>
      <c r="C2">
        <v>50</v>
      </c>
      <c r="D2">
        <v>1</v>
      </c>
      <c r="E2">
        <v>1</v>
      </c>
      <c r="F2">
        <v>1418.93</v>
      </c>
      <c r="G2">
        <v>1401.1935692617619</v>
      </c>
      <c r="H2">
        <v>1.249986309277939E-2</v>
      </c>
      <c r="I2">
        <v>3600.314489364624</v>
      </c>
      <c r="J2" t="s">
        <v>28</v>
      </c>
      <c r="K2">
        <f>AVERAGE(H2:H6)</f>
        <v>6.6272780990403735E-3</v>
      </c>
      <c r="Y2" t="s">
        <v>25</v>
      </c>
      <c r="Z2">
        <v>0</v>
      </c>
      <c r="AA2" t="s">
        <v>26</v>
      </c>
      <c r="AB2" t="s">
        <v>78</v>
      </c>
      <c r="AC2" t="s">
        <v>27</v>
      </c>
      <c r="AE2" t="str">
        <f t="shared" ref="AE2:AE39" si="0">Y2&amp;" "&amp;Z2&amp;" "&amp;AA2&amp;" "&amp;AB2&amp;" "&amp;AC2</f>
        <v>( 0 , 0.012 )</v>
      </c>
    </row>
    <row r="3" spans="1:31" x14ac:dyDescent="0.2">
      <c r="A3">
        <v>9</v>
      </c>
      <c r="B3">
        <v>0</v>
      </c>
      <c r="C3">
        <v>50</v>
      </c>
      <c r="D3">
        <v>2</v>
      </c>
      <c r="E3">
        <v>1</v>
      </c>
      <c r="F3">
        <v>1353.7850000000001</v>
      </c>
      <c r="G3">
        <v>1347.274999999883</v>
      </c>
      <c r="H3">
        <v>4.8087399403282773E-3</v>
      </c>
      <c r="I3">
        <v>3600.3816604614258</v>
      </c>
      <c r="J3">
        <v>0.25</v>
      </c>
      <c r="K3">
        <f>_xlfn.PERCENTILE.INC(H2:H6,J3)</f>
        <v>0</v>
      </c>
      <c r="Y3" t="s">
        <v>25</v>
      </c>
      <c r="Z3">
        <v>0</v>
      </c>
      <c r="AA3" t="s">
        <v>26</v>
      </c>
      <c r="AB3" t="s">
        <v>79</v>
      </c>
      <c r="AC3" t="s">
        <v>27</v>
      </c>
      <c r="AE3" t="str">
        <f t="shared" si="0"/>
        <v>( 0 , 0.005 )</v>
      </c>
    </row>
    <row r="4" spans="1:31" x14ac:dyDescent="0.2">
      <c r="A4">
        <v>9</v>
      </c>
      <c r="B4">
        <v>0</v>
      </c>
      <c r="C4">
        <v>50</v>
      </c>
      <c r="D4">
        <v>3</v>
      </c>
      <c r="E4">
        <v>1</v>
      </c>
      <c r="F4">
        <v>1496.6349991258389</v>
      </c>
      <c r="G4">
        <v>1496.6349991258389</v>
      </c>
      <c r="H4">
        <v>0</v>
      </c>
      <c r="I4">
        <v>632.62030029296875</v>
      </c>
      <c r="J4">
        <v>0.75</v>
      </c>
      <c r="K4">
        <f>_xlfn.PERCENTILE.INC(H2:H6,J4)</f>
        <v>1.249986309277939E-2</v>
      </c>
      <c r="Y4" t="s">
        <v>25</v>
      </c>
      <c r="Z4">
        <v>0</v>
      </c>
      <c r="AA4" t="s">
        <v>26</v>
      </c>
      <c r="AB4">
        <v>0</v>
      </c>
      <c r="AC4" t="s">
        <v>27</v>
      </c>
      <c r="AE4" t="str">
        <f t="shared" si="0"/>
        <v>( 0 , 0 )</v>
      </c>
    </row>
    <row r="5" spans="1:31" x14ac:dyDescent="0.2">
      <c r="A5">
        <v>9</v>
      </c>
      <c r="B5">
        <v>0</v>
      </c>
      <c r="C5">
        <v>50</v>
      </c>
      <c r="D5">
        <v>4</v>
      </c>
      <c r="E5">
        <v>1</v>
      </c>
      <c r="F5">
        <v>1589.8150000000001</v>
      </c>
      <c r="G5">
        <v>1564.651746075951</v>
      </c>
      <c r="H5">
        <v>1.5827787462094199E-2</v>
      </c>
      <c r="I5">
        <v>3600.3147220611572</v>
      </c>
      <c r="Y5" t="s">
        <v>25</v>
      </c>
      <c r="Z5">
        <v>0</v>
      </c>
      <c r="AA5" t="s">
        <v>26</v>
      </c>
      <c r="AB5" t="s">
        <v>80</v>
      </c>
      <c r="AC5" t="s">
        <v>27</v>
      </c>
      <c r="AE5" t="str">
        <f t="shared" si="0"/>
        <v>( 0 , 0.016 )</v>
      </c>
    </row>
    <row r="6" spans="1:31" x14ac:dyDescent="0.2">
      <c r="A6">
        <v>9</v>
      </c>
      <c r="B6">
        <v>0</v>
      </c>
      <c r="C6">
        <v>50</v>
      </c>
      <c r="D6">
        <v>5</v>
      </c>
      <c r="E6">
        <v>1</v>
      </c>
      <c r="F6">
        <v>1490.9649948449601</v>
      </c>
      <c r="G6">
        <v>1490.9649948449601</v>
      </c>
      <c r="H6">
        <v>0</v>
      </c>
      <c r="I6">
        <v>832.16022682189941</v>
      </c>
      <c r="Y6" t="s">
        <v>25</v>
      </c>
      <c r="Z6">
        <v>0</v>
      </c>
      <c r="AA6" t="s">
        <v>26</v>
      </c>
      <c r="AB6">
        <v>0</v>
      </c>
      <c r="AC6" t="s">
        <v>27</v>
      </c>
      <c r="AE6" t="str">
        <f t="shared" si="0"/>
        <v>( 0 , 0 )</v>
      </c>
    </row>
    <row r="7" spans="1:31" x14ac:dyDescent="0.2">
      <c r="A7">
        <v>9</v>
      </c>
      <c r="B7">
        <v>0.05</v>
      </c>
      <c r="C7">
        <v>50</v>
      </c>
      <c r="D7">
        <v>1</v>
      </c>
      <c r="E7">
        <v>1</v>
      </c>
      <c r="F7">
        <v>1037.10999953909</v>
      </c>
      <c r="G7">
        <v>889.12416206548733</v>
      </c>
      <c r="H7">
        <v>0.14269058975361401</v>
      </c>
      <c r="I7">
        <v>3600.1182765960689</v>
      </c>
      <c r="J7" t="s">
        <v>28</v>
      </c>
      <c r="K7">
        <f>AVERAGE(H7:H11)</f>
        <v>0.17393939774177203</v>
      </c>
      <c r="Y7" t="s">
        <v>25</v>
      </c>
      <c r="Z7" t="s">
        <v>74</v>
      </c>
      <c r="AA7" t="s">
        <v>26</v>
      </c>
      <c r="AB7" t="s">
        <v>81</v>
      </c>
      <c r="AC7" t="s">
        <v>27</v>
      </c>
      <c r="AE7" t="str">
        <f t="shared" si="0"/>
        <v>( 0.05 , 0.143 )</v>
      </c>
    </row>
    <row r="8" spans="1:31" x14ac:dyDescent="0.2">
      <c r="A8">
        <v>9</v>
      </c>
      <c r="B8">
        <v>0.05</v>
      </c>
      <c r="C8">
        <v>50</v>
      </c>
      <c r="D8">
        <v>2</v>
      </c>
      <c r="E8">
        <v>1</v>
      </c>
      <c r="F8">
        <v>997.13496195927712</v>
      </c>
      <c r="G8">
        <v>823.94798934681251</v>
      </c>
      <c r="H8">
        <v>0.17368458555717309</v>
      </c>
      <c r="I8">
        <v>3600.1739196777339</v>
      </c>
      <c r="J8">
        <v>0.25</v>
      </c>
      <c r="K8">
        <f>_xlfn.PERCENTILE.INC(H7:H11,J8)</f>
        <v>0.14269058975361401</v>
      </c>
      <c r="Y8" t="s">
        <v>25</v>
      </c>
      <c r="Z8" t="s">
        <v>74</v>
      </c>
      <c r="AA8" t="s">
        <v>26</v>
      </c>
      <c r="AB8" t="s">
        <v>82</v>
      </c>
      <c r="AC8" t="s">
        <v>27</v>
      </c>
      <c r="AE8" t="str">
        <f t="shared" si="0"/>
        <v>( 0.05 , 0.174 )</v>
      </c>
    </row>
    <row r="9" spans="1:31" x14ac:dyDescent="0.2">
      <c r="A9">
        <v>9</v>
      </c>
      <c r="B9">
        <v>0.05</v>
      </c>
      <c r="C9">
        <v>50</v>
      </c>
      <c r="D9">
        <v>3</v>
      </c>
      <c r="E9">
        <v>1</v>
      </c>
      <c r="F9">
        <v>1114.9849817995751</v>
      </c>
      <c r="G9">
        <v>905.36430612868844</v>
      </c>
      <c r="H9">
        <v>0.18800313824188089</v>
      </c>
      <c r="I9">
        <v>3600.0876197814941</v>
      </c>
      <c r="J9">
        <v>0.75</v>
      </c>
      <c r="K9">
        <f>_xlfn.PERCENTILE.INC(H7:H11,J9)</f>
        <v>0.18800313824188089</v>
      </c>
      <c r="Y9" t="s">
        <v>25</v>
      </c>
      <c r="Z9" t="s">
        <v>74</v>
      </c>
      <c r="AA9" t="s">
        <v>26</v>
      </c>
      <c r="AB9" t="s">
        <v>83</v>
      </c>
      <c r="AC9" t="s">
        <v>27</v>
      </c>
      <c r="AE9" t="str">
        <f t="shared" si="0"/>
        <v>( 0.05 , 0.188 )</v>
      </c>
    </row>
    <row r="10" spans="1:31" x14ac:dyDescent="0.2">
      <c r="A10">
        <v>9</v>
      </c>
      <c r="B10">
        <v>0.05</v>
      </c>
      <c r="C10">
        <v>50</v>
      </c>
      <c r="D10">
        <v>4</v>
      </c>
      <c r="E10">
        <v>1</v>
      </c>
      <c r="F10">
        <v>1254.0299986561561</v>
      </c>
      <c r="G10">
        <v>1085.667967309653</v>
      </c>
      <c r="H10">
        <v>0.1342567813584388</v>
      </c>
      <c r="I10">
        <v>3600.1754455566411</v>
      </c>
      <c r="Y10" t="s">
        <v>25</v>
      </c>
      <c r="Z10" t="s">
        <v>74</v>
      </c>
      <c r="AA10" t="s">
        <v>26</v>
      </c>
      <c r="AB10" t="s">
        <v>84</v>
      </c>
      <c r="AC10" t="s">
        <v>27</v>
      </c>
      <c r="AE10" t="str">
        <f t="shared" si="0"/>
        <v>( 0.05 , 0.134 )</v>
      </c>
    </row>
    <row r="11" spans="1:31" x14ac:dyDescent="0.2">
      <c r="A11">
        <v>9</v>
      </c>
      <c r="B11">
        <v>0.05</v>
      </c>
      <c r="C11">
        <v>50</v>
      </c>
      <c r="D11">
        <v>5</v>
      </c>
      <c r="E11">
        <v>1</v>
      </c>
      <c r="F11">
        <v>1282.5549978059171</v>
      </c>
      <c r="G11">
        <v>986.20541111310854</v>
      </c>
      <c r="H11">
        <v>0.23106189379775341</v>
      </c>
      <c r="I11">
        <v>3600.112268447876</v>
      </c>
      <c r="Y11" t="s">
        <v>25</v>
      </c>
      <c r="Z11" t="s">
        <v>74</v>
      </c>
      <c r="AA11" t="s">
        <v>26</v>
      </c>
      <c r="AB11" t="s">
        <v>85</v>
      </c>
      <c r="AC11" t="s">
        <v>27</v>
      </c>
      <c r="AE11" t="str">
        <f t="shared" si="0"/>
        <v>( 0.05 , 0.231 )</v>
      </c>
    </row>
    <row r="12" spans="1:31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J12" t="s">
        <v>28</v>
      </c>
      <c r="K12">
        <f>AVERAGE(H12:H16)</f>
        <v>0.29018759999999999</v>
      </c>
      <c r="Y12" t="s">
        <v>25</v>
      </c>
      <c r="Z12" t="s">
        <v>75</v>
      </c>
      <c r="AA12" t="s">
        <v>26</v>
      </c>
      <c r="AB12" t="s">
        <v>57</v>
      </c>
      <c r="AC12" t="s">
        <v>27</v>
      </c>
      <c r="AE12" t="str">
        <f t="shared" si="0"/>
        <v>( 0.1 , 0.287 )</v>
      </c>
    </row>
    <row r="13" spans="1:31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J13">
        <v>0.25</v>
      </c>
      <c r="K13">
        <f>_xlfn.PERCENTILE.INC(H12:H16,J13)</f>
        <v>0.28722199999999998</v>
      </c>
      <c r="Y13" t="s">
        <v>25</v>
      </c>
      <c r="Z13" t="s">
        <v>75</v>
      </c>
      <c r="AA13" t="s">
        <v>26</v>
      </c>
      <c r="AB13" t="s">
        <v>58</v>
      </c>
      <c r="AC13" t="s">
        <v>27</v>
      </c>
      <c r="AE13" t="str">
        <f t="shared" si="0"/>
        <v>( 0.1 , 0.318 )</v>
      </c>
    </row>
    <row r="14" spans="1:31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  <c r="J14">
        <v>0.75</v>
      </c>
      <c r="K14">
        <f>_xlfn.PERCENTILE.INC(H12:H16,J14)</f>
        <v>0.30615300000000001</v>
      </c>
      <c r="Y14" t="s">
        <v>25</v>
      </c>
      <c r="Z14" t="s">
        <v>75</v>
      </c>
      <c r="AA14" t="s">
        <v>26</v>
      </c>
      <c r="AB14" t="s">
        <v>59</v>
      </c>
      <c r="AC14" t="s">
        <v>27</v>
      </c>
      <c r="AE14" t="str">
        <f t="shared" si="0"/>
        <v>( 0.1 , 0.301 )</v>
      </c>
    </row>
    <row r="15" spans="1:31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  <c r="Y15" t="s">
        <v>25</v>
      </c>
      <c r="Z15" t="s">
        <v>75</v>
      </c>
      <c r="AA15" t="s">
        <v>26</v>
      </c>
      <c r="AB15" t="s">
        <v>60</v>
      </c>
      <c r="AC15" t="s">
        <v>27</v>
      </c>
      <c r="AE15" t="str">
        <f t="shared" si="0"/>
        <v>( 0.1 , 0.239 )</v>
      </c>
    </row>
    <row r="16" spans="1:31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  <c r="Y16" t="s">
        <v>25</v>
      </c>
      <c r="Z16" t="s">
        <v>75</v>
      </c>
      <c r="AA16" t="s">
        <v>26</v>
      </c>
      <c r="AB16" t="s">
        <v>61</v>
      </c>
      <c r="AC16" t="s">
        <v>27</v>
      </c>
      <c r="AE16" t="str">
        <f t="shared" si="0"/>
        <v>( 0.1 , 0.306 )</v>
      </c>
    </row>
    <row r="17" spans="1:31" x14ac:dyDescent="0.2">
      <c r="A17">
        <v>9</v>
      </c>
      <c r="B17">
        <v>0.15</v>
      </c>
      <c r="C17">
        <v>50</v>
      </c>
      <c r="D17">
        <v>1</v>
      </c>
      <c r="E17">
        <v>1</v>
      </c>
      <c r="F17">
        <v>855</v>
      </c>
      <c r="G17">
        <v>47.528560904336537</v>
      </c>
      <c r="H17">
        <v>0.94441103987796893</v>
      </c>
      <c r="I17">
        <v>3600.22996711731</v>
      </c>
      <c r="J17" t="s">
        <v>28</v>
      </c>
      <c r="K17">
        <f>AVERAGE(H17:H21)</f>
        <v>0.46857301457934453</v>
      </c>
      <c r="Y17" t="s">
        <v>25</v>
      </c>
      <c r="Z17" t="s">
        <v>76</v>
      </c>
      <c r="AA17" t="s">
        <v>26</v>
      </c>
      <c r="AB17" t="s">
        <v>86</v>
      </c>
      <c r="AC17" t="s">
        <v>27</v>
      </c>
      <c r="AE17" t="str">
        <f>Y17&amp;" "&amp;Z17&amp;" "&amp;AA17&amp;" "&amp;AB17&amp;" "&amp;AC17</f>
        <v>( 0.15 , 0.944 )</v>
      </c>
    </row>
    <row r="18" spans="1:31" x14ac:dyDescent="0.2">
      <c r="A18">
        <v>9</v>
      </c>
      <c r="B18">
        <v>0.15</v>
      </c>
      <c r="C18">
        <v>50</v>
      </c>
      <c r="D18">
        <v>2</v>
      </c>
      <c r="E18">
        <v>1</v>
      </c>
      <c r="F18">
        <v>735.12999635067115</v>
      </c>
      <c r="G18">
        <v>663.07772926731081</v>
      </c>
      <c r="H18">
        <v>9.801296021253636E-2</v>
      </c>
      <c r="I18">
        <v>3600.0813884735112</v>
      </c>
      <c r="J18">
        <v>0.25</v>
      </c>
      <c r="K18">
        <f>_xlfn.PERCENTILE.INC(H17:H21,J18)</f>
        <v>0.1400311480598809</v>
      </c>
      <c r="Y18" t="s">
        <v>25</v>
      </c>
      <c r="Z18" t="s">
        <v>76</v>
      </c>
      <c r="AA18" t="s">
        <v>26</v>
      </c>
      <c r="AB18" t="s">
        <v>87</v>
      </c>
      <c r="AC18" t="s">
        <v>27</v>
      </c>
      <c r="AE18" t="str">
        <f>Y18&amp;" "&amp;Z18&amp;" "&amp;AA18&amp;" "&amp;AB18&amp;" "&amp;AC18</f>
        <v>( 0.15 , 0.098 )</v>
      </c>
    </row>
    <row r="19" spans="1:31" x14ac:dyDescent="0.2">
      <c r="A19">
        <v>9</v>
      </c>
      <c r="B19">
        <v>0.15</v>
      </c>
      <c r="C19">
        <v>50</v>
      </c>
      <c r="D19">
        <v>3</v>
      </c>
      <c r="E19">
        <v>1</v>
      </c>
      <c r="F19">
        <v>922.21498231623536</v>
      </c>
      <c r="G19">
        <v>108.46497017675949</v>
      </c>
      <c r="H19">
        <v>0.8823864584108807</v>
      </c>
      <c r="I19">
        <v>3600.176342010498</v>
      </c>
      <c r="J19">
        <v>0.75</v>
      </c>
      <c r="K19">
        <f>_xlfn.PERCENTILE.INC(H17:H21,J19)</f>
        <v>0.8823864584108807</v>
      </c>
      <c r="Y19" t="s">
        <v>25</v>
      </c>
      <c r="Z19" t="s">
        <v>76</v>
      </c>
      <c r="AA19" t="s">
        <v>26</v>
      </c>
      <c r="AB19" t="s">
        <v>88</v>
      </c>
      <c r="AC19" t="s">
        <v>27</v>
      </c>
      <c r="AE19" t="str">
        <f>Y19&amp;" "&amp;Z19&amp;" "&amp;AA19&amp;" "&amp;AB19&amp;" "&amp;AC19</f>
        <v>( 0.15 , 0.882 )</v>
      </c>
    </row>
    <row r="20" spans="1:31" x14ac:dyDescent="0.2">
      <c r="A20">
        <v>9</v>
      </c>
      <c r="B20">
        <v>0.15</v>
      </c>
      <c r="C20">
        <v>50</v>
      </c>
      <c r="D20">
        <v>4</v>
      </c>
      <c r="E20">
        <v>1</v>
      </c>
      <c r="F20">
        <v>1065.849992236112</v>
      </c>
      <c r="G20">
        <v>769.51868280101019</v>
      </c>
      <c r="H20">
        <v>0.27802346633545549</v>
      </c>
      <c r="I20">
        <v>3600.1102962493901</v>
      </c>
      <c r="Y20" t="s">
        <v>25</v>
      </c>
      <c r="Z20" t="s">
        <v>76</v>
      </c>
      <c r="AA20" t="s">
        <v>26</v>
      </c>
      <c r="AB20" t="s">
        <v>89</v>
      </c>
      <c r="AC20" t="s">
        <v>27</v>
      </c>
      <c r="AE20" t="str">
        <f>Y20&amp;" "&amp;Z20&amp;" "&amp;AA20&amp;" "&amp;AB20&amp;" "&amp;AC20</f>
        <v>( 0.15 , 0.278 )</v>
      </c>
    </row>
    <row r="21" spans="1:31" x14ac:dyDescent="0.2">
      <c r="A21">
        <v>9</v>
      </c>
      <c r="B21">
        <v>0.15</v>
      </c>
      <c r="C21">
        <v>50</v>
      </c>
      <c r="D21">
        <v>5</v>
      </c>
      <c r="E21">
        <v>1</v>
      </c>
      <c r="F21">
        <v>1067.479999166238</v>
      </c>
      <c r="G21">
        <v>917.99954935202925</v>
      </c>
      <c r="H21">
        <v>0.1400311480598809</v>
      </c>
      <c r="I21">
        <v>3600.1510028839111</v>
      </c>
      <c r="Y21" t="s">
        <v>25</v>
      </c>
      <c r="Z21" t="s">
        <v>76</v>
      </c>
      <c r="AA21" t="s">
        <v>26</v>
      </c>
      <c r="AB21" t="s">
        <v>90</v>
      </c>
      <c r="AC21" t="s">
        <v>27</v>
      </c>
      <c r="AE21" t="str">
        <f>Y21&amp;" "&amp;Z21&amp;" "&amp;AA21&amp;" "&amp;AB21&amp;" "&amp;AC21</f>
        <v>( 0.15 , 0.14 )</v>
      </c>
    </row>
    <row r="22" spans="1:31" x14ac:dyDescent="0.2">
      <c r="A22">
        <v>9</v>
      </c>
      <c r="B22">
        <v>0.2</v>
      </c>
      <c r="C22">
        <v>50</v>
      </c>
      <c r="D22">
        <v>1</v>
      </c>
      <c r="E22">
        <v>1</v>
      </c>
      <c r="F22">
        <v>862.32499846861049</v>
      </c>
      <c r="G22">
        <v>58.853387792068382</v>
      </c>
      <c r="H22">
        <v>0.93175034018892511</v>
      </c>
      <c r="I22">
        <v>3600.1075878143311</v>
      </c>
      <c r="J22" t="s">
        <v>28</v>
      </c>
      <c r="K22">
        <f>AVERAGE(H22:H26)</f>
        <v>0.51351866119696976</v>
      </c>
      <c r="Y22" t="s">
        <v>25</v>
      </c>
      <c r="Z22" t="s">
        <v>77</v>
      </c>
      <c r="AA22" t="s">
        <v>26</v>
      </c>
      <c r="AB22" t="s">
        <v>91</v>
      </c>
      <c r="AC22" t="s">
        <v>27</v>
      </c>
      <c r="AE22" t="str">
        <f>Y22&amp;" "&amp;Z22&amp;" "&amp;AA22&amp;" "&amp;AB22&amp;" "&amp;AC22</f>
        <v>( 0.2 , 0.932 )</v>
      </c>
    </row>
    <row r="23" spans="1:31" x14ac:dyDescent="0.2">
      <c r="A23">
        <v>9</v>
      </c>
      <c r="B23">
        <v>0.2</v>
      </c>
      <c r="C23">
        <v>50</v>
      </c>
      <c r="D23">
        <v>2</v>
      </c>
      <c r="E23">
        <v>1</v>
      </c>
      <c r="F23">
        <v>842.21999018950919</v>
      </c>
      <c r="G23">
        <v>625.18721234108853</v>
      </c>
      <c r="H23">
        <v>0.25769131625525271</v>
      </c>
      <c r="I23">
        <v>3600.7124843597412</v>
      </c>
      <c r="J23">
        <v>0.25</v>
      </c>
      <c r="K23">
        <f>_xlfn.PERCENTILE.INC(H22:H26,J23)</f>
        <v>0.25769131625525271</v>
      </c>
      <c r="Y23" t="s">
        <v>25</v>
      </c>
      <c r="Z23" t="s">
        <v>77</v>
      </c>
      <c r="AA23" t="s">
        <v>26</v>
      </c>
      <c r="AB23" t="s">
        <v>92</v>
      </c>
      <c r="AC23" t="s">
        <v>27</v>
      </c>
      <c r="AE23" t="str">
        <f>Y23&amp;" "&amp;Z23&amp;" "&amp;AA23&amp;" "&amp;AB23&amp;" "&amp;AC23</f>
        <v>( 0.2 , 0.258 )</v>
      </c>
    </row>
    <row r="24" spans="1:31" x14ac:dyDescent="0.2">
      <c r="A24">
        <v>9</v>
      </c>
      <c r="B24">
        <v>0.2</v>
      </c>
      <c r="C24">
        <v>50</v>
      </c>
      <c r="D24">
        <v>3</v>
      </c>
      <c r="E24">
        <v>1</v>
      </c>
      <c r="F24">
        <v>730.58500000000004</v>
      </c>
      <c r="G24">
        <v>22.218159352959049</v>
      </c>
      <c r="H24">
        <v>0.96958853610057816</v>
      </c>
      <c r="I24">
        <v>3600.298490524292</v>
      </c>
      <c r="J24">
        <v>0.75</v>
      </c>
      <c r="K24">
        <f>_xlfn.PERCENTILE.INC(H22:H26,J24)</f>
        <v>0.93175034018892511</v>
      </c>
      <c r="Y24" t="s">
        <v>25</v>
      </c>
      <c r="Z24" t="s">
        <v>77</v>
      </c>
      <c r="AA24" t="s">
        <v>26</v>
      </c>
      <c r="AB24" t="s">
        <v>93</v>
      </c>
      <c r="AC24" t="s">
        <v>27</v>
      </c>
      <c r="AE24" t="str">
        <f>Y24&amp;" "&amp;Z24&amp;" "&amp;AA24&amp;" "&amp;AB24&amp;" "&amp;AC24</f>
        <v>( 0.2 , 0.97 )</v>
      </c>
    </row>
    <row r="25" spans="1:31" x14ac:dyDescent="0.2">
      <c r="A25">
        <v>9</v>
      </c>
      <c r="B25">
        <v>0.2</v>
      </c>
      <c r="C25">
        <v>50</v>
      </c>
      <c r="D25">
        <v>4</v>
      </c>
      <c r="E25">
        <v>1</v>
      </c>
      <c r="F25">
        <v>1014.669999532655</v>
      </c>
      <c r="G25">
        <v>878.85109485714986</v>
      </c>
      <c r="H25">
        <v>0.13385524824628861</v>
      </c>
      <c r="I25">
        <v>3600.0735454559331</v>
      </c>
      <c r="Y25" t="s">
        <v>25</v>
      </c>
      <c r="Z25" t="s">
        <v>77</v>
      </c>
      <c r="AA25" t="s">
        <v>26</v>
      </c>
      <c r="AB25" t="s">
        <v>84</v>
      </c>
      <c r="AC25" t="s">
        <v>27</v>
      </c>
      <c r="AE25" t="str">
        <f>Y25&amp;" "&amp;Z25&amp;" "&amp;AA25&amp;" "&amp;AB25&amp;" "&amp;AC25</f>
        <v>( 0.2 , 0.134 )</v>
      </c>
    </row>
    <row r="26" spans="1:31" x14ac:dyDescent="0.2">
      <c r="A26">
        <v>9</v>
      </c>
      <c r="B26">
        <v>0.2</v>
      </c>
      <c r="C26">
        <v>50</v>
      </c>
      <c r="D26">
        <v>5</v>
      </c>
      <c r="E26">
        <v>1</v>
      </c>
      <c r="F26">
        <v>1051.9949942473711</v>
      </c>
      <c r="G26">
        <v>763.00369518310686</v>
      </c>
      <c r="H26">
        <v>0.27470786519380452</v>
      </c>
      <c r="I26">
        <v>3600.6182765960689</v>
      </c>
      <c r="Y26" t="s">
        <v>25</v>
      </c>
      <c r="Z26" t="s">
        <v>72</v>
      </c>
      <c r="AA26" t="s">
        <v>26</v>
      </c>
      <c r="AB26" t="s">
        <v>94</v>
      </c>
      <c r="AC26" t="s">
        <v>27</v>
      </c>
      <c r="AE26" t="str">
        <f>Y26&amp;" "&amp;Z26&amp;" "&amp;AA26&amp;" "&amp;AB26&amp;" "&amp;AC26</f>
        <v>( 0.25 , 0.37 )</v>
      </c>
    </row>
    <row r="27" spans="1:31" x14ac:dyDescent="0.2">
      <c r="A27">
        <v>9</v>
      </c>
      <c r="B27">
        <v>0.25</v>
      </c>
      <c r="C27">
        <v>50</v>
      </c>
      <c r="D27">
        <v>1</v>
      </c>
      <c r="E27">
        <v>1</v>
      </c>
      <c r="F27">
        <v>772.07498631999999</v>
      </c>
      <c r="G27">
        <v>486.1748350140723</v>
      </c>
      <c r="H27">
        <v>0.37030101527914461</v>
      </c>
      <c r="I27">
        <v>3601.1181468963618</v>
      </c>
      <c r="J27" t="s">
        <v>28</v>
      </c>
      <c r="K27">
        <f>AVERAGE(H27:H31)</f>
        <v>0.49800464756283419</v>
      </c>
      <c r="Y27" t="s">
        <v>25</v>
      </c>
      <c r="Z27" t="s">
        <v>72</v>
      </c>
      <c r="AA27" t="s">
        <v>26</v>
      </c>
      <c r="AB27" t="s">
        <v>95</v>
      </c>
      <c r="AC27" t="s">
        <v>27</v>
      </c>
      <c r="AE27" t="str">
        <f>Y27&amp;" "&amp;Z27&amp;" "&amp;AA27&amp;" "&amp;AB27&amp;" "&amp;AC27</f>
        <v>( 0.25 , 0.483 )</v>
      </c>
    </row>
    <row r="28" spans="1:31" x14ac:dyDescent="0.2">
      <c r="A28">
        <v>9</v>
      </c>
      <c r="B28">
        <v>0.25</v>
      </c>
      <c r="C28">
        <v>50</v>
      </c>
      <c r="D28">
        <v>2</v>
      </c>
      <c r="E28">
        <v>1</v>
      </c>
      <c r="F28">
        <v>842.21999531123618</v>
      </c>
      <c r="G28">
        <v>435.84861244497802</v>
      </c>
      <c r="H28">
        <v>0.48250027917716037</v>
      </c>
      <c r="I28">
        <v>3600.788272857666</v>
      </c>
      <c r="J28">
        <v>0.25</v>
      </c>
      <c r="K28">
        <f>_xlfn.PERCENTILE.INC(H27:H31,J28)</f>
        <v>0.34223437672511892</v>
      </c>
      <c r="Y28" t="s">
        <v>25</v>
      </c>
      <c r="Z28" t="s">
        <v>72</v>
      </c>
      <c r="AA28" t="s">
        <v>26</v>
      </c>
      <c r="AB28" t="s">
        <v>96</v>
      </c>
      <c r="AC28" t="s">
        <v>27</v>
      </c>
      <c r="AE28" t="str">
        <f>Y28&amp;" "&amp;Z28&amp;" "&amp;AA28&amp;" "&amp;AB28&amp;" "&amp;AC28</f>
        <v>( 0.25 , 0.953 )</v>
      </c>
    </row>
    <row r="29" spans="1:31" x14ac:dyDescent="0.2">
      <c r="A29">
        <v>9</v>
      </c>
      <c r="B29">
        <v>0.25</v>
      </c>
      <c r="C29">
        <v>50</v>
      </c>
      <c r="D29">
        <v>3</v>
      </c>
      <c r="E29">
        <v>1</v>
      </c>
      <c r="F29">
        <v>764.70000000000016</v>
      </c>
      <c r="G29">
        <v>35.788884367020003</v>
      </c>
      <c r="H29">
        <v>0.95319879120305995</v>
      </c>
      <c r="I29">
        <v>3600.2228183746338</v>
      </c>
      <c r="J29">
        <v>0.75</v>
      </c>
      <c r="K29">
        <f>_xlfn.PERCENTILE.INC(H27:H31,J29)</f>
        <v>0.48250027917716037</v>
      </c>
      <c r="Y29" t="s">
        <v>25</v>
      </c>
      <c r="Z29" t="s">
        <v>72</v>
      </c>
      <c r="AA29" t="s">
        <v>26</v>
      </c>
      <c r="AB29" t="s">
        <v>97</v>
      </c>
      <c r="AC29" t="s">
        <v>27</v>
      </c>
      <c r="AE29" t="str">
        <f>Y29&amp;" "&amp;Z29&amp;" "&amp;AA29&amp;" "&amp;AB29&amp;" "&amp;AC29</f>
        <v>( 0.25 , 0.342 )</v>
      </c>
    </row>
    <row r="30" spans="1:31" x14ac:dyDescent="0.2">
      <c r="A30">
        <v>9</v>
      </c>
      <c r="B30">
        <v>0.25</v>
      </c>
      <c r="C30">
        <v>50</v>
      </c>
      <c r="D30">
        <v>4</v>
      </c>
      <c r="E30">
        <v>1</v>
      </c>
      <c r="F30">
        <v>994.72499647426525</v>
      </c>
      <c r="G30">
        <v>654.73915804002672</v>
      </c>
      <c r="H30">
        <v>0.34178877542968672</v>
      </c>
      <c r="I30">
        <v>3600.0636081695561</v>
      </c>
    </row>
    <row r="31" spans="1:31" x14ac:dyDescent="0.2">
      <c r="A31">
        <v>9</v>
      </c>
      <c r="B31">
        <v>0.25</v>
      </c>
      <c r="C31">
        <v>50</v>
      </c>
      <c r="D31">
        <v>5</v>
      </c>
      <c r="E31">
        <v>1</v>
      </c>
      <c r="F31">
        <v>1066.519996444099</v>
      </c>
      <c r="G31">
        <v>701.52019019617705</v>
      </c>
      <c r="H31">
        <v>0.34223437672511892</v>
      </c>
      <c r="I31">
        <v>3600.4310531616211</v>
      </c>
    </row>
    <row r="36" spans="1:31" x14ac:dyDescent="0.2">
      <c r="L36">
        <v>0</v>
      </c>
      <c r="M36">
        <v>0.05</v>
      </c>
      <c r="N36">
        <v>0.1</v>
      </c>
      <c r="O36">
        <v>0.15</v>
      </c>
      <c r="P36">
        <v>0.2</v>
      </c>
      <c r="Q36">
        <v>0.25</v>
      </c>
    </row>
    <row r="37" spans="1:31" x14ac:dyDescent="0.2">
      <c r="K37" t="s">
        <v>28</v>
      </c>
      <c r="L37">
        <f>K2</f>
        <v>6.6272780990403735E-3</v>
      </c>
      <c r="M37">
        <f>K7</f>
        <v>0.17393939774177203</v>
      </c>
      <c r="N37">
        <f>K12</f>
        <v>0.29018759999999999</v>
      </c>
      <c r="O37">
        <f>K17</f>
        <v>0.46857301457934453</v>
      </c>
      <c r="P37">
        <f>K22</f>
        <v>0.51351866119696976</v>
      </c>
      <c r="Q37">
        <f>K27</f>
        <v>0.49800464756283419</v>
      </c>
    </row>
    <row r="38" spans="1:31" x14ac:dyDescent="0.2">
      <c r="K38">
        <v>0.25</v>
      </c>
      <c r="L38">
        <f t="shared" ref="L38:L39" si="1">K3</f>
        <v>0</v>
      </c>
      <c r="M38">
        <f t="shared" ref="M38:M39" si="2">K8</f>
        <v>0.14269058975361401</v>
      </c>
      <c r="N38">
        <f t="shared" ref="N38:N39" si="3">K13</f>
        <v>0.28722199999999998</v>
      </c>
      <c r="O38">
        <f t="shared" ref="O38:O39" si="4">K18</f>
        <v>0.1400311480598809</v>
      </c>
      <c r="P38">
        <f t="shared" ref="P38:P39" si="5">K23</f>
        <v>0.25769131625525271</v>
      </c>
      <c r="Q38">
        <f t="shared" ref="Q38:Q39" si="6">K28</f>
        <v>0.34223437672511892</v>
      </c>
    </row>
    <row r="39" spans="1:31" x14ac:dyDescent="0.2">
      <c r="K39">
        <v>0.75</v>
      </c>
      <c r="L39">
        <f t="shared" si="1"/>
        <v>1.249986309277939E-2</v>
      </c>
      <c r="M39">
        <f t="shared" si="2"/>
        <v>0.18800313824188089</v>
      </c>
      <c r="N39">
        <f t="shared" si="3"/>
        <v>0.30615300000000001</v>
      </c>
      <c r="O39">
        <f t="shared" si="4"/>
        <v>0.8823864584108807</v>
      </c>
      <c r="P39">
        <f t="shared" si="5"/>
        <v>0.93175034018892511</v>
      </c>
      <c r="Q39">
        <f t="shared" si="6"/>
        <v>0.48250027917716037</v>
      </c>
    </row>
    <row r="41" spans="1:31" x14ac:dyDescent="0.2">
      <c r="AE41" t="str">
        <f>AE1&amp;""&amp;AE2&amp;""&amp;AE3&amp;""&amp;AE4&amp;""&amp;AE5&amp;""&amp;AE6&amp;""&amp;AE7&amp;""&amp;AE8&amp;""&amp;AE9&amp;""&amp;AE10&amp;""&amp;AE11&amp;""&amp;AE12&amp;""&amp;AE13&amp;""&amp;AE14&amp;""&amp;AE15&amp;""&amp;AE16&amp;""&amp;AE17&amp;""&amp;AE18&amp;""&amp;AE19&amp;""&amp;AE20&amp;""&amp;AE21&amp;""&amp;AE22&amp;""&amp;AE23&amp;""&amp;AE24&amp;""&amp;AE25&amp;""&amp;AE26&amp;""&amp;AE27&amp;""&amp;AE28&amp;""&amp;AE29</f>
        <v>( 0 , 0.012 )( 0 , 0.005 )( 0 , 0 )( 0 , 0.016 )( 0 , 0 )( 0.05 , 0.143 )( 0.05 , 0.174 )( 0.05 , 0.188 )( 0.05 , 0.134 )( 0.05 , 0.231 )( 0.1 , 0.287 )( 0.1 , 0.318 )( 0.1 , 0.301 )( 0.1 , 0.239 )( 0.1 , 0.306 )( 0.15 , 0.944 )( 0.15 , 0.098 )( 0.15 , 0.882 )( 0.15 , 0.278 )( 0.15 , 0.14 )( 0.2 , 0.932 )( 0.2 , 0.258 )( 0.2 , 0.97 )( 0.2 , 0.134 )( 0.25 , 0.37 )( 0.25 , 0.483 )( 0.25 , 0.953 )( 0.25 , 0.342 )</v>
      </c>
    </row>
    <row r="43" spans="1:31" x14ac:dyDescent="0.2">
      <c r="Y43" t="s">
        <v>25</v>
      </c>
      <c r="Z43">
        <v>0</v>
      </c>
      <c r="AA43" t="s">
        <v>26</v>
      </c>
      <c r="AB43" t="s">
        <v>98</v>
      </c>
      <c r="AC43" t="s">
        <v>27</v>
      </c>
      <c r="AE43" t="str">
        <f>Y43&amp;" "&amp;Z43&amp;" "&amp;AA43&amp;" "&amp;AB43&amp;" "&amp;AC43</f>
        <v>( 0 , 0.00662727809904037 )</v>
      </c>
    </row>
    <row r="44" spans="1:31" x14ac:dyDescent="0.2">
      <c r="A44" s="4">
        <v>9</v>
      </c>
      <c r="B44">
        <v>0.1</v>
      </c>
      <c r="C44">
        <v>50</v>
      </c>
      <c r="D44">
        <v>6</v>
      </c>
      <c r="E44">
        <v>1</v>
      </c>
      <c r="F44">
        <v>1128.489989874794</v>
      </c>
      <c r="G44">
        <v>735.64967906953041</v>
      </c>
      <c r="H44">
        <v>0.34811147137321879</v>
      </c>
      <c r="I44">
        <v>3600.1193008422852</v>
      </c>
      <c r="Y44" t="s">
        <v>25</v>
      </c>
      <c r="Z44" t="s">
        <v>74</v>
      </c>
      <c r="AA44" t="s">
        <v>26</v>
      </c>
      <c r="AB44" t="s">
        <v>99</v>
      </c>
      <c r="AC44" t="s">
        <v>27</v>
      </c>
      <c r="AE44" t="str">
        <f>Y44&amp;" "&amp;Z44&amp;" "&amp;AA44&amp;" "&amp;AB44&amp;" "&amp;AC44</f>
        <v>( 0.05 , 0.173939397741772 )</v>
      </c>
    </row>
    <row r="45" spans="1:31" x14ac:dyDescent="0.2">
      <c r="A45" s="4">
        <v>9</v>
      </c>
      <c r="B45">
        <v>0.1</v>
      </c>
      <c r="C45">
        <v>50</v>
      </c>
      <c r="D45">
        <v>7</v>
      </c>
      <c r="E45">
        <v>1</v>
      </c>
      <c r="F45">
        <v>1253.2349860585909</v>
      </c>
      <c r="G45">
        <v>478.72273512897692</v>
      </c>
      <c r="H45">
        <v>0.61801039672970348</v>
      </c>
      <c r="I45">
        <v>3600.120210647583</v>
      </c>
      <c r="Y45" t="s">
        <v>25</v>
      </c>
      <c r="Z45" t="s">
        <v>75</v>
      </c>
      <c r="AA45" t="s">
        <v>26</v>
      </c>
      <c r="AB45" t="s">
        <v>100</v>
      </c>
      <c r="AC45" t="s">
        <v>27</v>
      </c>
      <c r="AE45" t="str">
        <f t="shared" ref="AE45:AE54" si="7">Y45&amp;" "&amp;Z45&amp;" "&amp;AA45&amp;" "&amp;AB45&amp;" "&amp;AC45</f>
        <v>( 0.1 , 0.2901876 )</v>
      </c>
    </row>
    <row r="46" spans="1:31" x14ac:dyDescent="0.2">
      <c r="A46" s="4">
        <v>9</v>
      </c>
      <c r="B46">
        <v>0.1</v>
      </c>
      <c r="C46">
        <v>50</v>
      </c>
      <c r="D46">
        <v>8</v>
      </c>
      <c r="E46">
        <v>1</v>
      </c>
      <c r="F46">
        <v>958.14999820934804</v>
      </c>
      <c r="G46">
        <v>794.62347168473093</v>
      </c>
      <c r="H46">
        <v>0.1706690255494713</v>
      </c>
      <c r="I46">
        <v>3600.123132705688</v>
      </c>
      <c r="Y46" t="s">
        <v>25</v>
      </c>
      <c r="Z46" t="s">
        <v>76</v>
      </c>
      <c r="AA46" t="s">
        <v>26</v>
      </c>
      <c r="AB46" t="s">
        <v>101</v>
      </c>
      <c r="AC46" t="s">
        <v>27</v>
      </c>
      <c r="AE46" t="str">
        <f t="shared" si="7"/>
        <v>( 0.15 , 0.468573014579345 )</v>
      </c>
    </row>
    <row r="47" spans="1:31" x14ac:dyDescent="0.2">
      <c r="A47" s="4">
        <v>9</v>
      </c>
      <c r="B47">
        <v>0.1</v>
      </c>
      <c r="C47">
        <v>50</v>
      </c>
      <c r="D47">
        <v>9</v>
      </c>
      <c r="E47">
        <v>1</v>
      </c>
      <c r="F47">
        <v>862.84499411151921</v>
      </c>
      <c r="G47">
        <v>488.60723019352218</v>
      </c>
      <c r="H47">
        <v>0.43372536952984658</v>
      </c>
      <c r="I47">
        <v>3600.1032085418701</v>
      </c>
      <c r="Y47" t="s">
        <v>25</v>
      </c>
      <c r="Z47" t="s">
        <v>77</v>
      </c>
      <c r="AA47" t="s">
        <v>26</v>
      </c>
      <c r="AB47" t="s">
        <v>102</v>
      </c>
      <c r="AC47" t="s">
        <v>27</v>
      </c>
      <c r="AE47" t="str">
        <f t="shared" si="7"/>
        <v>( 0.2 , 0.51351866119697 )</v>
      </c>
    </row>
    <row r="48" spans="1:31" x14ac:dyDescent="0.2">
      <c r="A48" s="4">
        <v>9</v>
      </c>
      <c r="B48">
        <v>0.1</v>
      </c>
      <c r="C48">
        <v>50</v>
      </c>
      <c r="D48">
        <v>10</v>
      </c>
      <c r="E48">
        <v>1</v>
      </c>
      <c r="F48">
        <v>933.86500000000001</v>
      </c>
      <c r="G48">
        <v>463.50400104427791</v>
      </c>
      <c r="H48">
        <v>0.50367130040821972</v>
      </c>
      <c r="I48">
        <v>3600.085147857666</v>
      </c>
      <c r="Y48" t="s">
        <v>25</v>
      </c>
      <c r="Z48" t="s">
        <v>72</v>
      </c>
      <c r="AA48" t="s">
        <v>26</v>
      </c>
      <c r="AB48" t="s">
        <v>103</v>
      </c>
      <c r="AC48" t="s">
        <v>27</v>
      </c>
      <c r="AE48" t="str">
        <f t="shared" si="7"/>
        <v>( 0.25 , 0.498004647562834 )</v>
      </c>
    </row>
    <row r="49" spans="1:31" x14ac:dyDescent="0.2">
      <c r="A49" s="4">
        <v>9</v>
      </c>
      <c r="B49">
        <v>0.1</v>
      </c>
      <c r="C49">
        <v>50</v>
      </c>
      <c r="D49">
        <v>11</v>
      </c>
      <c r="E49">
        <v>1</v>
      </c>
      <c r="F49">
        <v>1035.4749999999999</v>
      </c>
      <c r="G49">
        <v>686.53211538598589</v>
      </c>
      <c r="H49">
        <v>0.33698822725224081</v>
      </c>
      <c r="I49">
        <v>3600.1755180358891</v>
      </c>
    </row>
    <row r="50" spans="1:31" x14ac:dyDescent="0.2">
      <c r="A50" s="4">
        <v>9</v>
      </c>
      <c r="B50">
        <v>0.1</v>
      </c>
      <c r="C50">
        <v>50</v>
      </c>
      <c r="D50">
        <v>12</v>
      </c>
      <c r="E50">
        <v>1</v>
      </c>
      <c r="F50">
        <v>1389.889999030436</v>
      </c>
      <c r="G50">
        <v>1310.0163223683221</v>
      </c>
      <c r="H50">
        <v>5.7467624573047417E-2</v>
      </c>
      <c r="I50">
        <v>3600.1704006195068</v>
      </c>
      <c r="Y50" t="s">
        <v>25</v>
      </c>
      <c r="Z50">
        <v>0</v>
      </c>
      <c r="AA50" t="s">
        <v>26</v>
      </c>
      <c r="AB50">
        <v>0</v>
      </c>
      <c r="AC50" t="s">
        <v>27</v>
      </c>
      <c r="AE50" t="str">
        <f>Y50&amp;" "&amp;Z50&amp;" "&amp;AA50&amp;" "&amp;AB50&amp;" "&amp;AC50</f>
        <v>( 0 , 0 )</v>
      </c>
    </row>
    <row r="51" spans="1:31" x14ac:dyDescent="0.2">
      <c r="A51" s="4">
        <v>9</v>
      </c>
      <c r="B51">
        <v>0.1</v>
      </c>
      <c r="C51">
        <v>50</v>
      </c>
      <c r="D51">
        <v>13</v>
      </c>
      <c r="E51">
        <v>1</v>
      </c>
      <c r="F51">
        <v>955.22499876535574</v>
      </c>
      <c r="G51">
        <v>695.31032928650598</v>
      </c>
      <c r="H51">
        <v>0.27209785109769302</v>
      </c>
      <c r="I51">
        <v>3600.1459560394292</v>
      </c>
      <c r="Y51" t="s">
        <v>25</v>
      </c>
      <c r="Z51" t="s">
        <v>74</v>
      </c>
      <c r="AA51" t="s">
        <v>26</v>
      </c>
      <c r="AB51" t="s">
        <v>104</v>
      </c>
      <c r="AC51" t="s">
        <v>27</v>
      </c>
      <c r="AE51" t="str">
        <f>Y51&amp;" "&amp;Z51&amp;" "&amp;AA51&amp;" "&amp;AB51&amp;" "&amp;AC51</f>
        <v>( 0.05 , 0.142690589753614 )</v>
      </c>
    </row>
    <row r="52" spans="1:31" x14ac:dyDescent="0.2">
      <c r="A52" s="4">
        <v>9</v>
      </c>
      <c r="B52">
        <v>0.1</v>
      </c>
      <c r="C52">
        <v>50</v>
      </c>
      <c r="D52">
        <v>14</v>
      </c>
      <c r="E52">
        <v>1</v>
      </c>
      <c r="F52">
        <v>1227.5349993032739</v>
      </c>
      <c r="G52">
        <v>814.74006567403842</v>
      </c>
      <c r="H52">
        <v>0.33627956340432658</v>
      </c>
      <c r="I52">
        <v>3600.200639724731</v>
      </c>
      <c r="Y52" t="s">
        <v>25</v>
      </c>
      <c r="Z52" t="s">
        <v>75</v>
      </c>
      <c r="AA52" t="s">
        <v>26</v>
      </c>
      <c r="AB52" t="s">
        <v>105</v>
      </c>
      <c r="AC52" t="s">
        <v>27</v>
      </c>
      <c r="AE52" t="str">
        <f>Y52&amp;" "&amp;Z52&amp;" "&amp;AA52&amp;" "&amp;AB52&amp;" "&amp;AC52</f>
        <v>( 0.1 , 0.287222 )</v>
      </c>
    </row>
    <row r="53" spans="1:31" x14ac:dyDescent="0.2">
      <c r="A53" s="4">
        <v>9</v>
      </c>
      <c r="B53">
        <v>0.1</v>
      </c>
      <c r="C53">
        <v>50</v>
      </c>
      <c r="D53">
        <v>15</v>
      </c>
      <c r="E53">
        <v>1</v>
      </c>
      <c r="F53">
        <v>904.51499242537966</v>
      </c>
      <c r="G53">
        <v>656.34400978116366</v>
      </c>
      <c r="H53">
        <v>0.27436912016103432</v>
      </c>
      <c r="I53">
        <v>3600.083776473999</v>
      </c>
      <c r="Y53" t="s">
        <v>25</v>
      </c>
      <c r="Z53" t="s">
        <v>76</v>
      </c>
      <c r="AA53" t="s">
        <v>26</v>
      </c>
      <c r="AB53" t="s">
        <v>106</v>
      </c>
      <c r="AC53" t="s">
        <v>27</v>
      </c>
      <c r="AE53" t="str">
        <f>Y53&amp;" "&amp;Z53&amp;" "&amp;AA53&amp;" "&amp;AB53&amp;" "&amp;AC53</f>
        <v>( 0.15 , 0.140031148059881 )</v>
      </c>
    </row>
    <row r="54" spans="1:31" x14ac:dyDescent="0.2">
      <c r="Y54" t="s">
        <v>25</v>
      </c>
      <c r="Z54" t="s">
        <v>77</v>
      </c>
      <c r="AA54" t="s">
        <v>26</v>
      </c>
      <c r="AB54" t="s">
        <v>107</v>
      </c>
      <c r="AC54" t="s">
        <v>27</v>
      </c>
      <c r="AE54" t="str">
        <f>Y54&amp;" "&amp;Z54&amp;" "&amp;AA54&amp;" "&amp;AB54&amp;" "&amp;AC54</f>
        <v>( 0.2 , 0.257691316255253 )</v>
      </c>
    </row>
    <row r="55" spans="1:31" x14ac:dyDescent="0.2">
      <c r="Y55" t="s">
        <v>25</v>
      </c>
      <c r="Z55" t="s">
        <v>72</v>
      </c>
      <c r="AA55" t="s">
        <v>26</v>
      </c>
      <c r="AB55" t="s">
        <v>108</v>
      </c>
      <c r="AC55" t="s">
        <v>27</v>
      </c>
      <c r="AE55" t="str">
        <f>Y55&amp;" "&amp;Z55&amp;" "&amp;AA55&amp;" "&amp;AB55&amp;" "&amp;AC55</f>
        <v>( 0.25 , 0.342234376725119 )</v>
      </c>
    </row>
    <row r="57" spans="1:31" x14ac:dyDescent="0.2">
      <c r="Y57" t="s">
        <v>25</v>
      </c>
      <c r="Z57">
        <v>0</v>
      </c>
      <c r="AA57" t="s">
        <v>26</v>
      </c>
      <c r="AB57" t="s">
        <v>109</v>
      </c>
      <c r="AC57" t="s">
        <v>27</v>
      </c>
      <c r="AE57" t="str">
        <f>Y57&amp;" "&amp;Z57&amp;" "&amp;AA57&amp;" "&amp;AB57&amp;" "&amp;AC57</f>
        <v>( 0 , 0.0124998630927794 )</v>
      </c>
    </row>
    <row r="58" spans="1:31" x14ac:dyDescent="0.2">
      <c r="Y58" t="s">
        <v>25</v>
      </c>
      <c r="Z58" t="s">
        <v>74</v>
      </c>
      <c r="AA58" t="s">
        <v>26</v>
      </c>
      <c r="AB58" t="s">
        <v>110</v>
      </c>
      <c r="AC58" t="s">
        <v>27</v>
      </c>
      <c r="AE58" t="str">
        <f>Y58&amp;" "&amp;Z58&amp;" "&amp;AA58&amp;" "&amp;AB58&amp;" "&amp;AC58</f>
        <v>( 0.05 , 0.188003138241881 )</v>
      </c>
    </row>
    <row r="59" spans="1:31" x14ac:dyDescent="0.2">
      <c r="Y59" t="s">
        <v>25</v>
      </c>
      <c r="Z59" t="s">
        <v>75</v>
      </c>
      <c r="AA59" t="s">
        <v>26</v>
      </c>
      <c r="AB59" t="s">
        <v>111</v>
      </c>
      <c r="AC59" t="s">
        <v>27</v>
      </c>
      <c r="AE59" t="str">
        <f>Y59&amp;" "&amp;Z59&amp;" "&amp;AA59&amp;" "&amp;AB59&amp;" "&amp;AC59</f>
        <v>( 0.1 , 0.306153 )</v>
      </c>
    </row>
    <row r="60" spans="1:31" x14ac:dyDescent="0.2">
      <c r="Y60" t="s">
        <v>25</v>
      </c>
      <c r="Z60" t="s">
        <v>76</v>
      </c>
      <c r="AA60" t="s">
        <v>26</v>
      </c>
      <c r="AB60" t="s">
        <v>112</v>
      </c>
      <c r="AC60" t="s">
        <v>27</v>
      </c>
      <c r="AE60" t="str">
        <f>Y60&amp;" "&amp;Z60&amp;" "&amp;AA60&amp;" "&amp;AB60&amp;" "&amp;AC60</f>
        <v>( 0.15 , 0.882386458410881 )</v>
      </c>
    </row>
    <row r="61" spans="1:31" x14ac:dyDescent="0.2">
      <c r="Y61" t="s">
        <v>25</v>
      </c>
      <c r="Z61" t="s">
        <v>77</v>
      </c>
      <c r="AA61" t="s">
        <v>26</v>
      </c>
      <c r="AB61" t="s">
        <v>113</v>
      </c>
      <c r="AC61" t="s">
        <v>27</v>
      </c>
      <c r="AE61" t="str">
        <f>Y61&amp;" "&amp;Z61&amp;" "&amp;AA61&amp;" "&amp;AB61&amp;" "&amp;AC61</f>
        <v>( 0.2 , 0.931750340188925 )</v>
      </c>
    </row>
    <row r="62" spans="1:31" x14ac:dyDescent="0.2">
      <c r="Y62" t="s">
        <v>25</v>
      </c>
      <c r="Z62" t="s">
        <v>72</v>
      </c>
      <c r="AA62" t="s">
        <v>26</v>
      </c>
      <c r="AB62" t="s">
        <v>114</v>
      </c>
      <c r="AC62" t="s">
        <v>27</v>
      </c>
      <c r="AE62" t="str">
        <f>Y62&amp;" "&amp;Z62&amp;" "&amp;AA62&amp;" "&amp;AB62&amp;" "&amp;AC62</f>
        <v>( 0.25 , 0.48250027917716 )</v>
      </c>
    </row>
  </sheetData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905-2D4B-4F45-8F02-276A919FB94C}">
  <dimension ref="A1:AS87"/>
  <sheetViews>
    <sheetView topLeftCell="U24" workbookViewId="0">
      <selection activeCell="AE20" sqref="AE20"/>
    </sheetView>
  </sheetViews>
  <sheetFormatPr baseColWidth="10" defaultColWidth="8.83203125" defaultRowHeight="15" x14ac:dyDescent="0.2"/>
  <cols>
    <col min="30" max="30" width="2.83203125" customWidth="1"/>
    <col min="31" max="31" width="5.1640625" customWidth="1"/>
    <col min="32" max="32" width="1.83203125" customWidth="1"/>
    <col min="34" max="34" width="3" customWidth="1"/>
    <col min="39" max="39" width="3.1640625" customWidth="1"/>
    <col min="40" max="40" width="5" customWidth="1"/>
    <col min="41" max="41" width="2.1640625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20" x14ac:dyDescent="0.2">
      <c r="A2" s="4">
        <v>9</v>
      </c>
      <c r="B2" s="4">
        <v>0.1</v>
      </c>
      <c r="C2" s="4">
        <v>50</v>
      </c>
      <c r="D2" s="4">
        <v>1</v>
      </c>
      <c r="E2" s="4">
        <v>0.6</v>
      </c>
      <c r="F2" s="4">
        <v>1838.615</v>
      </c>
      <c r="G2" s="4">
        <v>757.54639999999995</v>
      </c>
      <c r="H2" s="4">
        <v>0.58797999999999995</v>
      </c>
      <c r="I2" s="4">
        <v>3600.12</v>
      </c>
      <c r="O2">
        <v>1</v>
      </c>
      <c r="P2" cm="1">
        <f t="array" ref="P2:T2">TRANSPOSE(H12:H16)</f>
        <v>0.28722199999999998</v>
      </c>
      <c r="Q2">
        <v>0.31761600000000001</v>
      </c>
      <c r="R2">
        <v>0.30059599999999997</v>
      </c>
      <c r="S2">
        <v>0.23935100000000001</v>
      </c>
      <c r="T2">
        <v>0.30615300000000001</v>
      </c>
    </row>
    <row r="3" spans="1:20" x14ac:dyDescent="0.2">
      <c r="A3" s="4">
        <v>9</v>
      </c>
      <c r="B3" s="4">
        <v>0.1</v>
      </c>
      <c r="C3" s="4">
        <v>50</v>
      </c>
      <c r="D3" s="4">
        <v>2</v>
      </c>
      <c r="E3" s="4">
        <v>0.6</v>
      </c>
      <c r="F3" s="4">
        <v>1179.7070000000001</v>
      </c>
      <c r="G3" s="4">
        <v>687.67560000000003</v>
      </c>
      <c r="H3" s="4">
        <v>0.41707899999999998</v>
      </c>
      <c r="I3" s="4">
        <v>3600.067</v>
      </c>
      <c r="O3">
        <v>0.6</v>
      </c>
      <c r="P3" cm="1">
        <f t="array" ref="P3:T3">TRANSPOSE(H2:H6)</f>
        <v>0.58797999999999995</v>
      </c>
      <c r="Q3">
        <v>0.41707899999999998</v>
      </c>
      <c r="R3">
        <v>0.37416300000000002</v>
      </c>
      <c r="S3">
        <v>0.36458600000000002</v>
      </c>
      <c r="T3">
        <v>0.44109199999999998</v>
      </c>
    </row>
    <row r="4" spans="1:20" x14ac:dyDescent="0.2">
      <c r="A4" s="4">
        <v>9</v>
      </c>
      <c r="B4" s="4">
        <v>0.1</v>
      </c>
      <c r="C4" s="4">
        <v>50</v>
      </c>
      <c r="D4" s="4">
        <v>3</v>
      </c>
      <c r="E4" s="4">
        <v>0.6</v>
      </c>
      <c r="F4" s="4">
        <v>1243.761</v>
      </c>
      <c r="G4" s="4">
        <v>778.39099999999996</v>
      </c>
      <c r="H4" s="4">
        <v>0.37416300000000002</v>
      </c>
      <c r="I4" s="4">
        <v>3600.0819999999999</v>
      </c>
      <c r="O4">
        <v>0.4</v>
      </c>
      <c r="P4" cm="1">
        <f t="array" ref="P4:T4">TRANSPOSE(H7:H11)</f>
        <v>7.5495000000000007E-2</v>
      </c>
      <c r="Q4">
        <v>9.1284000000000004E-2</v>
      </c>
      <c r="R4">
        <v>7.2258000000000003E-2</v>
      </c>
      <c r="S4">
        <v>9.2780000000000001E-2</v>
      </c>
      <c r="T4">
        <v>9.7203999999999999E-2</v>
      </c>
    </row>
    <row r="5" spans="1:20" x14ac:dyDescent="0.2">
      <c r="A5" s="4">
        <v>9</v>
      </c>
      <c r="B5" s="4">
        <v>0.1</v>
      </c>
      <c r="C5" s="4">
        <v>50</v>
      </c>
      <c r="D5" s="4">
        <v>4</v>
      </c>
      <c r="E5" s="4">
        <v>0.6</v>
      </c>
      <c r="F5" s="4">
        <v>1543.989</v>
      </c>
      <c r="G5" s="4">
        <v>981.0729</v>
      </c>
      <c r="H5" s="4">
        <v>0.36458600000000002</v>
      </c>
      <c r="I5" s="4">
        <v>3600.0819999999999</v>
      </c>
    </row>
    <row r="6" spans="1:20" x14ac:dyDescent="0.2">
      <c r="A6" s="4">
        <v>9</v>
      </c>
      <c r="B6" s="4">
        <v>0.1</v>
      </c>
      <c r="C6" s="4">
        <v>50</v>
      </c>
      <c r="D6" s="4">
        <v>5</v>
      </c>
      <c r="E6" s="4">
        <v>0.6</v>
      </c>
      <c r="F6" s="4">
        <v>1523.1669999999999</v>
      </c>
      <c r="G6" s="4">
        <v>851.30970000000002</v>
      </c>
      <c r="H6" s="4">
        <v>0.44109199999999998</v>
      </c>
      <c r="I6" s="4">
        <v>3600.0630000000001</v>
      </c>
    </row>
    <row r="7" spans="1:20" x14ac:dyDescent="0.2">
      <c r="A7" s="4">
        <v>9</v>
      </c>
      <c r="B7" s="4">
        <v>0.1</v>
      </c>
      <c r="C7" s="4">
        <v>50</v>
      </c>
      <c r="D7" s="4">
        <v>1</v>
      </c>
      <c r="E7" s="4">
        <v>0.4</v>
      </c>
      <c r="F7" s="4">
        <v>8560.6</v>
      </c>
      <c r="G7" s="4">
        <v>7914.3190000000004</v>
      </c>
      <c r="H7" s="4">
        <v>7.5495000000000007E-2</v>
      </c>
      <c r="I7" s="4">
        <v>3600.1239999999998</v>
      </c>
    </row>
    <row r="8" spans="1:20" x14ac:dyDescent="0.2">
      <c r="A8" s="4">
        <v>9</v>
      </c>
      <c r="B8" s="4">
        <v>0.1</v>
      </c>
      <c r="C8" s="4">
        <v>50</v>
      </c>
      <c r="D8" s="4">
        <v>2</v>
      </c>
      <c r="E8" s="4">
        <v>0.4</v>
      </c>
      <c r="F8" s="4">
        <v>8415.1659999999993</v>
      </c>
      <c r="G8" s="4">
        <v>7646.9989999999998</v>
      </c>
      <c r="H8" s="4">
        <v>9.1284000000000004E-2</v>
      </c>
      <c r="I8" s="4">
        <v>3600.2579999999998</v>
      </c>
      <c r="O8" s="7">
        <v>0.4</v>
      </c>
      <c r="P8" s="7">
        <v>0.6</v>
      </c>
      <c r="Q8" s="7">
        <v>1</v>
      </c>
    </row>
    <row r="9" spans="1:20" x14ac:dyDescent="0.2">
      <c r="A9" s="4">
        <v>9</v>
      </c>
      <c r="B9" s="4">
        <v>0.1</v>
      </c>
      <c r="C9" s="4">
        <v>50</v>
      </c>
      <c r="D9" s="4">
        <v>3</v>
      </c>
      <c r="E9" s="4">
        <v>0.4</v>
      </c>
      <c r="F9" s="4">
        <v>8376.9290000000001</v>
      </c>
      <c r="G9" s="4">
        <v>7771.6319999999996</v>
      </c>
      <c r="H9" s="4">
        <v>7.2258000000000003E-2</v>
      </c>
      <c r="I9" s="4">
        <v>3600.0889999999999</v>
      </c>
      <c r="O9" s="4">
        <v>7.5495000000000007E-2</v>
      </c>
      <c r="P9" s="4">
        <v>0.58797999999999995</v>
      </c>
      <c r="Q9" s="4">
        <v>0.28722199999999998</v>
      </c>
    </row>
    <row r="10" spans="1:20" x14ac:dyDescent="0.2">
      <c r="A10" s="4">
        <v>9</v>
      </c>
      <c r="B10" s="4">
        <v>0.1</v>
      </c>
      <c r="C10" s="4">
        <v>50</v>
      </c>
      <c r="D10" s="4">
        <v>4</v>
      </c>
      <c r="E10" s="4">
        <v>0.4</v>
      </c>
      <c r="F10" s="4">
        <v>8898.43</v>
      </c>
      <c r="G10" s="4">
        <v>8072.8339999999998</v>
      </c>
      <c r="H10" s="4">
        <v>9.2780000000000001E-2</v>
      </c>
      <c r="I10" s="4">
        <v>3600.2489999999998</v>
      </c>
      <c r="O10" s="4">
        <v>9.1284000000000004E-2</v>
      </c>
      <c r="P10" s="4">
        <v>0.41707899999999998</v>
      </c>
      <c r="Q10" s="4">
        <v>0.31761600000000001</v>
      </c>
    </row>
    <row r="11" spans="1:20" x14ac:dyDescent="0.2">
      <c r="A11" s="4">
        <v>9</v>
      </c>
      <c r="B11" s="4">
        <v>0.1</v>
      </c>
      <c r="C11" s="4">
        <v>50</v>
      </c>
      <c r="D11" s="4">
        <v>5</v>
      </c>
      <c r="E11" s="4">
        <v>0.4</v>
      </c>
      <c r="F11" s="4">
        <v>8412.7330000000002</v>
      </c>
      <c r="G11" s="4">
        <v>7594.982</v>
      </c>
      <c r="H11" s="4">
        <v>9.7203999999999999E-2</v>
      </c>
      <c r="I11" s="4">
        <v>3600.1280000000002</v>
      </c>
      <c r="O11" s="4">
        <v>7.2258000000000003E-2</v>
      </c>
      <c r="P11" s="4">
        <v>0.37416300000000002</v>
      </c>
      <c r="Q11" s="4">
        <v>0.30059599999999997</v>
      </c>
    </row>
    <row r="12" spans="1:20" x14ac:dyDescent="0.2">
      <c r="A12" s="4">
        <v>9</v>
      </c>
      <c r="B12" s="4">
        <v>0.1</v>
      </c>
      <c r="C12" s="4">
        <v>50</v>
      </c>
      <c r="D12" s="4">
        <v>1</v>
      </c>
      <c r="E12" s="4">
        <v>1</v>
      </c>
      <c r="F12" s="4">
        <v>792.28</v>
      </c>
      <c r="G12" s="4">
        <v>564.71990000000005</v>
      </c>
      <c r="H12" s="4">
        <v>0.28722199999999998</v>
      </c>
      <c r="I12" s="4">
        <v>3600.1239999999998</v>
      </c>
      <c r="O12" s="4">
        <v>9.2780000000000001E-2</v>
      </c>
      <c r="P12" s="4">
        <v>0.36458600000000002</v>
      </c>
      <c r="Q12" s="4">
        <v>0.23935100000000001</v>
      </c>
    </row>
    <row r="13" spans="1:20" x14ac:dyDescent="0.2">
      <c r="A13" s="4">
        <v>9</v>
      </c>
      <c r="B13" s="4">
        <v>0.1</v>
      </c>
      <c r="C13" s="4">
        <v>50</v>
      </c>
      <c r="D13" s="4">
        <v>2</v>
      </c>
      <c r="E13" s="4">
        <v>1</v>
      </c>
      <c r="F13" s="4">
        <v>799.57</v>
      </c>
      <c r="G13" s="4">
        <v>545.61379999999997</v>
      </c>
      <c r="H13" s="4">
        <v>0.31761600000000001</v>
      </c>
      <c r="I13" s="4">
        <v>3600.0949999999998</v>
      </c>
      <c r="O13" s="4">
        <v>9.7203999999999999E-2</v>
      </c>
      <c r="P13" s="4">
        <v>0.44109199999999998</v>
      </c>
      <c r="Q13" s="4">
        <v>0.30615300000000001</v>
      </c>
    </row>
    <row r="14" spans="1:20" x14ac:dyDescent="0.2">
      <c r="A14" s="4">
        <v>9</v>
      </c>
      <c r="B14" s="4">
        <v>0.1</v>
      </c>
      <c r="C14" s="4">
        <v>50</v>
      </c>
      <c r="D14" s="4">
        <v>3</v>
      </c>
      <c r="E14" s="4">
        <v>1</v>
      </c>
      <c r="F14" s="4">
        <v>833.68</v>
      </c>
      <c r="G14" s="4">
        <v>583.07910000000004</v>
      </c>
      <c r="H14" s="4">
        <v>0.30059599999999997</v>
      </c>
      <c r="I14" s="4">
        <v>3600.1529999999998</v>
      </c>
    </row>
    <row r="15" spans="1:20" x14ac:dyDescent="0.2">
      <c r="A15" s="4">
        <v>9</v>
      </c>
      <c r="B15" s="4">
        <v>0.1</v>
      </c>
      <c r="C15" s="4">
        <v>50</v>
      </c>
      <c r="D15" s="4">
        <v>4</v>
      </c>
      <c r="E15" s="4">
        <v>1</v>
      </c>
      <c r="F15" s="4">
        <v>1067.1500000000001</v>
      </c>
      <c r="G15" s="4">
        <v>811.72619999999995</v>
      </c>
      <c r="H15" s="4">
        <v>0.23935100000000001</v>
      </c>
      <c r="I15" s="4">
        <v>3600.078</v>
      </c>
    </row>
    <row r="16" spans="1:20" x14ac:dyDescent="0.2">
      <c r="A16" s="4">
        <v>9</v>
      </c>
      <c r="B16" s="4">
        <v>0.1</v>
      </c>
      <c r="C16" s="4">
        <v>50</v>
      </c>
      <c r="D16" s="4">
        <v>5</v>
      </c>
      <c r="E16" s="4">
        <v>1</v>
      </c>
      <c r="F16" s="4">
        <v>1136.2950000000001</v>
      </c>
      <c r="G16" s="4">
        <v>788.41449999999998</v>
      </c>
      <c r="H16" s="4">
        <v>0.30615300000000001</v>
      </c>
      <c r="I16" s="4">
        <v>3602.4029999999998</v>
      </c>
    </row>
    <row r="20" spans="1:45" x14ac:dyDescent="0.2">
      <c r="A20" s="4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45" x14ac:dyDescent="0.2">
      <c r="A21" s="4">
        <v>9</v>
      </c>
      <c r="B21">
        <v>0.1</v>
      </c>
      <c r="C21">
        <v>50</v>
      </c>
      <c r="D21">
        <v>1</v>
      </c>
      <c r="E21">
        <v>0.6</v>
      </c>
      <c r="F21">
        <v>1838.614988475138</v>
      </c>
      <c r="G21">
        <v>757.54639664352192</v>
      </c>
      <c r="H21">
        <v>0.58797986452193796</v>
      </c>
      <c r="I21">
        <v>3600.1195449829102</v>
      </c>
    </row>
    <row r="22" spans="1:45" x14ac:dyDescent="0.2">
      <c r="A22" s="4">
        <v>9</v>
      </c>
      <c r="B22">
        <v>0.1</v>
      </c>
      <c r="C22">
        <v>50</v>
      </c>
      <c r="D22">
        <v>2</v>
      </c>
      <c r="E22">
        <v>0.6</v>
      </c>
      <c r="F22">
        <v>1179.7070000000001</v>
      </c>
      <c r="G22">
        <v>687.67564307391831</v>
      </c>
      <c r="H22">
        <v>0.41707928911677361</v>
      </c>
      <c r="I22">
        <v>3600.0674915313721</v>
      </c>
    </row>
    <row r="23" spans="1:45" x14ac:dyDescent="0.2">
      <c r="A23" s="4">
        <v>9</v>
      </c>
      <c r="B23">
        <v>0.1</v>
      </c>
      <c r="C23">
        <v>50</v>
      </c>
      <c r="D23">
        <v>3</v>
      </c>
      <c r="E23">
        <v>0.6</v>
      </c>
      <c r="F23">
        <v>1243.760994781687</v>
      </c>
      <c r="G23">
        <v>778.3910479773424</v>
      </c>
      <c r="H23">
        <v>0.3741634837857491</v>
      </c>
      <c r="I23">
        <v>3600.0815830230708</v>
      </c>
    </row>
    <row r="24" spans="1:45" x14ac:dyDescent="0.2">
      <c r="A24" s="4">
        <v>9</v>
      </c>
      <c r="B24">
        <v>0.1</v>
      </c>
      <c r="C24">
        <v>50</v>
      </c>
      <c r="D24">
        <v>4</v>
      </c>
      <c r="E24">
        <v>0.6</v>
      </c>
      <c r="F24">
        <v>1543.988997990723</v>
      </c>
      <c r="G24">
        <v>981.07285092538564</v>
      </c>
      <c r="H24">
        <v>0.36458559471465862</v>
      </c>
      <c r="I24">
        <v>3600.08225440979</v>
      </c>
    </row>
    <row r="25" spans="1:45" x14ac:dyDescent="0.2">
      <c r="A25" s="4">
        <v>9</v>
      </c>
      <c r="B25">
        <v>0.1</v>
      </c>
      <c r="C25">
        <v>50</v>
      </c>
      <c r="D25">
        <v>5</v>
      </c>
      <c r="E25">
        <v>0.6</v>
      </c>
      <c r="F25">
        <v>1523.166997108533</v>
      </c>
      <c r="G25">
        <v>851.30965366673627</v>
      </c>
      <c r="H25">
        <v>0.44109237182607097</v>
      </c>
      <c r="I25">
        <v>3600.062967300415</v>
      </c>
      <c r="P25" s="7">
        <v>0.4</v>
      </c>
      <c r="Q25" s="7">
        <v>0.6</v>
      </c>
      <c r="R25" s="7">
        <v>1</v>
      </c>
      <c r="AM25" t="s">
        <v>28</v>
      </c>
    </row>
    <row r="26" spans="1:45" x14ac:dyDescent="0.2">
      <c r="A26" s="4">
        <v>9</v>
      </c>
      <c r="B26">
        <v>0.1</v>
      </c>
      <c r="C26">
        <v>50</v>
      </c>
      <c r="D26">
        <v>6</v>
      </c>
      <c r="E26">
        <v>0.6</v>
      </c>
      <c r="F26">
        <v>1814.034993210839</v>
      </c>
      <c r="G26">
        <v>1030.404523603519</v>
      </c>
      <c r="H26">
        <v>0.43198200285006388</v>
      </c>
      <c r="I26">
        <v>3600.0693511962891</v>
      </c>
      <c r="O26">
        <v>1</v>
      </c>
      <c r="P26">
        <f>H38</f>
        <v>7.5494782755571033E-2</v>
      </c>
      <c r="Q26">
        <f>H21</f>
        <v>0.58797986452193796</v>
      </c>
      <c r="R26">
        <f>H56</f>
        <v>0.28722199999999998</v>
      </c>
      <c r="AB26">
        <f>ROUND(P26,3)</f>
        <v>7.4999999999999997E-2</v>
      </c>
      <c r="AD26" t="s">
        <v>25</v>
      </c>
      <c r="AE26" t="s">
        <v>29</v>
      </c>
      <c r="AF26" t="s">
        <v>26</v>
      </c>
      <c r="AG26" t="s">
        <v>31</v>
      </c>
      <c r="AH26" t="s">
        <v>27</v>
      </c>
      <c r="AJ26" t="str">
        <f>AD26&amp;" "&amp;AE26&amp;" "&amp;AF26&amp;" "&amp;AG26&amp;" "&amp;AH26</f>
        <v>( 0.4 , 0.075 )</v>
      </c>
      <c r="AM26" t="s">
        <v>25</v>
      </c>
      <c r="AN26" t="s">
        <v>29</v>
      </c>
      <c r="AO26" t="s">
        <v>26</v>
      </c>
      <c r="AP26">
        <v>8.3384910906465187E-2</v>
      </c>
      <c r="AQ26" t="s">
        <v>27</v>
      </c>
      <c r="AS26" t="str">
        <f>AM26&amp;" "&amp;AN26&amp;" "&amp;AO26&amp;" "&amp;AP26&amp;" "&amp;AQ26</f>
        <v>( 0.4 , 0,0833849109064652 )</v>
      </c>
    </row>
    <row r="27" spans="1:45" x14ac:dyDescent="0.2">
      <c r="A27" s="4">
        <v>9</v>
      </c>
      <c r="B27">
        <v>0.1</v>
      </c>
      <c r="C27">
        <v>50</v>
      </c>
      <c r="D27">
        <v>7</v>
      </c>
      <c r="E27">
        <v>0.6</v>
      </c>
      <c r="F27">
        <v>1145.6869975462289</v>
      </c>
      <c r="G27">
        <v>697.12082752932793</v>
      </c>
      <c r="H27">
        <v>0.39152593245591177</v>
      </c>
      <c r="I27">
        <v>3600.1101818084721</v>
      </c>
      <c r="O27">
        <v>2</v>
      </c>
      <c r="P27">
        <f t="shared" ref="P27:P48" si="0">H39</f>
        <v>9.1283693483001152E-2</v>
      </c>
      <c r="Q27">
        <f t="shared" ref="Q27:Q40" si="1">H22</f>
        <v>0.41707928911677361</v>
      </c>
      <c r="R27">
        <f t="shared" ref="R27:R40" si="2">H57</f>
        <v>0.31761600000000001</v>
      </c>
      <c r="AB27">
        <f t="shared" ref="AB27:AB40" si="3">ROUND(P27,3)</f>
        <v>9.0999999999999998E-2</v>
      </c>
      <c r="AD27" t="s">
        <v>25</v>
      </c>
      <c r="AE27" t="s">
        <v>29</v>
      </c>
      <c r="AF27" t="s">
        <v>26</v>
      </c>
      <c r="AG27" t="s">
        <v>32</v>
      </c>
      <c r="AH27" t="s">
        <v>27</v>
      </c>
      <c r="AJ27" t="str">
        <f t="shared" ref="AJ27:AJ85" si="4">AD27&amp;" "&amp;AE27&amp;" "&amp;AF27&amp;" "&amp;AG27&amp;" "&amp;AH27</f>
        <v>( 0.4 , 0.091 )</v>
      </c>
      <c r="AM27" t="s">
        <v>25</v>
      </c>
      <c r="AN27" t="s">
        <v>30</v>
      </c>
      <c r="AO27" t="s">
        <v>26</v>
      </c>
      <c r="AP27">
        <v>0.42980387703388101</v>
      </c>
      <c r="AQ27" t="s">
        <v>27</v>
      </c>
      <c r="AS27" t="str">
        <f t="shared" ref="AS27:AS38" si="5">AM27&amp;" "&amp;AN27&amp;" "&amp;AO27&amp;" "&amp;AP27&amp;" "&amp;AQ27</f>
        <v>( 0.6 , 0,429803877033881 )</v>
      </c>
    </row>
    <row r="28" spans="1:45" x14ac:dyDescent="0.2">
      <c r="A28" s="4">
        <v>9</v>
      </c>
      <c r="B28">
        <v>0.1</v>
      </c>
      <c r="C28">
        <v>50</v>
      </c>
      <c r="D28">
        <v>8</v>
      </c>
      <c r="E28">
        <v>0.6</v>
      </c>
      <c r="F28">
        <v>1615.3549963102651</v>
      </c>
      <c r="G28">
        <v>874.85728784742605</v>
      </c>
      <c r="H28">
        <v>0.45841174859659761</v>
      </c>
      <c r="I28">
        <v>3600.087623596191</v>
      </c>
      <c r="O28">
        <v>3</v>
      </c>
      <c r="P28">
        <f t="shared" si="0"/>
        <v>7.2257659211897668E-2</v>
      </c>
      <c r="Q28">
        <f t="shared" si="1"/>
        <v>0.3741634837857491</v>
      </c>
      <c r="R28">
        <f t="shared" si="2"/>
        <v>0.30059599999999997</v>
      </c>
      <c r="AB28">
        <f t="shared" si="3"/>
        <v>7.1999999999999995E-2</v>
      </c>
      <c r="AD28" t="s">
        <v>25</v>
      </c>
      <c r="AE28" t="s">
        <v>29</v>
      </c>
      <c r="AF28" t="s">
        <v>26</v>
      </c>
      <c r="AG28" t="s">
        <v>33</v>
      </c>
      <c r="AH28" t="s">
        <v>27</v>
      </c>
      <c r="AJ28" t="str">
        <f t="shared" si="4"/>
        <v>( 0.4 , 0.072 )</v>
      </c>
      <c r="AM28" t="s">
        <v>25</v>
      </c>
      <c r="AN28">
        <v>1</v>
      </c>
      <c r="AO28" t="s">
        <v>26</v>
      </c>
      <c r="AP28">
        <v>0.32015519667192016</v>
      </c>
      <c r="AQ28" t="s">
        <v>27</v>
      </c>
      <c r="AS28" t="str">
        <f t="shared" si="5"/>
        <v>( 1 , 0,32015519667192 )</v>
      </c>
    </row>
    <row r="29" spans="1:45" x14ac:dyDescent="0.2">
      <c r="A29" s="4">
        <v>9</v>
      </c>
      <c r="B29">
        <v>0.1</v>
      </c>
      <c r="C29">
        <v>50</v>
      </c>
      <c r="D29">
        <v>9</v>
      </c>
      <c r="E29">
        <v>0.6</v>
      </c>
      <c r="F29">
        <v>1223.8029972336619</v>
      </c>
      <c r="G29">
        <v>779.59789639080282</v>
      </c>
      <c r="H29">
        <v>0.36297108427333458</v>
      </c>
      <c r="I29">
        <v>3600.199808120728</v>
      </c>
      <c r="O29">
        <v>4</v>
      </c>
      <c r="P29">
        <f t="shared" si="0"/>
        <v>9.2780009829809856E-2</v>
      </c>
      <c r="Q29">
        <f t="shared" si="1"/>
        <v>0.36458559471465862</v>
      </c>
      <c r="R29">
        <f t="shared" si="2"/>
        <v>0.23935100000000001</v>
      </c>
      <c r="AB29">
        <f t="shared" si="3"/>
        <v>9.2999999999999999E-2</v>
      </c>
      <c r="AD29" t="s">
        <v>25</v>
      </c>
      <c r="AE29" t="s">
        <v>29</v>
      </c>
      <c r="AF29" t="s">
        <v>26</v>
      </c>
      <c r="AG29" t="s">
        <v>34</v>
      </c>
      <c r="AH29" t="s">
        <v>27</v>
      </c>
      <c r="AJ29" t="str">
        <f t="shared" si="4"/>
        <v>( 0.4 , 0.093 )</v>
      </c>
    </row>
    <row r="30" spans="1:45" x14ac:dyDescent="0.2">
      <c r="A30" s="4">
        <v>9</v>
      </c>
      <c r="B30">
        <v>0.1</v>
      </c>
      <c r="C30">
        <v>50</v>
      </c>
      <c r="D30">
        <v>10</v>
      </c>
      <c r="E30">
        <v>0.6</v>
      </c>
      <c r="F30">
        <v>1278.1559945193001</v>
      </c>
      <c r="G30">
        <v>625.8159015636835</v>
      </c>
      <c r="H30">
        <v>0.51037596017452791</v>
      </c>
      <c r="I30">
        <v>3600.1032104492192</v>
      </c>
      <c r="O30">
        <v>5</v>
      </c>
      <c r="P30">
        <f t="shared" si="0"/>
        <v>9.7204003518009369E-2</v>
      </c>
      <c r="Q30">
        <f t="shared" si="1"/>
        <v>0.44109237182607097</v>
      </c>
      <c r="R30">
        <f t="shared" si="2"/>
        <v>0.30615300000000001</v>
      </c>
      <c r="AB30">
        <f t="shared" si="3"/>
        <v>9.7000000000000003E-2</v>
      </c>
      <c r="AD30" t="s">
        <v>25</v>
      </c>
      <c r="AE30" t="s">
        <v>29</v>
      </c>
      <c r="AF30" t="s">
        <v>26</v>
      </c>
      <c r="AG30" t="s">
        <v>35</v>
      </c>
      <c r="AH30" t="s">
        <v>27</v>
      </c>
      <c r="AJ30" t="str">
        <f t="shared" si="4"/>
        <v>( 0.4 , 0.097 )</v>
      </c>
      <c r="AM30" t="s">
        <v>72</v>
      </c>
    </row>
    <row r="31" spans="1:45" x14ac:dyDescent="0.2">
      <c r="A31" s="4">
        <v>9</v>
      </c>
      <c r="B31">
        <v>0.1</v>
      </c>
      <c r="C31">
        <v>50</v>
      </c>
      <c r="D31">
        <v>11</v>
      </c>
      <c r="E31">
        <v>0.6</v>
      </c>
      <c r="F31">
        <v>1277.643993554015</v>
      </c>
      <c r="G31">
        <v>809.84275413772787</v>
      </c>
      <c r="H31">
        <v>0.36614365329970122</v>
      </c>
      <c r="I31">
        <v>3600.1361846923828</v>
      </c>
      <c r="O31">
        <v>6</v>
      </c>
      <c r="P31">
        <f t="shared" si="0"/>
        <v>6.3154916594589272E-2</v>
      </c>
      <c r="Q31">
        <f t="shared" si="1"/>
        <v>0.43198200285006388</v>
      </c>
      <c r="R31">
        <f t="shared" si="2"/>
        <v>0.34811147137321879</v>
      </c>
      <c r="AB31">
        <f t="shared" si="3"/>
        <v>6.3E-2</v>
      </c>
      <c r="AD31" t="s">
        <v>25</v>
      </c>
      <c r="AE31" t="s">
        <v>29</v>
      </c>
      <c r="AF31" t="s">
        <v>26</v>
      </c>
      <c r="AG31" t="s">
        <v>36</v>
      </c>
      <c r="AH31" t="s">
        <v>27</v>
      </c>
      <c r="AJ31" t="str">
        <f t="shared" si="4"/>
        <v>( 0.4 , 0.063 )</v>
      </c>
      <c r="AM31" t="s">
        <v>25</v>
      </c>
      <c r="AN31" t="s">
        <v>29</v>
      </c>
      <c r="AO31" t="s">
        <v>26</v>
      </c>
      <c r="AP31">
        <v>7.387622098373435E-2</v>
      </c>
      <c r="AQ31" t="s">
        <v>27</v>
      </c>
      <c r="AS31" t="str">
        <f t="shared" si="5"/>
        <v>( 0.4 , 0,0738762209837344 )</v>
      </c>
    </row>
    <row r="32" spans="1:45" x14ac:dyDescent="0.2">
      <c r="A32" s="4">
        <v>9</v>
      </c>
      <c r="B32">
        <v>0.1</v>
      </c>
      <c r="C32">
        <v>50</v>
      </c>
      <c r="D32">
        <v>12</v>
      </c>
      <c r="E32">
        <v>0.6</v>
      </c>
      <c r="F32">
        <v>1905.9879963065439</v>
      </c>
      <c r="G32">
        <v>1354.196549731967</v>
      </c>
      <c r="H32">
        <v>0.28950415618768238</v>
      </c>
      <c r="I32">
        <v>3600.106552124023</v>
      </c>
      <c r="O32">
        <v>7</v>
      </c>
      <c r="P32">
        <f t="shared" si="0"/>
        <v>9.118113927531675E-2</v>
      </c>
      <c r="Q32">
        <f t="shared" si="1"/>
        <v>0.39152593245591177</v>
      </c>
      <c r="R32">
        <f t="shared" si="2"/>
        <v>0.61801039672970348</v>
      </c>
      <c r="AB32">
        <f t="shared" si="3"/>
        <v>9.0999999999999998E-2</v>
      </c>
      <c r="AD32" t="s">
        <v>25</v>
      </c>
      <c r="AE32" t="s">
        <v>29</v>
      </c>
      <c r="AF32" t="s">
        <v>26</v>
      </c>
      <c r="AG32" t="s">
        <v>32</v>
      </c>
      <c r="AH32" t="s">
        <v>27</v>
      </c>
      <c r="AJ32" t="str">
        <f t="shared" si="4"/>
        <v>( 0.4 , 0.091 )</v>
      </c>
      <c r="AM32" t="s">
        <v>25</v>
      </c>
      <c r="AN32" t="s">
        <v>30</v>
      </c>
      <c r="AO32" t="s">
        <v>26</v>
      </c>
      <c r="AP32">
        <v>0.37015356854272519</v>
      </c>
      <c r="AQ32" t="s">
        <v>27</v>
      </c>
      <c r="AS32" t="str">
        <f t="shared" si="5"/>
        <v>( 0.6 , 0,370153568542725 )</v>
      </c>
    </row>
    <row r="33" spans="1:45" x14ac:dyDescent="0.2">
      <c r="A33" s="4">
        <v>9</v>
      </c>
      <c r="B33">
        <v>0.1</v>
      </c>
      <c r="C33">
        <v>50</v>
      </c>
      <c r="D33">
        <v>13</v>
      </c>
      <c r="E33">
        <v>0.6</v>
      </c>
      <c r="F33">
        <v>1820.2319958721109</v>
      </c>
      <c r="G33">
        <v>906.29316784897605</v>
      </c>
      <c r="H33">
        <v>0.50210018838024439</v>
      </c>
      <c r="I33">
        <v>3600.0650177001949</v>
      </c>
      <c r="O33">
        <v>8</v>
      </c>
      <c r="P33">
        <f t="shared" si="0"/>
        <v>9.0136638672149008E-2</v>
      </c>
      <c r="Q33">
        <f t="shared" si="1"/>
        <v>0.45841174859659761</v>
      </c>
      <c r="R33">
        <f t="shared" si="2"/>
        <v>0.1706690255494713</v>
      </c>
      <c r="AB33">
        <f t="shared" si="3"/>
        <v>0.09</v>
      </c>
      <c r="AD33" t="s">
        <v>25</v>
      </c>
      <c r="AE33" t="s">
        <v>29</v>
      </c>
      <c r="AF33" t="s">
        <v>26</v>
      </c>
      <c r="AG33" t="s">
        <v>37</v>
      </c>
      <c r="AH33" t="s">
        <v>27</v>
      </c>
      <c r="AJ33" t="str">
        <f t="shared" si="4"/>
        <v>( 0.4 , 0.09 )</v>
      </c>
      <c r="AM33" t="s">
        <v>25</v>
      </c>
      <c r="AN33">
        <v>1</v>
      </c>
      <c r="AO33" t="s">
        <v>26</v>
      </c>
      <c r="AP33">
        <v>0.27323348562936367</v>
      </c>
      <c r="AQ33" t="s">
        <v>27</v>
      </c>
      <c r="AS33" t="str">
        <f t="shared" si="5"/>
        <v>( 1 , 0,273233485629364 )</v>
      </c>
    </row>
    <row r="34" spans="1:45" x14ac:dyDescent="0.2">
      <c r="A34" s="4">
        <v>9</v>
      </c>
      <c r="B34">
        <v>0.1</v>
      </c>
      <c r="C34">
        <v>50</v>
      </c>
      <c r="D34">
        <v>14</v>
      </c>
      <c r="E34">
        <v>0.6</v>
      </c>
      <c r="F34">
        <v>1727.0169950776119</v>
      </c>
      <c r="G34">
        <v>1067.5615931338939</v>
      </c>
      <c r="H34">
        <v>0.38184650401432901</v>
      </c>
      <c r="I34">
        <v>3600.0872840881352</v>
      </c>
      <c r="O34">
        <v>9</v>
      </c>
      <c r="P34">
        <f t="shared" si="0"/>
        <v>7.073199540743795E-2</v>
      </c>
      <c r="Q34">
        <f t="shared" si="1"/>
        <v>0.36297108427333458</v>
      </c>
      <c r="R34">
        <f t="shared" si="2"/>
        <v>0.43372536952984658</v>
      </c>
      <c r="AB34">
        <f t="shared" si="3"/>
        <v>7.0999999999999994E-2</v>
      </c>
      <c r="AD34" t="s">
        <v>25</v>
      </c>
      <c r="AE34" t="s">
        <v>29</v>
      </c>
      <c r="AF34" t="s">
        <v>26</v>
      </c>
      <c r="AG34" t="s">
        <v>38</v>
      </c>
      <c r="AH34" t="s">
        <v>27</v>
      </c>
      <c r="AJ34" t="str">
        <f t="shared" si="4"/>
        <v>( 0.4 , 0.071 )</v>
      </c>
      <c r="AS34" t="str">
        <f t="shared" si="5"/>
        <v xml:space="preserve">    </v>
      </c>
    </row>
    <row r="35" spans="1:45" x14ac:dyDescent="0.2">
      <c r="A35" s="4">
        <v>9</v>
      </c>
      <c r="B35">
        <v>0.1</v>
      </c>
      <c r="C35">
        <v>50</v>
      </c>
      <c r="D35">
        <v>15</v>
      </c>
      <c r="E35">
        <v>0.6</v>
      </c>
      <c r="F35">
        <v>1768.307</v>
      </c>
      <c r="G35">
        <v>765.15294395216029</v>
      </c>
      <c r="H35">
        <v>0.56729632131063201</v>
      </c>
      <c r="I35">
        <v>3600.1182231903081</v>
      </c>
      <c r="O35">
        <v>10</v>
      </c>
      <c r="P35">
        <f t="shared" si="0"/>
        <v>9.5291142112992402E-2</v>
      </c>
      <c r="Q35">
        <f t="shared" si="1"/>
        <v>0.51037596017452791</v>
      </c>
      <c r="R35">
        <f t="shared" si="2"/>
        <v>0.50367130040821972</v>
      </c>
      <c r="AB35">
        <f t="shared" si="3"/>
        <v>9.5000000000000001E-2</v>
      </c>
      <c r="AD35" t="s">
        <v>25</v>
      </c>
      <c r="AE35" t="s">
        <v>29</v>
      </c>
      <c r="AF35" t="s">
        <v>26</v>
      </c>
      <c r="AG35" t="s">
        <v>39</v>
      </c>
      <c r="AH35" t="s">
        <v>27</v>
      </c>
      <c r="AJ35" t="str">
        <f t="shared" si="4"/>
        <v>( 0.4 , 0.095 )</v>
      </c>
      <c r="AM35" t="s">
        <v>73</v>
      </c>
    </row>
    <row r="36" spans="1:45" x14ac:dyDescent="0.2">
      <c r="O36">
        <v>11</v>
      </c>
      <c r="P36">
        <f t="shared" si="0"/>
        <v>9.2013698296172605E-2</v>
      </c>
      <c r="Q36">
        <f t="shared" si="1"/>
        <v>0.36614365329970122</v>
      </c>
      <c r="R36">
        <f t="shared" si="2"/>
        <v>0.33698822725224081</v>
      </c>
      <c r="AB36">
        <f t="shared" si="3"/>
        <v>9.1999999999999998E-2</v>
      </c>
      <c r="AD36" t="s">
        <v>25</v>
      </c>
      <c r="AE36" t="s">
        <v>29</v>
      </c>
      <c r="AF36" t="s">
        <v>26</v>
      </c>
      <c r="AG36" t="s">
        <v>40</v>
      </c>
      <c r="AH36" t="s">
        <v>27</v>
      </c>
      <c r="AJ36" t="str">
        <f t="shared" si="4"/>
        <v>( 0.4 , 0.092 )</v>
      </c>
      <c r="AM36" t="s">
        <v>25</v>
      </c>
      <c r="AN36" t="s">
        <v>29</v>
      </c>
      <c r="AO36" t="s">
        <v>26</v>
      </c>
      <c r="AP36">
        <v>9.2396854062991224E-2</v>
      </c>
      <c r="AQ36" t="s">
        <v>27</v>
      </c>
      <c r="AS36" t="str">
        <f t="shared" si="5"/>
        <v>( 0.4 , 0,0923968540629912 )</v>
      </c>
    </row>
    <row r="37" spans="1:45" x14ac:dyDescent="0.2">
      <c r="A37" s="4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O37">
        <v>12</v>
      </c>
      <c r="P37">
        <f t="shared" si="0"/>
        <v>7.5673690017795961E-2</v>
      </c>
      <c r="Q37">
        <f t="shared" si="1"/>
        <v>0.28950415618768238</v>
      </c>
      <c r="R37">
        <f t="shared" si="2"/>
        <v>5.7467624573047417E-2</v>
      </c>
      <c r="AB37">
        <f t="shared" si="3"/>
        <v>7.5999999999999998E-2</v>
      </c>
      <c r="AD37" t="s">
        <v>25</v>
      </c>
      <c r="AE37" t="s">
        <v>29</v>
      </c>
      <c r="AF37" t="s">
        <v>26</v>
      </c>
      <c r="AG37" t="s">
        <v>41</v>
      </c>
      <c r="AH37" t="s">
        <v>27</v>
      </c>
      <c r="AJ37" t="str">
        <f t="shared" si="4"/>
        <v>( 0.4 , 0.076 )</v>
      </c>
      <c r="AM37" t="s">
        <v>25</v>
      </c>
      <c r="AN37" t="s">
        <v>30</v>
      </c>
      <c r="AO37" t="s">
        <v>26</v>
      </c>
      <c r="AP37">
        <v>0.480255968488421</v>
      </c>
      <c r="AQ37" t="s">
        <v>27</v>
      </c>
      <c r="AS37" t="str">
        <f t="shared" si="5"/>
        <v>( 0.6 , 0,480255968488421 )</v>
      </c>
    </row>
    <row r="38" spans="1:45" x14ac:dyDescent="0.2">
      <c r="A38" s="4">
        <v>9</v>
      </c>
      <c r="B38">
        <v>0.1</v>
      </c>
      <c r="C38">
        <v>50</v>
      </c>
      <c r="D38">
        <v>1</v>
      </c>
      <c r="E38">
        <v>0.4</v>
      </c>
      <c r="F38">
        <v>8560.5999990073415</v>
      </c>
      <c r="G38">
        <v>7914.3193618249406</v>
      </c>
      <c r="H38">
        <v>7.5494782755571033E-2</v>
      </c>
      <c r="I38">
        <v>3600.1236228942871</v>
      </c>
      <c r="O38">
        <v>13</v>
      </c>
      <c r="P38">
        <f t="shared" si="0"/>
        <v>7.5761943320223693E-2</v>
      </c>
      <c r="Q38">
        <f t="shared" si="1"/>
        <v>0.50210018838024439</v>
      </c>
      <c r="R38">
        <f t="shared" si="2"/>
        <v>0.27209785109769302</v>
      </c>
      <c r="AB38">
        <f t="shared" si="3"/>
        <v>7.5999999999999998E-2</v>
      </c>
      <c r="AD38" t="s">
        <v>25</v>
      </c>
      <c r="AE38" t="s">
        <v>29</v>
      </c>
      <c r="AF38" t="s">
        <v>26</v>
      </c>
      <c r="AG38" t="s">
        <v>41</v>
      </c>
      <c r="AH38" t="s">
        <v>27</v>
      </c>
      <c r="AJ38" t="str">
        <f t="shared" si="4"/>
        <v>( 0.4 , 0.076 )</v>
      </c>
      <c r="AM38" t="s">
        <v>25</v>
      </c>
      <c r="AN38">
        <v>1</v>
      </c>
      <c r="AO38" t="s">
        <v>26</v>
      </c>
      <c r="AP38">
        <v>0.3425498493127298</v>
      </c>
      <c r="AQ38" t="s">
        <v>27</v>
      </c>
      <c r="AS38" t="str">
        <f>AM38&amp;" "&amp;AN38&amp;" "&amp;AO38&amp;" "&amp;AP38&amp;" "&amp;AQ38</f>
        <v>( 1 , 0,34254984931273 )</v>
      </c>
    </row>
    <row r="39" spans="1:45" x14ac:dyDescent="0.2">
      <c r="A39" s="4">
        <v>9</v>
      </c>
      <c r="B39">
        <v>0.1</v>
      </c>
      <c r="C39">
        <v>50</v>
      </c>
      <c r="D39">
        <v>2</v>
      </c>
      <c r="E39">
        <v>0.4</v>
      </c>
      <c r="F39">
        <v>8415.1659999999993</v>
      </c>
      <c r="G39">
        <v>7646.9985662474264</v>
      </c>
      <c r="H39">
        <v>9.1283693483001152E-2</v>
      </c>
      <c r="I39">
        <v>3600.2582626342769</v>
      </c>
      <c r="O39">
        <v>14</v>
      </c>
      <c r="P39">
        <f t="shared" si="0"/>
        <v>7.1108472059565289E-2</v>
      </c>
      <c r="Q39">
        <f t="shared" si="1"/>
        <v>0.38184650401432901</v>
      </c>
      <c r="R39">
        <f t="shared" si="2"/>
        <v>0.33627956340432658</v>
      </c>
      <c r="AB39">
        <f t="shared" si="3"/>
        <v>7.0999999999999994E-2</v>
      </c>
      <c r="AD39" t="s">
        <v>25</v>
      </c>
      <c r="AE39" t="s">
        <v>29</v>
      </c>
      <c r="AF39" t="s">
        <v>26</v>
      </c>
      <c r="AG39" t="s">
        <v>38</v>
      </c>
      <c r="AH39" t="s">
        <v>27</v>
      </c>
      <c r="AJ39" t="str">
        <f t="shared" si="4"/>
        <v>( 0.4 , 0.071 )</v>
      </c>
    </row>
    <row r="40" spans="1:45" x14ac:dyDescent="0.2">
      <c r="A40" s="4">
        <v>9</v>
      </c>
      <c r="B40">
        <v>0.1</v>
      </c>
      <c r="C40">
        <v>50</v>
      </c>
      <c r="D40">
        <v>3</v>
      </c>
      <c r="E40">
        <v>0.4</v>
      </c>
      <c r="F40">
        <v>8376.9290000000019</v>
      </c>
      <c r="G40">
        <v>7771.6317190757391</v>
      </c>
      <c r="H40">
        <v>7.2257659211897668E-2</v>
      </c>
      <c r="I40">
        <v>3600.0889072418208</v>
      </c>
      <c r="O40">
        <v>15</v>
      </c>
      <c r="P40">
        <f t="shared" si="0"/>
        <v>9.6699879042445661E-2</v>
      </c>
      <c r="Q40">
        <f t="shared" si="1"/>
        <v>0.56729632131063201</v>
      </c>
      <c r="R40">
        <f t="shared" si="2"/>
        <v>0.27436912016103432</v>
      </c>
      <c r="AB40">
        <f t="shared" si="3"/>
        <v>9.7000000000000003E-2</v>
      </c>
      <c r="AD40" t="s">
        <v>25</v>
      </c>
      <c r="AE40" t="s">
        <v>29</v>
      </c>
      <c r="AF40" t="s">
        <v>26</v>
      </c>
      <c r="AG40" t="s">
        <v>35</v>
      </c>
      <c r="AH40" t="s">
        <v>27</v>
      </c>
      <c r="AJ40" t="str">
        <f t="shared" si="4"/>
        <v>( 0.4 , 0.097 )</v>
      </c>
    </row>
    <row r="41" spans="1:45" x14ac:dyDescent="0.2">
      <c r="A41" s="4">
        <v>9</v>
      </c>
      <c r="B41">
        <v>0.1</v>
      </c>
      <c r="C41">
        <v>50</v>
      </c>
      <c r="D41">
        <v>4</v>
      </c>
      <c r="E41">
        <v>0.4</v>
      </c>
      <c r="F41">
        <v>8898.43</v>
      </c>
      <c r="G41">
        <v>8072.8335771301254</v>
      </c>
      <c r="H41">
        <v>9.2780009829809856E-2</v>
      </c>
      <c r="I41">
        <v>3600.2486953735352</v>
      </c>
      <c r="P41" s="7">
        <v>0.4</v>
      </c>
      <c r="Q41" s="7">
        <v>0.6</v>
      </c>
      <c r="R41" s="7">
        <v>1</v>
      </c>
      <c r="AB41">
        <f>ROUND(Q26,3)</f>
        <v>0.58799999999999997</v>
      </c>
      <c r="AD41" t="s">
        <v>25</v>
      </c>
      <c r="AE41" t="s">
        <v>30</v>
      </c>
      <c r="AF41" t="s">
        <v>26</v>
      </c>
      <c r="AG41" t="s">
        <v>42</v>
      </c>
      <c r="AH41" t="s">
        <v>27</v>
      </c>
      <c r="AJ41" t="str">
        <f t="shared" si="4"/>
        <v>( 0.6 , 0.588 )</v>
      </c>
    </row>
    <row r="42" spans="1:45" x14ac:dyDescent="0.2">
      <c r="A42" s="4">
        <v>9</v>
      </c>
      <c r="B42">
        <v>0.1</v>
      </c>
      <c r="C42">
        <v>50</v>
      </c>
      <c r="D42">
        <v>5</v>
      </c>
      <c r="E42">
        <v>0.4</v>
      </c>
      <c r="F42">
        <v>8412.7330000000002</v>
      </c>
      <c r="G42">
        <v>7594.9816718719267</v>
      </c>
      <c r="H42">
        <v>9.7204003518009369E-2</v>
      </c>
      <c r="I42">
        <v>3600.1282844543462</v>
      </c>
      <c r="O42" t="s">
        <v>28</v>
      </c>
      <c r="P42">
        <f>AVERAGE(P26:P40)</f>
        <v>8.3384910906465187E-2</v>
      </c>
      <c r="Q42">
        <f t="shared" ref="Q42:R42" si="6">AVERAGE(Q26:Q40)</f>
        <v>0.42980387703388101</v>
      </c>
      <c r="R42">
        <f t="shared" si="6"/>
        <v>0.32015519667192016</v>
      </c>
      <c r="AB42">
        <f t="shared" ref="AB42:AB57" si="7">ROUND(Q27,3)</f>
        <v>0.41699999999999998</v>
      </c>
      <c r="AD42" t="s">
        <v>25</v>
      </c>
      <c r="AE42" t="s">
        <v>30</v>
      </c>
      <c r="AF42" t="s">
        <v>26</v>
      </c>
      <c r="AG42" t="s">
        <v>43</v>
      </c>
      <c r="AH42" t="s">
        <v>27</v>
      </c>
      <c r="AJ42" t="str">
        <f t="shared" si="4"/>
        <v>( 0.6 , 0.417 )</v>
      </c>
    </row>
    <row r="43" spans="1:45" x14ac:dyDescent="0.2">
      <c r="A43" s="4">
        <v>9</v>
      </c>
      <c r="B43">
        <v>0.1</v>
      </c>
      <c r="C43">
        <v>50</v>
      </c>
      <c r="D43">
        <v>6</v>
      </c>
      <c r="E43">
        <v>0.4</v>
      </c>
      <c r="F43">
        <v>8524.9939995468212</v>
      </c>
      <c r="G43">
        <v>7986.5987145360677</v>
      </c>
      <c r="H43">
        <v>6.3154916594589272E-2</v>
      </c>
      <c r="I43">
        <v>3600.1033954620361</v>
      </c>
      <c r="O43">
        <v>0.75</v>
      </c>
      <c r="P43">
        <f>_xlfn.PERCENTILE.INC(P26:P40,$O$43)</f>
        <v>9.2396854062991224E-2</v>
      </c>
      <c r="Q43">
        <f t="shared" ref="Q43:R43" si="8">_xlfn.PERCENTILE.INC(Q26:Q40,$O$43)</f>
        <v>0.480255968488421</v>
      </c>
      <c r="R43">
        <f t="shared" si="8"/>
        <v>0.3425498493127298</v>
      </c>
      <c r="AB43">
        <f t="shared" si="7"/>
        <v>0.374</v>
      </c>
      <c r="AD43" t="s">
        <v>25</v>
      </c>
      <c r="AE43" t="s">
        <v>30</v>
      </c>
      <c r="AF43" t="s">
        <v>26</v>
      </c>
      <c r="AG43" t="s">
        <v>44</v>
      </c>
      <c r="AH43" t="s">
        <v>27</v>
      </c>
      <c r="AJ43" t="str">
        <f t="shared" si="4"/>
        <v>( 0.6 , 0.374 )</v>
      </c>
    </row>
    <row r="44" spans="1:45" x14ac:dyDescent="0.2">
      <c r="A44" s="4">
        <v>9</v>
      </c>
      <c r="B44">
        <v>0.1</v>
      </c>
      <c r="C44">
        <v>50</v>
      </c>
      <c r="D44">
        <v>7</v>
      </c>
      <c r="E44">
        <v>0.4</v>
      </c>
      <c r="F44">
        <v>8632.3529999999992</v>
      </c>
      <c r="G44">
        <v>7845.2452188333009</v>
      </c>
      <c r="H44">
        <v>9.118113927531675E-2</v>
      </c>
      <c r="I44">
        <v>3600.1965751647949</v>
      </c>
      <c r="O44">
        <v>0.25</v>
      </c>
      <c r="P44">
        <f>_xlfn.PERCENTILE.INC(P26:P40,$O$44)</f>
        <v>7.387622098373435E-2</v>
      </c>
      <c r="Q44">
        <f>_xlfn.PERCENTILE.INC(Q26:Q40,$O$44)</f>
        <v>0.37015356854272519</v>
      </c>
      <c r="R44">
        <f>_xlfn.PERCENTILE.INC(R26:R40,$O$44)</f>
        <v>0.27323348562936367</v>
      </c>
      <c r="AB44">
        <f t="shared" si="7"/>
        <v>0.36499999999999999</v>
      </c>
      <c r="AD44" t="s">
        <v>25</v>
      </c>
      <c r="AE44" t="s">
        <v>30</v>
      </c>
      <c r="AF44" t="s">
        <v>26</v>
      </c>
      <c r="AG44" t="s">
        <v>45</v>
      </c>
      <c r="AH44" t="s">
        <v>27</v>
      </c>
      <c r="AJ44" t="str">
        <f t="shared" si="4"/>
        <v>( 0.6 , 0.365 )</v>
      </c>
    </row>
    <row r="45" spans="1:45" x14ac:dyDescent="0.2">
      <c r="A45" s="4">
        <v>9</v>
      </c>
      <c r="B45">
        <v>0.1</v>
      </c>
      <c r="C45">
        <v>50</v>
      </c>
      <c r="D45">
        <v>8</v>
      </c>
      <c r="E45">
        <v>0.4</v>
      </c>
      <c r="F45">
        <v>8452.5859988405064</v>
      </c>
      <c r="G45">
        <v>7690.698308817754</v>
      </c>
      <c r="H45">
        <v>9.0136638672149008E-2</v>
      </c>
      <c r="I45">
        <v>3600.1303081512451</v>
      </c>
      <c r="AB45">
        <f t="shared" si="7"/>
        <v>0.441</v>
      </c>
      <c r="AD45" t="s">
        <v>25</v>
      </c>
      <c r="AE45" t="s">
        <v>30</v>
      </c>
      <c r="AF45" t="s">
        <v>26</v>
      </c>
      <c r="AG45" t="s">
        <v>46</v>
      </c>
      <c r="AH45" t="s">
        <v>27</v>
      </c>
      <c r="AJ45" t="str">
        <f t="shared" si="4"/>
        <v>( 0.6 , 0.441 )</v>
      </c>
    </row>
    <row r="46" spans="1:45" x14ac:dyDescent="0.2">
      <c r="A46" s="4">
        <v>9</v>
      </c>
      <c r="B46">
        <v>0.1</v>
      </c>
      <c r="C46">
        <v>50</v>
      </c>
      <c r="D46">
        <v>9</v>
      </c>
      <c r="E46">
        <v>0.4</v>
      </c>
      <c r="F46">
        <v>8180.6349999999993</v>
      </c>
      <c r="G46">
        <v>7602.0023627500732</v>
      </c>
      <c r="H46">
        <v>7.073199540743795E-2</v>
      </c>
      <c r="I46">
        <v>3600.166725158691</v>
      </c>
      <c r="AB46">
        <f t="shared" si="7"/>
        <v>0.432</v>
      </c>
      <c r="AD46" t="s">
        <v>25</v>
      </c>
      <c r="AE46" t="s">
        <v>30</v>
      </c>
      <c r="AF46" t="s">
        <v>26</v>
      </c>
      <c r="AG46" t="s">
        <v>47</v>
      </c>
      <c r="AH46" t="s">
        <v>27</v>
      </c>
      <c r="AJ46" t="str">
        <f t="shared" si="4"/>
        <v>( 0.6 , 0.432 )</v>
      </c>
    </row>
    <row r="47" spans="1:45" x14ac:dyDescent="0.2">
      <c r="A47" s="4">
        <v>9</v>
      </c>
      <c r="B47">
        <v>0.1</v>
      </c>
      <c r="C47">
        <v>50</v>
      </c>
      <c r="D47">
        <v>10</v>
      </c>
      <c r="E47">
        <v>0.4</v>
      </c>
      <c r="F47">
        <v>8317.1769999999997</v>
      </c>
      <c r="G47">
        <v>7524.6237045140879</v>
      </c>
      <c r="H47">
        <v>9.5291142112992402E-2</v>
      </c>
      <c r="I47">
        <v>3600.148294448853</v>
      </c>
      <c r="AB47">
        <f t="shared" si="7"/>
        <v>0.39200000000000002</v>
      </c>
      <c r="AD47" t="s">
        <v>25</v>
      </c>
      <c r="AE47" t="s">
        <v>30</v>
      </c>
      <c r="AF47" t="s">
        <v>26</v>
      </c>
      <c r="AG47" t="s">
        <v>48</v>
      </c>
      <c r="AH47" t="s">
        <v>27</v>
      </c>
      <c r="AJ47" t="str">
        <f t="shared" si="4"/>
        <v>( 0.6 , 0.392 )</v>
      </c>
    </row>
    <row r="48" spans="1:45" x14ac:dyDescent="0.2">
      <c r="A48" s="4">
        <v>9</v>
      </c>
      <c r="B48">
        <v>0.1</v>
      </c>
      <c r="C48">
        <v>50</v>
      </c>
      <c r="D48">
        <v>11</v>
      </c>
      <c r="E48">
        <v>0.4</v>
      </c>
      <c r="F48">
        <v>8610.3779990727289</v>
      </c>
      <c r="G48">
        <v>7818.1052756500476</v>
      </c>
      <c r="H48">
        <v>9.2013698296172605E-2</v>
      </c>
      <c r="I48">
        <v>3600.141033172607</v>
      </c>
      <c r="AB48">
        <f t="shared" si="7"/>
        <v>0.45800000000000002</v>
      </c>
      <c r="AD48" t="s">
        <v>25</v>
      </c>
      <c r="AE48" t="s">
        <v>30</v>
      </c>
      <c r="AF48" t="s">
        <v>26</v>
      </c>
      <c r="AG48" t="s">
        <v>49</v>
      </c>
      <c r="AH48" t="s">
        <v>27</v>
      </c>
      <c r="AJ48" t="str">
        <f t="shared" si="4"/>
        <v>( 0.6 , 0.458 )</v>
      </c>
    </row>
    <row r="49" spans="1:36" x14ac:dyDescent="0.2">
      <c r="A49" s="4">
        <v>9</v>
      </c>
      <c r="B49">
        <v>0.1</v>
      </c>
      <c r="C49">
        <v>50</v>
      </c>
      <c r="D49">
        <v>12</v>
      </c>
      <c r="E49">
        <v>0.4</v>
      </c>
      <c r="F49">
        <v>8852.0049999999992</v>
      </c>
      <c r="G49">
        <v>8182.1411175940193</v>
      </c>
      <c r="H49">
        <v>7.5673690017795961E-2</v>
      </c>
      <c r="I49">
        <v>3600.1736946105962</v>
      </c>
      <c r="AB49">
        <f t="shared" si="7"/>
        <v>0.36299999999999999</v>
      </c>
      <c r="AD49" t="s">
        <v>25</v>
      </c>
      <c r="AE49" t="s">
        <v>30</v>
      </c>
      <c r="AF49" t="s">
        <v>26</v>
      </c>
      <c r="AG49" t="s">
        <v>50</v>
      </c>
      <c r="AH49" t="s">
        <v>27</v>
      </c>
      <c r="AJ49" t="str">
        <f t="shared" si="4"/>
        <v>( 0.6 , 0.363 )</v>
      </c>
    </row>
    <row r="50" spans="1:36" x14ac:dyDescent="0.2">
      <c r="A50" s="4">
        <v>9</v>
      </c>
      <c r="B50">
        <v>0.1</v>
      </c>
      <c r="C50">
        <v>50</v>
      </c>
      <c r="D50">
        <v>13</v>
      </c>
      <c r="E50">
        <v>0.4</v>
      </c>
      <c r="F50">
        <v>8497.0380000000005</v>
      </c>
      <c r="G50">
        <v>7853.2858886542144</v>
      </c>
      <c r="H50">
        <v>7.5761943320223693E-2</v>
      </c>
      <c r="I50">
        <v>3600.1607398986821</v>
      </c>
      <c r="AB50">
        <f t="shared" si="7"/>
        <v>0.51</v>
      </c>
      <c r="AD50" t="s">
        <v>25</v>
      </c>
      <c r="AE50" t="s">
        <v>30</v>
      </c>
      <c r="AF50" t="s">
        <v>26</v>
      </c>
      <c r="AG50" t="s">
        <v>51</v>
      </c>
      <c r="AH50" t="s">
        <v>27</v>
      </c>
      <c r="AJ50" t="str">
        <f t="shared" si="4"/>
        <v>( 0.6 , 0.51 )</v>
      </c>
    </row>
    <row r="51" spans="1:36" x14ac:dyDescent="0.2">
      <c r="A51" s="4">
        <v>9</v>
      </c>
      <c r="B51">
        <v>0.1</v>
      </c>
      <c r="C51">
        <v>50</v>
      </c>
      <c r="D51">
        <v>14</v>
      </c>
      <c r="E51">
        <v>0.4</v>
      </c>
      <c r="F51">
        <v>9046.0730000000003</v>
      </c>
      <c r="G51">
        <v>8402.8205708307123</v>
      </c>
      <c r="H51">
        <v>7.1108472059565289E-2</v>
      </c>
      <c r="I51">
        <v>3600.289571762085</v>
      </c>
      <c r="AB51">
        <f t="shared" si="7"/>
        <v>0.36599999999999999</v>
      </c>
      <c r="AD51" t="s">
        <v>25</v>
      </c>
      <c r="AE51" t="s">
        <v>30</v>
      </c>
      <c r="AF51" t="s">
        <v>26</v>
      </c>
      <c r="AG51" t="s">
        <v>52</v>
      </c>
      <c r="AH51" t="s">
        <v>27</v>
      </c>
      <c r="AJ51" t="str">
        <f t="shared" si="4"/>
        <v>( 0.6 , 0.366 )</v>
      </c>
    </row>
    <row r="52" spans="1:36" x14ac:dyDescent="0.2">
      <c r="A52" s="4">
        <v>9</v>
      </c>
      <c r="B52">
        <v>0.1</v>
      </c>
      <c r="C52">
        <v>50</v>
      </c>
      <c r="D52">
        <v>15</v>
      </c>
      <c r="E52">
        <v>0.4</v>
      </c>
      <c r="F52">
        <v>8344.1809946533049</v>
      </c>
      <c r="G52">
        <v>7537.2997017620564</v>
      </c>
      <c r="H52">
        <v>9.6699879042445661E-2</v>
      </c>
      <c r="I52">
        <v>3600.127368927002</v>
      </c>
      <c r="AB52">
        <f t="shared" si="7"/>
        <v>0.28999999999999998</v>
      </c>
      <c r="AD52" t="s">
        <v>25</v>
      </c>
      <c r="AE52" t="s">
        <v>30</v>
      </c>
      <c r="AF52" t="s">
        <v>26</v>
      </c>
      <c r="AG52" t="s">
        <v>53</v>
      </c>
      <c r="AH52" t="s">
        <v>27</v>
      </c>
      <c r="AJ52" t="str">
        <f t="shared" si="4"/>
        <v>( 0.6 , 0.29 )</v>
      </c>
    </row>
    <row r="53" spans="1:36" x14ac:dyDescent="0.2">
      <c r="AB53">
        <f t="shared" si="7"/>
        <v>0.502</v>
      </c>
      <c r="AD53" t="s">
        <v>25</v>
      </c>
      <c r="AE53" t="s">
        <v>30</v>
      </c>
      <c r="AF53" t="s">
        <v>26</v>
      </c>
      <c r="AG53" t="s">
        <v>54</v>
      </c>
      <c r="AH53" t="s">
        <v>27</v>
      </c>
      <c r="AJ53" t="str">
        <f t="shared" si="4"/>
        <v>( 0.6 , 0.502 )</v>
      </c>
    </row>
    <row r="54" spans="1:36" x14ac:dyDescent="0.2">
      <c r="AB54">
        <f t="shared" si="7"/>
        <v>0.38200000000000001</v>
      </c>
      <c r="AD54" t="s">
        <v>25</v>
      </c>
      <c r="AE54" t="s">
        <v>30</v>
      </c>
      <c r="AF54" t="s">
        <v>26</v>
      </c>
      <c r="AG54" t="s">
        <v>55</v>
      </c>
      <c r="AH54" t="s">
        <v>27</v>
      </c>
      <c r="AJ54" t="str">
        <f t="shared" si="4"/>
        <v>( 0.6 , 0.382 )</v>
      </c>
    </row>
    <row r="55" spans="1:36" x14ac:dyDescent="0.2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4" t="s">
        <v>7</v>
      </c>
      <c r="I55" s="4" t="s">
        <v>8</v>
      </c>
      <c r="AB55">
        <f t="shared" si="7"/>
        <v>0.56699999999999995</v>
      </c>
      <c r="AD55" t="s">
        <v>25</v>
      </c>
      <c r="AE55" t="s">
        <v>30</v>
      </c>
      <c r="AF55" t="s">
        <v>26</v>
      </c>
      <c r="AG55" t="s">
        <v>56</v>
      </c>
      <c r="AH55" t="s">
        <v>27</v>
      </c>
      <c r="AJ55" t="str">
        <f t="shared" si="4"/>
        <v>( 0.6 , 0.567 )</v>
      </c>
    </row>
    <row r="56" spans="1:36" x14ac:dyDescent="0.2">
      <c r="A56" s="4">
        <v>9</v>
      </c>
      <c r="B56" s="4">
        <v>0.1</v>
      </c>
      <c r="C56" s="4">
        <v>50</v>
      </c>
      <c r="D56" s="4">
        <v>1</v>
      </c>
      <c r="E56" s="4">
        <v>1</v>
      </c>
      <c r="F56" s="4">
        <v>792.28</v>
      </c>
      <c r="G56" s="4">
        <v>564.71990000000005</v>
      </c>
      <c r="H56" s="4">
        <v>0.28722199999999998</v>
      </c>
      <c r="I56" s="4">
        <v>3600.1239999999998</v>
      </c>
      <c r="AB56">
        <f>ROUND(R26,3)</f>
        <v>0.28699999999999998</v>
      </c>
      <c r="AD56" t="s">
        <v>25</v>
      </c>
      <c r="AE56">
        <v>1</v>
      </c>
      <c r="AF56" t="s">
        <v>26</v>
      </c>
      <c r="AG56" t="s">
        <v>57</v>
      </c>
      <c r="AH56" t="s">
        <v>27</v>
      </c>
      <c r="AJ56" t="str">
        <f t="shared" si="4"/>
        <v>( 1 , 0.287 )</v>
      </c>
    </row>
    <row r="57" spans="1:36" x14ac:dyDescent="0.2">
      <c r="A57" s="4">
        <v>9</v>
      </c>
      <c r="B57" s="4">
        <v>0.1</v>
      </c>
      <c r="C57" s="4">
        <v>50</v>
      </c>
      <c r="D57" s="4">
        <v>2</v>
      </c>
      <c r="E57" s="4">
        <v>1</v>
      </c>
      <c r="F57" s="4">
        <v>799.57</v>
      </c>
      <c r="G57" s="4">
        <v>545.61379999999997</v>
      </c>
      <c r="H57" s="4">
        <v>0.31761600000000001</v>
      </c>
      <c r="I57" s="4">
        <v>3600.0949999999998</v>
      </c>
      <c r="AB57">
        <f t="shared" ref="AB57:AB69" si="9">ROUND(R27,3)</f>
        <v>0.318</v>
      </c>
      <c r="AD57" t="s">
        <v>25</v>
      </c>
      <c r="AE57">
        <v>1</v>
      </c>
      <c r="AF57" t="s">
        <v>26</v>
      </c>
      <c r="AG57" t="s">
        <v>58</v>
      </c>
      <c r="AH57" t="s">
        <v>27</v>
      </c>
      <c r="AJ57" t="str">
        <f t="shared" si="4"/>
        <v>( 1 , 0.318 )</v>
      </c>
    </row>
    <row r="58" spans="1:36" x14ac:dyDescent="0.2">
      <c r="A58" s="4">
        <v>9</v>
      </c>
      <c r="B58" s="4">
        <v>0.1</v>
      </c>
      <c r="C58" s="4">
        <v>50</v>
      </c>
      <c r="D58" s="4">
        <v>3</v>
      </c>
      <c r="E58" s="4">
        <v>1</v>
      </c>
      <c r="F58" s="4">
        <v>833.68</v>
      </c>
      <c r="G58" s="4">
        <v>583.07910000000004</v>
      </c>
      <c r="H58" s="4">
        <v>0.30059599999999997</v>
      </c>
      <c r="I58" s="4">
        <v>3600.1529999999998</v>
      </c>
      <c r="AB58">
        <f t="shared" si="9"/>
        <v>0.30099999999999999</v>
      </c>
      <c r="AD58" t="s">
        <v>25</v>
      </c>
      <c r="AE58">
        <v>1</v>
      </c>
      <c r="AF58" t="s">
        <v>26</v>
      </c>
      <c r="AG58" t="s">
        <v>59</v>
      </c>
      <c r="AH58" t="s">
        <v>27</v>
      </c>
      <c r="AJ58" t="str">
        <f t="shared" si="4"/>
        <v>( 1 , 0.301 )</v>
      </c>
    </row>
    <row r="59" spans="1:36" x14ac:dyDescent="0.2">
      <c r="A59" s="4">
        <v>9</v>
      </c>
      <c r="B59" s="4">
        <v>0.1</v>
      </c>
      <c r="C59" s="4">
        <v>50</v>
      </c>
      <c r="D59" s="4">
        <v>4</v>
      </c>
      <c r="E59" s="4">
        <v>1</v>
      </c>
      <c r="F59" s="4">
        <v>1067.1500000000001</v>
      </c>
      <c r="G59" s="4">
        <v>811.72619999999995</v>
      </c>
      <c r="H59" s="4">
        <v>0.23935100000000001</v>
      </c>
      <c r="I59" s="4">
        <v>3600.078</v>
      </c>
      <c r="AB59">
        <f t="shared" si="9"/>
        <v>0.23899999999999999</v>
      </c>
      <c r="AD59" t="s">
        <v>25</v>
      </c>
      <c r="AE59">
        <v>1</v>
      </c>
      <c r="AF59" t="s">
        <v>26</v>
      </c>
      <c r="AG59" t="s">
        <v>60</v>
      </c>
      <c r="AH59" t="s">
        <v>27</v>
      </c>
      <c r="AJ59" t="str">
        <f t="shared" si="4"/>
        <v>( 1 , 0.239 )</v>
      </c>
    </row>
    <row r="60" spans="1:36" x14ac:dyDescent="0.2">
      <c r="A60" s="4">
        <v>9</v>
      </c>
      <c r="B60" s="4">
        <v>0.1</v>
      </c>
      <c r="C60" s="4">
        <v>50</v>
      </c>
      <c r="D60" s="4">
        <v>5</v>
      </c>
      <c r="E60" s="4">
        <v>1</v>
      </c>
      <c r="F60" s="4">
        <v>1136.2950000000001</v>
      </c>
      <c r="G60" s="4">
        <v>788.41449999999998</v>
      </c>
      <c r="H60" s="4">
        <v>0.30615300000000001</v>
      </c>
      <c r="I60" s="4">
        <v>3602.4029999999998</v>
      </c>
      <c r="AB60">
        <f t="shared" si="9"/>
        <v>0.30599999999999999</v>
      </c>
      <c r="AD60" t="s">
        <v>25</v>
      </c>
      <c r="AE60">
        <v>1</v>
      </c>
      <c r="AF60" t="s">
        <v>26</v>
      </c>
      <c r="AG60" t="s">
        <v>61</v>
      </c>
      <c r="AH60" t="s">
        <v>27</v>
      </c>
      <c r="AJ60" t="str">
        <f t="shared" si="4"/>
        <v>( 1 , 0.306 )</v>
      </c>
    </row>
    <row r="61" spans="1:36" x14ac:dyDescent="0.2">
      <c r="A61" s="4">
        <v>9</v>
      </c>
      <c r="B61">
        <v>0.1</v>
      </c>
      <c r="C61">
        <v>50</v>
      </c>
      <c r="D61">
        <v>6</v>
      </c>
      <c r="E61">
        <v>1</v>
      </c>
      <c r="F61">
        <v>1128.489989874794</v>
      </c>
      <c r="G61">
        <v>735.64967906953041</v>
      </c>
      <c r="H61">
        <v>0.34811147137321879</v>
      </c>
      <c r="I61">
        <v>3600.1193008422852</v>
      </c>
      <c r="AB61">
        <f t="shared" si="9"/>
        <v>0.34799999999999998</v>
      </c>
      <c r="AD61" t="s">
        <v>25</v>
      </c>
      <c r="AE61">
        <v>1</v>
      </c>
      <c r="AF61" t="s">
        <v>26</v>
      </c>
      <c r="AG61" t="s">
        <v>62</v>
      </c>
      <c r="AH61" t="s">
        <v>27</v>
      </c>
      <c r="AJ61" t="str">
        <f t="shared" si="4"/>
        <v>( 1 , 0.348 )</v>
      </c>
    </row>
    <row r="62" spans="1:36" x14ac:dyDescent="0.2">
      <c r="A62" s="4">
        <v>9</v>
      </c>
      <c r="B62">
        <v>0.1</v>
      </c>
      <c r="C62">
        <v>50</v>
      </c>
      <c r="D62">
        <v>7</v>
      </c>
      <c r="E62">
        <v>1</v>
      </c>
      <c r="F62">
        <v>1253.2349860585909</v>
      </c>
      <c r="G62">
        <v>478.72273512897692</v>
      </c>
      <c r="H62">
        <v>0.61801039672970348</v>
      </c>
      <c r="I62">
        <v>3600.120210647583</v>
      </c>
      <c r="AB62">
        <f t="shared" si="9"/>
        <v>0.61799999999999999</v>
      </c>
      <c r="AD62" t="s">
        <v>25</v>
      </c>
      <c r="AE62">
        <v>1</v>
      </c>
      <c r="AF62" t="s">
        <v>26</v>
      </c>
      <c r="AG62" t="s">
        <v>63</v>
      </c>
      <c r="AH62" t="s">
        <v>27</v>
      </c>
      <c r="AJ62" t="str">
        <f t="shared" si="4"/>
        <v>( 1 , 0.618 )</v>
      </c>
    </row>
    <row r="63" spans="1:36" x14ac:dyDescent="0.2">
      <c r="A63" s="4">
        <v>9</v>
      </c>
      <c r="B63">
        <v>0.1</v>
      </c>
      <c r="C63">
        <v>50</v>
      </c>
      <c r="D63">
        <v>8</v>
      </c>
      <c r="E63">
        <v>1</v>
      </c>
      <c r="F63">
        <v>958.14999820934804</v>
      </c>
      <c r="G63">
        <v>794.62347168473093</v>
      </c>
      <c r="H63">
        <v>0.1706690255494713</v>
      </c>
      <c r="I63">
        <v>3600.123132705688</v>
      </c>
      <c r="AB63">
        <f t="shared" si="9"/>
        <v>0.17100000000000001</v>
      </c>
      <c r="AD63" t="s">
        <v>25</v>
      </c>
      <c r="AE63">
        <v>1</v>
      </c>
      <c r="AF63" t="s">
        <v>26</v>
      </c>
      <c r="AG63" t="s">
        <v>64</v>
      </c>
      <c r="AH63" t="s">
        <v>27</v>
      </c>
      <c r="AJ63" t="str">
        <f t="shared" si="4"/>
        <v>( 1 , 0.171 )</v>
      </c>
    </row>
    <row r="64" spans="1:36" x14ac:dyDescent="0.2">
      <c r="A64" s="4">
        <v>9</v>
      </c>
      <c r="B64">
        <v>0.1</v>
      </c>
      <c r="C64">
        <v>50</v>
      </c>
      <c r="D64">
        <v>9</v>
      </c>
      <c r="E64">
        <v>1</v>
      </c>
      <c r="F64">
        <v>862.84499411151921</v>
      </c>
      <c r="G64">
        <v>488.60723019352218</v>
      </c>
      <c r="H64">
        <v>0.43372536952984658</v>
      </c>
      <c r="I64">
        <v>3600.1032085418701</v>
      </c>
      <c r="AB64">
        <f t="shared" si="9"/>
        <v>0.434</v>
      </c>
      <c r="AD64" t="s">
        <v>25</v>
      </c>
      <c r="AE64">
        <v>1</v>
      </c>
      <c r="AF64" t="s">
        <v>26</v>
      </c>
      <c r="AG64" t="s">
        <v>65</v>
      </c>
      <c r="AH64" t="s">
        <v>27</v>
      </c>
      <c r="AJ64" t="str">
        <f t="shared" si="4"/>
        <v>( 1 , 0.434 )</v>
      </c>
    </row>
    <row r="65" spans="1:36" x14ac:dyDescent="0.2">
      <c r="A65" s="4">
        <v>9</v>
      </c>
      <c r="B65">
        <v>0.1</v>
      </c>
      <c r="C65">
        <v>50</v>
      </c>
      <c r="D65">
        <v>10</v>
      </c>
      <c r="E65">
        <v>1</v>
      </c>
      <c r="F65">
        <v>933.86500000000001</v>
      </c>
      <c r="G65">
        <v>463.50400104427791</v>
      </c>
      <c r="H65">
        <v>0.50367130040821972</v>
      </c>
      <c r="I65">
        <v>3600.085147857666</v>
      </c>
      <c r="AB65">
        <f t="shared" si="9"/>
        <v>0.504</v>
      </c>
      <c r="AD65" t="s">
        <v>25</v>
      </c>
      <c r="AE65">
        <v>1</v>
      </c>
      <c r="AF65" t="s">
        <v>26</v>
      </c>
      <c r="AG65" t="s">
        <v>66</v>
      </c>
      <c r="AH65" t="s">
        <v>27</v>
      </c>
      <c r="AJ65" t="str">
        <f t="shared" si="4"/>
        <v>( 1 , 0.504 )</v>
      </c>
    </row>
    <row r="66" spans="1:36" x14ac:dyDescent="0.2">
      <c r="A66" s="4">
        <v>9</v>
      </c>
      <c r="B66">
        <v>0.1</v>
      </c>
      <c r="C66">
        <v>50</v>
      </c>
      <c r="D66">
        <v>11</v>
      </c>
      <c r="E66">
        <v>1</v>
      </c>
      <c r="F66">
        <v>1035.4749999999999</v>
      </c>
      <c r="G66">
        <v>686.53211538598589</v>
      </c>
      <c r="H66">
        <v>0.33698822725224081</v>
      </c>
      <c r="I66">
        <v>3600.1755180358891</v>
      </c>
      <c r="AB66">
        <f t="shared" si="9"/>
        <v>0.33700000000000002</v>
      </c>
      <c r="AD66" t="s">
        <v>25</v>
      </c>
      <c r="AE66">
        <v>1</v>
      </c>
      <c r="AF66" t="s">
        <v>26</v>
      </c>
      <c r="AG66" t="s">
        <v>67</v>
      </c>
      <c r="AH66" t="s">
        <v>27</v>
      </c>
      <c r="AJ66" t="str">
        <f t="shared" si="4"/>
        <v>( 1 , 0.337 )</v>
      </c>
    </row>
    <row r="67" spans="1:36" x14ac:dyDescent="0.2">
      <c r="A67" s="4">
        <v>9</v>
      </c>
      <c r="B67">
        <v>0.1</v>
      </c>
      <c r="C67">
        <v>50</v>
      </c>
      <c r="D67">
        <v>12</v>
      </c>
      <c r="E67">
        <v>1</v>
      </c>
      <c r="F67">
        <v>1389.889999030436</v>
      </c>
      <c r="G67">
        <v>1310.0163223683221</v>
      </c>
      <c r="H67">
        <v>5.7467624573047417E-2</v>
      </c>
      <c r="I67">
        <v>3600.1704006195068</v>
      </c>
      <c r="AB67">
        <f t="shared" si="9"/>
        <v>5.7000000000000002E-2</v>
      </c>
      <c r="AD67" t="s">
        <v>25</v>
      </c>
      <c r="AE67">
        <v>1</v>
      </c>
      <c r="AF67" t="s">
        <v>26</v>
      </c>
      <c r="AG67" t="s">
        <v>68</v>
      </c>
      <c r="AH67" t="s">
        <v>27</v>
      </c>
      <c r="AJ67" t="str">
        <f t="shared" si="4"/>
        <v>( 1 , 0.057 )</v>
      </c>
    </row>
    <row r="68" spans="1:36" x14ac:dyDescent="0.2">
      <c r="A68" s="4">
        <v>9</v>
      </c>
      <c r="B68">
        <v>0.1</v>
      </c>
      <c r="C68">
        <v>50</v>
      </c>
      <c r="D68">
        <v>13</v>
      </c>
      <c r="E68">
        <v>1</v>
      </c>
      <c r="F68">
        <v>955.22499876535574</v>
      </c>
      <c r="G68">
        <v>695.31032928650598</v>
      </c>
      <c r="H68">
        <v>0.27209785109769302</v>
      </c>
      <c r="I68">
        <v>3600.1459560394292</v>
      </c>
      <c r="AB68">
        <f t="shared" si="9"/>
        <v>0.27200000000000002</v>
      </c>
      <c r="AD68" t="s">
        <v>25</v>
      </c>
      <c r="AE68">
        <v>1</v>
      </c>
      <c r="AF68" t="s">
        <v>26</v>
      </c>
      <c r="AG68" t="s">
        <v>69</v>
      </c>
      <c r="AH68" t="s">
        <v>27</v>
      </c>
      <c r="AJ68" t="str">
        <f t="shared" si="4"/>
        <v>( 1 , 0.272 )</v>
      </c>
    </row>
    <row r="69" spans="1:36" x14ac:dyDescent="0.2">
      <c r="A69" s="4">
        <v>9</v>
      </c>
      <c r="B69">
        <v>0.1</v>
      </c>
      <c r="C69">
        <v>50</v>
      </c>
      <c r="D69">
        <v>14</v>
      </c>
      <c r="E69">
        <v>1</v>
      </c>
      <c r="F69">
        <v>1227.5349993032739</v>
      </c>
      <c r="G69">
        <v>814.74006567403842</v>
      </c>
      <c r="H69">
        <v>0.33627956340432658</v>
      </c>
      <c r="I69">
        <v>3600.200639724731</v>
      </c>
      <c r="AB69">
        <f t="shared" si="9"/>
        <v>0.33600000000000002</v>
      </c>
      <c r="AD69" t="s">
        <v>25</v>
      </c>
      <c r="AE69">
        <v>1</v>
      </c>
      <c r="AF69" t="s">
        <v>26</v>
      </c>
      <c r="AG69" t="s">
        <v>70</v>
      </c>
      <c r="AH69" t="s">
        <v>27</v>
      </c>
      <c r="AJ69" t="str">
        <f t="shared" si="4"/>
        <v>( 1 , 0.336 )</v>
      </c>
    </row>
    <row r="70" spans="1:36" x14ac:dyDescent="0.2">
      <c r="A70" s="4">
        <v>9</v>
      </c>
      <c r="B70">
        <v>0.1</v>
      </c>
      <c r="C70">
        <v>50</v>
      </c>
      <c r="D70">
        <v>15</v>
      </c>
      <c r="E70">
        <v>1</v>
      </c>
      <c r="F70">
        <v>904.51499242537966</v>
      </c>
      <c r="G70">
        <v>656.34400978116366</v>
      </c>
      <c r="H70">
        <v>0.27436912016103432</v>
      </c>
      <c r="I70">
        <v>3600.083776473999</v>
      </c>
      <c r="AB70">
        <f>ROUND(R40,3)</f>
        <v>0.27400000000000002</v>
      </c>
      <c r="AD70" t="s">
        <v>25</v>
      </c>
      <c r="AE70">
        <v>1</v>
      </c>
      <c r="AF70" t="s">
        <v>26</v>
      </c>
      <c r="AG70" t="s">
        <v>71</v>
      </c>
      <c r="AH70" t="s">
        <v>27</v>
      </c>
      <c r="AJ70" t="str">
        <f t="shared" si="4"/>
        <v>( 1 , 0.274 )</v>
      </c>
    </row>
    <row r="71" spans="1:36" x14ac:dyDescent="0.2">
      <c r="AD71" t="s">
        <v>25</v>
      </c>
      <c r="AE71">
        <v>460</v>
      </c>
      <c r="AF71" t="s">
        <v>26</v>
      </c>
      <c r="AG71">
        <v>0</v>
      </c>
      <c r="AH71" t="s">
        <v>27</v>
      </c>
      <c r="AJ71" t="str">
        <f t="shared" si="4"/>
        <v>( 460 , 0 )</v>
      </c>
    </row>
    <row r="72" spans="1:36" x14ac:dyDescent="0.2">
      <c r="AD72" t="s">
        <v>25</v>
      </c>
      <c r="AE72">
        <v>470</v>
      </c>
      <c r="AF72" t="s">
        <v>26</v>
      </c>
      <c r="AG72">
        <v>0</v>
      </c>
      <c r="AH72" t="s">
        <v>27</v>
      </c>
      <c r="AJ72" t="str">
        <f t="shared" si="4"/>
        <v>( 470 , 0 )</v>
      </c>
    </row>
    <row r="73" spans="1:36" x14ac:dyDescent="0.2">
      <c r="AD73" t="s">
        <v>25</v>
      </c>
      <c r="AE73">
        <v>480</v>
      </c>
      <c r="AF73" t="s">
        <v>26</v>
      </c>
      <c r="AG73">
        <v>0</v>
      </c>
      <c r="AH73" t="s">
        <v>27</v>
      </c>
      <c r="AJ73" t="str">
        <f t="shared" si="4"/>
        <v>( 480 , 0 )</v>
      </c>
    </row>
    <row r="74" spans="1:36" x14ac:dyDescent="0.2">
      <c r="AD74" t="s">
        <v>25</v>
      </c>
      <c r="AE74">
        <v>490</v>
      </c>
      <c r="AF74" t="s">
        <v>26</v>
      </c>
      <c r="AG74">
        <v>0</v>
      </c>
      <c r="AH74" t="s">
        <v>27</v>
      </c>
      <c r="AJ74" t="str">
        <f t="shared" si="4"/>
        <v>( 490 , 0 )</v>
      </c>
    </row>
    <row r="75" spans="1:36" x14ac:dyDescent="0.2">
      <c r="AD75" t="s">
        <v>25</v>
      </c>
      <c r="AE75">
        <v>500</v>
      </c>
      <c r="AF75" t="s">
        <v>26</v>
      </c>
      <c r="AG75">
        <v>0</v>
      </c>
      <c r="AH75" t="s">
        <v>27</v>
      </c>
      <c r="AJ75" t="str">
        <f t="shared" si="4"/>
        <v>( 500 , 0 )</v>
      </c>
    </row>
    <row r="76" spans="1:36" x14ac:dyDescent="0.2">
      <c r="AD76" t="s">
        <v>25</v>
      </c>
      <c r="AE76">
        <v>510</v>
      </c>
      <c r="AF76" t="s">
        <v>26</v>
      </c>
      <c r="AG76">
        <v>0</v>
      </c>
      <c r="AH76" t="s">
        <v>27</v>
      </c>
      <c r="AJ76" t="str">
        <f t="shared" si="4"/>
        <v>( 510 , 0 )</v>
      </c>
    </row>
    <row r="77" spans="1:36" x14ac:dyDescent="0.2">
      <c r="AD77" t="s">
        <v>25</v>
      </c>
      <c r="AE77">
        <v>520</v>
      </c>
      <c r="AF77" t="s">
        <v>26</v>
      </c>
      <c r="AG77">
        <v>0</v>
      </c>
      <c r="AH77" t="s">
        <v>27</v>
      </c>
      <c r="AJ77" t="str">
        <f t="shared" si="4"/>
        <v>( 520 , 0 )</v>
      </c>
    </row>
    <row r="78" spans="1:36" x14ac:dyDescent="0.2">
      <c r="AD78" t="s">
        <v>25</v>
      </c>
      <c r="AE78">
        <v>530</v>
      </c>
      <c r="AF78" t="s">
        <v>26</v>
      </c>
      <c r="AG78">
        <v>0</v>
      </c>
      <c r="AH78" t="s">
        <v>27</v>
      </c>
      <c r="AJ78" t="str">
        <f t="shared" si="4"/>
        <v>( 530 , 0 )</v>
      </c>
    </row>
    <row r="79" spans="1:36" x14ac:dyDescent="0.2">
      <c r="AD79" t="s">
        <v>25</v>
      </c>
      <c r="AE79">
        <v>540</v>
      </c>
      <c r="AF79" t="s">
        <v>26</v>
      </c>
      <c r="AG79">
        <v>0</v>
      </c>
      <c r="AH79" t="s">
        <v>27</v>
      </c>
      <c r="AJ79" t="str">
        <f t="shared" si="4"/>
        <v>( 540 , 0 )</v>
      </c>
    </row>
    <row r="80" spans="1:36" x14ac:dyDescent="0.2">
      <c r="AD80" t="s">
        <v>25</v>
      </c>
      <c r="AE80">
        <v>550</v>
      </c>
      <c r="AF80" t="s">
        <v>26</v>
      </c>
      <c r="AG80">
        <v>0</v>
      </c>
      <c r="AH80" t="s">
        <v>27</v>
      </c>
      <c r="AJ80" t="str">
        <f t="shared" si="4"/>
        <v>( 550 , 0 )</v>
      </c>
    </row>
    <row r="81" spans="30:36" x14ac:dyDescent="0.2">
      <c r="AD81" t="s">
        <v>25</v>
      </c>
      <c r="AE81">
        <v>560</v>
      </c>
      <c r="AF81" t="s">
        <v>26</v>
      </c>
      <c r="AG81">
        <v>0</v>
      </c>
      <c r="AH81" t="s">
        <v>27</v>
      </c>
      <c r="AJ81" t="str">
        <f t="shared" si="4"/>
        <v>( 560 , 0 )</v>
      </c>
    </row>
    <row r="82" spans="30:36" x14ac:dyDescent="0.2">
      <c r="AD82" t="s">
        <v>25</v>
      </c>
      <c r="AE82">
        <v>570</v>
      </c>
      <c r="AF82" t="s">
        <v>26</v>
      </c>
      <c r="AG82">
        <v>0</v>
      </c>
      <c r="AH82" t="s">
        <v>27</v>
      </c>
      <c r="AJ82" t="str">
        <f t="shared" si="4"/>
        <v>( 570 , 0 )</v>
      </c>
    </row>
    <row r="83" spans="30:36" x14ac:dyDescent="0.2">
      <c r="AD83" t="s">
        <v>25</v>
      </c>
      <c r="AE83">
        <v>580</v>
      </c>
      <c r="AF83" t="s">
        <v>26</v>
      </c>
      <c r="AG83">
        <v>0</v>
      </c>
      <c r="AH83" t="s">
        <v>27</v>
      </c>
      <c r="AJ83" t="str">
        <f t="shared" si="4"/>
        <v>( 580 , 0 )</v>
      </c>
    </row>
    <row r="84" spans="30:36" x14ac:dyDescent="0.2">
      <c r="AD84" t="s">
        <v>25</v>
      </c>
      <c r="AE84">
        <v>590</v>
      </c>
      <c r="AF84" t="s">
        <v>26</v>
      </c>
      <c r="AG84">
        <v>0</v>
      </c>
      <c r="AH84" t="s">
        <v>27</v>
      </c>
      <c r="AJ84" t="str">
        <f t="shared" si="4"/>
        <v>( 590 , 0 )</v>
      </c>
    </row>
    <row r="85" spans="30:36" x14ac:dyDescent="0.2">
      <c r="AD85" t="s">
        <v>25</v>
      </c>
      <c r="AE85">
        <v>600</v>
      </c>
      <c r="AF85" t="s">
        <v>26</v>
      </c>
      <c r="AG85">
        <v>0</v>
      </c>
      <c r="AH85" t="s">
        <v>27</v>
      </c>
      <c r="AJ85" t="str">
        <f t="shared" si="4"/>
        <v>( 600 , 0 )</v>
      </c>
    </row>
    <row r="87" spans="30:36" x14ac:dyDescent="0.2">
      <c r="AJ87" t="str">
        <f>AJ26&amp;""&amp;AJ27&amp;""&amp;AJ28&amp;""&amp;AJ29&amp;""&amp;AJ30&amp;""&amp;AJ31&amp;""&amp;AJ32&amp;""&amp;AJ33&amp;""&amp;AJ34&amp;""&amp;AJ35&amp;""&amp;AJ36&amp;""&amp;AJ37&amp;""&amp;AJ38&amp;""&amp;AJ39&amp;""&amp;AJ40&amp;""&amp;AJ41&amp;""&amp;AJ42&amp;""&amp;AJ43&amp;""&amp;AJ44&amp;""&amp;AJ45&amp;""&amp;AJ46&amp;""&amp;AJ47&amp;""&amp;AJ48&amp;""&amp;AJ49&amp;""&amp;AJ50&amp;""&amp;AJ51&amp;""&amp;AJ52&amp;""&amp;AJ53&amp;""&amp;AJ54&amp;""&amp;AJ55&amp;""&amp;AJ56&amp;""&amp;AJ57&amp;""&amp;AJ58&amp;""&amp;AJ59&amp;""&amp;AJ60&amp;""&amp;AJ61&amp;""&amp;AJ62&amp;""&amp;AJ63&amp;""&amp;AJ64&amp;""&amp;AJ65&amp;""&amp;AJ66&amp;""&amp;AJ67&amp;""&amp;AJ68&amp;""&amp;AJ69&amp;""&amp;AJ70</f>
        <v>( 0.4 , 0.075 )( 0.4 , 0.091 )( 0.4 , 0.072 )( 0.4 , 0.093 )( 0.4 , 0.097 )( 0.4 , 0.063 )( 0.4 , 0.091 )( 0.4 , 0.09 )( 0.4 , 0.071 )( 0.4 , 0.095 )( 0.4 , 0.092 )( 0.4 , 0.076 )( 0.4 , 0.076 )( 0.4 , 0.071 )( 0.4 , 0.097 )( 0.6 , 0.588 )( 0.6 , 0.417 )( 0.6 , 0.374 )( 0.6 , 0.365 )( 0.6 , 0.441 )( 0.6 , 0.432 )( 0.6 , 0.392 )( 0.6 , 0.458 )( 0.6 , 0.363 )( 0.6 , 0.51 )( 0.6 , 0.366 )( 0.6 , 0.29 )( 0.6 , 0.502 )( 0.6 , 0.382 )( 0.6 , 0.567 )( 1 , 0.287 )( 1 , 0.318 )( 1 , 0.301 )( 1 , 0.239 )( 1 , 0.306 )( 1 , 0.348 )( 1 , 0.618 )( 1 , 0.171 )( 1 , 0.434 )( 1 , 0.504 )( 1 , 0.337 )( 1 , 0.057 )( 1 , 0.272 )( 1 , 0.336 )( 1 , 0.274 )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problem_size_MIP</vt:lpstr>
      <vt:lpstr>problem_size_pattern</vt:lpstr>
      <vt:lpstr>Pattern_vs_MIP</vt:lpstr>
      <vt:lpstr>flexibility_complexety</vt:lpstr>
      <vt:lpstr>Bed_ward_complexety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2022-05-06T15:06:50Z</dcterms:created>
  <dcterms:modified xsi:type="dcterms:W3CDTF">2022-05-12T09:07:59Z</dcterms:modified>
</cp:coreProperties>
</file>